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tttin\Desktop\"/>
    </mc:Choice>
  </mc:AlternateContent>
  <xr:revisionPtr revIDLastSave="0" documentId="13_ncr:1_{012B08DE-17FD-4074-884C-325242379282}" xr6:coauthVersionLast="47" xr6:coauthVersionMax="47" xr10:uidLastSave="{00000000-0000-0000-0000-000000000000}"/>
  <bookViews>
    <workbookView xWindow="-110" yWindow="-110" windowWidth="19420" windowHeight="10300" tabRatio="774" firstSheet="18" activeTab="25"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風險中立偏愛好結果單" sheetId="785" r:id="rId20"/>
    <sheet name="閃電型結果" sheetId="25" r:id="rId21"/>
    <sheet name="閃電型隨機" sheetId="31" r:id="rId22"/>
    <sheet name="風險愛好" sheetId="14" r:id="rId23"/>
    <sheet name="風險愛好結果單" sheetId="19" r:id="rId24"/>
    <sheet name="幕後結果" sheetId="39" r:id="rId25"/>
    <sheet name="幕後結果_最佳化" sheetId="40" r:id="rId26"/>
    <sheet name="題庫" sheetId="8" r:id="rId27"/>
    <sheet name="使用者資料" sheetId="2" r:id="rId28"/>
    <sheet name="stock price" sheetId="341" r:id="rId29"/>
    <sheet name="high_risk" sheetId="342" r:id="rId30"/>
    <sheet name="medium_risk" sheetId="343" r:id="rId31"/>
    <sheet name="low_risk" sheetId="24" r:id="rId32"/>
    <sheet name="名人介紹" sheetId="20" r:id="rId33"/>
    <sheet name="6669" sheetId="1656" r:id="rId34"/>
    <sheet name="3036" sheetId="1657" r:id="rId35"/>
    <sheet name="2357" sheetId="1658" r:id="rId36"/>
    <sheet name="4938" sheetId="1659" r:id="rId37"/>
    <sheet name="1905" sheetId="1660" r:id="rId38"/>
    <sheet name="6414" sheetId="1661" r:id="rId39"/>
    <sheet name="3356" sheetId="1662" r:id="rId40"/>
    <sheet name="1809" sheetId="1663" r:id="rId41"/>
    <sheet name="2338" sheetId="1664" r:id="rId42"/>
    <sheet name="3504" sheetId="1665" r:id="rId43"/>
  </sheets>
  <functionGroups builtInGroupCount="19"/>
  <externalReferences>
    <externalReference r:id="rId44"/>
    <externalReference r:id="rId45"/>
    <externalReference r:id="rId46"/>
  </externalReferences>
  <definedNames>
    <definedName name="_xlnm._FilterDatabase" localSheetId="28"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7" roundtripDataChecksum="/ahAEb2uAW3XrtJ4HJfL6w2oHRVSGtJp6fA5ggJHqAw="/>
    </ext>
  </extLst>
</workbook>
</file>

<file path=xl/calcChain.xml><?xml version="1.0" encoding="utf-8"?>
<calcChain xmlns="http://schemas.openxmlformats.org/spreadsheetml/2006/main">
  <c r="I35" i="17" l="1"/>
  <c r="J35" i="17"/>
  <c r="K35" i="17"/>
  <c r="L35" i="17"/>
  <c r="M35" i="17"/>
  <c r="N35" i="17"/>
  <c r="O35" i="17"/>
  <c r="P35" i="17"/>
  <c r="Q35" i="17"/>
  <c r="BB4" i="40"/>
  <c r="BB5" i="40"/>
  <c r="BB6" i="40"/>
  <c r="BB7" i="40"/>
  <c r="BB8" i="40"/>
  <c r="BB9" i="40"/>
  <c r="BB10" i="40"/>
  <c r="BB11" i="40"/>
  <c r="BB12" i="40"/>
  <c r="BB13" i="40"/>
  <c r="BB14" i="40"/>
  <c r="BB15" i="40"/>
  <c r="BB16" i="40"/>
  <c r="BB17" i="40"/>
  <c r="BB18" i="40"/>
  <c r="BB19" i="40"/>
  <c r="BB20" i="40"/>
  <c r="BB21" i="40"/>
  <c r="BB22" i="40"/>
  <c r="BB23" i="40"/>
  <c r="BB24" i="40"/>
  <c r="BB25" i="40"/>
  <c r="BB26" i="40"/>
  <c r="BB27" i="40"/>
  <c r="BB28" i="40"/>
  <c r="BB29" i="40"/>
  <c r="BB30" i="40"/>
  <c r="BB31" i="40"/>
  <c r="BB32" i="40"/>
  <c r="BB33" i="40"/>
  <c r="BB34" i="40"/>
  <c r="BB35" i="40"/>
  <c r="BB36" i="40"/>
  <c r="BB37" i="40"/>
  <c r="BB38" i="40"/>
  <c r="BB39" i="40"/>
  <c r="BB40" i="40"/>
  <c r="BB41" i="40"/>
  <c r="BB42" i="40"/>
  <c r="BB43" i="40"/>
  <c r="BB44" i="40"/>
  <c r="BB45" i="40"/>
  <c r="BB46" i="40"/>
  <c r="BB47" i="40"/>
  <c r="BB48" i="40"/>
  <c r="BB49" i="40"/>
  <c r="BB50" i="40"/>
  <c r="BB51" i="40"/>
  <c r="BB52" i="40"/>
  <c r="BB53" i="40"/>
  <c r="BB54" i="40"/>
  <c r="BB55" i="40"/>
  <c r="BB56" i="40"/>
  <c r="BB57" i="40"/>
  <c r="BB58" i="40"/>
  <c r="BB59" i="40"/>
  <c r="BB60" i="40"/>
  <c r="BB61" i="40"/>
  <c r="BB62" i="40"/>
  <c r="BB63" i="40"/>
  <c r="BB64" i="40"/>
  <c r="BB65" i="40"/>
  <c r="BB66" i="40"/>
  <c r="BB67" i="40"/>
  <c r="BB68" i="40"/>
  <c r="BB69" i="40"/>
  <c r="BB70" i="40"/>
  <c r="BB71" i="40"/>
  <c r="BB72" i="40"/>
  <c r="BB73" i="40"/>
  <c r="BB74" i="40"/>
  <c r="BB75" i="40"/>
  <c r="BB76" i="40"/>
  <c r="BB77" i="40"/>
  <c r="BB78" i="40"/>
  <c r="BB79" i="40"/>
  <c r="BB80" i="40"/>
  <c r="BB81" i="40"/>
  <c r="BB82" i="40"/>
  <c r="BB83" i="40"/>
  <c r="BB84" i="40"/>
  <c r="BB85" i="40"/>
  <c r="BB86" i="40"/>
  <c r="BB87" i="40"/>
  <c r="BB88" i="40"/>
  <c r="BB89" i="40"/>
  <c r="BB90" i="40"/>
  <c r="BB91" i="40"/>
  <c r="BB92" i="40"/>
  <c r="BB93" i="40"/>
  <c r="BB94" i="40"/>
  <c r="BB95" i="40"/>
  <c r="BB96" i="40"/>
  <c r="BB97" i="40"/>
  <c r="BB98" i="40"/>
  <c r="BB99" i="40"/>
  <c r="BB100" i="40"/>
  <c r="BB101" i="40"/>
  <c r="BB102" i="40"/>
  <c r="BB103" i="40"/>
  <c r="BB104" i="40"/>
  <c r="BB105" i="40"/>
  <c r="BB106" i="40"/>
  <c r="BB107" i="40"/>
  <c r="BB108" i="40"/>
  <c r="BB109" i="40"/>
  <c r="BB110" i="40"/>
  <c r="BB111" i="40"/>
  <c r="BB112" i="40"/>
  <c r="BB113" i="40"/>
  <c r="BB114" i="40"/>
  <c r="BB115" i="40"/>
  <c r="BB116" i="40"/>
  <c r="BB117" i="40"/>
  <c r="BB118" i="40"/>
  <c r="BB119" i="40"/>
  <c r="BB120" i="40"/>
  <c r="BB121" i="40"/>
  <c r="BB122" i="40"/>
  <c r="BB123" i="40"/>
  <c r="BB124" i="40"/>
  <c r="BB125" i="40"/>
  <c r="BB126" i="40"/>
  <c r="BB127" i="40"/>
  <c r="BB128" i="40"/>
  <c r="BB129" i="40"/>
  <c r="BB130" i="40"/>
  <c r="BB131" i="40"/>
  <c r="BB132" i="40"/>
  <c r="BB133" i="40"/>
  <c r="BB134" i="40"/>
  <c r="BB135" i="40"/>
  <c r="BB136" i="40"/>
  <c r="BB137" i="40"/>
  <c r="BB138" i="40"/>
  <c r="BB139" i="40"/>
  <c r="BB140" i="40"/>
  <c r="BB141" i="40"/>
  <c r="BB142" i="40"/>
  <c r="BB143" i="40"/>
  <c r="BB144" i="40"/>
  <c r="BB145" i="40"/>
  <c r="BB146" i="40"/>
  <c r="BB147" i="40"/>
  <c r="BB148" i="40"/>
  <c r="BB149" i="40"/>
  <c r="BB150" i="40"/>
  <c r="BB151" i="40"/>
  <c r="BB152" i="40"/>
  <c r="BB153" i="40"/>
  <c r="BB154" i="40"/>
  <c r="BB155" i="40"/>
  <c r="BB156" i="40"/>
  <c r="BB157" i="40"/>
  <c r="BB158" i="40"/>
  <c r="BB159" i="40"/>
  <c r="BB160" i="40"/>
  <c r="BB161" i="40"/>
  <c r="BB162" i="40"/>
  <c r="BB163" i="40"/>
  <c r="BB164" i="40"/>
  <c r="BB165" i="40"/>
  <c r="BB166" i="40"/>
  <c r="BB167" i="40"/>
  <c r="BB168" i="40"/>
  <c r="BB169" i="40"/>
  <c r="BB170" i="40"/>
  <c r="BB171" i="40"/>
  <c r="BB172" i="40"/>
  <c r="BB173" i="40"/>
  <c r="BB174" i="40"/>
  <c r="BB175" i="40"/>
  <c r="BB176" i="40"/>
  <c r="BB177" i="40"/>
  <c r="BB178" i="40"/>
  <c r="BB179" i="40"/>
  <c r="BB180" i="40"/>
  <c r="BB181" i="40"/>
  <c r="BB182" i="40"/>
  <c r="BB183" i="40"/>
  <c r="BB184" i="40"/>
  <c r="BB185" i="40"/>
  <c r="BB186" i="40"/>
  <c r="BB187" i="40"/>
  <c r="BB188" i="40"/>
  <c r="BB189" i="40"/>
  <c r="BB190" i="40"/>
  <c r="BB191" i="40"/>
  <c r="BB192" i="40"/>
  <c r="BB193" i="40"/>
  <c r="BB194" i="40"/>
  <c r="BB195" i="40"/>
  <c r="BB196" i="40"/>
  <c r="BB197" i="40"/>
  <c r="BB198" i="40"/>
  <c r="BB199" i="40"/>
  <c r="BB200" i="40"/>
  <c r="BB201" i="40"/>
  <c r="BB202" i="40"/>
  <c r="BB203" i="40"/>
  <c r="BB204" i="40"/>
  <c r="BB205" i="40"/>
  <c r="BB206" i="40"/>
  <c r="BB207" i="40"/>
  <c r="BB208" i="40"/>
  <c r="BB209" i="40"/>
  <c r="BB210" i="40"/>
  <c r="BB211" i="40"/>
  <c r="BB212" i="40"/>
  <c r="BB213" i="40"/>
  <c r="BB214" i="40"/>
  <c r="BB215" i="40"/>
  <c r="BB216" i="40"/>
  <c r="BB217" i="40"/>
  <c r="BB218" i="40"/>
  <c r="BB219" i="40"/>
  <c r="BB220" i="40"/>
  <c r="BB221" i="40"/>
  <c r="BB222" i="40"/>
  <c r="BB223" i="40"/>
  <c r="BB224" i="40"/>
  <c r="BB225" i="40"/>
  <c r="BB226" i="40"/>
  <c r="BB227" i="40"/>
  <c r="BB228" i="40"/>
  <c r="BB229" i="40"/>
  <c r="BB230" i="40"/>
  <c r="BB231" i="40"/>
  <c r="BB232" i="40"/>
  <c r="BB233" i="40"/>
  <c r="BB234" i="40"/>
  <c r="BB235" i="40"/>
  <c r="BB236" i="40"/>
  <c r="BB237" i="40"/>
  <c r="BB238" i="40"/>
  <c r="BB239" i="40"/>
  <c r="BB240" i="40"/>
  <c r="BB241" i="40"/>
  <c r="BB242" i="40"/>
  <c r="BB243" i="40"/>
  <c r="BB244" i="40"/>
  <c r="BB245" i="40"/>
  <c r="BB246" i="40"/>
  <c r="BB247" i="40"/>
  <c r="BB248" i="40"/>
  <c r="BB249" i="40"/>
  <c r="BB250" i="40"/>
  <c r="BB251" i="40"/>
  <c r="BB252" i="40"/>
  <c r="BB253" i="40"/>
  <c r="BB254" i="40"/>
  <c r="BB255" i="40"/>
  <c r="BB256" i="40"/>
  <c r="BB257" i="40"/>
  <c r="BB258" i="40"/>
  <c r="BB259" i="40"/>
  <c r="BB260" i="40"/>
  <c r="BB261" i="40"/>
  <c r="BB262" i="40"/>
  <c r="BB263" i="40"/>
  <c r="BB264" i="40"/>
  <c r="BB265" i="40"/>
  <c r="BB266" i="40"/>
  <c r="BB267" i="40"/>
  <c r="BB268" i="40"/>
  <c r="BB269" i="40"/>
  <c r="BB270" i="40"/>
  <c r="BB271" i="40"/>
  <c r="BB272" i="40"/>
  <c r="BB273" i="40"/>
  <c r="BB274" i="40"/>
  <c r="BB275" i="40"/>
  <c r="BB276" i="40"/>
  <c r="BB277" i="40"/>
  <c r="BB278" i="40"/>
  <c r="BB279" i="40"/>
  <c r="BB280" i="40"/>
  <c r="BB281" i="40"/>
  <c r="BB282" i="40"/>
  <c r="BB283" i="40"/>
  <c r="BB284" i="40"/>
  <c r="BB285" i="40"/>
  <c r="BB286" i="40"/>
  <c r="BB287" i="40"/>
  <c r="BB288" i="40"/>
  <c r="BB289" i="40"/>
  <c r="BB290" i="40"/>
  <c r="BB291" i="40"/>
  <c r="BB292" i="40"/>
  <c r="BB293" i="40"/>
  <c r="BB294" i="40"/>
  <c r="BB295" i="40"/>
  <c r="BB296" i="40"/>
  <c r="BB297" i="40"/>
  <c r="BB298" i="40"/>
  <c r="BB299" i="40"/>
  <c r="BB300" i="40"/>
  <c r="BB301" i="40"/>
  <c r="BB302" i="40"/>
  <c r="BB303" i="40"/>
  <c r="BB304" i="40"/>
  <c r="BB305" i="40"/>
  <c r="BB306" i="40"/>
  <c r="BB307" i="40"/>
  <c r="BB308" i="40"/>
  <c r="BB309" i="40"/>
  <c r="BB310" i="40"/>
  <c r="BB311" i="40"/>
  <c r="BB312" i="40"/>
  <c r="BB313" i="40"/>
  <c r="BB314" i="40"/>
  <c r="BB315" i="40"/>
  <c r="BB316" i="40"/>
  <c r="BB317" i="40"/>
  <c r="BB318" i="40"/>
  <c r="BB319" i="40"/>
  <c r="BB320" i="40"/>
  <c r="BB321" i="40"/>
  <c r="BB322" i="40"/>
  <c r="BB323" i="40"/>
  <c r="BB324" i="40"/>
  <c r="BB325" i="40"/>
  <c r="BB326" i="40"/>
  <c r="BB327" i="40"/>
  <c r="BB328" i="40"/>
  <c r="BB329" i="40"/>
  <c r="BB330" i="40"/>
  <c r="BB331" i="40"/>
  <c r="BB332" i="40"/>
  <c r="BB333" i="40"/>
  <c r="BB334" i="40"/>
  <c r="BB335" i="40"/>
  <c r="BB336" i="40"/>
  <c r="BB337" i="40"/>
  <c r="BB338" i="40"/>
  <c r="BB339" i="40"/>
  <c r="BB340" i="40"/>
  <c r="BB341" i="40"/>
  <c r="BB342" i="40"/>
  <c r="BB343" i="40"/>
  <c r="BB344" i="40"/>
  <c r="BB345" i="40"/>
  <c r="BB346" i="40"/>
  <c r="BB347" i="40"/>
  <c r="BB348" i="40"/>
  <c r="BB349" i="40"/>
  <c r="BB350" i="40"/>
  <c r="BB351" i="40"/>
  <c r="BB352" i="40"/>
  <c r="BB353" i="40"/>
  <c r="BB354" i="40"/>
  <c r="BB355" i="40"/>
  <c r="BB356" i="40"/>
  <c r="BB357" i="40"/>
  <c r="BB358" i="40"/>
  <c r="BB359" i="40"/>
  <c r="BB360" i="40"/>
  <c r="BB361" i="40"/>
  <c r="BB362" i="40"/>
  <c r="BB363" i="40"/>
  <c r="BB364" i="40"/>
  <c r="BB365" i="40"/>
  <c r="BB366" i="40"/>
  <c r="BB367" i="40"/>
  <c r="BB368" i="40"/>
  <c r="BB369" i="40"/>
  <c r="BB370" i="40"/>
  <c r="BB371" i="40"/>
  <c r="BB372" i="40"/>
  <c r="BB373" i="40"/>
  <c r="BB374" i="40"/>
  <c r="BB375" i="40"/>
  <c r="BB376" i="40"/>
  <c r="BB377" i="40"/>
  <c r="BB378" i="40"/>
  <c r="BB379" i="40"/>
  <c r="BB380" i="40"/>
  <c r="BB381" i="40"/>
  <c r="BB382" i="40"/>
  <c r="BB383" i="40"/>
  <c r="BB384" i="40"/>
  <c r="BB385" i="40"/>
  <c r="BB386" i="40"/>
  <c r="BB387" i="40"/>
  <c r="BB388" i="40"/>
  <c r="BB389" i="40"/>
  <c r="BB390" i="40"/>
  <c r="BB391" i="40"/>
  <c r="BB392" i="40"/>
  <c r="BB393" i="40"/>
  <c r="BB394" i="40"/>
  <c r="BB395" i="40"/>
  <c r="BB396" i="40"/>
  <c r="BB397" i="40"/>
  <c r="BB398" i="40"/>
  <c r="BB399" i="40"/>
  <c r="BB400" i="40"/>
  <c r="BB401" i="40"/>
  <c r="BB402" i="40"/>
  <c r="BB403" i="40"/>
  <c r="BB404" i="40"/>
  <c r="BB405" i="40"/>
  <c r="BB406" i="40"/>
  <c r="BB407" i="40"/>
  <c r="BB408" i="40"/>
  <c r="BB409" i="40"/>
  <c r="BB410" i="40"/>
  <c r="BB411" i="40"/>
  <c r="BB412" i="40"/>
  <c r="BB413" i="40"/>
  <c r="BB414" i="40"/>
  <c r="BB415" i="40"/>
  <c r="BB416" i="40"/>
  <c r="BB417" i="40"/>
  <c r="BB418" i="40"/>
  <c r="BB419" i="40"/>
  <c r="BB420" i="40"/>
  <c r="BB421" i="40"/>
  <c r="BB422" i="40"/>
  <c r="BB423" i="40"/>
  <c r="BB424" i="40"/>
  <c r="BB425" i="40"/>
  <c r="BB426" i="40"/>
  <c r="BB427" i="40"/>
  <c r="BB428" i="40"/>
  <c r="BB429" i="40"/>
  <c r="BB430" i="40"/>
  <c r="BB431" i="40"/>
  <c r="BB432" i="40"/>
  <c r="BB433" i="40"/>
  <c r="BB434" i="40"/>
  <c r="BB435" i="40"/>
  <c r="BB436" i="40"/>
  <c r="BB437" i="40"/>
  <c r="BB438" i="40"/>
  <c r="BB439" i="40"/>
  <c r="BB440" i="40"/>
  <c r="BB441" i="40"/>
  <c r="BB442" i="40"/>
  <c r="BB443" i="40"/>
  <c r="BB444" i="40"/>
  <c r="BB445" i="40"/>
  <c r="BB446" i="40"/>
  <c r="BB447" i="40"/>
  <c r="BB448" i="40"/>
  <c r="BB449" i="40"/>
  <c r="BB450" i="40"/>
  <c r="BB451" i="40"/>
  <c r="BB452" i="40"/>
  <c r="BB453" i="40"/>
  <c r="BB454" i="40"/>
  <c r="BB455" i="40"/>
  <c r="BB456" i="40"/>
  <c r="BB457" i="40"/>
  <c r="BB458" i="40"/>
  <c r="BB459" i="40"/>
  <c r="BB460" i="40"/>
  <c r="BB461" i="40"/>
  <c r="BB462" i="40"/>
  <c r="BB463" i="40"/>
  <c r="BB464" i="40"/>
  <c r="BB465" i="40"/>
  <c r="BB466" i="40"/>
  <c r="BB467" i="40"/>
  <c r="BB468" i="40"/>
  <c r="BB469" i="40"/>
  <c r="BB470" i="40"/>
  <c r="BB471" i="40"/>
  <c r="BB472" i="40"/>
  <c r="BB473" i="40"/>
  <c r="BB474" i="40"/>
  <c r="BB475" i="40"/>
  <c r="BB476" i="40"/>
  <c r="BB477" i="40"/>
  <c r="BB478" i="40"/>
  <c r="BB479" i="40"/>
  <c r="BB480" i="40"/>
  <c r="BB481" i="40"/>
  <c r="BB482" i="40"/>
  <c r="BB483" i="40"/>
  <c r="BB484" i="40"/>
  <c r="BB485" i="40"/>
  <c r="BB486" i="40"/>
  <c r="BB487" i="40"/>
  <c r="BB488" i="40"/>
  <c r="BB489" i="40"/>
  <c r="BB490" i="40"/>
  <c r="BB491" i="40"/>
  <c r="BB492" i="40"/>
  <c r="BB493" i="40"/>
  <c r="BB494" i="40"/>
  <c r="BB495" i="40"/>
  <c r="BB496" i="40"/>
  <c r="BB497" i="40"/>
  <c r="BB498" i="40"/>
  <c r="BB499" i="40"/>
  <c r="BB500" i="40"/>
  <c r="BB501" i="40"/>
  <c r="BB502" i="40"/>
  <c r="BB503" i="40"/>
  <c r="BB504" i="40"/>
  <c r="BB505" i="40"/>
  <c r="BB506" i="40"/>
  <c r="BB507" i="40"/>
  <c r="BB508" i="40"/>
  <c r="BB509" i="40"/>
  <c r="BB510" i="40"/>
  <c r="BB511" i="40"/>
  <c r="BB512" i="40"/>
  <c r="BB513" i="40"/>
  <c r="BB514" i="40"/>
  <c r="BB515" i="40"/>
  <c r="BB516" i="40"/>
  <c r="BB517" i="40"/>
  <c r="BB518" i="40"/>
  <c r="BB519" i="40"/>
  <c r="BB520" i="40"/>
  <c r="BB521" i="40"/>
  <c r="BB522" i="40"/>
  <c r="BB523" i="40"/>
  <c r="BB524" i="40"/>
  <c r="BB525" i="40"/>
  <c r="BB526" i="40"/>
  <c r="BB527" i="40"/>
  <c r="BB528" i="40"/>
  <c r="BB529" i="40"/>
  <c r="BB530" i="40"/>
  <c r="BB531" i="40"/>
  <c r="BB532" i="40"/>
  <c r="BB533" i="40"/>
  <c r="BB534" i="40"/>
  <c r="BB535" i="40"/>
  <c r="BB536" i="40"/>
  <c r="BB537" i="40"/>
  <c r="BB538" i="40"/>
  <c r="BB539" i="40"/>
  <c r="BB540" i="40"/>
  <c r="BB541" i="40"/>
  <c r="BB542" i="40"/>
  <c r="BB543" i="40"/>
  <c r="BB544" i="40"/>
  <c r="BB545" i="40"/>
  <c r="BB546" i="40"/>
  <c r="BB547" i="40"/>
  <c r="BB548" i="40"/>
  <c r="BB549" i="40"/>
  <c r="BB550" i="40"/>
  <c r="BB551" i="40"/>
  <c r="BB552" i="40"/>
  <c r="BB553" i="40"/>
  <c r="BB554" i="40"/>
  <c r="BB555" i="40"/>
  <c r="BB556" i="40"/>
  <c r="BB557" i="40"/>
  <c r="BB558" i="40"/>
  <c r="BB559" i="40"/>
  <c r="BB560" i="40"/>
  <c r="BB561" i="40"/>
  <c r="BB562" i="40"/>
  <c r="BB563" i="40"/>
  <c r="BB564" i="40"/>
  <c r="BB565" i="40"/>
  <c r="BB566" i="40"/>
  <c r="BB567" i="40"/>
  <c r="BB568" i="40"/>
  <c r="BB569" i="40"/>
  <c r="BB570" i="40"/>
  <c r="BB571" i="40"/>
  <c r="BB572" i="40"/>
  <c r="BB573" i="40"/>
  <c r="BB574" i="40"/>
  <c r="BB575" i="40"/>
  <c r="BB576" i="40"/>
  <c r="BB577" i="40"/>
  <c r="BB578" i="40"/>
  <c r="BB579" i="40"/>
  <c r="BB580" i="40"/>
  <c r="BB581" i="40"/>
  <c r="BB582" i="40"/>
  <c r="BB583" i="40"/>
  <c r="BB584" i="40"/>
  <c r="BB585" i="40"/>
  <c r="BB586" i="40"/>
  <c r="BB587" i="40"/>
  <c r="BB588" i="40"/>
  <c r="BB589" i="40"/>
  <c r="BB590" i="40"/>
  <c r="BB591" i="40"/>
  <c r="BB592" i="40"/>
  <c r="BB593" i="40"/>
  <c r="BB594" i="40"/>
  <c r="BB595" i="40"/>
  <c r="BB596" i="40"/>
  <c r="BB597" i="40"/>
  <c r="BB598" i="40"/>
  <c r="BB599" i="40"/>
  <c r="BB600" i="40"/>
  <c r="BB601" i="40"/>
  <c r="BB602" i="40"/>
  <c r="BB603" i="40"/>
  <c r="BB604" i="40"/>
  <c r="BB605" i="40"/>
  <c r="BB606" i="40"/>
  <c r="BB607" i="40"/>
  <c r="BB608" i="40"/>
  <c r="BB609" i="40"/>
  <c r="BB610" i="40"/>
  <c r="BB611" i="40"/>
  <c r="BB612" i="40"/>
  <c r="BB613" i="40"/>
  <c r="BB614" i="40"/>
  <c r="BB615" i="40"/>
  <c r="BB616" i="40"/>
  <c r="BB617" i="40"/>
  <c r="BB618" i="40"/>
  <c r="BB619" i="40"/>
  <c r="BB620" i="40"/>
  <c r="BB621" i="40"/>
  <c r="BB622" i="40"/>
  <c r="BB623" i="40"/>
  <c r="BB624" i="40"/>
  <c r="BB625" i="40"/>
  <c r="BB626" i="40"/>
  <c r="BB627" i="40"/>
  <c r="BB628" i="40"/>
  <c r="BB629" i="40"/>
  <c r="BB630" i="40"/>
  <c r="BB631" i="40"/>
  <c r="BB632" i="40"/>
  <c r="BB633" i="40"/>
  <c r="BB634" i="40"/>
  <c r="BB635" i="40"/>
  <c r="BB636" i="40"/>
  <c r="BB637" i="40"/>
  <c r="BB638" i="40"/>
  <c r="BB639" i="40"/>
  <c r="BB640" i="40"/>
  <c r="BB641" i="40"/>
  <c r="BB642" i="40"/>
  <c r="BB643" i="40"/>
  <c r="BB644" i="40"/>
  <c r="BB645" i="40"/>
  <c r="BB646" i="40"/>
  <c r="BB647" i="40"/>
  <c r="BB648" i="40"/>
  <c r="BB649" i="40"/>
  <c r="BB650" i="40"/>
  <c r="BB651" i="40"/>
  <c r="BB652" i="40"/>
  <c r="BB653" i="40"/>
  <c r="BB654" i="40"/>
  <c r="BB655" i="40"/>
  <c r="BB656" i="40"/>
  <c r="BB657" i="40"/>
  <c r="BB658" i="40"/>
  <c r="BB659" i="40"/>
  <c r="BB660" i="40"/>
  <c r="BB661" i="40"/>
  <c r="BB662" i="40"/>
  <c r="BB663" i="40"/>
  <c r="BB664" i="40"/>
  <c r="BB665" i="40"/>
  <c r="BB666" i="40"/>
  <c r="BB667" i="40"/>
  <c r="BB668" i="40"/>
  <c r="BB669" i="40"/>
  <c r="BB670" i="40"/>
  <c r="BB671" i="40"/>
  <c r="BB672" i="40"/>
  <c r="BB673" i="40"/>
  <c r="BB674" i="40"/>
  <c r="BB675" i="40"/>
  <c r="BB676" i="40"/>
  <c r="BB677" i="40"/>
  <c r="BB678" i="40"/>
  <c r="BB679" i="40"/>
  <c r="BB680" i="40"/>
  <c r="BB681" i="40"/>
  <c r="BB682" i="40"/>
  <c r="BB683" i="40"/>
  <c r="BB684" i="40"/>
  <c r="BB685" i="40"/>
  <c r="BB686" i="40"/>
  <c r="BB687" i="40"/>
  <c r="BB688" i="40"/>
  <c r="BB689" i="40"/>
  <c r="BB690" i="40"/>
  <c r="BB691" i="40"/>
  <c r="BB692" i="40"/>
  <c r="BB693" i="40"/>
  <c r="BB694" i="40"/>
  <c r="BB695" i="40"/>
  <c r="BB696" i="40"/>
  <c r="BB697" i="40"/>
  <c r="BB698" i="40"/>
  <c r="BB699" i="40"/>
  <c r="BB700" i="40"/>
  <c r="BB701" i="40"/>
  <c r="BB702" i="40"/>
  <c r="BB703" i="40"/>
  <c r="BB704" i="40"/>
  <c r="BB705" i="40"/>
  <c r="BB706" i="40"/>
  <c r="BB707" i="40"/>
  <c r="BB708" i="40"/>
  <c r="BB709" i="40"/>
  <c r="BB710" i="40"/>
  <c r="BB711" i="40"/>
  <c r="BB712" i="40"/>
  <c r="BB713" i="40"/>
  <c r="BB714" i="40"/>
  <c r="BB715" i="40"/>
  <c r="BB716" i="40"/>
  <c r="BB717" i="40"/>
  <c r="BB718" i="40"/>
  <c r="BB719" i="40"/>
  <c r="BB720" i="40"/>
  <c r="BB721" i="40"/>
  <c r="BB722" i="40"/>
  <c r="BB723" i="40"/>
  <c r="BB724" i="40"/>
  <c r="BB725" i="40"/>
  <c r="BB726" i="40"/>
  <c r="BB727" i="40"/>
  <c r="BB728" i="40"/>
  <c r="BB729" i="40"/>
  <c r="BB730" i="40"/>
  <c r="BB731" i="40"/>
  <c r="BB732" i="40"/>
  <c r="BB733" i="40"/>
  <c r="BB734" i="40"/>
  <c r="BB735" i="40"/>
  <c r="BB736" i="40"/>
  <c r="BB737" i="40"/>
  <c r="BB738" i="40"/>
  <c r="BB739" i="40"/>
  <c r="BB740" i="40"/>
  <c r="BB741" i="40"/>
  <c r="BB742" i="40"/>
  <c r="BB743" i="40"/>
  <c r="BB744" i="40"/>
  <c r="BB745" i="40"/>
  <c r="BB746" i="40"/>
  <c r="BB747" i="40"/>
  <c r="BB748" i="40"/>
  <c r="BB749" i="40"/>
  <c r="BB750" i="40"/>
  <c r="BB751" i="40"/>
  <c r="BB752" i="40"/>
  <c r="BB753" i="40"/>
  <c r="BB754" i="40"/>
  <c r="BB755" i="40"/>
  <c r="BB756" i="40"/>
  <c r="BB757" i="40"/>
  <c r="BB758" i="40"/>
  <c r="BB759" i="40"/>
  <c r="BB760" i="40"/>
  <c r="BB761" i="40"/>
  <c r="BB762" i="40"/>
  <c r="BB763" i="40"/>
  <c r="BB764" i="40"/>
  <c r="BB765" i="40"/>
  <c r="BB766" i="40"/>
  <c r="BB767" i="40"/>
  <c r="BB768" i="40"/>
  <c r="BB769" i="40"/>
  <c r="BB770" i="40"/>
  <c r="BB771" i="40"/>
  <c r="BB772" i="40"/>
  <c r="BB773" i="40"/>
  <c r="BB774" i="40"/>
  <c r="BB775" i="40"/>
  <c r="BB776" i="40"/>
  <c r="BB777" i="40"/>
  <c r="BB778" i="40"/>
  <c r="BB779" i="40"/>
  <c r="BB780" i="40"/>
  <c r="BB781" i="40"/>
  <c r="BB782" i="40"/>
  <c r="BB783" i="40"/>
  <c r="BB784" i="40"/>
  <c r="BB785" i="40"/>
  <c r="BB786" i="40"/>
  <c r="BB787" i="40"/>
  <c r="BB788" i="40"/>
  <c r="BB789" i="40"/>
  <c r="BB790" i="40"/>
  <c r="BB791" i="40"/>
  <c r="BB792" i="40"/>
  <c r="BB793" i="40"/>
  <c r="BB794" i="40"/>
  <c r="BB795" i="40"/>
  <c r="BB796" i="40"/>
  <c r="BB797" i="40"/>
  <c r="BB798" i="40"/>
  <c r="BB799" i="40"/>
  <c r="BB800" i="40"/>
  <c r="BB801" i="40"/>
  <c r="BB802" i="40"/>
  <c r="BB803" i="40"/>
  <c r="BB804" i="40"/>
  <c r="BB805" i="40"/>
  <c r="BB806" i="40"/>
  <c r="BB807" i="40"/>
  <c r="BB808" i="40"/>
  <c r="BB809" i="40"/>
  <c r="BB810" i="40"/>
  <c r="BB811" i="40"/>
  <c r="BB812" i="40"/>
  <c r="BB813" i="40"/>
  <c r="BB814" i="40"/>
  <c r="BB815" i="40"/>
  <c r="BB816" i="40"/>
  <c r="BB817" i="40"/>
  <c r="BB818" i="40"/>
  <c r="BB819" i="40"/>
  <c r="BB820" i="40"/>
  <c r="BB821" i="40"/>
  <c r="BB822" i="40"/>
  <c r="BB823" i="40"/>
  <c r="BB824" i="40"/>
  <c r="BB825" i="40"/>
  <c r="BB826" i="40"/>
  <c r="BB827" i="40"/>
  <c r="BB828" i="40"/>
  <c r="BB829" i="40"/>
  <c r="BB830" i="40"/>
  <c r="BB831" i="40"/>
  <c r="BB832" i="40"/>
  <c r="BB833" i="40"/>
  <c r="BB834" i="40"/>
  <c r="BB835" i="40"/>
  <c r="BB836" i="40"/>
  <c r="BB837" i="40"/>
  <c r="BB838" i="40"/>
  <c r="BB839" i="40"/>
  <c r="BB840" i="40"/>
  <c r="BB841" i="40"/>
  <c r="BB842" i="40"/>
  <c r="BB843" i="40"/>
  <c r="BB844" i="40"/>
  <c r="BB845" i="40"/>
  <c r="BB846" i="40"/>
  <c r="BB847" i="40"/>
  <c r="BB848" i="40"/>
  <c r="BB849" i="40"/>
  <c r="BB850" i="40"/>
  <c r="BB851" i="40"/>
  <c r="BB852" i="40"/>
  <c r="BB853" i="40"/>
  <c r="BB854" i="40"/>
  <c r="BB855" i="40"/>
  <c r="BB856" i="40"/>
  <c r="BB857" i="40"/>
  <c r="BB858" i="40"/>
  <c r="BB859" i="40"/>
  <c r="BB860" i="40"/>
  <c r="BB861" i="40"/>
  <c r="BB862" i="40"/>
  <c r="BB863" i="40"/>
  <c r="BB864" i="40"/>
  <c r="BB865" i="40"/>
  <c r="BB866" i="40"/>
  <c r="BB867" i="40"/>
  <c r="BB868" i="40"/>
  <c r="BB869" i="40"/>
  <c r="BB870" i="40"/>
  <c r="BB871" i="40"/>
  <c r="BB872" i="40"/>
  <c r="BB873" i="40"/>
  <c r="BB874" i="40"/>
  <c r="BB875" i="40"/>
  <c r="BB876" i="40"/>
  <c r="BB877" i="40"/>
  <c r="BB878" i="40"/>
  <c r="BB879" i="40"/>
  <c r="BB880" i="40"/>
  <c r="BB881" i="40"/>
  <c r="BB882" i="40"/>
  <c r="BB883" i="40"/>
  <c r="BB884" i="40"/>
  <c r="BB885" i="40"/>
  <c r="BB886" i="40"/>
  <c r="BB887" i="40"/>
  <c r="BB888" i="40"/>
  <c r="BB889" i="40"/>
  <c r="BB890" i="40"/>
  <c r="BB891" i="40"/>
  <c r="BB892" i="40"/>
  <c r="BB893" i="40"/>
  <c r="BB894" i="40"/>
  <c r="BB895" i="40"/>
  <c r="BB896" i="40"/>
  <c r="BB897" i="40"/>
  <c r="BB898" i="40"/>
  <c r="BB899" i="40"/>
  <c r="BB900" i="40"/>
  <c r="BB901" i="40"/>
  <c r="BB902" i="40"/>
  <c r="BB903" i="40"/>
  <c r="BB904" i="40"/>
  <c r="BB905" i="40"/>
  <c r="BB906" i="40"/>
  <c r="BB907" i="40"/>
  <c r="BB908" i="40"/>
  <c r="BB909" i="40"/>
  <c r="BB910" i="40"/>
  <c r="BB911" i="40"/>
  <c r="BB912" i="40"/>
  <c r="BB913" i="40"/>
  <c r="BB914" i="40"/>
  <c r="BB915" i="40"/>
  <c r="BB916" i="40"/>
  <c r="BB917" i="40"/>
  <c r="BB918" i="40"/>
  <c r="BB919" i="40"/>
  <c r="BB920" i="40"/>
  <c r="BB921" i="40"/>
  <c r="BB922" i="40"/>
  <c r="BB923" i="40"/>
  <c r="BB924" i="40"/>
  <c r="BB925" i="40"/>
  <c r="BB926" i="40"/>
  <c r="BB927" i="40"/>
  <c r="BB928" i="40"/>
  <c r="BB929" i="40"/>
  <c r="BB930" i="40"/>
  <c r="BB931" i="40"/>
  <c r="BB932" i="40"/>
  <c r="BB933" i="40"/>
  <c r="BB934" i="40"/>
  <c r="BB935" i="40"/>
  <c r="BB936" i="40"/>
  <c r="BB937" i="40"/>
  <c r="BB938" i="40"/>
  <c r="BB939" i="40"/>
  <c r="BB940" i="40"/>
  <c r="BB941" i="40"/>
  <c r="BB942" i="40"/>
  <c r="BB943" i="40"/>
  <c r="BB944" i="40"/>
  <c r="BB945" i="40"/>
  <c r="BB946" i="40"/>
  <c r="BB947" i="40"/>
  <c r="BB948" i="40"/>
  <c r="BB949" i="40"/>
  <c r="BB950" i="40"/>
  <c r="BB951" i="40"/>
  <c r="BB952" i="40"/>
  <c r="BB953" i="40"/>
  <c r="BB954" i="40"/>
  <c r="BB955" i="40"/>
  <c r="BB956" i="40"/>
  <c r="BB957" i="40"/>
  <c r="BB958" i="40"/>
  <c r="BB959" i="40"/>
  <c r="BB960" i="40"/>
  <c r="BB961" i="40"/>
  <c r="BB962" i="40"/>
  <c r="BB963" i="40"/>
  <c r="BB964" i="40"/>
  <c r="BB965" i="40"/>
  <c r="BB966" i="40"/>
  <c r="BB967" i="40"/>
  <c r="BB968" i="40"/>
  <c r="BB969" i="40"/>
  <c r="BB970" i="40"/>
  <c r="BB971" i="40"/>
  <c r="BB972" i="40"/>
  <c r="BB973" i="40"/>
  <c r="BB974" i="40"/>
  <c r="BB975" i="40"/>
  <c r="BB976" i="40"/>
  <c r="BB977" i="40"/>
  <c r="BB978" i="40"/>
  <c r="BB979" i="40"/>
  <c r="BB980" i="40"/>
  <c r="BB981" i="40"/>
  <c r="BB982" i="40"/>
  <c r="BB983" i="40"/>
  <c r="BB984" i="40"/>
  <c r="BB985" i="40"/>
  <c r="BB986" i="40"/>
  <c r="BB987" i="40"/>
  <c r="BB988" i="40"/>
  <c r="BB989" i="40"/>
  <c r="BB990" i="40"/>
  <c r="BB991" i="40"/>
  <c r="BB992" i="40"/>
  <c r="BB993" i="40"/>
  <c r="BB994" i="40"/>
  <c r="BB995" i="40"/>
  <c r="BB996" i="40"/>
  <c r="BB997" i="40"/>
  <c r="BB998" i="40"/>
  <c r="BB999" i="40"/>
  <c r="BB1000" i="40"/>
  <c r="BB1001" i="40"/>
  <c r="BB3" i="40"/>
  <c r="BA4" i="40"/>
  <c r="BA5" i="40"/>
  <c r="BA6" i="40"/>
  <c r="BA7" i="40"/>
  <c r="BA8" i="40"/>
  <c r="BA9" i="40"/>
  <c r="BA10" i="40"/>
  <c r="BA11" i="40"/>
  <c r="BA12" i="40"/>
  <c r="BA13" i="40"/>
  <c r="BA14" i="40"/>
  <c r="BA15" i="40"/>
  <c r="BA16" i="40"/>
  <c r="BA17" i="40"/>
  <c r="BA18" i="40"/>
  <c r="BA19" i="40"/>
  <c r="BA20" i="40"/>
  <c r="BA21" i="40"/>
  <c r="BA22" i="40"/>
  <c r="BA23" i="40"/>
  <c r="BA24" i="40"/>
  <c r="BA25" i="40"/>
  <c r="BA26" i="40"/>
  <c r="BA27" i="40"/>
  <c r="BA28" i="40"/>
  <c r="BA29" i="40"/>
  <c r="BA30" i="40"/>
  <c r="BA31" i="40"/>
  <c r="BA32" i="40"/>
  <c r="BA33" i="40"/>
  <c r="BA34" i="40"/>
  <c r="BA35" i="40"/>
  <c r="BA36" i="40"/>
  <c r="BA37" i="40"/>
  <c r="BA38" i="40"/>
  <c r="BA39" i="40"/>
  <c r="BA40" i="40"/>
  <c r="BA41" i="40"/>
  <c r="BA42" i="40"/>
  <c r="BA43" i="40"/>
  <c r="BA44" i="40"/>
  <c r="BA45" i="40"/>
  <c r="BA46" i="40"/>
  <c r="BA47" i="40"/>
  <c r="BA48" i="40"/>
  <c r="BA49" i="40"/>
  <c r="BA50" i="40"/>
  <c r="BA51" i="40"/>
  <c r="BA52" i="40"/>
  <c r="BA53" i="40"/>
  <c r="BA54" i="40"/>
  <c r="BA55" i="40"/>
  <c r="BA56" i="40"/>
  <c r="BA57" i="40"/>
  <c r="BA58" i="40"/>
  <c r="BA59" i="40"/>
  <c r="BA60" i="40"/>
  <c r="BA61" i="40"/>
  <c r="BA62" i="40"/>
  <c r="BA63" i="40"/>
  <c r="BA64" i="40"/>
  <c r="BA65" i="40"/>
  <c r="BA66" i="40"/>
  <c r="BA67" i="40"/>
  <c r="BA68" i="40"/>
  <c r="BA69" i="40"/>
  <c r="BA70" i="40"/>
  <c r="BA71" i="40"/>
  <c r="BA72" i="40"/>
  <c r="BA73" i="40"/>
  <c r="BA74" i="40"/>
  <c r="BA75" i="40"/>
  <c r="BA76" i="40"/>
  <c r="BA77" i="40"/>
  <c r="BA78" i="40"/>
  <c r="BA79" i="40"/>
  <c r="BA80" i="40"/>
  <c r="BA81" i="40"/>
  <c r="BA82" i="40"/>
  <c r="BA83" i="40"/>
  <c r="BA84" i="40"/>
  <c r="BA85" i="40"/>
  <c r="BA86" i="40"/>
  <c r="BA87" i="40"/>
  <c r="BA88" i="40"/>
  <c r="BA89" i="40"/>
  <c r="BA90" i="40"/>
  <c r="BA91" i="40"/>
  <c r="BA92" i="40"/>
  <c r="BA93" i="40"/>
  <c r="BA94" i="40"/>
  <c r="BA95" i="40"/>
  <c r="BA96" i="40"/>
  <c r="BA97" i="40"/>
  <c r="BA98" i="40"/>
  <c r="BA99" i="40"/>
  <c r="BA100" i="40"/>
  <c r="BA101" i="40"/>
  <c r="BA102" i="40"/>
  <c r="BA103" i="40"/>
  <c r="BA104" i="40"/>
  <c r="BA105" i="40"/>
  <c r="BA106" i="40"/>
  <c r="BA107" i="40"/>
  <c r="BA108" i="40"/>
  <c r="BA109" i="40"/>
  <c r="BA110" i="40"/>
  <c r="BA111" i="40"/>
  <c r="BA112" i="40"/>
  <c r="BA113" i="40"/>
  <c r="BA114" i="40"/>
  <c r="BA115" i="40"/>
  <c r="BA116" i="40"/>
  <c r="BA117" i="40"/>
  <c r="BA118" i="40"/>
  <c r="BA119" i="40"/>
  <c r="BA120" i="40"/>
  <c r="BA121" i="40"/>
  <c r="BA122" i="40"/>
  <c r="BA123" i="40"/>
  <c r="BA124" i="40"/>
  <c r="BA125" i="40"/>
  <c r="BA126" i="40"/>
  <c r="BA127" i="40"/>
  <c r="BA128" i="40"/>
  <c r="BA129" i="40"/>
  <c r="BA130" i="40"/>
  <c r="BA131" i="40"/>
  <c r="BA132" i="40"/>
  <c r="BA133" i="40"/>
  <c r="BA134" i="40"/>
  <c r="BA135" i="40"/>
  <c r="BA136" i="40"/>
  <c r="BA137" i="40"/>
  <c r="BA138" i="40"/>
  <c r="BA139" i="40"/>
  <c r="BA140" i="40"/>
  <c r="BA141" i="40"/>
  <c r="BA142" i="40"/>
  <c r="BA143" i="40"/>
  <c r="BA144" i="40"/>
  <c r="BA145" i="40"/>
  <c r="BA146" i="40"/>
  <c r="BA147" i="40"/>
  <c r="BA148" i="40"/>
  <c r="BA149" i="40"/>
  <c r="BA150" i="40"/>
  <c r="BA151" i="40"/>
  <c r="BA152" i="40"/>
  <c r="BA153" i="40"/>
  <c r="BA154" i="40"/>
  <c r="BA155" i="40"/>
  <c r="BA156" i="40"/>
  <c r="BA157" i="40"/>
  <c r="BA158" i="40"/>
  <c r="BA159" i="40"/>
  <c r="BA160" i="40"/>
  <c r="BA161" i="40"/>
  <c r="BA162" i="40"/>
  <c r="BA163" i="40"/>
  <c r="BA164" i="40"/>
  <c r="BA165" i="40"/>
  <c r="BA166" i="40"/>
  <c r="BA167" i="40"/>
  <c r="BA168" i="40"/>
  <c r="BA169" i="40"/>
  <c r="BA170" i="40"/>
  <c r="BA171" i="40"/>
  <c r="BA172" i="40"/>
  <c r="BA173" i="40"/>
  <c r="BA174" i="40"/>
  <c r="BA175" i="40"/>
  <c r="BA176" i="40"/>
  <c r="BA177" i="40"/>
  <c r="BA178" i="40"/>
  <c r="BA179" i="40"/>
  <c r="BA180" i="40"/>
  <c r="BA181" i="40"/>
  <c r="BA182" i="40"/>
  <c r="BA183" i="40"/>
  <c r="BA184" i="40"/>
  <c r="BA185" i="40"/>
  <c r="BA186" i="40"/>
  <c r="BA187" i="40"/>
  <c r="BA188" i="40"/>
  <c r="BA189" i="40"/>
  <c r="BA190" i="40"/>
  <c r="BA191" i="40"/>
  <c r="BA192" i="40"/>
  <c r="BA193" i="40"/>
  <c r="BA194" i="40"/>
  <c r="BA195" i="40"/>
  <c r="BA196" i="40"/>
  <c r="BA197" i="40"/>
  <c r="BA198" i="40"/>
  <c r="BA199" i="40"/>
  <c r="BA200" i="40"/>
  <c r="BA201" i="40"/>
  <c r="BA202" i="40"/>
  <c r="BA203" i="40"/>
  <c r="BA204" i="40"/>
  <c r="BA205" i="40"/>
  <c r="BA206" i="40"/>
  <c r="BA207" i="40"/>
  <c r="BA208" i="40"/>
  <c r="BA209" i="40"/>
  <c r="BA210" i="40"/>
  <c r="BA211" i="40"/>
  <c r="BA212" i="40"/>
  <c r="BA213" i="40"/>
  <c r="BA214" i="40"/>
  <c r="BA215" i="40"/>
  <c r="BA216" i="40"/>
  <c r="BA217" i="40"/>
  <c r="BA218" i="40"/>
  <c r="BA219" i="40"/>
  <c r="BA220" i="40"/>
  <c r="BA221" i="40"/>
  <c r="BA222" i="40"/>
  <c r="BA223" i="40"/>
  <c r="BA224" i="40"/>
  <c r="BA225" i="40"/>
  <c r="BA226" i="40"/>
  <c r="BA227" i="40"/>
  <c r="BA228" i="40"/>
  <c r="BA229" i="40"/>
  <c r="BA230" i="40"/>
  <c r="BA231" i="40"/>
  <c r="BA232" i="40"/>
  <c r="BA233" i="40"/>
  <c r="BA234" i="40"/>
  <c r="BA235" i="40"/>
  <c r="BA236" i="40"/>
  <c r="BA237" i="40"/>
  <c r="BA238" i="40"/>
  <c r="BA239" i="40"/>
  <c r="BA240" i="40"/>
  <c r="BA241" i="40"/>
  <c r="BA242" i="40"/>
  <c r="BA243" i="40"/>
  <c r="BA244" i="40"/>
  <c r="BA245" i="40"/>
  <c r="BA246" i="40"/>
  <c r="BA247" i="40"/>
  <c r="BA248" i="40"/>
  <c r="BA249" i="40"/>
  <c r="BA250" i="40"/>
  <c r="BA251" i="40"/>
  <c r="BA252" i="40"/>
  <c r="BA253" i="40"/>
  <c r="BA254" i="40"/>
  <c r="BA255" i="40"/>
  <c r="BA256" i="40"/>
  <c r="BA257" i="40"/>
  <c r="BA258" i="40"/>
  <c r="BA259" i="40"/>
  <c r="BA260" i="40"/>
  <c r="BA261" i="40"/>
  <c r="BA262" i="40"/>
  <c r="BA263" i="40"/>
  <c r="BA264" i="40"/>
  <c r="BA265" i="40"/>
  <c r="BA266" i="40"/>
  <c r="BA267" i="40"/>
  <c r="BA268" i="40"/>
  <c r="BA269" i="40"/>
  <c r="BA270" i="40"/>
  <c r="BA271" i="40"/>
  <c r="BA272" i="40"/>
  <c r="BA273" i="40"/>
  <c r="BA274" i="40"/>
  <c r="BA275" i="40"/>
  <c r="BA276" i="40"/>
  <c r="BA277" i="40"/>
  <c r="BA278" i="40"/>
  <c r="BA279" i="40"/>
  <c r="BA280" i="40"/>
  <c r="BA281" i="40"/>
  <c r="BA282" i="40"/>
  <c r="BA283" i="40"/>
  <c r="BA284" i="40"/>
  <c r="BA285" i="40"/>
  <c r="BA286" i="40"/>
  <c r="BA287" i="40"/>
  <c r="BA288" i="40"/>
  <c r="BA289" i="40"/>
  <c r="BA290" i="40"/>
  <c r="BA291" i="40"/>
  <c r="BA292" i="40"/>
  <c r="BA293" i="40"/>
  <c r="BA294" i="40"/>
  <c r="BA295" i="40"/>
  <c r="BA296" i="40"/>
  <c r="BA297" i="40"/>
  <c r="BA298" i="40"/>
  <c r="BA299" i="40"/>
  <c r="BA300" i="40"/>
  <c r="BA301" i="40"/>
  <c r="BA302" i="40"/>
  <c r="BA303" i="40"/>
  <c r="BA304" i="40"/>
  <c r="BA305" i="40"/>
  <c r="BA306" i="40"/>
  <c r="BA307" i="40"/>
  <c r="BA308" i="40"/>
  <c r="BA309" i="40"/>
  <c r="BA310" i="40"/>
  <c r="BA311" i="40"/>
  <c r="BA312" i="40"/>
  <c r="BA313" i="40"/>
  <c r="BA314" i="40"/>
  <c r="BA315" i="40"/>
  <c r="BA316" i="40"/>
  <c r="BA317" i="40"/>
  <c r="BA318" i="40"/>
  <c r="BA319" i="40"/>
  <c r="BA320" i="40"/>
  <c r="BA321" i="40"/>
  <c r="BA322" i="40"/>
  <c r="BA323" i="40"/>
  <c r="BA324" i="40"/>
  <c r="BA325" i="40"/>
  <c r="BA326" i="40"/>
  <c r="BA327" i="40"/>
  <c r="BA328" i="40"/>
  <c r="BA329" i="40"/>
  <c r="BA330" i="40"/>
  <c r="BA331" i="40"/>
  <c r="BA332" i="40"/>
  <c r="BA333" i="40"/>
  <c r="BA334" i="40"/>
  <c r="BA335" i="40"/>
  <c r="BA336" i="40"/>
  <c r="BA337" i="40"/>
  <c r="BA338" i="40"/>
  <c r="BA339" i="40"/>
  <c r="BA340" i="40"/>
  <c r="BA341" i="40"/>
  <c r="BA342" i="40"/>
  <c r="BA343" i="40"/>
  <c r="BA344" i="40"/>
  <c r="BA345" i="40"/>
  <c r="BA346" i="40"/>
  <c r="BA347" i="40"/>
  <c r="BA348" i="40"/>
  <c r="BA349" i="40"/>
  <c r="BA350" i="40"/>
  <c r="BA351" i="40"/>
  <c r="BA352" i="40"/>
  <c r="BA353" i="40"/>
  <c r="BA354" i="40"/>
  <c r="BA355" i="40"/>
  <c r="BA356" i="40"/>
  <c r="BA357" i="40"/>
  <c r="BA358" i="40"/>
  <c r="BA359" i="40"/>
  <c r="BA360" i="40"/>
  <c r="BA361" i="40"/>
  <c r="BA362" i="40"/>
  <c r="BA363" i="40"/>
  <c r="BA364" i="40"/>
  <c r="BA365" i="40"/>
  <c r="BA366" i="40"/>
  <c r="BA367" i="40"/>
  <c r="BA368" i="40"/>
  <c r="BA369" i="40"/>
  <c r="BA370" i="40"/>
  <c r="BA371" i="40"/>
  <c r="BA372" i="40"/>
  <c r="BA373" i="40"/>
  <c r="BA374" i="40"/>
  <c r="BA375" i="40"/>
  <c r="BA376" i="40"/>
  <c r="BA377" i="40"/>
  <c r="BA378" i="40"/>
  <c r="BA379" i="40"/>
  <c r="BA380" i="40"/>
  <c r="BA381" i="40"/>
  <c r="BA382" i="40"/>
  <c r="BA383" i="40"/>
  <c r="BA384" i="40"/>
  <c r="BA385" i="40"/>
  <c r="BA386" i="40"/>
  <c r="BA387" i="40"/>
  <c r="BA388" i="40"/>
  <c r="BA389" i="40"/>
  <c r="BA390" i="40"/>
  <c r="BA391" i="40"/>
  <c r="BA392" i="40"/>
  <c r="BA393" i="40"/>
  <c r="BA394" i="40"/>
  <c r="BA395" i="40"/>
  <c r="BA396" i="40"/>
  <c r="BA397" i="40"/>
  <c r="BA398" i="40"/>
  <c r="BA399" i="40"/>
  <c r="BA400" i="40"/>
  <c r="BA401" i="40"/>
  <c r="BA402" i="40"/>
  <c r="BA403" i="40"/>
  <c r="BA404" i="40"/>
  <c r="BA405" i="40"/>
  <c r="BA406" i="40"/>
  <c r="BA407" i="40"/>
  <c r="BA408" i="40"/>
  <c r="BA409" i="40"/>
  <c r="BA410" i="40"/>
  <c r="BA411" i="40"/>
  <c r="BA412" i="40"/>
  <c r="BA413" i="40"/>
  <c r="BA414" i="40"/>
  <c r="BA415" i="40"/>
  <c r="BA416" i="40"/>
  <c r="BA417" i="40"/>
  <c r="BA418" i="40"/>
  <c r="BA419" i="40"/>
  <c r="BA420" i="40"/>
  <c r="BA421" i="40"/>
  <c r="BA422" i="40"/>
  <c r="BA423" i="40"/>
  <c r="BA424" i="40"/>
  <c r="BA425" i="40"/>
  <c r="BA426" i="40"/>
  <c r="BA427" i="40"/>
  <c r="BA428" i="40"/>
  <c r="BA429" i="40"/>
  <c r="BA430" i="40"/>
  <c r="BA431" i="40"/>
  <c r="BA432" i="40"/>
  <c r="BA433" i="40"/>
  <c r="BA434" i="40"/>
  <c r="BA435" i="40"/>
  <c r="BA436" i="40"/>
  <c r="BA437" i="40"/>
  <c r="BA438" i="40"/>
  <c r="BA439" i="40"/>
  <c r="BA440" i="40"/>
  <c r="BA441" i="40"/>
  <c r="BA442" i="40"/>
  <c r="BA443" i="40"/>
  <c r="BA444" i="40"/>
  <c r="BA445" i="40"/>
  <c r="BA446" i="40"/>
  <c r="BA447" i="40"/>
  <c r="BA448" i="40"/>
  <c r="BA449" i="40"/>
  <c r="BA450" i="40"/>
  <c r="BA451" i="40"/>
  <c r="BA452" i="40"/>
  <c r="BA453" i="40"/>
  <c r="BA454" i="40"/>
  <c r="BA455" i="40"/>
  <c r="BA456" i="40"/>
  <c r="BA457" i="40"/>
  <c r="BA458" i="40"/>
  <c r="BA459" i="40"/>
  <c r="BA460" i="40"/>
  <c r="BA461" i="40"/>
  <c r="BA462" i="40"/>
  <c r="BA463" i="40"/>
  <c r="BA464" i="40"/>
  <c r="BA465" i="40"/>
  <c r="BA466" i="40"/>
  <c r="BA467" i="40"/>
  <c r="BA468" i="40"/>
  <c r="BA469" i="40"/>
  <c r="BA470" i="40"/>
  <c r="BA471" i="40"/>
  <c r="BA472" i="40"/>
  <c r="BA473" i="40"/>
  <c r="BA474" i="40"/>
  <c r="BA475" i="40"/>
  <c r="BA476" i="40"/>
  <c r="BA477" i="40"/>
  <c r="BA478" i="40"/>
  <c r="BA479" i="40"/>
  <c r="BA480" i="40"/>
  <c r="BA481" i="40"/>
  <c r="BA482" i="40"/>
  <c r="BA483" i="40"/>
  <c r="BA484" i="40"/>
  <c r="BA485" i="40"/>
  <c r="BA486" i="40"/>
  <c r="BA487" i="40"/>
  <c r="BA488" i="40"/>
  <c r="BA489" i="40"/>
  <c r="BA490" i="40"/>
  <c r="BA491" i="40"/>
  <c r="BA492" i="40"/>
  <c r="BA493" i="40"/>
  <c r="BA494" i="40"/>
  <c r="BA495" i="40"/>
  <c r="BA496" i="40"/>
  <c r="BA497" i="40"/>
  <c r="BA498" i="40"/>
  <c r="BA499" i="40"/>
  <c r="BA500" i="40"/>
  <c r="BA501" i="40"/>
  <c r="BA502" i="40"/>
  <c r="BA503" i="40"/>
  <c r="BA504" i="40"/>
  <c r="BA505" i="40"/>
  <c r="BA506" i="40"/>
  <c r="BA507" i="40"/>
  <c r="BA508" i="40"/>
  <c r="BA509" i="40"/>
  <c r="BA510" i="40"/>
  <c r="BA511" i="40"/>
  <c r="BA512" i="40"/>
  <c r="BA513" i="40"/>
  <c r="BA514" i="40"/>
  <c r="BA515" i="40"/>
  <c r="BA516" i="40"/>
  <c r="BA517" i="40"/>
  <c r="BA518" i="40"/>
  <c r="BA519" i="40"/>
  <c r="BA520" i="40"/>
  <c r="BA521" i="40"/>
  <c r="BA522" i="40"/>
  <c r="BA523" i="40"/>
  <c r="BA524" i="40"/>
  <c r="BA525" i="40"/>
  <c r="BA526" i="40"/>
  <c r="BA527" i="40"/>
  <c r="BA528" i="40"/>
  <c r="BA529" i="40"/>
  <c r="BA530" i="40"/>
  <c r="BA531" i="40"/>
  <c r="BA532" i="40"/>
  <c r="BA533" i="40"/>
  <c r="BA534" i="40"/>
  <c r="BA535" i="40"/>
  <c r="BA536" i="40"/>
  <c r="BA537" i="40"/>
  <c r="BA538" i="40"/>
  <c r="BA539" i="40"/>
  <c r="BA540" i="40"/>
  <c r="BA541" i="40"/>
  <c r="BA542" i="40"/>
  <c r="BA543" i="40"/>
  <c r="BA544" i="40"/>
  <c r="BA545" i="40"/>
  <c r="BA546" i="40"/>
  <c r="BA547" i="40"/>
  <c r="BA548" i="40"/>
  <c r="BA549" i="40"/>
  <c r="BA550" i="40"/>
  <c r="BA551" i="40"/>
  <c r="BA552" i="40"/>
  <c r="BA553" i="40"/>
  <c r="BA554" i="40"/>
  <c r="BA555" i="40"/>
  <c r="BA556" i="40"/>
  <c r="BA557" i="40"/>
  <c r="BA558" i="40"/>
  <c r="BA559" i="40"/>
  <c r="BA560" i="40"/>
  <c r="BA561" i="40"/>
  <c r="BA562" i="40"/>
  <c r="BA563" i="40"/>
  <c r="BA564" i="40"/>
  <c r="BA565" i="40"/>
  <c r="BA566" i="40"/>
  <c r="BA567" i="40"/>
  <c r="BA568" i="40"/>
  <c r="BA569" i="40"/>
  <c r="BA570" i="40"/>
  <c r="BA571" i="40"/>
  <c r="BA572" i="40"/>
  <c r="BA573" i="40"/>
  <c r="BA574" i="40"/>
  <c r="BA575" i="40"/>
  <c r="BA576" i="40"/>
  <c r="BA577" i="40"/>
  <c r="BA578" i="40"/>
  <c r="BA579" i="40"/>
  <c r="BA580" i="40"/>
  <c r="BA581" i="40"/>
  <c r="BA582" i="40"/>
  <c r="BA583" i="40"/>
  <c r="BA584" i="40"/>
  <c r="BA585" i="40"/>
  <c r="BA586" i="40"/>
  <c r="BA587" i="40"/>
  <c r="BA588" i="40"/>
  <c r="BA589" i="40"/>
  <c r="BA590" i="40"/>
  <c r="BA591" i="40"/>
  <c r="BA592" i="40"/>
  <c r="BA593" i="40"/>
  <c r="BA594" i="40"/>
  <c r="BA595" i="40"/>
  <c r="BA596" i="40"/>
  <c r="BA597" i="40"/>
  <c r="BA598" i="40"/>
  <c r="BA599" i="40"/>
  <c r="BA600" i="40"/>
  <c r="BA601" i="40"/>
  <c r="BA602" i="40"/>
  <c r="BA603" i="40"/>
  <c r="BA604" i="40"/>
  <c r="BA605" i="40"/>
  <c r="BA606" i="40"/>
  <c r="BA607" i="40"/>
  <c r="BA608" i="40"/>
  <c r="BA609" i="40"/>
  <c r="BA610" i="40"/>
  <c r="BA611" i="40"/>
  <c r="BA612" i="40"/>
  <c r="BA613" i="40"/>
  <c r="BA614" i="40"/>
  <c r="BA615" i="40"/>
  <c r="BA616" i="40"/>
  <c r="BA617" i="40"/>
  <c r="BA618" i="40"/>
  <c r="BA619" i="40"/>
  <c r="BA620" i="40"/>
  <c r="BA621" i="40"/>
  <c r="BA622" i="40"/>
  <c r="BA623" i="40"/>
  <c r="BA624" i="40"/>
  <c r="BA625" i="40"/>
  <c r="BA626" i="40"/>
  <c r="BA627" i="40"/>
  <c r="BA628" i="40"/>
  <c r="BA629" i="40"/>
  <c r="BA630" i="40"/>
  <c r="BA631" i="40"/>
  <c r="BA632" i="40"/>
  <c r="BA633" i="40"/>
  <c r="BA634" i="40"/>
  <c r="BA635" i="40"/>
  <c r="BA636" i="40"/>
  <c r="BA637" i="40"/>
  <c r="BA638" i="40"/>
  <c r="BA639" i="40"/>
  <c r="BA640" i="40"/>
  <c r="BA641" i="40"/>
  <c r="BA642" i="40"/>
  <c r="BA643" i="40"/>
  <c r="BA644" i="40"/>
  <c r="BA645" i="40"/>
  <c r="BA646" i="40"/>
  <c r="BA647" i="40"/>
  <c r="BA648" i="40"/>
  <c r="BA649" i="40"/>
  <c r="BA650" i="40"/>
  <c r="BA651" i="40"/>
  <c r="BA652" i="40"/>
  <c r="BA653" i="40"/>
  <c r="BA654" i="40"/>
  <c r="BA655" i="40"/>
  <c r="BA656" i="40"/>
  <c r="BA657" i="40"/>
  <c r="BA658" i="40"/>
  <c r="BA659" i="40"/>
  <c r="BA660" i="40"/>
  <c r="BA661" i="40"/>
  <c r="BA662" i="40"/>
  <c r="BA663" i="40"/>
  <c r="BA664" i="40"/>
  <c r="BA665" i="40"/>
  <c r="BA666" i="40"/>
  <c r="BA667" i="40"/>
  <c r="BA668" i="40"/>
  <c r="BA669" i="40"/>
  <c r="BA670" i="40"/>
  <c r="BA671" i="40"/>
  <c r="BA672" i="40"/>
  <c r="BA673" i="40"/>
  <c r="BA674" i="40"/>
  <c r="BA675" i="40"/>
  <c r="BA676" i="40"/>
  <c r="BA677" i="40"/>
  <c r="BA678" i="40"/>
  <c r="BA679" i="40"/>
  <c r="BA680" i="40"/>
  <c r="BA681" i="40"/>
  <c r="BA682" i="40"/>
  <c r="BA683" i="40"/>
  <c r="BA684" i="40"/>
  <c r="BA685" i="40"/>
  <c r="BA686" i="40"/>
  <c r="BA687" i="40"/>
  <c r="BA688" i="40"/>
  <c r="BA689" i="40"/>
  <c r="BA690" i="40"/>
  <c r="BA691" i="40"/>
  <c r="BA692" i="40"/>
  <c r="BA693" i="40"/>
  <c r="BA694" i="40"/>
  <c r="BA695" i="40"/>
  <c r="BA696" i="40"/>
  <c r="BA697" i="40"/>
  <c r="BA698" i="40"/>
  <c r="BA699" i="40"/>
  <c r="BA700" i="40"/>
  <c r="BA701" i="40"/>
  <c r="BA702" i="40"/>
  <c r="BA703" i="40"/>
  <c r="BA704" i="40"/>
  <c r="BA705" i="40"/>
  <c r="BA706" i="40"/>
  <c r="BA707" i="40"/>
  <c r="BA708" i="40"/>
  <c r="BA709" i="40"/>
  <c r="BA710" i="40"/>
  <c r="BA711" i="40"/>
  <c r="BA712" i="40"/>
  <c r="BA713" i="40"/>
  <c r="BA714" i="40"/>
  <c r="BA715" i="40"/>
  <c r="BA716" i="40"/>
  <c r="BA717" i="40"/>
  <c r="BA718" i="40"/>
  <c r="BA719" i="40"/>
  <c r="BA720" i="40"/>
  <c r="BA721" i="40"/>
  <c r="BA722" i="40"/>
  <c r="BA723" i="40"/>
  <c r="BA724" i="40"/>
  <c r="BA725" i="40"/>
  <c r="BA726" i="40"/>
  <c r="BA727" i="40"/>
  <c r="BA728" i="40"/>
  <c r="BA729" i="40"/>
  <c r="BA730" i="40"/>
  <c r="BA731" i="40"/>
  <c r="BA732" i="40"/>
  <c r="BA733" i="40"/>
  <c r="BA734" i="40"/>
  <c r="BA735" i="40"/>
  <c r="BA736" i="40"/>
  <c r="BA737" i="40"/>
  <c r="BA738" i="40"/>
  <c r="BA739" i="40"/>
  <c r="BA740" i="40"/>
  <c r="BA741" i="40"/>
  <c r="BA742" i="40"/>
  <c r="BA743" i="40"/>
  <c r="BA744" i="40"/>
  <c r="BA745" i="40"/>
  <c r="BA746" i="40"/>
  <c r="BA747" i="40"/>
  <c r="BA748" i="40"/>
  <c r="BA749" i="40"/>
  <c r="BA750" i="40"/>
  <c r="BA751" i="40"/>
  <c r="BA752" i="40"/>
  <c r="BA753" i="40"/>
  <c r="BA754" i="40"/>
  <c r="BA755" i="40"/>
  <c r="BA756" i="40"/>
  <c r="BA757" i="40"/>
  <c r="BA758" i="40"/>
  <c r="BA759" i="40"/>
  <c r="BA760" i="40"/>
  <c r="BA761" i="40"/>
  <c r="BA762" i="40"/>
  <c r="BA763" i="40"/>
  <c r="BA764" i="40"/>
  <c r="BA765" i="40"/>
  <c r="BA766" i="40"/>
  <c r="BA767" i="40"/>
  <c r="BA768" i="40"/>
  <c r="BA769" i="40"/>
  <c r="BA770" i="40"/>
  <c r="BA771" i="40"/>
  <c r="BA772" i="40"/>
  <c r="BA773" i="40"/>
  <c r="BA774" i="40"/>
  <c r="BA775" i="40"/>
  <c r="BA776" i="40"/>
  <c r="BA777" i="40"/>
  <c r="BA778" i="40"/>
  <c r="BA779" i="40"/>
  <c r="BA780" i="40"/>
  <c r="BA781" i="40"/>
  <c r="BA782" i="40"/>
  <c r="BA783" i="40"/>
  <c r="BA784" i="40"/>
  <c r="BA785" i="40"/>
  <c r="BA786" i="40"/>
  <c r="BA787" i="40"/>
  <c r="BA788" i="40"/>
  <c r="BA789" i="40"/>
  <c r="BA790" i="40"/>
  <c r="BA791" i="40"/>
  <c r="BA792" i="40"/>
  <c r="BA793" i="40"/>
  <c r="BA794" i="40"/>
  <c r="BA795" i="40"/>
  <c r="BA796" i="40"/>
  <c r="BA797" i="40"/>
  <c r="BA798" i="40"/>
  <c r="BA799" i="40"/>
  <c r="BA800" i="40"/>
  <c r="BA801" i="40"/>
  <c r="BA802" i="40"/>
  <c r="BA803" i="40"/>
  <c r="BA804" i="40"/>
  <c r="BA805" i="40"/>
  <c r="BA806" i="40"/>
  <c r="BA807" i="40"/>
  <c r="BA808" i="40"/>
  <c r="BA809" i="40"/>
  <c r="BA810" i="40"/>
  <c r="BA811" i="40"/>
  <c r="BA812" i="40"/>
  <c r="BA813" i="40"/>
  <c r="BA814" i="40"/>
  <c r="BA815" i="40"/>
  <c r="BA816" i="40"/>
  <c r="BA817" i="40"/>
  <c r="BA818" i="40"/>
  <c r="BA819" i="40"/>
  <c r="BA820" i="40"/>
  <c r="BA821" i="40"/>
  <c r="BA822" i="40"/>
  <c r="BA823" i="40"/>
  <c r="BA824" i="40"/>
  <c r="BA825" i="40"/>
  <c r="BA826" i="40"/>
  <c r="BA827" i="40"/>
  <c r="BA828" i="40"/>
  <c r="BA829" i="40"/>
  <c r="BA830" i="40"/>
  <c r="BA831" i="40"/>
  <c r="BA832" i="40"/>
  <c r="BA833" i="40"/>
  <c r="BA834" i="40"/>
  <c r="BA835" i="40"/>
  <c r="BA836" i="40"/>
  <c r="BA837" i="40"/>
  <c r="BA838" i="40"/>
  <c r="BA839" i="40"/>
  <c r="BA840" i="40"/>
  <c r="BA841" i="40"/>
  <c r="BA842" i="40"/>
  <c r="BA843" i="40"/>
  <c r="BA844" i="40"/>
  <c r="BA845" i="40"/>
  <c r="BA846" i="40"/>
  <c r="BA847" i="40"/>
  <c r="BA848" i="40"/>
  <c r="BA849" i="40"/>
  <c r="BA850" i="40"/>
  <c r="BA851" i="40"/>
  <c r="BA852" i="40"/>
  <c r="BA853" i="40"/>
  <c r="BA854" i="40"/>
  <c r="BA855" i="40"/>
  <c r="BA856" i="40"/>
  <c r="BA857" i="40"/>
  <c r="BA858" i="40"/>
  <c r="BA859" i="40"/>
  <c r="BA860" i="40"/>
  <c r="BA861" i="40"/>
  <c r="BA862" i="40"/>
  <c r="BA863" i="40"/>
  <c r="BA864" i="40"/>
  <c r="BA865" i="40"/>
  <c r="BA866" i="40"/>
  <c r="BA867" i="40"/>
  <c r="BA868" i="40"/>
  <c r="BA869" i="40"/>
  <c r="BA870" i="40"/>
  <c r="BA871" i="40"/>
  <c r="BA872" i="40"/>
  <c r="BA873" i="40"/>
  <c r="BA874" i="40"/>
  <c r="BA875" i="40"/>
  <c r="BA876" i="40"/>
  <c r="BA877" i="40"/>
  <c r="BA878" i="40"/>
  <c r="BA879" i="40"/>
  <c r="BA880" i="40"/>
  <c r="BA881" i="40"/>
  <c r="BA882" i="40"/>
  <c r="BA883" i="40"/>
  <c r="BA884" i="40"/>
  <c r="BA885" i="40"/>
  <c r="BA886" i="40"/>
  <c r="BA887" i="40"/>
  <c r="BA888" i="40"/>
  <c r="BA889" i="40"/>
  <c r="BA890" i="40"/>
  <c r="BA891" i="40"/>
  <c r="BA892" i="40"/>
  <c r="BA893" i="40"/>
  <c r="BA894" i="40"/>
  <c r="BA895" i="40"/>
  <c r="BA896" i="40"/>
  <c r="BA897" i="40"/>
  <c r="BA898" i="40"/>
  <c r="BA899" i="40"/>
  <c r="BA900" i="40"/>
  <c r="BA901" i="40"/>
  <c r="BA902" i="40"/>
  <c r="BA903" i="40"/>
  <c r="BA904" i="40"/>
  <c r="BA905" i="40"/>
  <c r="BA906" i="40"/>
  <c r="BA907" i="40"/>
  <c r="BA908" i="40"/>
  <c r="BA909" i="40"/>
  <c r="BA910" i="40"/>
  <c r="BA911" i="40"/>
  <c r="BA912" i="40"/>
  <c r="BA913" i="40"/>
  <c r="BA914" i="40"/>
  <c r="BA915" i="40"/>
  <c r="BA916" i="40"/>
  <c r="BA917" i="40"/>
  <c r="BA918" i="40"/>
  <c r="BA919" i="40"/>
  <c r="BA920" i="40"/>
  <c r="BA921" i="40"/>
  <c r="BA922" i="40"/>
  <c r="BA923" i="40"/>
  <c r="BA924" i="40"/>
  <c r="BA925" i="40"/>
  <c r="BA926" i="40"/>
  <c r="BA927" i="40"/>
  <c r="BA928" i="40"/>
  <c r="BA929" i="40"/>
  <c r="BA930" i="40"/>
  <c r="BA931" i="40"/>
  <c r="BA932" i="40"/>
  <c r="BA933" i="40"/>
  <c r="BA934" i="40"/>
  <c r="BA935" i="40"/>
  <c r="BA936" i="40"/>
  <c r="BA937" i="40"/>
  <c r="BA938" i="40"/>
  <c r="BA939" i="40"/>
  <c r="BA940" i="40"/>
  <c r="BA941" i="40"/>
  <c r="BA942" i="40"/>
  <c r="BA943" i="40"/>
  <c r="BA944" i="40"/>
  <c r="BA945" i="40"/>
  <c r="BA946" i="40"/>
  <c r="BA947" i="40"/>
  <c r="BA948" i="40"/>
  <c r="BA949" i="40"/>
  <c r="BA950" i="40"/>
  <c r="BA951" i="40"/>
  <c r="BA952" i="40"/>
  <c r="BA953" i="40"/>
  <c r="BA954" i="40"/>
  <c r="BA955" i="40"/>
  <c r="BA956" i="40"/>
  <c r="BA957" i="40"/>
  <c r="BA958" i="40"/>
  <c r="BA959" i="40"/>
  <c r="BA960" i="40"/>
  <c r="BA961" i="40"/>
  <c r="BA962" i="40"/>
  <c r="BA963" i="40"/>
  <c r="BA964" i="40"/>
  <c r="BA965" i="40"/>
  <c r="BA966" i="40"/>
  <c r="BA967" i="40"/>
  <c r="BA968" i="40"/>
  <c r="BA969" i="40"/>
  <c r="BA970" i="40"/>
  <c r="BA971" i="40"/>
  <c r="BA972" i="40"/>
  <c r="BA973" i="40"/>
  <c r="BA974" i="40"/>
  <c r="BA975" i="40"/>
  <c r="BA976" i="40"/>
  <c r="BA977" i="40"/>
  <c r="BA978" i="40"/>
  <c r="BA979" i="40"/>
  <c r="BA980" i="40"/>
  <c r="BA981" i="40"/>
  <c r="BA982" i="40"/>
  <c r="BA983" i="40"/>
  <c r="BA984" i="40"/>
  <c r="BA985" i="40"/>
  <c r="BA986" i="40"/>
  <c r="BA987" i="40"/>
  <c r="BA988" i="40"/>
  <c r="BA989" i="40"/>
  <c r="BA990" i="40"/>
  <c r="BA991" i="40"/>
  <c r="BA992" i="40"/>
  <c r="BA993" i="40"/>
  <c r="BA994" i="40"/>
  <c r="BA995" i="40"/>
  <c r="BA996" i="40"/>
  <c r="BA997" i="40"/>
  <c r="BA998" i="40"/>
  <c r="BA999" i="40"/>
  <c r="BA1000" i="40"/>
  <c r="BA1001" i="40"/>
  <c r="BA3" i="40"/>
  <c r="AZ4" i="40"/>
  <c r="AZ5" i="40"/>
  <c r="AZ6" i="40"/>
  <c r="AZ7" i="40"/>
  <c r="AZ8" i="40"/>
  <c r="AZ9" i="40"/>
  <c r="AZ10" i="40"/>
  <c r="AZ11" i="40"/>
  <c r="AZ12" i="40"/>
  <c r="AZ13" i="40"/>
  <c r="AZ14" i="40"/>
  <c r="AZ15" i="40"/>
  <c r="AZ16" i="40"/>
  <c r="AZ17" i="40"/>
  <c r="AZ18" i="40"/>
  <c r="AZ19" i="40"/>
  <c r="AZ20" i="40"/>
  <c r="AZ21" i="40"/>
  <c r="AZ22" i="40"/>
  <c r="AZ23" i="40"/>
  <c r="AZ24" i="40"/>
  <c r="AZ25" i="40"/>
  <c r="AZ26" i="40"/>
  <c r="AZ27" i="40"/>
  <c r="AZ28" i="40"/>
  <c r="AZ29" i="40"/>
  <c r="AZ30" i="40"/>
  <c r="AZ31" i="40"/>
  <c r="AZ32" i="40"/>
  <c r="AZ33" i="40"/>
  <c r="AZ34" i="40"/>
  <c r="AZ35" i="40"/>
  <c r="AZ36" i="40"/>
  <c r="AZ37" i="40"/>
  <c r="AZ38" i="40"/>
  <c r="AZ39" i="40"/>
  <c r="AZ40" i="40"/>
  <c r="AZ41" i="40"/>
  <c r="AZ42" i="40"/>
  <c r="AZ43" i="40"/>
  <c r="AZ44" i="40"/>
  <c r="AZ45" i="40"/>
  <c r="AZ46" i="40"/>
  <c r="AZ47" i="40"/>
  <c r="AZ48" i="40"/>
  <c r="AZ49" i="40"/>
  <c r="AZ50" i="40"/>
  <c r="AZ51" i="40"/>
  <c r="AZ52" i="40"/>
  <c r="AZ53" i="40"/>
  <c r="AZ54" i="40"/>
  <c r="AZ55" i="40"/>
  <c r="AZ56" i="40"/>
  <c r="AZ57" i="40"/>
  <c r="AZ58" i="40"/>
  <c r="AZ59" i="40"/>
  <c r="AZ60" i="40"/>
  <c r="AZ61" i="40"/>
  <c r="AZ62" i="40"/>
  <c r="AZ63" i="40"/>
  <c r="AZ64" i="40"/>
  <c r="AZ65" i="40"/>
  <c r="AZ66" i="40"/>
  <c r="AZ67" i="40"/>
  <c r="AZ68" i="40"/>
  <c r="AZ69" i="40"/>
  <c r="AZ70" i="40"/>
  <c r="AZ71" i="40"/>
  <c r="AZ72" i="40"/>
  <c r="AZ73" i="40"/>
  <c r="AZ74" i="40"/>
  <c r="AZ75" i="40"/>
  <c r="AZ76" i="40"/>
  <c r="AZ77" i="40"/>
  <c r="AZ78" i="40"/>
  <c r="AZ79" i="40"/>
  <c r="AZ80" i="40"/>
  <c r="AZ81" i="40"/>
  <c r="AZ82" i="40"/>
  <c r="AZ83" i="40"/>
  <c r="AZ84" i="40"/>
  <c r="AZ85" i="40"/>
  <c r="AZ86" i="40"/>
  <c r="AZ87" i="40"/>
  <c r="AZ88" i="40"/>
  <c r="AZ89" i="40"/>
  <c r="AZ90" i="40"/>
  <c r="AZ91" i="40"/>
  <c r="AZ92" i="40"/>
  <c r="AZ93" i="40"/>
  <c r="AZ94" i="40"/>
  <c r="AZ95" i="40"/>
  <c r="AZ96" i="40"/>
  <c r="AZ97" i="40"/>
  <c r="AZ98" i="40"/>
  <c r="AZ99" i="40"/>
  <c r="AZ100" i="40"/>
  <c r="AZ101" i="40"/>
  <c r="AZ102" i="40"/>
  <c r="AZ103" i="40"/>
  <c r="AZ104" i="40"/>
  <c r="AZ105" i="40"/>
  <c r="AZ106" i="40"/>
  <c r="AZ107" i="40"/>
  <c r="AZ108" i="40"/>
  <c r="AZ109" i="40"/>
  <c r="AZ110" i="40"/>
  <c r="AZ111" i="40"/>
  <c r="AZ112" i="40"/>
  <c r="AZ113" i="40"/>
  <c r="AZ114" i="40"/>
  <c r="AZ115" i="40"/>
  <c r="AZ116" i="40"/>
  <c r="AZ117" i="40"/>
  <c r="AZ118" i="40"/>
  <c r="AZ119" i="40"/>
  <c r="AZ120" i="40"/>
  <c r="AZ121" i="40"/>
  <c r="AZ122" i="40"/>
  <c r="AZ123" i="40"/>
  <c r="AZ124" i="40"/>
  <c r="AZ125" i="40"/>
  <c r="AZ126" i="40"/>
  <c r="AZ127" i="40"/>
  <c r="AZ128" i="40"/>
  <c r="AZ129" i="40"/>
  <c r="AZ130" i="40"/>
  <c r="AZ131" i="40"/>
  <c r="AZ132" i="40"/>
  <c r="AZ133" i="40"/>
  <c r="AZ134" i="40"/>
  <c r="AZ135" i="40"/>
  <c r="AZ136" i="40"/>
  <c r="AZ137" i="40"/>
  <c r="AZ138" i="40"/>
  <c r="AZ139" i="40"/>
  <c r="AZ140" i="40"/>
  <c r="AZ141" i="40"/>
  <c r="AZ142" i="40"/>
  <c r="AZ143" i="40"/>
  <c r="AZ144" i="40"/>
  <c r="AZ145" i="40"/>
  <c r="AZ146" i="40"/>
  <c r="AZ147" i="40"/>
  <c r="AZ148" i="40"/>
  <c r="AZ149" i="40"/>
  <c r="AZ150" i="40"/>
  <c r="AZ151" i="40"/>
  <c r="AZ152" i="40"/>
  <c r="AZ153" i="40"/>
  <c r="AZ154" i="40"/>
  <c r="AZ155" i="40"/>
  <c r="AZ156" i="40"/>
  <c r="AZ157" i="40"/>
  <c r="AZ158" i="40"/>
  <c r="AZ159" i="40"/>
  <c r="AZ160" i="40"/>
  <c r="AZ161" i="40"/>
  <c r="AZ162" i="40"/>
  <c r="AZ163" i="40"/>
  <c r="AZ164" i="40"/>
  <c r="AZ165" i="40"/>
  <c r="AZ166" i="40"/>
  <c r="AZ167" i="40"/>
  <c r="AZ168" i="40"/>
  <c r="AZ169" i="40"/>
  <c r="AZ170" i="40"/>
  <c r="AZ171" i="40"/>
  <c r="AZ172" i="40"/>
  <c r="AZ173" i="40"/>
  <c r="AZ174" i="40"/>
  <c r="AZ175" i="40"/>
  <c r="AZ176" i="40"/>
  <c r="AZ177" i="40"/>
  <c r="AZ178" i="40"/>
  <c r="AZ179" i="40"/>
  <c r="AZ180" i="40"/>
  <c r="AZ181" i="40"/>
  <c r="AZ182" i="40"/>
  <c r="AZ183" i="40"/>
  <c r="AZ184" i="40"/>
  <c r="AZ185" i="40"/>
  <c r="AZ186" i="40"/>
  <c r="AZ187" i="40"/>
  <c r="AZ188" i="40"/>
  <c r="AZ189" i="40"/>
  <c r="AZ190" i="40"/>
  <c r="AZ191" i="40"/>
  <c r="AZ192" i="40"/>
  <c r="AZ193" i="40"/>
  <c r="AZ194" i="40"/>
  <c r="AZ195" i="40"/>
  <c r="AZ196" i="40"/>
  <c r="AZ197" i="40"/>
  <c r="AZ198" i="40"/>
  <c r="AZ199" i="40"/>
  <c r="AZ200" i="40"/>
  <c r="AZ201" i="40"/>
  <c r="AZ202" i="40"/>
  <c r="AZ203" i="40"/>
  <c r="AZ204" i="40"/>
  <c r="AZ205" i="40"/>
  <c r="AZ206" i="40"/>
  <c r="AZ207" i="40"/>
  <c r="AZ208" i="40"/>
  <c r="AZ209" i="40"/>
  <c r="AZ210" i="40"/>
  <c r="AZ211" i="40"/>
  <c r="AZ212" i="40"/>
  <c r="AZ213" i="40"/>
  <c r="AZ214" i="40"/>
  <c r="AZ215" i="40"/>
  <c r="AZ216" i="40"/>
  <c r="AZ217" i="40"/>
  <c r="AZ218" i="40"/>
  <c r="AZ219" i="40"/>
  <c r="AZ220" i="40"/>
  <c r="AZ221" i="40"/>
  <c r="AZ222" i="40"/>
  <c r="AZ223" i="40"/>
  <c r="AZ224" i="40"/>
  <c r="AZ225" i="40"/>
  <c r="AZ226" i="40"/>
  <c r="AZ227" i="40"/>
  <c r="AZ228" i="40"/>
  <c r="AZ229" i="40"/>
  <c r="AZ230" i="40"/>
  <c r="AZ231" i="40"/>
  <c r="AZ232" i="40"/>
  <c r="AZ233" i="40"/>
  <c r="AZ234" i="40"/>
  <c r="AZ235" i="40"/>
  <c r="AZ236" i="40"/>
  <c r="AZ237" i="40"/>
  <c r="AZ238" i="40"/>
  <c r="AZ239" i="40"/>
  <c r="AZ240" i="40"/>
  <c r="AZ241" i="40"/>
  <c r="AZ242" i="40"/>
  <c r="AZ243" i="40"/>
  <c r="AZ244" i="40"/>
  <c r="AZ245" i="40"/>
  <c r="AZ246" i="40"/>
  <c r="AZ247" i="40"/>
  <c r="AZ248" i="40"/>
  <c r="AZ249" i="40"/>
  <c r="AZ250" i="40"/>
  <c r="AZ251" i="40"/>
  <c r="AZ252" i="40"/>
  <c r="AZ253" i="40"/>
  <c r="AZ254" i="40"/>
  <c r="AZ255" i="40"/>
  <c r="AZ256" i="40"/>
  <c r="AZ257" i="40"/>
  <c r="AZ258" i="40"/>
  <c r="AZ259" i="40"/>
  <c r="AZ260" i="40"/>
  <c r="AZ261" i="40"/>
  <c r="AZ262" i="40"/>
  <c r="AZ263" i="40"/>
  <c r="AZ264" i="40"/>
  <c r="AZ265" i="40"/>
  <c r="AZ266" i="40"/>
  <c r="AZ267" i="40"/>
  <c r="AZ268" i="40"/>
  <c r="AZ269" i="40"/>
  <c r="AZ270" i="40"/>
  <c r="AZ271" i="40"/>
  <c r="AZ272" i="40"/>
  <c r="AZ273" i="40"/>
  <c r="AZ274" i="40"/>
  <c r="AZ275" i="40"/>
  <c r="AZ276" i="40"/>
  <c r="AZ277" i="40"/>
  <c r="AZ278" i="40"/>
  <c r="AZ279" i="40"/>
  <c r="AZ280" i="40"/>
  <c r="AZ281" i="40"/>
  <c r="AZ282" i="40"/>
  <c r="AZ283" i="40"/>
  <c r="AZ284" i="40"/>
  <c r="AZ285" i="40"/>
  <c r="AZ286" i="40"/>
  <c r="AZ287" i="40"/>
  <c r="AZ288" i="40"/>
  <c r="AZ289" i="40"/>
  <c r="AZ290" i="40"/>
  <c r="AZ291" i="40"/>
  <c r="AZ292" i="40"/>
  <c r="AZ293" i="40"/>
  <c r="AZ294" i="40"/>
  <c r="AZ295" i="40"/>
  <c r="AZ296" i="40"/>
  <c r="AZ297" i="40"/>
  <c r="AZ298" i="40"/>
  <c r="AZ299" i="40"/>
  <c r="AZ300" i="40"/>
  <c r="AZ301" i="40"/>
  <c r="AZ302" i="40"/>
  <c r="AZ303" i="40"/>
  <c r="AZ304" i="40"/>
  <c r="AZ305" i="40"/>
  <c r="AZ306" i="40"/>
  <c r="AZ307" i="40"/>
  <c r="AZ308" i="40"/>
  <c r="AZ309" i="40"/>
  <c r="AZ310" i="40"/>
  <c r="AZ311" i="40"/>
  <c r="AZ312" i="40"/>
  <c r="AZ313" i="40"/>
  <c r="AZ314" i="40"/>
  <c r="AZ315" i="40"/>
  <c r="AZ316" i="40"/>
  <c r="AZ317" i="40"/>
  <c r="AZ318" i="40"/>
  <c r="AZ319" i="40"/>
  <c r="AZ320" i="40"/>
  <c r="AZ321" i="40"/>
  <c r="AZ322" i="40"/>
  <c r="AZ323" i="40"/>
  <c r="AZ324" i="40"/>
  <c r="AZ325" i="40"/>
  <c r="AZ326" i="40"/>
  <c r="AZ327" i="40"/>
  <c r="AZ328" i="40"/>
  <c r="AZ329" i="40"/>
  <c r="AZ330" i="40"/>
  <c r="AZ331" i="40"/>
  <c r="AZ332" i="40"/>
  <c r="AZ333" i="40"/>
  <c r="AZ334" i="40"/>
  <c r="AZ335" i="40"/>
  <c r="AZ336" i="40"/>
  <c r="AZ337" i="40"/>
  <c r="AZ338" i="40"/>
  <c r="AZ339" i="40"/>
  <c r="AZ340" i="40"/>
  <c r="AZ341" i="40"/>
  <c r="AZ342" i="40"/>
  <c r="AZ343" i="40"/>
  <c r="AZ344" i="40"/>
  <c r="AZ345" i="40"/>
  <c r="AZ346" i="40"/>
  <c r="AZ347" i="40"/>
  <c r="AZ348" i="40"/>
  <c r="AZ349" i="40"/>
  <c r="AZ350" i="40"/>
  <c r="AZ351" i="40"/>
  <c r="AZ352" i="40"/>
  <c r="AZ353" i="40"/>
  <c r="AZ354" i="40"/>
  <c r="AZ355" i="40"/>
  <c r="AZ356" i="40"/>
  <c r="AZ357" i="40"/>
  <c r="AZ358" i="40"/>
  <c r="AZ359" i="40"/>
  <c r="AZ360" i="40"/>
  <c r="AZ361" i="40"/>
  <c r="AZ362" i="40"/>
  <c r="AZ363" i="40"/>
  <c r="AZ364" i="40"/>
  <c r="AZ365" i="40"/>
  <c r="AZ366" i="40"/>
  <c r="AZ367" i="40"/>
  <c r="AZ368" i="40"/>
  <c r="AZ369" i="40"/>
  <c r="AZ370" i="40"/>
  <c r="AZ371" i="40"/>
  <c r="AZ372" i="40"/>
  <c r="AZ373" i="40"/>
  <c r="AZ374" i="40"/>
  <c r="AZ375" i="40"/>
  <c r="AZ376" i="40"/>
  <c r="AZ377" i="40"/>
  <c r="AZ378" i="40"/>
  <c r="AZ379" i="40"/>
  <c r="AZ380" i="40"/>
  <c r="AZ381" i="40"/>
  <c r="AZ382" i="40"/>
  <c r="AZ383" i="40"/>
  <c r="AZ384" i="40"/>
  <c r="AZ385" i="40"/>
  <c r="AZ386" i="40"/>
  <c r="AZ387" i="40"/>
  <c r="AZ388" i="40"/>
  <c r="AZ389" i="40"/>
  <c r="AZ390" i="40"/>
  <c r="AZ391" i="40"/>
  <c r="AZ392" i="40"/>
  <c r="AZ393" i="40"/>
  <c r="AZ394" i="40"/>
  <c r="AZ395" i="40"/>
  <c r="AZ396" i="40"/>
  <c r="AZ397" i="40"/>
  <c r="AZ398" i="40"/>
  <c r="AZ399" i="40"/>
  <c r="AZ400" i="40"/>
  <c r="AZ401" i="40"/>
  <c r="AZ402" i="40"/>
  <c r="AZ403" i="40"/>
  <c r="AZ404" i="40"/>
  <c r="AZ405" i="40"/>
  <c r="AZ406" i="40"/>
  <c r="AZ407" i="40"/>
  <c r="AZ408" i="40"/>
  <c r="AZ409" i="40"/>
  <c r="AZ410" i="40"/>
  <c r="AZ411" i="40"/>
  <c r="AZ412" i="40"/>
  <c r="AZ413" i="40"/>
  <c r="AZ414" i="40"/>
  <c r="AZ415" i="40"/>
  <c r="AZ416" i="40"/>
  <c r="AZ417" i="40"/>
  <c r="AZ418" i="40"/>
  <c r="AZ419" i="40"/>
  <c r="AZ420" i="40"/>
  <c r="AZ421" i="40"/>
  <c r="AZ422" i="40"/>
  <c r="AZ423" i="40"/>
  <c r="AZ424" i="40"/>
  <c r="AZ425" i="40"/>
  <c r="AZ426" i="40"/>
  <c r="AZ427" i="40"/>
  <c r="AZ428" i="40"/>
  <c r="AZ429" i="40"/>
  <c r="AZ430" i="40"/>
  <c r="AZ431" i="40"/>
  <c r="AZ432" i="40"/>
  <c r="AZ433" i="40"/>
  <c r="AZ434" i="40"/>
  <c r="AZ435" i="40"/>
  <c r="AZ436" i="40"/>
  <c r="AZ437" i="40"/>
  <c r="AZ438" i="40"/>
  <c r="AZ439" i="40"/>
  <c r="AZ440" i="40"/>
  <c r="AZ441" i="40"/>
  <c r="AZ442" i="40"/>
  <c r="AZ443" i="40"/>
  <c r="AZ444" i="40"/>
  <c r="AZ445" i="40"/>
  <c r="AZ446" i="40"/>
  <c r="AZ447" i="40"/>
  <c r="AZ448" i="40"/>
  <c r="AZ449" i="40"/>
  <c r="AZ450" i="40"/>
  <c r="AZ451" i="40"/>
  <c r="AZ452" i="40"/>
  <c r="AZ453" i="40"/>
  <c r="AZ454" i="40"/>
  <c r="AZ455" i="40"/>
  <c r="AZ456" i="40"/>
  <c r="AZ457" i="40"/>
  <c r="AZ458" i="40"/>
  <c r="AZ459" i="40"/>
  <c r="AZ460" i="40"/>
  <c r="AZ461" i="40"/>
  <c r="AZ462" i="40"/>
  <c r="AZ463" i="40"/>
  <c r="AZ464" i="40"/>
  <c r="AZ465" i="40"/>
  <c r="AZ466" i="40"/>
  <c r="AZ467" i="40"/>
  <c r="AZ468" i="40"/>
  <c r="AZ469" i="40"/>
  <c r="AZ470" i="40"/>
  <c r="AZ471" i="40"/>
  <c r="AZ472" i="40"/>
  <c r="AZ473" i="40"/>
  <c r="AZ474" i="40"/>
  <c r="AZ475" i="40"/>
  <c r="AZ476" i="40"/>
  <c r="AZ477" i="40"/>
  <c r="AZ478" i="40"/>
  <c r="AZ479" i="40"/>
  <c r="AZ480" i="40"/>
  <c r="AZ481" i="40"/>
  <c r="AZ482" i="40"/>
  <c r="AZ483" i="40"/>
  <c r="AZ484" i="40"/>
  <c r="AZ485" i="40"/>
  <c r="AZ486" i="40"/>
  <c r="AZ487" i="40"/>
  <c r="AZ488" i="40"/>
  <c r="AZ489" i="40"/>
  <c r="AZ490" i="40"/>
  <c r="AZ491" i="40"/>
  <c r="AZ492" i="40"/>
  <c r="AZ493" i="40"/>
  <c r="AZ494" i="40"/>
  <c r="AZ495" i="40"/>
  <c r="AZ496" i="40"/>
  <c r="AZ497" i="40"/>
  <c r="AZ498" i="40"/>
  <c r="AZ499" i="40"/>
  <c r="AZ500" i="40"/>
  <c r="AZ501" i="40"/>
  <c r="AZ502" i="40"/>
  <c r="AZ503" i="40"/>
  <c r="AZ504" i="40"/>
  <c r="AZ505" i="40"/>
  <c r="AZ506" i="40"/>
  <c r="AZ507" i="40"/>
  <c r="AZ508" i="40"/>
  <c r="AZ509" i="40"/>
  <c r="AZ510" i="40"/>
  <c r="AZ511" i="40"/>
  <c r="AZ512" i="40"/>
  <c r="AZ513" i="40"/>
  <c r="AZ514" i="40"/>
  <c r="AZ515" i="40"/>
  <c r="AZ516" i="40"/>
  <c r="AZ517" i="40"/>
  <c r="AZ518" i="40"/>
  <c r="AZ519" i="40"/>
  <c r="AZ520" i="40"/>
  <c r="AZ521" i="40"/>
  <c r="AZ522" i="40"/>
  <c r="AZ523" i="40"/>
  <c r="AZ524" i="40"/>
  <c r="AZ525" i="40"/>
  <c r="AZ526" i="40"/>
  <c r="AZ527" i="40"/>
  <c r="AZ528" i="40"/>
  <c r="AZ529" i="40"/>
  <c r="AZ530" i="40"/>
  <c r="AZ531" i="40"/>
  <c r="AZ532" i="40"/>
  <c r="AZ533" i="40"/>
  <c r="AZ534" i="40"/>
  <c r="AZ535" i="40"/>
  <c r="AZ536" i="40"/>
  <c r="AZ537" i="40"/>
  <c r="AZ538" i="40"/>
  <c r="AZ539" i="40"/>
  <c r="AZ540" i="40"/>
  <c r="AZ541" i="40"/>
  <c r="AZ542" i="40"/>
  <c r="AZ543" i="40"/>
  <c r="AZ544" i="40"/>
  <c r="AZ545" i="40"/>
  <c r="AZ546" i="40"/>
  <c r="AZ547" i="40"/>
  <c r="AZ548" i="40"/>
  <c r="AZ549" i="40"/>
  <c r="AZ550" i="40"/>
  <c r="AZ551" i="40"/>
  <c r="AZ552" i="40"/>
  <c r="AZ553" i="40"/>
  <c r="AZ554" i="40"/>
  <c r="AZ555" i="40"/>
  <c r="AZ556" i="40"/>
  <c r="AZ557" i="40"/>
  <c r="AZ558" i="40"/>
  <c r="AZ559" i="40"/>
  <c r="AZ560" i="40"/>
  <c r="AZ561" i="40"/>
  <c r="AZ562" i="40"/>
  <c r="AZ563" i="40"/>
  <c r="AZ564" i="40"/>
  <c r="AZ565" i="40"/>
  <c r="AZ566" i="40"/>
  <c r="AZ567" i="40"/>
  <c r="AZ568" i="40"/>
  <c r="AZ569" i="40"/>
  <c r="AZ570" i="40"/>
  <c r="AZ571" i="40"/>
  <c r="AZ572" i="40"/>
  <c r="AZ573" i="40"/>
  <c r="AZ574" i="40"/>
  <c r="AZ575" i="40"/>
  <c r="AZ576" i="40"/>
  <c r="AZ577" i="40"/>
  <c r="AZ578" i="40"/>
  <c r="AZ579" i="40"/>
  <c r="AZ580" i="40"/>
  <c r="AZ581" i="40"/>
  <c r="AZ582" i="40"/>
  <c r="AZ583" i="40"/>
  <c r="AZ584" i="40"/>
  <c r="AZ585" i="40"/>
  <c r="AZ586" i="40"/>
  <c r="AZ587" i="40"/>
  <c r="AZ588" i="40"/>
  <c r="AZ589" i="40"/>
  <c r="AZ590" i="40"/>
  <c r="AZ591" i="40"/>
  <c r="AZ592" i="40"/>
  <c r="AZ593" i="40"/>
  <c r="AZ594" i="40"/>
  <c r="AZ595" i="40"/>
  <c r="AZ596" i="40"/>
  <c r="AZ597" i="40"/>
  <c r="AZ598" i="40"/>
  <c r="AZ599" i="40"/>
  <c r="AZ600" i="40"/>
  <c r="AZ601" i="40"/>
  <c r="AZ602" i="40"/>
  <c r="AZ603" i="40"/>
  <c r="AZ604" i="40"/>
  <c r="AZ605" i="40"/>
  <c r="AZ606" i="40"/>
  <c r="AZ607" i="40"/>
  <c r="AZ608" i="40"/>
  <c r="AZ609" i="40"/>
  <c r="AZ610" i="40"/>
  <c r="AZ611" i="40"/>
  <c r="AZ612" i="40"/>
  <c r="AZ613" i="40"/>
  <c r="AZ614" i="40"/>
  <c r="AZ615" i="40"/>
  <c r="AZ616" i="40"/>
  <c r="AZ617" i="40"/>
  <c r="AZ618" i="40"/>
  <c r="AZ619" i="40"/>
  <c r="AZ620" i="40"/>
  <c r="AZ621" i="40"/>
  <c r="AZ622" i="40"/>
  <c r="AZ623" i="40"/>
  <c r="AZ624" i="40"/>
  <c r="AZ625" i="40"/>
  <c r="AZ626" i="40"/>
  <c r="AZ627" i="40"/>
  <c r="AZ628" i="40"/>
  <c r="AZ629" i="40"/>
  <c r="AZ630" i="40"/>
  <c r="AZ631" i="40"/>
  <c r="AZ632" i="40"/>
  <c r="AZ633" i="40"/>
  <c r="AZ634" i="40"/>
  <c r="AZ635" i="40"/>
  <c r="AZ636" i="40"/>
  <c r="AZ637" i="40"/>
  <c r="AZ638" i="40"/>
  <c r="AZ639" i="40"/>
  <c r="AZ640" i="40"/>
  <c r="AZ641" i="40"/>
  <c r="AZ642" i="40"/>
  <c r="AZ643" i="40"/>
  <c r="AZ644" i="40"/>
  <c r="AZ645" i="40"/>
  <c r="AZ646" i="40"/>
  <c r="AZ647" i="40"/>
  <c r="AZ648" i="40"/>
  <c r="AZ649" i="40"/>
  <c r="AZ650" i="40"/>
  <c r="AZ651" i="40"/>
  <c r="AZ652" i="40"/>
  <c r="AZ653" i="40"/>
  <c r="AZ654" i="40"/>
  <c r="AZ655" i="40"/>
  <c r="AZ656" i="40"/>
  <c r="AZ657" i="40"/>
  <c r="AZ658" i="40"/>
  <c r="AZ659" i="40"/>
  <c r="AZ660" i="40"/>
  <c r="AZ661" i="40"/>
  <c r="AZ662" i="40"/>
  <c r="AZ663" i="40"/>
  <c r="AZ664" i="40"/>
  <c r="AZ665" i="40"/>
  <c r="AZ666" i="40"/>
  <c r="AZ667" i="40"/>
  <c r="AZ668" i="40"/>
  <c r="AZ669" i="40"/>
  <c r="AZ670" i="40"/>
  <c r="AZ671" i="40"/>
  <c r="AZ672" i="40"/>
  <c r="AZ673" i="40"/>
  <c r="AZ674" i="40"/>
  <c r="AZ675" i="40"/>
  <c r="AZ676" i="40"/>
  <c r="AZ677" i="40"/>
  <c r="AZ678" i="40"/>
  <c r="AZ679" i="40"/>
  <c r="AZ680" i="40"/>
  <c r="AZ681" i="40"/>
  <c r="AZ682" i="40"/>
  <c r="AZ683" i="40"/>
  <c r="AZ684" i="40"/>
  <c r="AZ685" i="40"/>
  <c r="AZ686" i="40"/>
  <c r="AZ687" i="40"/>
  <c r="AZ688" i="40"/>
  <c r="AZ689" i="40"/>
  <c r="AZ690" i="40"/>
  <c r="AZ691" i="40"/>
  <c r="AZ692" i="40"/>
  <c r="AZ693" i="40"/>
  <c r="AZ694" i="40"/>
  <c r="AZ695" i="40"/>
  <c r="AZ696" i="40"/>
  <c r="AZ697" i="40"/>
  <c r="AZ698" i="40"/>
  <c r="AZ699" i="40"/>
  <c r="AZ700" i="40"/>
  <c r="AZ701" i="40"/>
  <c r="AZ702" i="40"/>
  <c r="AZ703" i="40"/>
  <c r="AZ704" i="40"/>
  <c r="AZ705" i="40"/>
  <c r="AZ706" i="40"/>
  <c r="AZ707" i="40"/>
  <c r="AZ708" i="40"/>
  <c r="AZ709" i="40"/>
  <c r="AZ710" i="40"/>
  <c r="AZ711" i="40"/>
  <c r="AZ712" i="40"/>
  <c r="AZ713" i="40"/>
  <c r="AZ714" i="40"/>
  <c r="AZ715" i="40"/>
  <c r="AZ716" i="40"/>
  <c r="AZ717" i="40"/>
  <c r="AZ718" i="40"/>
  <c r="AZ719" i="40"/>
  <c r="AZ720" i="40"/>
  <c r="AZ721" i="40"/>
  <c r="AZ722" i="40"/>
  <c r="AZ723" i="40"/>
  <c r="AZ724" i="40"/>
  <c r="AZ725" i="40"/>
  <c r="AZ726" i="40"/>
  <c r="AZ727" i="40"/>
  <c r="AZ728" i="40"/>
  <c r="AZ729" i="40"/>
  <c r="AZ730" i="40"/>
  <c r="AZ731" i="40"/>
  <c r="AZ732" i="40"/>
  <c r="AZ733" i="40"/>
  <c r="AZ734" i="40"/>
  <c r="AZ735" i="40"/>
  <c r="AZ736" i="40"/>
  <c r="AZ737" i="40"/>
  <c r="AZ738" i="40"/>
  <c r="AZ739" i="40"/>
  <c r="AZ740" i="40"/>
  <c r="AZ741" i="40"/>
  <c r="AZ742" i="40"/>
  <c r="AZ743" i="40"/>
  <c r="AZ744" i="40"/>
  <c r="AZ745" i="40"/>
  <c r="AZ746" i="40"/>
  <c r="AZ747" i="40"/>
  <c r="AZ748" i="40"/>
  <c r="AZ749" i="40"/>
  <c r="AZ750" i="40"/>
  <c r="AZ751" i="40"/>
  <c r="AZ752" i="40"/>
  <c r="AZ753" i="40"/>
  <c r="AZ754" i="40"/>
  <c r="AZ755" i="40"/>
  <c r="AZ756" i="40"/>
  <c r="AZ757" i="40"/>
  <c r="AZ758" i="40"/>
  <c r="AZ759" i="40"/>
  <c r="AZ760" i="40"/>
  <c r="AZ761" i="40"/>
  <c r="AZ762" i="40"/>
  <c r="AZ763" i="40"/>
  <c r="AZ764" i="40"/>
  <c r="AZ765" i="40"/>
  <c r="AZ766" i="40"/>
  <c r="AZ767" i="40"/>
  <c r="AZ768" i="40"/>
  <c r="AZ769" i="40"/>
  <c r="AZ770" i="40"/>
  <c r="AZ771" i="40"/>
  <c r="AZ772" i="40"/>
  <c r="AZ773" i="40"/>
  <c r="AZ774" i="40"/>
  <c r="AZ775" i="40"/>
  <c r="AZ776" i="40"/>
  <c r="AZ777" i="40"/>
  <c r="AZ778" i="40"/>
  <c r="AZ779" i="40"/>
  <c r="AZ780" i="40"/>
  <c r="AZ781" i="40"/>
  <c r="AZ782" i="40"/>
  <c r="AZ783" i="40"/>
  <c r="AZ784" i="40"/>
  <c r="AZ785" i="40"/>
  <c r="AZ786" i="40"/>
  <c r="AZ787" i="40"/>
  <c r="AZ788" i="40"/>
  <c r="AZ789" i="40"/>
  <c r="AZ790" i="40"/>
  <c r="AZ791" i="40"/>
  <c r="AZ792" i="40"/>
  <c r="AZ793" i="40"/>
  <c r="AZ794" i="40"/>
  <c r="AZ795" i="40"/>
  <c r="AZ796" i="40"/>
  <c r="AZ797" i="40"/>
  <c r="AZ798" i="40"/>
  <c r="AZ799" i="40"/>
  <c r="AZ800" i="40"/>
  <c r="AZ801" i="40"/>
  <c r="AZ802" i="40"/>
  <c r="AZ803" i="40"/>
  <c r="AZ804" i="40"/>
  <c r="AZ805" i="40"/>
  <c r="AZ806" i="40"/>
  <c r="AZ807" i="40"/>
  <c r="AZ808" i="40"/>
  <c r="AZ809" i="40"/>
  <c r="AZ810" i="40"/>
  <c r="AZ811" i="40"/>
  <c r="AZ812" i="40"/>
  <c r="AZ813" i="40"/>
  <c r="AZ814" i="40"/>
  <c r="AZ815" i="40"/>
  <c r="AZ816" i="40"/>
  <c r="AZ817" i="40"/>
  <c r="AZ818" i="40"/>
  <c r="AZ819" i="40"/>
  <c r="AZ820" i="40"/>
  <c r="AZ821" i="40"/>
  <c r="AZ822" i="40"/>
  <c r="AZ823" i="40"/>
  <c r="AZ824" i="40"/>
  <c r="AZ825" i="40"/>
  <c r="AZ826" i="40"/>
  <c r="AZ827" i="40"/>
  <c r="AZ828" i="40"/>
  <c r="AZ829" i="40"/>
  <c r="AZ830" i="40"/>
  <c r="AZ831" i="40"/>
  <c r="AZ832" i="40"/>
  <c r="AZ833" i="40"/>
  <c r="AZ834" i="40"/>
  <c r="AZ835" i="40"/>
  <c r="AZ836" i="40"/>
  <c r="AZ837" i="40"/>
  <c r="AZ838" i="40"/>
  <c r="AZ839" i="40"/>
  <c r="AZ840" i="40"/>
  <c r="AZ841" i="40"/>
  <c r="AZ842" i="40"/>
  <c r="AZ843" i="40"/>
  <c r="AZ844" i="40"/>
  <c r="AZ845" i="40"/>
  <c r="AZ846" i="40"/>
  <c r="AZ847" i="40"/>
  <c r="AZ848" i="40"/>
  <c r="AZ849" i="40"/>
  <c r="AZ850" i="40"/>
  <c r="AZ851" i="40"/>
  <c r="AZ852" i="40"/>
  <c r="AZ853" i="40"/>
  <c r="AZ854" i="40"/>
  <c r="AZ855" i="40"/>
  <c r="AZ856" i="40"/>
  <c r="AZ857" i="40"/>
  <c r="AZ858" i="40"/>
  <c r="AZ859" i="40"/>
  <c r="AZ860" i="40"/>
  <c r="AZ861" i="40"/>
  <c r="AZ862" i="40"/>
  <c r="AZ863" i="40"/>
  <c r="AZ864" i="40"/>
  <c r="AZ865" i="40"/>
  <c r="AZ866" i="40"/>
  <c r="AZ867" i="40"/>
  <c r="AZ868" i="40"/>
  <c r="AZ869" i="40"/>
  <c r="AZ870" i="40"/>
  <c r="AZ871" i="40"/>
  <c r="AZ872" i="40"/>
  <c r="AZ873" i="40"/>
  <c r="AZ874" i="40"/>
  <c r="AZ875" i="40"/>
  <c r="AZ876" i="40"/>
  <c r="AZ877" i="40"/>
  <c r="AZ878" i="40"/>
  <c r="AZ879" i="40"/>
  <c r="AZ880" i="40"/>
  <c r="AZ881" i="40"/>
  <c r="AZ882" i="40"/>
  <c r="AZ883" i="40"/>
  <c r="AZ884" i="40"/>
  <c r="AZ885" i="40"/>
  <c r="AZ886" i="40"/>
  <c r="AZ887" i="40"/>
  <c r="AZ888" i="40"/>
  <c r="AZ889" i="40"/>
  <c r="AZ890" i="40"/>
  <c r="AZ891" i="40"/>
  <c r="AZ892" i="40"/>
  <c r="AZ893" i="40"/>
  <c r="AZ894" i="40"/>
  <c r="AZ895" i="40"/>
  <c r="AZ896" i="40"/>
  <c r="AZ897" i="40"/>
  <c r="AZ898" i="40"/>
  <c r="AZ899" i="40"/>
  <c r="AZ900" i="40"/>
  <c r="AZ901" i="40"/>
  <c r="AZ902" i="40"/>
  <c r="AZ903" i="40"/>
  <c r="AZ904" i="40"/>
  <c r="AZ905" i="40"/>
  <c r="AZ906" i="40"/>
  <c r="AZ907" i="40"/>
  <c r="AZ908" i="40"/>
  <c r="AZ909" i="40"/>
  <c r="AZ910" i="40"/>
  <c r="AZ911" i="40"/>
  <c r="AZ912" i="40"/>
  <c r="AZ913" i="40"/>
  <c r="AZ914" i="40"/>
  <c r="AZ915" i="40"/>
  <c r="AZ916" i="40"/>
  <c r="AZ917" i="40"/>
  <c r="AZ918" i="40"/>
  <c r="AZ919" i="40"/>
  <c r="AZ920" i="40"/>
  <c r="AZ921" i="40"/>
  <c r="AZ922" i="40"/>
  <c r="AZ923" i="40"/>
  <c r="AZ924" i="40"/>
  <c r="AZ925" i="40"/>
  <c r="AZ926" i="40"/>
  <c r="AZ927" i="40"/>
  <c r="AZ928" i="40"/>
  <c r="AZ929" i="40"/>
  <c r="AZ930" i="40"/>
  <c r="AZ931" i="40"/>
  <c r="AZ932" i="40"/>
  <c r="AZ933" i="40"/>
  <c r="AZ934" i="40"/>
  <c r="AZ935" i="40"/>
  <c r="AZ936" i="40"/>
  <c r="AZ937" i="40"/>
  <c r="AZ938" i="40"/>
  <c r="AZ939" i="40"/>
  <c r="AZ940" i="40"/>
  <c r="AZ941" i="40"/>
  <c r="AZ942" i="40"/>
  <c r="AZ943" i="40"/>
  <c r="AZ944" i="40"/>
  <c r="AZ945" i="40"/>
  <c r="AZ946" i="40"/>
  <c r="AZ947" i="40"/>
  <c r="AZ948" i="40"/>
  <c r="AZ949" i="40"/>
  <c r="AZ950" i="40"/>
  <c r="AZ951" i="40"/>
  <c r="AZ952" i="40"/>
  <c r="AZ953" i="40"/>
  <c r="AZ954" i="40"/>
  <c r="AZ955" i="40"/>
  <c r="AZ956" i="40"/>
  <c r="AZ957" i="40"/>
  <c r="AZ958" i="40"/>
  <c r="AZ959" i="40"/>
  <c r="AZ960" i="40"/>
  <c r="AZ961" i="40"/>
  <c r="AZ962" i="40"/>
  <c r="AZ963" i="40"/>
  <c r="AZ964" i="40"/>
  <c r="AZ965" i="40"/>
  <c r="AZ966" i="40"/>
  <c r="AZ967" i="40"/>
  <c r="AZ968" i="40"/>
  <c r="AZ969" i="40"/>
  <c r="AZ970" i="40"/>
  <c r="AZ971" i="40"/>
  <c r="AZ972" i="40"/>
  <c r="AZ973" i="40"/>
  <c r="AZ974" i="40"/>
  <c r="AZ975" i="40"/>
  <c r="AZ976" i="40"/>
  <c r="AZ977" i="40"/>
  <c r="AZ978" i="40"/>
  <c r="AZ979" i="40"/>
  <c r="AZ980" i="40"/>
  <c r="AZ981" i="40"/>
  <c r="AZ982" i="40"/>
  <c r="AZ983" i="40"/>
  <c r="AZ984" i="40"/>
  <c r="AZ985" i="40"/>
  <c r="AZ986" i="40"/>
  <c r="AZ987" i="40"/>
  <c r="AZ988" i="40"/>
  <c r="AZ989" i="40"/>
  <c r="AZ990" i="40"/>
  <c r="AZ991" i="40"/>
  <c r="AZ992" i="40"/>
  <c r="AZ993" i="40"/>
  <c r="AZ994" i="40"/>
  <c r="AZ995" i="40"/>
  <c r="AZ996" i="40"/>
  <c r="AZ997" i="40"/>
  <c r="AZ998" i="40"/>
  <c r="AZ999" i="40"/>
  <c r="AZ1000" i="40"/>
  <c r="AZ1001" i="40"/>
  <c r="AZ3" i="40"/>
  <c r="AY4" i="40"/>
  <c r="AY5" i="40"/>
  <c r="AY6" i="40"/>
  <c r="AY7" i="40"/>
  <c r="AY8" i="40"/>
  <c r="AY9" i="40"/>
  <c r="AY10" i="40"/>
  <c r="AY11" i="40"/>
  <c r="AY12" i="40"/>
  <c r="AY13" i="40"/>
  <c r="AY14" i="40"/>
  <c r="AY15" i="40"/>
  <c r="AY16" i="40"/>
  <c r="AY17" i="40"/>
  <c r="AY18" i="40"/>
  <c r="AY19" i="40"/>
  <c r="AY20" i="40"/>
  <c r="AY21" i="40"/>
  <c r="AY22" i="40"/>
  <c r="AY23" i="40"/>
  <c r="AY24" i="40"/>
  <c r="AY25" i="40"/>
  <c r="AY26" i="40"/>
  <c r="AY27" i="40"/>
  <c r="AY28" i="40"/>
  <c r="AY29" i="40"/>
  <c r="AY30" i="40"/>
  <c r="AY31" i="40"/>
  <c r="AY32" i="40"/>
  <c r="AY33" i="40"/>
  <c r="AY34" i="40"/>
  <c r="AY35" i="40"/>
  <c r="AY36" i="40"/>
  <c r="AY37" i="40"/>
  <c r="AY38" i="40"/>
  <c r="AY39" i="40"/>
  <c r="AY40" i="40"/>
  <c r="AY41" i="40"/>
  <c r="AY42" i="40"/>
  <c r="AY43" i="40"/>
  <c r="AY44" i="40"/>
  <c r="AY45" i="40"/>
  <c r="AY46" i="40"/>
  <c r="AY47" i="40"/>
  <c r="AY48" i="40"/>
  <c r="AY49" i="40"/>
  <c r="AY50" i="40"/>
  <c r="AY51" i="40"/>
  <c r="AY52" i="40"/>
  <c r="AY53" i="40"/>
  <c r="AY54" i="40"/>
  <c r="AY55" i="40"/>
  <c r="AY56" i="40"/>
  <c r="AY57" i="40"/>
  <c r="AY58" i="40"/>
  <c r="AY59" i="40"/>
  <c r="AY60" i="40"/>
  <c r="AY61" i="40"/>
  <c r="AY62" i="40"/>
  <c r="AY63" i="40"/>
  <c r="AY64" i="40"/>
  <c r="AY65" i="40"/>
  <c r="AY66" i="40"/>
  <c r="AY67" i="40"/>
  <c r="AY68" i="40"/>
  <c r="AY69" i="40"/>
  <c r="AY70" i="40"/>
  <c r="AY71" i="40"/>
  <c r="AY72" i="40"/>
  <c r="AY73" i="40"/>
  <c r="AY74" i="40"/>
  <c r="AY75" i="40"/>
  <c r="AY76" i="40"/>
  <c r="AY77" i="40"/>
  <c r="AY78" i="40"/>
  <c r="AY79" i="40"/>
  <c r="AY80" i="40"/>
  <c r="AY81" i="40"/>
  <c r="AY82" i="40"/>
  <c r="AY83" i="40"/>
  <c r="AY84" i="40"/>
  <c r="AY85" i="40"/>
  <c r="AY86" i="40"/>
  <c r="AY87" i="40"/>
  <c r="AY88" i="40"/>
  <c r="AY89" i="40"/>
  <c r="AY90" i="40"/>
  <c r="AY91" i="40"/>
  <c r="AY92" i="40"/>
  <c r="AY93" i="40"/>
  <c r="AY94" i="40"/>
  <c r="AY95" i="40"/>
  <c r="AY96" i="40"/>
  <c r="AY97" i="40"/>
  <c r="AY98" i="40"/>
  <c r="AY99" i="40"/>
  <c r="AY100" i="40"/>
  <c r="AY101" i="40"/>
  <c r="AY102" i="40"/>
  <c r="AY103" i="40"/>
  <c r="AY104" i="40"/>
  <c r="AY105" i="40"/>
  <c r="AY106" i="40"/>
  <c r="AY107" i="40"/>
  <c r="AY108" i="40"/>
  <c r="AY109" i="40"/>
  <c r="AY110" i="40"/>
  <c r="AY111" i="40"/>
  <c r="AY112" i="40"/>
  <c r="AY113" i="40"/>
  <c r="AY114" i="40"/>
  <c r="AY115" i="40"/>
  <c r="AY116" i="40"/>
  <c r="AY117" i="40"/>
  <c r="AY118" i="40"/>
  <c r="AY119" i="40"/>
  <c r="AY120" i="40"/>
  <c r="AY121" i="40"/>
  <c r="AY122" i="40"/>
  <c r="AY123" i="40"/>
  <c r="AY124" i="40"/>
  <c r="AY125" i="40"/>
  <c r="AY126" i="40"/>
  <c r="AY127" i="40"/>
  <c r="AY128" i="40"/>
  <c r="AY129" i="40"/>
  <c r="AY130" i="40"/>
  <c r="AY131" i="40"/>
  <c r="AY132" i="40"/>
  <c r="AY133" i="40"/>
  <c r="AY134" i="40"/>
  <c r="AY135" i="40"/>
  <c r="AY136" i="40"/>
  <c r="AY137" i="40"/>
  <c r="AY138" i="40"/>
  <c r="AY139" i="40"/>
  <c r="AY140" i="40"/>
  <c r="AY141" i="40"/>
  <c r="AY142" i="40"/>
  <c r="AY143" i="40"/>
  <c r="AY144" i="40"/>
  <c r="AY145" i="40"/>
  <c r="AY146" i="40"/>
  <c r="AY147" i="40"/>
  <c r="AY148" i="40"/>
  <c r="AY149" i="40"/>
  <c r="AY150" i="40"/>
  <c r="AY151" i="40"/>
  <c r="AY152" i="40"/>
  <c r="AY153" i="40"/>
  <c r="AY154" i="40"/>
  <c r="AY155" i="40"/>
  <c r="AY156" i="40"/>
  <c r="AY157" i="40"/>
  <c r="AY158" i="40"/>
  <c r="AY159" i="40"/>
  <c r="AY160" i="40"/>
  <c r="AY161" i="40"/>
  <c r="AY162" i="40"/>
  <c r="AY163" i="40"/>
  <c r="AY164" i="40"/>
  <c r="AY165" i="40"/>
  <c r="AY166" i="40"/>
  <c r="AY167" i="40"/>
  <c r="AY168" i="40"/>
  <c r="AY169" i="40"/>
  <c r="AY170" i="40"/>
  <c r="AY171" i="40"/>
  <c r="AY172" i="40"/>
  <c r="AY173" i="40"/>
  <c r="AY174" i="40"/>
  <c r="AY175" i="40"/>
  <c r="AY176" i="40"/>
  <c r="AY177" i="40"/>
  <c r="AY178" i="40"/>
  <c r="AY179" i="40"/>
  <c r="AY180" i="40"/>
  <c r="AY181" i="40"/>
  <c r="AY182" i="40"/>
  <c r="AY183" i="40"/>
  <c r="AY184" i="40"/>
  <c r="AY185" i="40"/>
  <c r="AY186" i="40"/>
  <c r="AY187" i="40"/>
  <c r="AY188" i="40"/>
  <c r="AY189" i="40"/>
  <c r="AY190" i="40"/>
  <c r="AY191" i="40"/>
  <c r="AY192" i="40"/>
  <c r="AY193" i="40"/>
  <c r="AY194" i="40"/>
  <c r="AY195" i="40"/>
  <c r="AY196" i="40"/>
  <c r="AY197" i="40"/>
  <c r="AY198" i="40"/>
  <c r="AY199" i="40"/>
  <c r="AY200" i="40"/>
  <c r="AY201" i="40"/>
  <c r="AY202" i="40"/>
  <c r="AY203" i="40"/>
  <c r="AY204" i="40"/>
  <c r="AY205" i="40"/>
  <c r="AY206" i="40"/>
  <c r="AY207" i="40"/>
  <c r="AY208" i="40"/>
  <c r="AY209" i="40"/>
  <c r="AY210" i="40"/>
  <c r="AY211" i="40"/>
  <c r="AY212" i="40"/>
  <c r="AY213" i="40"/>
  <c r="AY214" i="40"/>
  <c r="AY215" i="40"/>
  <c r="AY216" i="40"/>
  <c r="AY217" i="40"/>
  <c r="AY218" i="40"/>
  <c r="AY219" i="40"/>
  <c r="AY220" i="40"/>
  <c r="AY221" i="40"/>
  <c r="AY222" i="40"/>
  <c r="AY223" i="40"/>
  <c r="AY224" i="40"/>
  <c r="AY225" i="40"/>
  <c r="AY226" i="40"/>
  <c r="AY227" i="40"/>
  <c r="AY228" i="40"/>
  <c r="AY229" i="40"/>
  <c r="AY230" i="40"/>
  <c r="AY231" i="40"/>
  <c r="AY232" i="40"/>
  <c r="AY233" i="40"/>
  <c r="AY234" i="40"/>
  <c r="AY235" i="40"/>
  <c r="AY236" i="40"/>
  <c r="AY237" i="40"/>
  <c r="AY238" i="40"/>
  <c r="AY239" i="40"/>
  <c r="AY240" i="40"/>
  <c r="AY241" i="40"/>
  <c r="AY242" i="40"/>
  <c r="AY243" i="40"/>
  <c r="AY244" i="40"/>
  <c r="AY245" i="40"/>
  <c r="AY246" i="40"/>
  <c r="AY247" i="40"/>
  <c r="AY248" i="40"/>
  <c r="AY249" i="40"/>
  <c r="AY250" i="40"/>
  <c r="AY251" i="40"/>
  <c r="AY252" i="40"/>
  <c r="AY253" i="40"/>
  <c r="AY254" i="40"/>
  <c r="AY255" i="40"/>
  <c r="AY256" i="40"/>
  <c r="AY257" i="40"/>
  <c r="AY258" i="40"/>
  <c r="AY259" i="40"/>
  <c r="AY260" i="40"/>
  <c r="AY261" i="40"/>
  <c r="AY262" i="40"/>
  <c r="AY263" i="40"/>
  <c r="AY264" i="40"/>
  <c r="AY265" i="40"/>
  <c r="AY266" i="40"/>
  <c r="AY267" i="40"/>
  <c r="AY268" i="40"/>
  <c r="AY269" i="40"/>
  <c r="AY270" i="40"/>
  <c r="AY271" i="40"/>
  <c r="AY272" i="40"/>
  <c r="AY273" i="40"/>
  <c r="AY274" i="40"/>
  <c r="AY275" i="40"/>
  <c r="AY276" i="40"/>
  <c r="AY277" i="40"/>
  <c r="AY278" i="40"/>
  <c r="AY279" i="40"/>
  <c r="AY280" i="40"/>
  <c r="AY281" i="40"/>
  <c r="AY282" i="40"/>
  <c r="AY283" i="40"/>
  <c r="AY284" i="40"/>
  <c r="AY285" i="40"/>
  <c r="AY286" i="40"/>
  <c r="AY287" i="40"/>
  <c r="AY288" i="40"/>
  <c r="AY289" i="40"/>
  <c r="AY290" i="40"/>
  <c r="AY291" i="40"/>
  <c r="AY292" i="40"/>
  <c r="AY293" i="40"/>
  <c r="AY294" i="40"/>
  <c r="AY295" i="40"/>
  <c r="AY296" i="40"/>
  <c r="AY297" i="40"/>
  <c r="AY298" i="40"/>
  <c r="AY299" i="40"/>
  <c r="AY300" i="40"/>
  <c r="AY301" i="40"/>
  <c r="AY302" i="40"/>
  <c r="AY303" i="40"/>
  <c r="AY304" i="40"/>
  <c r="AY305" i="40"/>
  <c r="AY306" i="40"/>
  <c r="AY307" i="40"/>
  <c r="AY308" i="40"/>
  <c r="AY309" i="40"/>
  <c r="AY310" i="40"/>
  <c r="AY311" i="40"/>
  <c r="AY312" i="40"/>
  <c r="AY313" i="40"/>
  <c r="AY314" i="40"/>
  <c r="AY315" i="40"/>
  <c r="AY316" i="40"/>
  <c r="AY317" i="40"/>
  <c r="AY318" i="40"/>
  <c r="AY319" i="40"/>
  <c r="AY320" i="40"/>
  <c r="AY321" i="40"/>
  <c r="AY322" i="40"/>
  <c r="AY323" i="40"/>
  <c r="AY324" i="40"/>
  <c r="AY325" i="40"/>
  <c r="AY326" i="40"/>
  <c r="AY327" i="40"/>
  <c r="AY328" i="40"/>
  <c r="AY329" i="40"/>
  <c r="AY330" i="40"/>
  <c r="AY331" i="40"/>
  <c r="AY332" i="40"/>
  <c r="AY333" i="40"/>
  <c r="AY334" i="40"/>
  <c r="AY335" i="40"/>
  <c r="AY336" i="40"/>
  <c r="AY337" i="40"/>
  <c r="AY338" i="40"/>
  <c r="AY339" i="40"/>
  <c r="AY340" i="40"/>
  <c r="AY341" i="40"/>
  <c r="AY342" i="40"/>
  <c r="AY343" i="40"/>
  <c r="AY344" i="40"/>
  <c r="AY345" i="40"/>
  <c r="AY346" i="40"/>
  <c r="AY347" i="40"/>
  <c r="AY348" i="40"/>
  <c r="AY349" i="40"/>
  <c r="AY350" i="40"/>
  <c r="AY351" i="40"/>
  <c r="AY352" i="40"/>
  <c r="AY353" i="40"/>
  <c r="AY354" i="40"/>
  <c r="AY355" i="40"/>
  <c r="AY356" i="40"/>
  <c r="AY357" i="40"/>
  <c r="AY358" i="40"/>
  <c r="AY359" i="40"/>
  <c r="AY360" i="40"/>
  <c r="AY361" i="40"/>
  <c r="AY362" i="40"/>
  <c r="AY363" i="40"/>
  <c r="AY364" i="40"/>
  <c r="AY365" i="40"/>
  <c r="AY366" i="40"/>
  <c r="AY367" i="40"/>
  <c r="AY368" i="40"/>
  <c r="AY369" i="40"/>
  <c r="AY370" i="40"/>
  <c r="AY371" i="40"/>
  <c r="AY372" i="40"/>
  <c r="AY373" i="40"/>
  <c r="AY374" i="40"/>
  <c r="AY375" i="40"/>
  <c r="AY376" i="40"/>
  <c r="AY377" i="40"/>
  <c r="AY378" i="40"/>
  <c r="AY379" i="40"/>
  <c r="AY380" i="40"/>
  <c r="AY381" i="40"/>
  <c r="AY382" i="40"/>
  <c r="AY383" i="40"/>
  <c r="AY384" i="40"/>
  <c r="AY385" i="40"/>
  <c r="AY386" i="40"/>
  <c r="AY387" i="40"/>
  <c r="AY388" i="40"/>
  <c r="AY389" i="40"/>
  <c r="AY390" i="40"/>
  <c r="AY391" i="40"/>
  <c r="AY392" i="40"/>
  <c r="AY393" i="40"/>
  <c r="AY394" i="40"/>
  <c r="AY395" i="40"/>
  <c r="AY396" i="40"/>
  <c r="AY397" i="40"/>
  <c r="AY398" i="40"/>
  <c r="AY399" i="40"/>
  <c r="AY400" i="40"/>
  <c r="AY401" i="40"/>
  <c r="AY402" i="40"/>
  <c r="AY403" i="40"/>
  <c r="AY404" i="40"/>
  <c r="AY405" i="40"/>
  <c r="AY406" i="40"/>
  <c r="AY407" i="40"/>
  <c r="AY408" i="40"/>
  <c r="AY409" i="40"/>
  <c r="AY410" i="40"/>
  <c r="AY411" i="40"/>
  <c r="AY412" i="40"/>
  <c r="AY413" i="40"/>
  <c r="AY414" i="40"/>
  <c r="AY415" i="40"/>
  <c r="AY416" i="40"/>
  <c r="AY417" i="40"/>
  <c r="AY418" i="40"/>
  <c r="AY419" i="40"/>
  <c r="AY420" i="40"/>
  <c r="AY421" i="40"/>
  <c r="AY422" i="40"/>
  <c r="AY423" i="40"/>
  <c r="AY424" i="40"/>
  <c r="AY425" i="40"/>
  <c r="AY426" i="40"/>
  <c r="AY427" i="40"/>
  <c r="AY428" i="40"/>
  <c r="AY429" i="40"/>
  <c r="AY430" i="40"/>
  <c r="AY431" i="40"/>
  <c r="AY432" i="40"/>
  <c r="AY433" i="40"/>
  <c r="AY434" i="40"/>
  <c r="AY435" i="40"/>
  <c r="AY436" i="40"/>
  <c r="AY437" i="40"/>
  <c r="AY438" i="40"/>
  <c r="AY439" i="40"/>
  <c r="AY440" i="40"/>
  <c r="AY441" i="40"/>
  <c r="AY442" i="40"/>
  <c r="AY443" i="40"/>
  <c r="AY444" i="40"/>
  <c r="AY445" i="40"/>
  <c r="AY446" i="40"/>
  <c r="AY447" i="40"/>
  <c r="AY448" i="40"/>
  <c r="AY449" i="40"/>
  <c r="AY450" i="40"/>
  <c r="AY451" i="40"/>
  <c r="AY452" i="40"/>
  <c r="AY453" i="40"/>
  <c r="AY454" i="40"/>
  <c r="AY455" i="40"/>
  <c r="AY456" i="40"/>
  <c r="AY457" i="40"/>
  <c r="AY458" i="40"/>
  <c r="AY459" i="40"/>
  <c r="AY460" i="40"/>
  <c r="AY461" i="40"/>
  <c r="AY462" i="40"/>
  <c r="AY463" i="40"/>
  <c r="AY464" i="40"/>
  <c r="AY465" i="40"/>
  <c r="AY466" i="40"/>
  <c r="AY467" i="40"/>
  <c r="AY468" i="40"/>
  <c r="AY469" i="40"/>
  <c r="AY470" i="40"/>
  <c r="AY471" i="40"/>
  <c r="AY472" i="40"/>
  <c r="AY473" i="40"/>
  <c r="AY474" i="40"/>
  <c r="AY475" i="40"/>
  <c r="AY476" i="40"/>
  <c r="AY477" i="40"/>
  <c r="AY478" i="40"/>
  <c r="AY479" i="40"/>
  <c r="AY480" i="40"/>
  <c r="AY481" i="40"/>
  <c r="AY482" i="40"/>
  <c r="AY483" i="40"/>
  <c r="AY484" i="40"/>
  <c r="AY485" i="40"/>
  <c r="AY486" i="40"/>
  <c r="AY487" i="40"/>
  <c r="AY488" i="40"/>
  <c r="AY489" i="40"/>
  <c r="AY490" i="40"/>
  <c r="AY491" i="40"/>
  <c r="AY492" i="40"/>
  <c r="AY493" i="40"/>
  <c r="AY494" i="40"/>
  <c r="AY495" i="40"/>
  <c r="AY496" i="40"/>
  <c r="AY497" i="40"/>
  <c r="AY498" i="40"/>
  <c r="AY499" i="40"/>
  <c r="AY500" i="40"/>
  <c r="AY501" i="40"/>
  <c r="AY502" i="40"/>
  <c r="AY503" i="40"/>
  <c r="AY504" i="40"/>
  <c r="AY505" i="40"/>
  <c r="AY506" i="40"/>
  <c r="AY507" i="40"/>
  <c r="AY508" i="40"/>
  <c r="AY509" i="40"/>
  <c r="AY510" i="40"/>
  <c r="AY511" i="40"/>
  <c r="AY512" i="40"/>
  <c r="AY513" i="40"/>
  <c r="AY514" i="40"/>
  <c r="AY515" i="40"/>
  <c r="AY516" i="40"/>
  <c r="AY517" i="40"/>
  <c r="AY518" i="40"/>
  <c r="AY519" i="40"/>
  <c r="AY520" i="40"/>
  <c r="AY521" i="40"/>
  <c r="AY522" i="40"/>
  <c r="AY523" i="40"/>
  <c r="AY524" i="40"/>
  <c r="AY525" i="40"/>
  <c r="AY526" i="40"/>
  <c r="AY527" i="40"/>
  <c r="AY528" i="40"/>
  <c r="AY529" i="40"/>
  <c r="AY530" i="40"/>
  <c r="AY531" i="40"/>
  <c r="AY532" i="40"/>
  <c r="AY533" i="40"/>
  <c r="AY534" i="40"/>
  <c r="AY535" i="40"/>
  <c r="AY536" i="40"/>
  <c r="AY537" i="40"/>
  <c r="AY538" i="40"/>
  <c r="AY539" i="40"/>
  <c r="AY540" i="40"/>
  <c r="AY541" i="40"/>
  <c r="AY542" i="40"/>
  <c r="AY543" i="40"/>
  <c r="AY544" i="40"/>
  <c r="AY545" i="40"/>
  <c r="AY546" i="40"/>
  <c r="AY547" i="40"/>
  <c r="AY548" i="40"/>
  <c r="AY549" i="40"/>
  <c r="AY550" i="40"/>
  <c r="AY551" i="40"/>
  <c r="AY552" i="40"/>
  <c r="AY553" i="40"/>
  <c r="AY554" i="40"/>
  <c r="AY555" i="40"/>
  <c r="AY556" i="40"/>
  <c r="AY557" i="40"/>
  <c r="AY558" i="40"/>
  <c r="AY559" i="40"/>
  <c r="AY560" i="40"/>
  <c r="AY561" i="40"/>
  <c r="AY562" i="40"/>
  <c r="AY563" i="40"/>
  <c r="AY564" i="40"/>
  <c r="AY565" i="40"/>
  <c r="AY566" i="40"/>
  <c r="AY567" i="40"/>
  <c r="AY568" i="40"/>
  <c r="AY569" i="40"/>
  <c r="AY570" i="40"/>
  <c r="AY571" i="40"/>
  <c r="AY572" i="40"/>
  <c r="AY573" i="40"/>
  <c r="AY574" i="40"/>
  <c r="AY575" i="40"/>
  <c r="AY576" i="40"/>
  <c r="AY577" i="40"/>
  <c r="AY578" i="40"/>
  <c r="AY579" i="40"/>
  <c r="AY580" i="40"/>
  <c r="AY581" i="40"/>
  <c r="AY582" i="40"/>
  <c r="AY583" i="40"/>
  <c r="AY584" i="40"/>
  <c r="AY585" i="40"/>
  <c r="AY586" i="40"/>
  <c r="AY587" i="40"/>
  <c r="AY588" i="40"/>
  <c r="AY589" i="40"/>
  <c r="AY590" i="40"/>
  <c r="AY591" i="40"/>
  <c r="AY592" i="40"/>
  <c r="AY593" i="40"/>
  <c r="AY594" i="40"/>
  <c r="AY595" i="40"/>
  <c r="AY596" i="40"/>
  <c r="AY597" i="40"/>
  <c r="AY598" i="40"/>
  <c r="AY599" i="40"/>
  <c r="AY600" i="40"/>
  <c r="AY601" i="40"/>
  <c r="AY602" i="40"/>
  <c r="AY603" i="40"/>
  <c r="AY604" i="40"/>
  <c r="AY605" i="40"/>
  <c r="AY606" i="40"/>
  <c r="AY607" i="40"/>
  <c r="AY608" i="40"/>
  <c r="AY609" i="40"/>
  <c r="AY610" i="40"/>
  <c r="AY611" i="40"/>
  <c r="AY612" i="40"/>
  <c r="AY613" i="40"/>
  <c r="AY614" i="40"/>
  <c r="AY615" i="40"/>
  <c r="AY616" i="40"/>
  <c r="AY617" i="40"/>
  <c r="AY618" i="40"/>
  <c r="AY619" i="40"/>
  <c r="AY620" i="40"/>
  <c r="AY621" i="40"/>
  <c r="AY622" i="40"/>
  <c r="AY623" i="40"/>
  <c r="AY624" i="40"/>
  <c r="AY625" i="40"/>
  <c r="AY626" i="40"/>
  <c r="AY627" i="40"/>
  <c r="AY628" i="40"/>
  <c r="AY629" i="40"/>
  <c r="AY630" i="40"/>
  <c r="AY631" i="40"/>
  <c r="AY632" i="40"/>
  <c r="AY633" i="40"/>
  <c r="AY634" i="40"/>
  <c r="AY635" i="40"/>
  <c r="AY636" i="40"/>
  <c r="AY637" i="40"/>
  <c r="AY638" i="40"/>
  <c r="AY639" i="40"/>
  <c r="AY640" i="40"/>
  <c r="AY641" i="40"/>
  <c r="AY642" i="40"/>
  <c r="AY643" i="40"/>
  <c r="AY644" i="40"/>
  <c r="AY645" i="40"/>
  <c r="AY646" i="40"/>
  <c r="AY647" i="40"/>
  <c r="AY648" i="40"/>
  <c r="AY649" i="40"/>
  <c r="AY650" i="40"/>
  <c r="AY651" i="40"/>
  <c r="AY652" i="40"/>
  <c r="AY653" i="40"/>
  <c r="AY654" i="40"/>
  <c r="AY655" i="40"/>
  <c r="AY656" i="40"/>
  <c r="AY657" i="40"/>
  <c r="AY658" i="40"/>
  <c r="AY659" i="40"/>
  <c r="AY660" i="40"/>
  <c r="AY661" i="40"/>
  <c r="AY662" i="40"/>
  <c r="AY663" i="40"/>
  <c r="AY664" i="40"/>
  <c r="AY665" i="40"/>
  <c r="AY666" i="40"/>
  <c r="AY667" i="40"/>
  <c r="AY668" i="40"/>
  <c r="AY669" i="40"/>
  <c r="AY670" i="40"/>
  <c r="AY671" i="40"/>
  <c r="AY672" i="40"/>
  <c r="AY673" i="40"/>
  <c r="AY674" i="40"/>
  <c r="AY675" i="40"/>
  <c r="AY676" i="40"/>
  <c r="AY677" i="40"/>
  <c r="AY678" i="40"/>
  <c r="AY679" i="40"/>
  <c r="AY680" i="40"/>
  <c r="AY681" i="40"/>
  <c r="AY682" i="40"/>
  <c r="AY683" i="40"/>
  <c r="AY684" i="40"/>
  <c r="AY685" i="40"/>
  <c r="AY686" i="40"/>
  <c r="AY687" i="40"/>
  <c r="AY688" i="40"/>
  <c r="AY689" i="40"/>
  <c r="AY690" i="40"/>
  <c r="AY691" i="40"/>
  <c r="AY692" i="40"/>
  <c r="AY693" i="40"/>
  <c r="AY694" i="40"/>
  <c r="AY695" i="40"/>
  <c r="AY696" i="40"/>
  <c r="AY697" i="40"/>
  <c r="AY698" i="40"/>
  <c r="AY699" i="40"/>
  <c r="AY700" i="40"/>
  <c r="AY701" i="40"/>
  <c r="AY702" i="40"/>
  <c r="AY703" i="40"/>
  <c r="AY704" i="40"/>
  <c r="AY705" i="40"/>
  <c r="AY706" i="40"/>
  <c r="AY707" i="40"/>
  <c r="AY708" i="40"/>
  <c r="AY709" i="40"/>
  <c r="AY710" i="40"/>
  <c r="AY711" i="40"/>
  <c r="AY712" i="40"/>
  <c r="AY713" i="40"/>
  <c r="AY714" i="40"/>
  <c r="AY715" i="40"/>
  <c r="AY716" i="40"/>
  <c r="AY717" i="40"/>
  <c r="AY718" i="40"/>
  <c r="AY719" i="40"/>
  <c r="AY720" i="40"/>
  <c r="AY721" i="40"/>
  <c r="AY722" i="40"/>
  <c r="AY723" i="40"/>
  <c r="AY724" i="40"/>
  <c r="AY725" i="40"/>
  <c r="AY726" i="40"/>
  <c r="AY727" i="40"/>
  <c r="AY728" i="40"/>
  <c r="AY729" i="40"/>
  <c r="AY730" i="40"/>
  <c r="AY731" i="40"/>
  <c r="AY732" i="40"/>
  <c r="AY733" i="40"/>
  <c r="AY734" i="40"/>
  <c r="AY735" i="40"/>
  <c r="AY736" i="40"/>
  <c r="AY737" i="40"/>
  <c r="AY738" i="40"/>
  <c r="AY739" i="40"/>
  <c r="AY740" i="40"/>
  <c r="AY741" i="40"/>
  <c r="AY742" i="40"/>
  <c r="AY743" i="40"/>
  <c r="AY744" i="40"/>
  <c r="AY745" i="40"/>
  <c r="AY746" i="40"/>
  <c r="AY747" i="40"/>
  <c r="AY748" i="40"/>
  <c r="AY749" i="40"/>
  <c r="AY750" i="40"/>
  <c r="AY751" i="40"/>
  <c r="AY752" i="40"/>
  <c r="AY753" i="40"/>
  <c r="AY754" i="40"/>
  <c r="AY755" i="40"/>
  <c r="AY756" i="40"/>
  <c r="AY757" i="40"/>
  <c r="AY758" i="40"/>
  <c r="AY759" i="40"/>
  <c r="AY760" i="40"/>
  <c r="AY761" i="40"/>
  <c r="AY762" i="40"/>
  <c r="AY763" i="40"/>
  <c r="AY764" i="40"/>
  <c r="AY765" i="40"/>
  <c r="AY766" i="40"/>
  <c r="AY767" i="40"/>
  <c r="AY768" i="40"/>
  <c r="AY769" i="40"/>
  <c r="AY770" i="40"/>
  <c r="AY771" i="40"/>
  <c r="AY772" i="40"/>
  <c r="AY773" i="40"/>
  <c r="AY774" i="40"/>
  <c r="AY775" i="40"/>
  <c r="AY776" i="40"/>
  <c r="AY777" i="40"/>
  <c r="AY778" i="40"/>
  <c r="AY779" i="40"/>
  <c r="AY780" i="40"/>
  <c r="AY781" i="40"/>
  <c r="AY782" i="40"/>
  <c r="AY783" i="40"/>
  <c r="AY784" i="40"/>
  <c r="AY785" i="40"/>
  <c r="AY786" i="40"/>
  <c r="AY787" i="40"/>
  <c r="AY788" i="40"/>
  <c r="AY789" i="40"/>
  <c r="AY790" i="40"/>
  <c r="AY791" i="40"/>
  <c r="AY792" i="40"/>
  <c r="AY793" i="40"/>
  <c r="AY794" i="40"/>
  <c r="AY795" i="40"/>
  <c r="AY796" i="40"/>
  <c r="AY797" i="40"/>
  <c r="AY798" i="40"/>
  <c r="AY799" i="40"/>
  <c r="AY800" i="40"/>
  <c r="AY801" i="40"/>
  <c r="AY802" i="40"/>
  <c r="AY803" i="40"/>
  <c r="AY804" i="40"/>
  <c r="AY805" i="40"/>
  <c r="AY806" i="40"/>
  <c r="AY807" i="40"/>
  <c r="AY808" i="40"/>
  <c r="AY809" i="40"/>
  <c r="AY810" i="40"/>
  <c r="AY811" i="40"/>
  <c r="AY812" i="40"/>
  <c r="AY813" i="40"/>
  <c r="AY814" i="40"/>
  <c r="AY815" i="40"/>
  <c r="AY816" i="40"/>
  <c r="AY817" i="40"/>
  <c r="AY818" i="40"/>
  <c r="AY819" i="40"/>
  <c r="AY820" i="40"/>
  <c r="AY821" i="40"/>
  <c r="AY822" i="40"/>
  <c r="AY823" i="40"/>
  <c r="AY824" i="40"/>
  <c r="AY825" i="40"/>
  <c r="AY826" i="40"/>
  <c r="AY827" i="40"/>
  <c r="AY828" i="40"/>
  <c r="AY829" i="40"/>
  <c r="AY830" i="40"/>
  <c r="AY831" i="40"/>
  <c r="AY832" i="40"/>
  <c r="AY833" i="40"/>
  <c r="AY834" i="40"/>
  <c r="AY835" i="40"/>
  <c r="AY836" i="40"/>
  <c r="AY837" i="40"/>
  <c r="AY838" i="40"/>
  <c r="AY839" i="40"/>
  <c r="AY840" i="40"/>
  <c r="AY841" i="40"/>
  <c r="AY842" i="40"/>
  <c r="AY843" i="40"/>
  <c r="AY844" i="40"/>
  <c r="AY845" i="40"/>
  <c r="AY846" i="40"/>
  <c r="AY847" i="40"/>
  <c r="AY848" i="40"/>
  <c r="AY849" i="40"/>
  <c r="AY850" i="40"/>
  <c r="AY851" i="40"/>
  <c r="AY852" i="40"/>
  <c r="AY853" i="40"/>
  <c r="AY854" i="40"/>
  <c r="AY855" i="40"/>
  <c r="AY856" i="40"/>
  <c r="AY857" i="40"/>
  <c r="AY858" i="40"/>
  <c r="AY859" i="40"/>
  <c r="AY860" i="40"/>
  <c r="AY861" i="40"/>
  <c r="AY862" i="40"/>
  <c r="AY863" i="40"/>
  <c r="AY864" i="40"/>
  <c r="AY865" i="40"/>
  <c r="AY866" i="40"/>
  <c r="AY867" i="40"/>
  <c r="AY868" i="40"/>
  <c r="AY869" i="40"/>
  <c r="AY870" i="40"/>
  <c r="AY871" i="40"/>
  <c r="AY872" i="40"/>
  <c r="AY873" i="40"/>
  <c r="AY874" i="40"/>
  <c r="AY875" i="40"/>
  <c r="AY876" i="40"/>
  <c r="AY877" i="40"/>
  <c r="AY878" i="40"/>
  <c r="AY879" i="40"/>
  <c r="AY880" i="40"/>
  <c r="AY881" i="40"/>
  <c r="AY882" i="40"/>
  <c r="AY883" i="40"/>
  <c r="AY884" i="40"/>
  <c r="AY885" i="40"/>
  <c r="AY886" i="40"/>
  <c r="AY887" i="40"/>
  <c r="AY888" i="40"/>
  <c r="AY889" i="40"/>
  <c r="AY890" i="40"/>
  <c r="AY891" i="40"/>
  <c r="AY892" i="40"/>
  <c r="AY893" i="40"/>
  <c r="AY894" i="40"/>
  <c r="AY895" i="40"/>
  <c r="AY896" i="40"/>
  <c r="AY897" i="40"/>
  <c r="AY898" i="40"/>
  <c r="AY899" i="40"/>
  <c r="AY900" i="40"/>
  <c r="AY901" i="40"/>
  <c r="AY902" i="40"/>
  <c r="AY903" i="40"/>
  <c r="AY904" i="40"/>
  <c r="AY905" i="40"/>
  <c r="AY906" i="40"/>
  <c r="AY907" i="40"/>
  <c r="AY908" i="40"/>
  <c r="AY909" i="40"/>
  <c r="AY910" i="40"/>
  <c r="AY911" i="40"/>
  <c r="AY912" i="40"/>
  <c r="AY913" i="40"/>
  <c r="AY914" i="40"/>
  <c r="AY915" i="40"/>
  <c r="AY916" i="40"/>
  <c r="AY917" i="40"/>
  <c r="AY918" i="40"/>
  <c r="AY919" i="40"/>
  <c r="AY920" i="40"/>
  <c r="AY921" i="40"/>
  <c r="AY922" i="40"/>
  <c r="AY923" i="40"/>
  <c r="AY924" i="40"/>
  <c r="AY925" i="40"/>
  <c r="AY926" i="40"/>
  <c r="AY927" i="40"/>
  <c r="AY928" i="40"/>
  <c r="AY929" i="40"/>
  <c r="AY930" i="40"/>
  <c r="AY931" i="40"/>
  <c r="AY932" i="40"/>
  <c r="AY933" i="40"/>
  <c r="AY934" i="40"/>
  <c r="AY935" i="40"/>
  <c r="AY936" i="40"/>
  <c r="AY937" i="40"/>
  <c r="AY938" i="40"/>
  <c r="AY939" i="40"/>
  <c r="AY940" i="40"/>
  <c r="AY941" i="40"/>
  <c r="AY942" i="40"/>
  <c r="AY943" i="40"/>
  <c r="AY944" i="40"/>
  <c r="AY945" i="40"/>
  <c r="AY946" i="40"/>
  <c r="AY947" i="40"/>
  <c r="AY948" i="40"/>
  <c r="AY949" i="40"/>
  <c r="AY950" i="40"/>
  <c r="AY951" i="40"/>
  <c r="AY952" i="40"/>
  <c r="AY953" i="40"/>
  <c r="AY954" i="40"/>
  <c r="AY955" i="40"/>
  <c r="AY956" i="40"/>
  <c r="AY957" i="40"/>
  <c r="AY958" i="40"/>
  <c r="AY959" i="40"/>
  <c r="AY960" i="40"/>
  <c r="AY961" i="40"/>
  <c r="AY962" i="40"/>
  <c r="AY963" i="40"/>
  <c r="AY964" i="40"/>
  <c r="AY965" i="40"/>
  <c r="AY966" i="40"/>
  <c r="AY967" i="40"/>
  <c r="AY968" i="40"/>
  <c r="AY969" i="40"/>
  <c r="AY970" i="40"/>
  <c r="AY971" i="40"/>
  <c r="AY972" i="40"/>
  <c r="AY973" i="40"/>
  <c r="AY974" i="40"/>
  <c r="AY975" i="40"/>
  <c r="AY976" i="40"/>
  <c r="AY977" i="40"/>
  <c r="AY978" i="40"/>
  <c r="AY979" i="40"/>
  <c r="AY980" i="40"/>
  <c r="AY981" i="40"/>
  <c r="AY982" i="40"/>
  <c r="AY983" i="40"/>
  <c r="AY984" i="40"/>
  <c r="AY985" i="40"/>
  <c r="AY986" i="40"/>
  <c r="AY987" i="40"/>
  <c r="AY988" i="40"/>
  <c r="AY989" i="40"/>
  <c r="AY990" i="40"/>
  <c r="AY991" i="40"/>
  <c r="AY992" i="40"/>
  <c r="AY993" i="40"/>
  <c r="AY994" i="40"/>
  <c r="AY995" i="40"/>
  <c r="AY996" i="40"/>
  <c r="AY997" i="40"/>
  <c r="AY998" i="40"/>
  <c r="AY999" i="40"/>
  <c r="AY1000" i="40"/>
  <c r="AY1001" i="40"/>
  <c r="AY3" i="40"/>
  <c r="AX4" i="40"/>
  <c r="AX5" i="40"/>
  <c r="AX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46" i="40"/>
  <c r="AX47" i="40"/>
  <c r="AX48" i="40"/>
  <c r="AX49" i="40"/>
  <c r="AX50" i="40"/>
  <c r="AX51" i="40"/>
  <c r="AX52" i="40"/>
  <c r="AX53" i="40"/>
  <c r="AX54" i="40"/>
  <c r="AX55" i="40"/>
  <c r="AX56" i="40"/>
  <c r="AX57" i="40"/>
  <c r="AX58" i="40"/>
  <c r="AX59" i="40"/>
  <c r="AX60" i="40"/>
  <c r="AX61" i="40"/>
  <c r="AX62" i="40"/>
  <c r="AX63" i="40"/>
  <c r="AX64" i="40"/>
  <c r="AX65" i="40"/>
  <c r="AX66" i="40"/>
  <c r="AX67" i="40"/>
  <c r="AX68" i="40"/>
  <c r="AX69" i="40"/>
  <c r="AX70" i="40"/>
  <c r="AX71" i="40"/>
  <c r="AX72" i="40"/>
  <c r="AX73" i="40"/>
  <c r="AX74" i="40"/>
  <c r="AX75" i="40"/>
  <c r="AX76" i="40"/>
  <c r="AX77" i="40"/>
  <c r="AX78" i="40"/>
  <c r="AX79" i="40"/>
  <c r="AX80" i="40"/>
  <c r="AX81" i="40"/>
  <c r="AX82" i="40"/>
  <c r="AX83" i="40"/>
  <c r="AX84" i="40"/>
  <c r="AX85" i="40"/>
  <c r="AX86" i="40"/>
  <c r="AX87" i="40"/>
  <c r="AX88" i="40"/>
  <c r="AX89" i="40"/>
  <c r="AX90" i="40"/>
  <c r="AX91" i="40"/>
  <c r="AX92" i="40"/>
  <c r="AX93" i="40"/>
  <c r="AX94" i="40"/>
  <c r="AX95" i="40"/>
  <c r="AX96" i="40"/>
  <c r="AX97" i="40"/>
  <c r="AX98" i="40"/>
  <c r="AX99" i="40"/>
  <c r="AX100" i="40"/>
  <c r="AX101" i="40"/>
  <c r="AX102" i="40"/>
  <c r="AX103" i="40"/>
  <c r="AX104" i="40"/>
  <c r="AX105" i="40"/>
  <c r="AX106" i="40"/>
  <c r="AX107" i="40"/>
  <c r="AX108" i="40"/>
  <c r="AX109" i="40"/>
  <c r="AX110" i="40"/>
  <c r="AX111" i="40"/>
  <c r="AX112" i="40"/>
  <c r="AX113" i="40"/>
  <c r="AX114" i="40"/>
  <c r="AX115" i="40"/>
  <c r="AX116" i="40"/>
  <c r="AX117" i="40"/>
  <c r="AX118" i="40"/>
  <c r="AX119" i="40"/>
  <c r="AX120" i="40"/>
  <c r="AX121" i="40"/>
  <c r="AX122" i="40"/>
  <c r="AX123" i="40"/>
  <c r="AX124" i="40"/>
  <c r="AX125" i="40"/>
  <c r="AX126" i="40"/>
  <c r="AX127" i="40"/>
  <c r="AX128" i="40"/>
  <c r="AX129" i="40"/>
  <c r="AX130" i="40"/>
  <c r="AX131" i="40"/>
  <c r="AX132" i="40"/>
  <c r="AX133" i="40"/>
  <c r="AX134" i="40"/>
  <c r="AX135" i="40"/>
  <c r="AX136" i="40"/>
  <c r="AX137" i="40"/>
  <c r="AX138" i="40"/>
  <c r="AX139" i="40"/>
  <c r="AX140" i="40"/>
  <c r="AX141" i="40"/>
  <c r="AX142" i="40"/>
  <c r="AX143" i="40"/>
  <c r="AX144" i="40"/>
  <c r="AX145" i="40"/>
  <c r="AX146" i="40"/>
  <c r="AX147" i="40"/>
  <c r="AX148" i="40"/>
  <c r="AX149" i="40"/>
  <c r="AX150" i="40"/>
  <c r="AX151" i="40"/>
  <c r="AX152" i="40"/>
  <c r="AX153" i="40"/>
  <c r="AX154" i="40"/>
  <c r="AX155" i="40"/>
  <c r="AX156" i="40"/>
  <c r="AX157" i="40"/>
  <c r="AX158" i="40"/>
  <c r="AX159" i="40"/>
  <c r="AX160" i="40"/>
  <c r="AX161" i="40"/>
  <c r="AX162" i="40"/>
  <c r="AX163" i="40"/>
  <c r="AX164" i="40"/>
  <c r="AX165" i="40"/>
  <c r="AX166" i="40"/>
  <c r="AX167" i="40"/>
  <c r="AX168" i="40"/>
  <c r="AX169" i="40"/>
  <c r="AX170" i="40"/>
  <c r="AX171" i="40"/>
  <c r="AX172" i="40"/>
  <c r="AX173" i="40"/>
  <c r="AX174" i="40"/>
  <c r="AX175" i="40"/>
  <c r="AX176" i="40"/>
  <c r="AX177" i="40"/>
  <c r="AX178" i="40"/>
  <c r="AX179" i="40"/>
  <c r="AX180" i="40"/>
  <c r="AX181" i="40"/>
  <c r="AX182" i="40"/>
  <c r="AX183" i="40"/>
  <c r="AX184" i="40"/>
  <c r="AX185" i="40"/>
  <c r="AX186" i="40"/>
  <c r="AX187" i="40"/>
  <c r="AX188" i="40"/>
  <c r="AX189" i="40"/>
  <c r="AX190" i="40"/>
  <c r="AX191" i="40"/>
  <c r="AX192" i="40"/>
  <c r="AX193" i="40"/>
  <c r="AX194" i="40"/>
  <c r="AX195" i="40"/>
  <c r="AX196" i="40"/>
  <c r="AX197" i="40"/>
  <c r="AX198" i="40"/>
  <c r="AX199" i="40"/>
  <c r="AX200" i="40"/>
  <c r="AX201" i="40"/>
  <c r="AX202" i="40"/>
  <c r="AX203" i="40"/>
  <c r="AX204" i="40"/>
  <c r="AX205" i="40"/>
  <c r="AX206" i="40"/>
  <c r="AX207" i="40"/>
  <c r="AX208" i="40"/>
  <c r="AX209" i="40"/>
  <c r="AX210" i="40"/>
  <c r="AX211" i="40"/>
  <c r="AX212" i="40"/>
  <c r="AX213" i="40"/>
  <c r="AX214" i="40"/>
  <c r="AX215" i="40"/>
  <c r="AX216" i="40"/>
  <c r="AX217" i="40"/>
  <c r="AX218" i="40"/>
  <c r="AX219" i="40"/>
  <c r="AX220" i="40"/>
  <c r="AX221" i="40"/>
  <c r="AX222" i="40"/>
  <c r="AX223" i="40"/>
  <c r="AX224" i="40"/>
  <c r="AX225" i="40"/>
  <c r="AX226" i="40"/>
  <c r="AX227" i="40"/>
  <c r="AX228" i="40"/>
  <c r="AX229" i="40"/>
  <c r="AX230" i="40"/>
  <c r="AX231" i="40"/>
  <c r="AX232" i="40"/>
  <c r="AX233" i="40"/>
  <c r="AX234" i="40"/>
  <c r="AX235" i="40"/>
  <c r="AX236" i="40"/>
  <c r="AX237" i="40"/>
  <c r="AX238" i="40"/>
  <c r="AX239" i="40"/>
  <c r="AX240" i="40"/>
  <c r="AX241" i="40"/>
  <c r="AX242" i="40"/>
  <c r="AX243" i="40"/>
  <c r="AX244" i="40"/>
  <c r="AX245" i="40"/>
  <c r="AX246" i="40"/>
  <c r="AX247" i="40"/>
  <c r="AX248" i="40"/>
  <c r="AX249" i="40"/>
  <c r="AX250" i="40"/>
  <c r="AX251" i="40"/>
  <c r="AX252" i="40"/>
  <c r="AX253" i="40"/>
  <c r="AX254" i="40"/>
  <c r="AX255" i="40"/>
  <c r="AX256" i="40"/>
  <c r="AX257" i="40"/>
  <c r="AX258" i="40"/>
  <c r="AX259" i="40"/>
  <c r="AX260" i="40"/>
  <c r="AX261" i="40"/>
  <c r="AX262" i="40"/>
  <c r="AX263" i="40"/>
  <c r="AX264" i="40"/>
  <c r="AX265" i="40"/>
  <c r="AX266" i="40"/>
  <c r="AX267" i="40"/>
  <c r="AX268" i="40"/>
  <c r="AX269" i="40"/>
  <c r="AX270" i="40"/>
  <c r="AX271" i="40"/>
  <c r="AX272" i="40"/>
  <c r="AX273" i="40"/>
  <c r="AX274" i="40"/>
  <c r="AX275" i="40"/>
  <c r="AX276" i="40"/>
  <c r="AX277" i="40"/>
  <c r="AX278" i="40"/>
  <c r="AX279" i="40"/>
  <c r="AX280" i="40"/>
  <c r="AX281" i="40"/>
  <c r="AX282" i="40"/>
  <c r="AX283" i="40"/>
  <c r="AX284" i="40"/>
  <c r="AX285" i="40"/>
  <c r="AX286" i="40"/>
  <c r="AX287" i="40"/>
  <c r="AX288" i="40"/>
  <c r="AX289" i="40"/>
  <c r="AX290" i="40"/>
  <c r="AX291" i="40"/>
  <c r="AX292" i="40"/>
  <c r="AX293" i="40"/>
  <c r="AX294" i="40"/>
  <c r="AX295" i="40"/>
  <c r="AX296" i="40"/>
  <c r="AX297" i="40"/>
  <c r="AX298" i="40"/>
  <c r="AX299" i="40"/>
  <c r="AX300" i="40"/>
  <c r="AX301" i="40"/>
  <c r="AX302" i="40"/>
  <c r="AX303" i="40"/>
  <c r="AX304" i="40"/>
  <c r="AX305" i="40"/>
  <c r="AX306" i="40"/>
  <c r="AX307" i="40"/>
  <c r="AX308" i="40"/>
  <c r="AX309" i="40"/>
  <c r="AX310" i="40"/>
  <c r="AX311" i="40"/>
  <c r="AX312" i="40"/>
  <c r="AX313" i="40"/>
  <c r="AX314" i="40"/>
  <c r="AX315" i="40"/>
  <c r="AX316" i="40"/>
  <c r="AX317" i="40"/>
  <c r="AX318" i="40"/>
  <c r="AX319" i="40"/>
  <c r="AX320" i="40"/>
  <c r="AX321" i="40"/>
  <c r="AX322" i="40"/>
  <c r="AX323" i="40"/>
  <c r="AX324" i="40"/>
  <c r="AX325" i="40"/>
  <c r="AX326" i="40"/>
  <c r="AX327" i="40"/>
  <c r="AX328" i="40"/>
  <c r="AX329" i="40"/>
  <c r="AX330" i="40"/>
  <c r="AX331" i="40"/>
  <c r="AX332" i="40"/>
  <c r="AX333" i="40"/>
  <c r="AX334" i="40"/>
  <c r="AX335" i="40"/>
  <c r="AX336" i="40"/>
  <c r="AX337" i="40"/>
  <c r="AX338" i="40"/>
  <c r="AX339" i="40"/>
  <c r="AX340" i="40"/>
  <c r="AX341" i="40"/>
  <c r="AX342" i="40"/>
  <c r="AX343" i="40"/>
  <c r="AX344" i="40"/>
  <c r="AX345" i="40"/>
  <c r="AX346" i="40"/>
  <c r="AX347" i="40"/>
  <c r="AX348" i="40"/>
  <c r="AX349" i="40"/>
  <c r="AX350" i="40"/>
  <c r="AX351" i="40"/>
  <c r="AX352" i="40"/>
  <c r="AX353" i="40"/>
  <c r="AX354" i="40"/>
  <c r="AX355" i="40"/>
  <c r="AX356" i="40"/>
  <c r="AX357" i="40"/>
  <c r="AX358" i="40"/>
  <c r="AX359" i="40"/>
  <c r="AX360" i="40"/>
  <c r="AX361" i="40"/>
  <c r="AX362" i="40"/>
  <c r="AX363" i="40"/>
  <c r="AX364" i="40"/>
  <c r="AX365" i="40"/>
  <c r="AX366" i="40"/>
  <c r="AX367" i="40"/>
  <c r="AX368" i="40"/>
  <c r="AX369" i="40"/>
  <c r="AX370" i="40"/>
  <c r="AX371" i="40"/>
  <c r="AX372" i="40"/>
  <c r="AX373" i="40"/>
  <c r="AX374" i="40"/>
  <c r="AX375" i="40"/>
  <c r="AX376" i="40"/>
  <c r="AX377" i="40"/>
  <c r="AX378" i="40"/>
  <c r="AX379" i="40"/>
  <c r="AX380" i="40"/>
  <c r="AX381" i="40"/>
  <c r="AX382" i="40"/>
  <c r="AX383" i="40"/>
  <c r="AX384" i="40"/>
  <c r="AX385" i="40"/>
  <c r="AX386" i="40"/>
  <c r="AX387" i="40"/>
  <c r="AX388" i="40"/>
  <c r="AX389" i="40"/>
  <c r="AX390" i="40"/>
  <c r="AX391" i="40"/>
  <c r="AX392" i="40"/>
  <c r="AX393" i="40"/>
  <c r="AX394" i="40"/>
  <c r="AX395" i="40"/>
  <c r="AX396" i="40"/>
  <c r="AX397" i="40"/>
  <c r="AX398" i="40"/>
  <c r="AX399" i="40"/>
  <c r="AX400" i="40"/>
  <c r="AX401" i="40"/>
  <c r="AX402" i="40"/>
  <c r="AX403" i="40"/>
  <c r="AX404" i="40"/>
  <c r="AX405" i="40"/>
  <c r="AX406" i="40"/>
  <c r="AX407" i="40"/>
  <c r="AX408" i="40"/>
  <c r="AX409" i="40"/>
  <c r="AX410" i="40"/>
  <c r="AX411" i="40"/>
  <c r="AX412" i="40"/>
  <c r="AX413" i="40"/>
  <c r="AX414" i="40"/>
  <c r="AX415" i="40"/>
  <c r="AX416" i="40"/>
  <c r="AX417" i="40"/>
  <c r="AX418" i="40"/>
  <c r="AX419" i="40"/>
  <c r="AX420" i="40"/>
  <c r="AX421" i="40"/>
  <c r="AX422" i="40"/>
  <c r="AX423" i="40"/>
  <c r="AX424" i="40"/>
  <c r="AX425" i="40"/>
  <c r="AX426" i="40"/>
  <c r="AX427" i="40"/>
  <c r="AX428" i="40"/>
  <c r="AX429" i="40"/>
  <c r="AX430" i="40"/>
  <c r="AX431" i="40"/>
  <c r="AX432" i="40"/>
  <c r="AX433" i="40"/>
  <c r="AX434" i="40"/>
  <c r="AX435" i="40"/>
  <c r="AX436" i="40"/>
  <c r="AX437" i="40"/>
  <c r="AX438" i="40"/>
  <c r="AX439" i="40"/>
  <c r="AX440" i="40"/>
  <c r="AX441" i="40"/>
  <c r="AX442" i="40"/>
  <c r="AX443" i="40"/>
  <c r="AX444" i="40"/>
  <c r="AX445" i="40"/>
  <c r="AX446" i="40"/>
  <c r="AX447" i="40"/>
  <c r="AX448" i="40"/>
  <c r="AX449" i="40"/>
  <c r="AX450" i="40"/>
  <c r="AX451" i="40"/>
  <c r="AX452" i="40"/>
  <c r="AX453" i="40"/>
  <c r="AX454" i="40"/>
  <c r="AX455" i="40"/>
  <c r="AX456" i="40"/>
  <c r="AX457" i="40"/>
  <c r="AX458" i="40"/>
  <c r="AX459" i="40"/>
  <c r="AX460" i="40"/>
  <c r="AX461" i="40"/>
  <c r="AX462" i="40"/>
  <c r="AX463" i="40"/>
  <c r="AX464" i="40"/>
  <c r="AX465" i="40"/>
  <c r="AX466" i="40"/>
  <c r="AX467" i="40"/>
  <c r="AX468" i="40"/>
  <c r="AX469" i="40"/>
  <c r="AX470" i="40"/>
  <c r="AX471" i="40"/>
  <c r="AX472" i="40"/>
  <c r="AX473" i="40"/>
  <c r="AX474" i="40"/>
  <c r="AX475" i="40"/>
  <c r="AX476" i="40"/>
  <c r="AX477" i="40"/>
  <c r="AX478" i="40"/>
  <c r="AX479" i="40"/>
  <c r="AX480" i="40"/>
  <c r="AX481" i="40"/>
  <c r="AX482" i="40"/>
  <c r="AX483" i="40"/>
  <c r="AX484" i="40"/>
  <c r="AX485" i="40"/>
  <c r="AX486" i="40"/>
  <c r="AX487" i="40"/>
  <c r="AX488" i="40"/>
  <c r="AX489" i="40"/>
  <c r="AX490" i="40"/>
  <c r="AX491" i="40"/>
  <c r="AX492" i="40"/>
  <c r="AX493" i="40"/>
  <c r="AX494" i="40"/>
  <c r="AX495" i="40"/>
  <c r="AX496" i="40"/>
  <c r="AX497" i="40"/>
  <c r="AX498" i="40"/>
  <c r="AX499" i="40"/>
  <c r="AX500" i="40"/>
  <c r="AX501" i="40"/>
  <c r="AX502" i="40"/>
  <c r="AX503" i="40"/>
  <c r="AX504" i="40"/>
  <c r="AX505" i="40"/>
  <c r="AX506" i="40"/>
  <c r="AX507" i="40"/>
  <c r="AX508" i="40"/>
  <c r="AX509" i="40"/>
  <c r="AX510" i="40"/>
  <c r="AX511" i="40"/>
  <c r="AX512" i="40"/>
  <c r="AX513" i="40"/>
  <c r="AX514" i="40"/>
  <c r="AX515" i="40"/>
  <c r="AX516" i="40"/>
  <c r="AX517" i="40"/>
  <c r="AX518" i="40"/>
  <c r="AX519" i="40"/>
  <c r="AX520" i="40"/>
  <c r="AX521" i="40"/>
  <c r="AX522" i="40"/>
  <c r="AX523" i="40"/>
  <c r="AX524" i="40"/>
  <c r="AX525" i="40"/>
  <c r="AX526" i="40"/>
  <c r="AX527" i="40"/>
  <c r="AX528" i="40"/>
  <c r="AX529" i="40"/>
  <c r="AX530" i="40"/>
  <c r="AX531" i="40"/>
  <c r="AX532" i="40"/>
  <c r="AX533" i="40"/>
  <c r="AX534" i="40"/>
  <c r="AX535" i="40"/>
  <c r="AX536" i="40"/>
  <c r="AX537" i="40"/>
  <c r="AX538" i="40"/>
  <c r="AX539" i="40"/>
  <c r="AX540" i="40"/>
  <c r="AX541" i="40"/>
  <c r="AX542" i="40"/>
  <c r="AX543" i="40"/>
  <c r="AX544" i="40"/>
  <c r="AX545" i="40"/>
  <c r="AX546" i="40"/>
  <c r="AX547" i="40"/>
  <c r="AX548" i="40"/>
  <c r="AX549" i="40"/>
  <c r="AX550" i="40"/>
  <c r="AX551" i="40"/>
  <c r="AX552" i="40"/>
  <c r="AX553" i="40"/>
  <c r="AX554" i="40"/>
  <c r="AX555" i="40"/>
  <c r="AX556" i="40"/>
  <c r="AX557" i="40"/>
  <c r="AX558" i="40"/>
  <c r="AX559" i="40"/>
  <c r="AX560" i="40"/>
  <c r="AX561" i="40"/>
  <c r="AX562" i="40"/>
  <c r="AX563" i="40"/>
  <c r="AX564" i="40"/>
  <c r="AX565" i="40"/>
  <c r="AX566" i="40"/>
  <c r="AX567" i="40"/>
  <c r="AX568" i="40"/>
  <c r="AX569" i="40"/>
  <c r="AX570" i="40"/>
  <c r="AX571" i="40"/>
  <c r="AX572" i="40"/>
  <c r="AX573" i="40"/>
  <c r="AX574" i="40"/>
  <c r="AX575" i="40"/>
  <c r="AX576" i="40"/>
  <c r="AX577" i="40"/>
  <c r="AX578" i="40"/>
  <c r="AX579" i="40"/>
  <c r="AX580" i="40"/>
  <c r="AX581" i="40"/>
  <c r="AX582" i="40"/>
  <c r="AX583" i="40"/>
  <c r="AX584" i="40"/>
  <c r="AX585" i="40"/>
  <c r="AX586" i="40"/>
  <c r="AX587" i="40"/>
  <c r="AX588" i="40"/>
  <c r="AX589" i="40"/>
  <c r="AX590" i="40"/>
  <c r="AX591" i="40"/>
  <c r="AX592" i="40"/>
  <c r="AX593" i="40"/>
  <c r="AX594" i="40"/>
  <c r="AX595" i="40"/>
  <c r="AX596" i="40"/>
  <c r="AX597" i="40"/>
  <c r="AX598" i="40"/>
  <c r="AX599" i="40"/>
  <c r="AX600" i="40"/>
  <c r="AX601" i="40"/>
  <c r="AX602" i="40"/>
  <c r="AX603" i="40"/>
  <c r="AX604" i="40"/>
  <c r="AX605" i="40"/>
  <c r="AX606" i="40"/>
  <c r="AX607" i="40"/>
  <c r="AX608" i="40"/>
  <c r="AX609" i="40"/>
  <c r="AX610" i="40"/>
  <c r="AX611" i="40"/>
  <c r="AX612" i="40"/>
  <c r="AX613" i="40"/>
  <c r="AX614" i="40"/>
  <c r="AX615" i="40"/>
  <c r="AX616" i="40"/>
  <c r="AX617" i="40"/>
  <c r="AX618" i="40"/>
  <c r="AX619" i="40"/>
  <c r="AX620" i="40"/>
  <c r="AX621" i="40"/>
  <c r="AX622" i="40"/>
  <c r="AX623" i="40"/>
  <c r="AX624" i="40"/>
  <c r="AX625" i="40"/>
  <c r="AX626" i="40"/>
  <c r="AX627" i="40"/>
  <c r="AX628" i="40"/>
  <c r="AX629" i="40"/>
  <c r="AX630" i="40"/>
  <c r="AX631" i="40"/>
  <c r="AX632" i="40"/>
  <c r="AX633" i="40"/>
  <c r="AX634" i="40"/>
  <c r="AX635" i="40"/>
  <c r="AX636" i="40"/>
  <c r="AX637" i="40"/>
  <c r="AX638" i="40"/>
  <c r="AX639" i="40"/>
  <c r="AX640" i="40"/>
  <c r="AX641" i="40"/>
  <c r="AX642" i="40"/>
  <c r="AX643" i="40"/>
  <c r="AX644" i="40"/>
  <c r="AX645" i="40"/>
  <c r="AX646" i="40"/>
  <c r="AX647" i="40"/>
  <c r="AX648" i="40"/>
  <c r="AX649" i="40"/>
  <c r="AX650" i="40"/>
  <c r="AX651" i="40"/>
  <c r="AX652" i="40"/>
  <c r="AX653" i="40"/>
  <c r="AX654" i="40"/>
  <c r="AX655" i="40"/>
  <c r="AX656" i="40"/>
  <c r="AX657" i="40"/>
  <c r="AX658" i="40"/>
  <c r="AX659" i="40"/>
  <c r="AX660" i="40"/>
  <c r="AX661" i="40"/>
  <c r="AX662" i="40"/>
  <c r="AX663" i="40"/>
  <c r="AX664" i="40"/>
  <c r="AX665" i="40"/>
  <c r="AX666" i="40"/>
  <c r="AX667" i="40"/>
  <c r="AX668" i="40"/>
  <c r="AX669" i="40"/>
  <c r="AX670" i="40"/>
  <c r="AX671" i="40"/>
  <c r="AX672" i="40"/>
  <c r="AX673" i="40"/>
  <c r="AX674" i="40"/>
  <c r="AX675" i="40"/>
  <c r="AX676" i="40"/>
  <c r="AX677" i="40"/>
  <c r="AX678" i="40"/>
  <c r="AX679" i="40"/>
  <c r="AX680" i="40"/>
  <c r="AX681" i="40"/>
  <c r="AX682" i="40"/>
  <c r="AX683" i="40"/>
  <c r="AX684" i="40"/>
  <c r="AX685" i="40"/>
  <c r="AX686" i="40"/>
  <c r="AX687" i="40"/>
  <c r="AX688" i="40"/>
  <c r="AX689" i="40"/>
  <c r="AX690" i="40"/>
  <c r="AX691" i="40"/>
  <c r="AX692" i="40"/>
  <c r="AX693" i="40"/>
  <c r="AX694" i="40"/>
  <c r="AX695" i="40"/>
  <c r="AX696" i="40"/>
  <c r="AX697" i="40"/>
  <c r="AX698" i="40"/>
  <c r="AX699" i="40"/>
  <c r="AX700" i="40"/>
  <c r="AX701" i="40"/>
  <c r="AX702" i="40"/>
  <c r="AX703" i="40"/>
  <c r="AX704" i="40"/>
  <c r="AX705" i="40"/>
  <c r="AX706" i="40"/>
  <c r="AX707" i="40"/>
  <c r="AX708" i="40"/>
  <c r="AX709" i="40"/>
  <c r="AX710" i="40"/>
  <c r="AX711" i="40"/>
  <c r="AX712" i="40"/>
  <c r="AX713" i="40"/>
  <c r="AX714" i="40"/>
  <c r="AX715" i="40"/>
  <c r="AX716" i="40"/>
  <c r="AX717" i="40"/>
  <c r="AX718" i="40"/>
  <c r="AX719" i="40"/>
  <c r="AX720" i="40"/>
  <c r="AX721" i="40"/>
  <c r="AX722" i="40"/>
  <c r="AX723" i="40"/>
  <c r="AX724" i="40"/>
  <c r="AX725" i="40"/>
  <c r="AX726" i="40"/>
  <c r="AX727" i="40"/>
  <c r="AX728" i="40"/>
  <c r="AX729" i="40"/>
  <c r="AX730" i="40"/>
  <c r="AX731" i="40"/>
  <c r="AX732" i="40"/>
  <c r="AX733" i="40"/>
  <c r="AX734" i="40"/>
  <c r="AX735" i="40"/>
  <c r="AX736" i="40"/>
  <c r="AX737" i="40"/>
  <c r="AX738" i="40"/>
  <c r="AX739" i="40"/>
  <c r="AX740" i="40"/>
  <c r="AX741" i="40"/>
  <c r="AX742" i="40"/>
  <c r="AX743" i="40"/>
  <c r="AX744" i="40"/>
  <c r="AX745" i="40"/>
  <c r="AX746" i="40"/>
  <c r="AX747" i="40"/>
  <c r="AX748" i="40"/>
  <c r="AX749" i="40"/>
  <c r="AX750" i="40"/>
  <c r="AX751" i="40"/>
  <c r="AX752" i="40"/>
  <c r="AX753" i="40"/>
  <c r="AX754" i="40"/>
  <c r="AX755" i="40"/>
  <c r="AX756" i="40"/>
  <c r="AX757" i="40"/>
  <c r="AX758" i="40"/>
  <c r="AX759" i="40"/>
  <c r="AX760" i="40"/>
  <c r="AX761" i="40"/>
  <c r="AX762" i="40"/>
  <c r="AX763" i="40"/>
  <c r="AX764" i="40"/>
  <c r="AX765" i="40"/>
  <c r="AX766" i="40"/>
  <c r="AX767" i="40"/>
  <c r="AX768" i="40"/>
  <c r="AX769" i="40"/>
  <c r="AX770" i="40"/>
  <c r="AX771" i="40"/>
  <c r="AX772" i="40"/>
  <c r="AX773" i="40"/>
  <c r="AX774" i="40"/>
  <c r="AX775" i="40"/>
  <c r="AX776" i="40"/>
  <c r="AX777" i="40"/>
  <c r="AX778" i="40"/>
  <c r="AX779" i="40"/>
  <c r="AX780" i="40"/>
  <c r="AX781" i="40"/>
  <c r="AX782" i="40"/>
  <c r="AX783" i="40"/>
  <c r="AX784" i="40"/>
  <c r="AX785" i="40"/>
  <c r="AX786" i="40"/>
  <c r="AX787" i="40"/>
  <c r="AX788" i="40"/>
  <c r="AX789" i="40"/>
  <c r="AX790" i="40"/>
  <c r="AX791" i="40"/>
  <c r="AX792" i="40"/>
  <c r="AX793" i="40"/>
  <c r="AX794" i="40"/>
  <c r="AX795" i="40"/>
  <c r="AX796" i="40"/>
  <c r="AX797" i="40"/>
  <c r="AX798" i="40"/>
  <c r="AX799" i="40"/>
  <c r="AX800" i="40"/>
  <c r="AX801" i="40"/>
  <c r="AX802" i="40"/>
  <c r="AX803" i="40"/>
  <c r="AX804" i="40"/>
  <c r="AX805" i="40"/>
  <c r="AX806" i="40"/>
  <c r="AX807" i="40"/>
  <c r="AX808" i="40"/>
  <c r="AX809" i="40"/>
  <c r="AX810" i="40"/>
  <c r="AX811" i="40"/>
  <c r="AX812" i="40"/>
  <c r="AX813" i="40"/>
  <c r="AX814" i="40"/>
  <c r="AX815" i="40"/>
  <c r="AX816" i="40"/>
  <c r="AX817" i="40"/>
  <c r="AX818" i="40"/>
  <c r="AX819" i="40"/>
  <c r="AX820" i="40"/>
  <c r="AX821" i="40"/>
  <c r="AX822" i="40"/>
  <c r="AX823" i="40"/>
  <c r="AX824" i="40"/>
  <c r="AX825" i="40"/>
  <c r="AX826" i="40"/>
  <c r="AX827" i="40"/>
  <c r="AX828" i="40"/>
  <c r="AX829" i="40"/>
  <c r="AX830" i="40"/>
  <c r="AX831" i="40"/>
  <c r="AX832" i="40"/>
  <c r="AX833" i="40"/>
  <c r="AX834" i="40"/>
  <c r="AX835" i="40"/>
  <c r="AX836" i="40"/>
  <c r="AX837" i="40"/>
  <c r="AX838" i="40"/>
  <c r="AX839" i="40"/>
  <c r="AX840" i="40"/>
  <c r="AX841" i="40"/>
  <c r="AX842" i="40"/>
  <c r="AX843" i="40"/>
  <c r="AX844" i="40"/>
  <c r="AX845" i="40"/>
  <c r="AX846" i="40"/>
  <c r="AX847" i="40"/>
  <c r="AX848" i="40"/>
  <c r="AX849" i="40"/>
  <c r="AX850" i="40"/>
  <c r="AX851" i="40"/>
  <c r="AX852" i="40"/>
  <c r="AX853" i="40"/>
  <c r="AX854" i="40"/>
  <c r="AX855" i="40"/>
  <c r="AX856" i="40"/>
  <c r="AX857" i="40"/>
  <c r="AX858" i="40"/>
  <c r="AX859" i="40"/>
  <c r="AX860" i="40"/>
  <c r="AX861" i="40"/>
  <c r="AX862" i="40"/>
  <c r="AX863" i="40"/>
  <c r="AX864" i="40"/>
  <c r="AX865" i="40"/>
  <c r="AX866" i="40"/>
  <c r="AX867" i="40"/>
  <c r="AX868" i="40"/>
  <c r="AX869" i="40"/>
  <c r="AX870" i="40"/>
  <c r="AX871" i="40"/>
  <c r="AX872" i="40"/>
  <c r="AX873" i="40"/>
  <c r="AX874" i="40"/>
  <c r="AX875" i="40"/>
  <c r="AX876" i="40"/>
  <c r="AX877" i="40"/>
  <c r="AX878" i="40"/>
  <c r="AX879" i="40"/>
  <c r="AX880" i="40"/>
  <c r="AX881" i="40"/>
  <c r="AX882" i="40"/>
  <c r="AX883" i="40"/>
  <c r="AX884" i="40"/>
  <c r="AX885" i="40"/>
  <c r="AX886" i="40"/>
  <c r="AX887" i="40"/>
  <c r="AX888" i="40"/>
  <c r="AX889" i="40"/>
  <c r="AX890" i="40"/>
  <c r="AX891" i="40"/>
  <c r="AX892" i="40"/>
  <c r="AX893" i="40"/>
  <c r="AX894" i="40"/>
  <c r="AX895" i="40"/>
  <c r="AX896" i="40"/>
  <c r="AX897" i="40"/>
  <c r="AX898" i="40"/>
  <c r="AX899" i="40"/>
  <c r="AX900" i="40"/>
  <c r="AX901" i="40"/>
  <c r="AX902" i="40"/>
  <c r="AX903" i="40"/>
  <c r="AX904" i="40"/>
  <c r="AX905" i="40"/>
  <c r="AX906" i="40"/>
  <c r="AX907" i="40"/>
  <c r="AX908" i="40"/>
  <c r="AX909" i="40"/>
  <c r="AX910" i="40"/>
  <c r="AX911" i="40"/>
  <c r="AX912" i="40"/>
  <c r="AX913" i="40"/>
  <c r="AX914" i="40"/>
  <c r="AX915" i="40"/>
  <c r="AX916" i="40"/>
  <c r="AX917" i="40"/>
  <c r="AX918" i="40"/>
  <c r="AX919" i="40"/>
  <c r="AX920" i="40"/>
  <c r="AX921" i="40"/>
  <c r="AX922" i="40"/>
  <c r="AX923" i="40"/>
  <c r="AX924" i="40"/>
  <c r="AX925" i="40"/>
  <c r="AX926" i="40"/>
  <c r="AX927" i="40"/>
  <c r="AX928" i="40"/>
  <c r="AX929" i="40"/>
  <c r="AX930" i="40"/>
  <c r="AX931" i="40"/>
  <c r="AX932" i="40"/>
  <c r="AX933" i="40"/>
  <c r="AX934" i="40"/>
  <c r="AX935" i="40"/>
  <c r="AX936" i="40"/>
  <c r="AX937" i="40"/>
  <c r="AX938" i="40"/>
  <c r="AX939" i="40"/>
  <c r="AX940" i="40"/>
  <c r="AX941" i="40"/>
  <c r="AX942" i="40"/>
  <c r="AX943" i="40"/>
  <c r="AX944" i="40"/>
  <c r="AX945" i="40"/>
  <c r="AX946" i="40"/>
  <c r="AX947" i="40"/>
  <c r="AX948" i="40"/>
  <c r="AX949" i="40"/>
  <c r="AX950" i="40"/>
  <c r="AX951" i="40"/>
  <c r="AX952" i="40"/>
  <c r="AX953" i="40"/>
  <c r="AX954" i="40"/>
  <c r="AX955" i="40"/>
  <c r="AX956" i="40"/>
  <c r="AX957" i="40"/>
  <c r="AX958" i="40"/>
  <c r="AX959" i="40"/>
  <c r="AX960" i="40"/>
  <c r="AX961" i="40"/>
  <c r="AX962" i="40"/>
  <c r="AX963" i="40"/>
  <c r="AX964" i="40"/>
  <c r="AX965" i="40"/>
  <c r="AX966" i="40"/>
  <c r="AX967" i="40"/>
  <c r="AX968" i="40"/>
  <c r="AX969" i="40"/>
  <c r="AX970" i="40"/>
  <c r="AX971" i="40"/>
  <c r="AX972" i="40"/>
  <c r="AX973" i="40"/>
  <c r="AX974" i="40"/>
  <c r="AX975" i="40"/>
  <c r="AX976" i="40"/>
  <c r="AX977" i="40"/>
  <c r="AX978" i="40"/>
  <c r="AX979" i="40"/>
  <c r="AX980" i="40"/>
  <c r="AX981" i="40"/>
  <c r="AX982" i="40"/>
  <c r="AX983" i="40"/>
  <c r="AX984" i="40"/>
  <c r="AX985" i="40"/>
  <c r="AX986" i="40"/>
  <c r="AX987" i="40"/>
  <c r="AX988" i="40"/>
  <c r="AX989" i="40"/>
  <c r="AX990" i="40"/>
  <c r="AX991" i="40"/>
  <c r="AX992" i="40"/>
  <c r="AX993" i="40"/>
  <c r="AX994" i="40"/>
  <c r="AX995" i="40"/>
  <c r="AX996" i="40"/>
  <c r="AX997" i="40"/>
  <c r="AX998" i="40"/>
  <c r="AX999" i="40"/>
  <c r="AX1000" i="40"/>
  <c r="AX1001" i="40"/>
  <c r="AX3" i="40"/>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O993" i="40"/>
  <c r="AN993" i="40"/>
  <c r="AW992" i="40"/>
  <c r="AV992" i="40"/>
  <c r="AU992" i="40"/>
  <c r="AT992" i="40"/>
  <c r="AS992" i="40"/>
  <c r="AR992" i="40"/>
  <c r="AQ992" i="40"/>
  <c r="AP992" i="40"/>
  <c r="AO992" i="40"/>
  <c r="AN992" i="40"/>
  <c r="AW991" i="40"/>
  <c r="AV991" i="40"/>
  <c r="AU991" i="40"/>
  <c r="AT991" i="40"/>
  <c r="AS991" i="40"/>
  <c r="AR991" i="40"/>
  <c r="AQ991" i="40"/>
  <c r="AP991" i="40"/>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W980" i="40"/>
  <c r="AV980" i="40"/>
  <c r="AU980" i="40"/>
  <c r="AT980" i="40"/>
  <c r="AS980" i="40"/>
  <c r="AR980" i="40"/>
  <c r="AQ980" i="40"/>
  <c r="AP980" i="40"/>
  <c r="AO980" i="40"/>
  <c r="AN980" i="40"/>
  <c r="AW979" i="40"/>
  <c r="AV979" i="40"/>
  <c r="AU979" i="40"/>
  <c r="AT979" i="40"/>
  <c r="AS979" i="40"/>
  <c r="AR979" i="40"/>
  <c r="AQ979" i="40"/>
  <c r="AP979" i="40"/>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O959" i="40"/>
  <c r="AN959" i="40"/>
  <c r="AW958" i="40"/>
  <c r="AV958" i="40"/>
  <c r="AU958" i="40"/>
  <c r="AT958" i="40"/>
  <c r="AS958" i="40"/>
  <c r="AR958" i="40"/>
  <c r="AQ958" i="40"/>
  <c r="AP958" i="40"/>
  <c r="AO958" i="40"/>
  <c r="AN958" i="40"/>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Q948" i="40"/>
  <c r="AP948" i="40"/>
  <c r="AO948" i="40"/>
  <c r="AN948" i="40"/>
  <c r="AW947" i="40"/>
  <c r="AV947" i="40"/>
  <c r="AU947" i="40"/>
  <c r="AT947" i="40"/>
  <c r="AS947" i="40"/>
  <c r="AR947" i="40"/>
  <c r="AQ947" i="40"/>
  <c r="AP947" i="40"/>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W940" i="40"/>
  <c r="AV940" i="40"/>
  <c r="AU940" i="40"/>
  <c r="AT940" i="40"/>
  <c r="AS940" i="40"/>
  <c r="AR940" i="40"/>
  <c r="AQ940" i="40"/>
  <c r="AP940" i="40"/>
  <c r="AO940" i="40"/>
  <c r="AN940" i="40"/>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W925" i="40"/>
  <c r="AV925" i="40"/>
  <c r="AU925" i="40"/>
  <c r="AT925" i="40"/>
  <c r="AS925" i="40"/>
  <c r="AR925" i="40"/>
  <c r="AQ925" i="40"/>
  <c r="AP925" i="40"/>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W908" i="40"/>
  <c r="AV908" i="40"/>
  <c r="AU908" i="40"/>
  <c r="AT908" i="40"/>
  <c r="AS908" i="40"/>
  <c r="AR908" i="40"/>
  <c r="AQ908" i="40"/>
  <c r="AP908" i="40"/>
  <c r="AO908" i="40"/>
  <c r="AN908" i="40"/>
  <c r="AW907" i="40"/>
  <c r="AV907" i="40"/>
  <c r="AU907" i="40"/>
  <c r="AT907" i="40"/>
  <c r="AS907" i="40"/>
  <c r="AR907" i="40"/>
  <c r="AQ907" i="40"/>
  <c r="AP907" i="40"/>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O877" i="40"/>
  <c r="AN877" i="40"/>
  <c r="AW876" i="40"/>
  <c r="AV876" i="40"/>
  <c r="AU876" i="40"/>
  <c r="AT876" i="40"/>
  <c r="AS876" i="40"/>
  <c r="AR876" i="40"/>
  <c r="AQ876" i="40"/>
  <c r="AP876" i="40"/>
  <c r="AO876" i="40"/>
  <c r="AN876" i="40"/>
  <c r="AW875" i="40"/>
  <c r="AV875" i="40"/>
  <c r="AU875" i="40"/>
  <c r="AT875" i="40"/>
  <c r="AS875" i="40"/>
  <c r="AR875" i="40"/>
  <c r="AQ875" i="40"/>
  <c r="AP875" i="40"/>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Q844" i="40"/>
  <c r="AP844" i="40"/>
  <c r="AO844" i="40"/>
  <c r="AN844" i="40"/>
  <c r="AW843" i="40"/>
  <c r="AV843" i="40"/>
  <c r="AU843" i="40"/>
  <c r="AT843" i="40"/>
  <c r="AS843" i="40"/>
  <c r="AR843" i="40"/>
  <c r="AQ843" i="40"/>
  <c r="AP843" i="40"/>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W840" i="40"/>
  <c r="AV840" i="40"/>
  <c r="AU840" i="40"/>
  <c r="AT840" i="40"/>
  <c r="AS840" i="40"/>
  <c r="AR840" i="40"/>
  <c r="AQ840" i="40"/>
  <c r="AP840" i="40"/>
  <c r="AO840" i="40"/>
  <c r="AN840" i="40"/>
  <c r="AW839" i="40"/>
  <c r="AV839" i="40"/>
  <c r="AU839" i="40"/>
  <c r="AT839" i="40"/>
  <c r="AS839" i="40"/>
  <c r="AR839" i="40"/>
  <c r="AQ839" i="40"/>
  <c r="AP839" i="40"/>
  <c r="AO839" i="40"/>
  <c r="AN839" i="40"/>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O811" i="40"/>
  <c r="AN811" i="40"/>
  <c r="AW810" i="40"/>
  <c r="AV810" i="40"/>
  <c r="AU810" i="40"/>
  <c r="AT810" i="40"/>
  <c r="AS810" i="40"/>
  <c r="AR810" i="40"/>
  <c r="AQ810" i="40"/>
  <c r="AP810" i="40"/>
  <c r="AO810" i="40"/>
  <c r="AN810" i="40"/>
  <c r="AW809" i="40"/>
  <c r="AV809" i="40"/>
  <c r="AU809" i="40"/>
  <c r="AT809" i="40"/>
  <c r="AS809" i="40"/>
  <c r="AR809" i="40"/>
  <c r="AQ809" i="40"/>
  <c r="AP809" i="40"/>
  <c r="AO809" i="40"/>
  <c r="AN809" i="40"/>
  <c r="AW808" i="40"/>
  <c r="AV808" i="40"/>
  <c r="AU808" i="40"/>
  <c r="AT808" i="40"/>
  <c r="AS808" i="40"/>
  <c r="AR808" i="40"/>
  <c r="AQ808" i="40"/>
  <c r="AP808" i="40"/>
  <c r="AO808" i="40"/>
  <c r="AN808" i="40"/>
  <c r="AW807" i="40"/>
  <c r="AV807" i="40"/>
  <c r="AU807" i="40"/>
  <c r="AT807" i="40"/>
  <c r="AS807" i="40"/>
  <c r="AR807" i="40"/>
  <c r="AQ807" i="40"/>
  <c r="AP807" i="40"/>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S615" i="40"/>
  <c r="AR615" i="40"/>
  <c r="AQ615" i="40"/>
  <c r="AP615" i="40"/>
  <c r="AO615" i="40"/>
  <c r="AN615" i="40"/>
  <c r="AW614" i="40"/>
  <c r="AV614" i="40"/>
  <c r="AU614" i="40"/>
  <c r="AT614" i="40"/>
  <c r="AS614" i="40"/>
  <c r="AR614" i="40"/>
  <c r="AQ614" i="40"/>
  <c r="AP614" i="40"/>
  <c r="AO614" i="40"/>
  <c r="AN614" i="40"/>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AA1005" i="40"/>
  <c r="AB1005" i="40"/>
  <c r="AC1005" i="40"/>
  <c r="AD1005" i="40"/>
  <c r="AE1005" i="40"/>
  <c r="AF1005" i="40"/>
  <c r="AG1005" i="40"/>
  <c r="AH1005" i="40"/>
  <c r="AI1005" i="40"/>
  <c r="Z1005" i="40"/>
  <c r="AI3" i="40"/>
  <c r="AI4" i="40"/>
  <c r="AI5" i="40"/>
  <c r="AI6" i="40"/>
  <c r="AI7" i="40"/>
  <c r="AI8" i="40"/>
  <c r="AI9" i="40"/>
  <c r="AI10" i="40"/>
  <c r="AI11" i="40"/>
  <c r="AI12" i="40"/>
  <c r="AI13" i="40"/>
  <c r="AI14" i="40"/>
  <c r="AI15" i="40"/>
  <c r="AI16" i="40"/>
  <c r="AI17" i="40"/>
  <c r="AI18" i="40"/>
  <c r="AI19" i="40"/>
  <c r="AI20" i="40"/>
  <c r="AI21" i="40"/>
  <c r="AI22" i="40"/>
  <c r="AI23" i="40"/>
  <c r="AI24" i="40"/>
  <c r="AI25" i="40"/>
  <c r="AI26" i="40"/>
  <c r="AI27" i="40"/>
  <c r="AI28" i="40"/>
  <c r="AI29" i="40"/>
  <c r="AI30" i="40"/>
  <c r="AI31" i="40"/>
  <c r="AI32" i="40"/>
  <c r="AI33" i="40"/>
  <c r="AI34" i="40"/>
  <c r="AI35" i="40"/>
  <c r="AI36" i="40"/>
  <c r="AI37" i="40"/>
  <c r="AI38" i="40"/>
  <c r="AI39" i="40"/>
  <c r="AI40" i="40"/>
  <c r="AI41" i="40"/>
  <c r="AI42" i="40"/>
  <c r="AI43" i="40"/>
  <c r="AI44" i="40"/>
  <c r="AI45" i="40"/>
  <c r="AI46" i="40"/>
  <c r="AI47" i="40"/>
  <c r="AI48" i="40"/>
  <c r="AI49" i="40"/>
  <c r="AI50" i="40"/>
  <c r="AI51" i="40"/>
  <c r="AI52" i="40"/>
  <c r="AI53" i="40"/>
  <c r="AI54" i="40"/>
  <c r="AI55" i="40"/>
  <c r="AI56" i="40"/>
  <c r="AI57" i="40"/>
  <c r="AI58" i="40"/>
  <c r="AI59" i="40"/>
  <c r="AI60" i="40"/>
  <c r="AI61" i="40"/>
  <c r="AI62" i="40"/>
  <c r="AI63" i="40"/>
  <c r="AI64" i="40"/>
  <c r="AI65" i="40"/>
  <c r="AI66" i="40"/>
  <c r="AI67" i="40"/>
  <c r="AI68" i="40"/>
  <c r="AI69" i="40"/>
  <c r="AI70" i="40"/>
  <c r="AI71" i="40"/>
  <c r="AI72" i="40"/>
  <c r="AI73" i="40"/>
  <c r="AI74" i="40"/>
  <c r="AI75" i="40"/>
  <c r="AI76" i="40"/>
  <c r="AI77" i="40"/>
  <c r="AI78" i="40"/>
  <c r="AI79" i="40"/>
  <c r="AI80" i="40"/>
  <c r="AI81" i="40"/>
  <c r="AI82" i="40"/>
  <c r="AI83" i="40"/>
  <c r="AI84" i="40"/>
  <c r="AI85" i="40"/>
  <c r="AI86" i="40"/>
  <c r="AI87" i="40"/>
  <c r="AI88" i="40"/>
  <c r="AI89" i="40"/>
  <c r="AI90" i="40"/>
  <c r="AI91" i="40"/>
  <c r="AI92" i="40"/>
  <c r="AI93" i="40"/>
  <c r="AI94" i="40"/>
  <c r="AI95" i="40"/>
  <c r="AI96" i="40"/>
  <c r="AI97" i="40"/>
  <c r="AI98" i="40"/>
  <c r="AI99" i="40"/>
  <c r="AI100" i="40"/>
  <c r="AI101" i="40"/>
  <c r="AI102" i="40"/>
  <c r="AI103" i="40"/>
  <c r="AI104" i="40"/>
  <c r="AI105" i="40"/>
  <c r="AI106" i="40"/>
  <c r="AI107" i="40"/>
  <c r="AI108" i="40"/>
  <c r="AI109" i="40"/>
  <c r="AI110" i="40"/>
  <c r="AI111" i="40"/>
  <c r="AI112" i="40"/>
  <c r="AI113" i="40"/>
  <c r="AI114" i="40"/>
  <c r="AI115" i="40"/>
  <c r="AI116" i="40"/>
  <c r="AI117" i="40"/>
  <c r="AI118" i="40"/>
  <c r="AI119" i="40"/>
  <c r="AI120" i="40"/>
  <c r="AI121" i="40"/>
  <c r="AI122" i="40"/>
  <c r="AI123" i="40"/>
  <c r="AI124" i="40"/>
  <c r="AI125" i="40"/>
  <c r="AI126" i="40"/>
  <c r="AI127" i="40"/>
  <c r="AI128" i="40"/>
  <c r="AI129" i="40"/>
  <c r="AI130" i="40"/>
  <c r="AI131" i="40"/>
  <c r="AI132" i="40"/>
  <c r="AI133" i="40"/>
  <c r="AI134" i="40"/>
  <c r="AI135" i="40"/>
  <c r="AI136" i="40"/>
  <c r="AI137" i="40"/>
  <c r="AI138" i="40"/>
  <c r="AI139" i="40"/>
  <c r="AI140" i="40"/>
  <c r="AI141" i="40"/>
  <c r="AI142" i="40"/>
  <c r="AI143" i="40"/>
  <c r="AI144" i="40"/>
  <c r="AI145" i="40"/>
  <c r="AI146" i="40"/>
  <c r="AI147" i="40"/>
  <c r="AI148" i="40"/>
  <c r="AI149" i="40"/>
  <c r="AI150" i="40"/>
  <c r="AI151" i="40"/>
  <c r="AI152" i="40"/>
  <c r="AI153" i="40"/>
  <c r="AI154" i="40"/>
  <c r="AI155" i="40"/>
  <c r="AI156" i="40"/>
  <c r="AI157" i="40"/>
  <c r="AI158" i="40"/>
  <c r="AI159" i="40"/>
  <c r="AI160" i="40"/>
  <c r="AI161" i="40"/>
  <c r="AI162" i="40"/>
  <c r="AI163" i="40"/>
  <c r="AI164" i="40"/>
  <c r="AI165" i="40"/>
  <c r="AI166" i="40"/>
  <c r="AI167" i="40"/>
  <c r="AI168" i="40"/>
  <c r="AI169" i="40"/>
  <c r="AI170" i="40"/>
  <c r="AI171" i="40"/>
  <c r="AI172" i="40"/>
  <c r="AI173" i="40"/>
  <c r="AI174" i="40"/>
  <c r="AI175" i="40"/>
  <c r="AI176" i="40"/>
  <c r="AI177" i="40"/>
  <c r="AI178" i="40"/>
  <c r="AI179" i="40"/>
  <c r="AI180" i="40"/>
  <c r="AI181" i="40"/>
  <c r="AI182" i="40"/>
  <c r="AI183" i="40"/>
  <c r="AI184" i="40"/>
  <c r="AI185" i="40"/>
  <c r="AI186" i="40"/>
  <c r="AI187" i="40"/>
  <c r="AI188" i="40"/>
  <c r="AI189" i="40"/>
  <c r="AI190" i="40"/>
  <c r="AI191" i="40"/>
  <c r="AI192" i="40"/>
  <c r="AI193" i="40"/>
  <c r="AI194" i="40"/>
  <c r="AI195" i="40"/>
  <c r="AI196" i="40"/>
  <c r="AI197" i="40"/>
  <c r="AI198" i="40"/>
  <c r="AI199" i="40"/>
  <c r="AI200" i="40"/>
  <c r="AI201" i="40"/>
  <c r="AI202" i="40"/>
  <c r="AI203" i="40"/>
  <c r="AI204" i="40"/>
  <c r="AI205" i="40"/>
  <c r="AI206" i="40"/>
  <c r="AI207" i="40"/>
  <c r="AI208" i="40"/>
  <c r="AI209" i="40"/>
  <c r="AI210" i="40"/>
  <c r="AI211" i="40"/>
  <c r="AI212" i="40"/>
  <c r="AI213" i="40"/>
  <c r="AI214" i="40"/>
  <c r="AI215" i="40"/>
  <c r="AI216" i="40"/>
  <c r="AI217" i="40"/>
  <c r="AI218" i="40"/>
  <c r="AI219" i="40"/>
  <c r="AI220" i="40"/>
  <c r="AI221" i="40"/>
  <c r="AI222" i="40"/>
  <c r="AI223" i="40"/>
  <c r="AI224" i="40"/>
  <c r="AI225" i="40"/>
  <c r="AI226" i="40"/>
  <c r="AI227" i="40"/>
  <c r="AI228" i="40"/>
  <c r="AI229" i="40"/>
  <c r="AI230" i="40"/>
  <c r="AI231" i="40"/>
  <c r="AI232" i="40"/>
  <c r="AI233" i="40"/>
  <c r="AI234" i="40"/>
  <c r="AI235" i="40"/>
  <c r="AI236" i="40"/>
  <c r="AI237" i="40"/>
  <c r="AI238" i="40"/>
  <c r="AI239" i="40"/>
  <c r="AI240" i="40"/>
  <c r="AI241" i="40"/>
  <c r="AI242" i="40"/>
  <c r="AI243" i="40"/>
  <c r="AI244" i="40"/>
  <c r="AI245" i="40"/>
  <c r="AI246" i="40"/>
  <c r="AI247" i="40"/>
  <c r="AI248" i="40"/>
  <c r="AI249" i="40"/>
  <c r="AI250" i="40"/>
  <c r="AI251" i="40"/>
  <c r="AI252" i="40"/>
  <c r="AI253" i="40"/>
  <c r="AI254" i="40"/>
  <c r="AI255" i="40"/>
  <c r="AI256" i="40"/>
  <c r="AI257" i="40"/>
  <c r="AI258" i="40"/>
  <c r="AI259" i="40"/>
  <c r="AI260" i="40"/>
  <c r="AI261" i="40"/>
  <c r="AI262" i="40"/>
  <c r="AI263" i="40"/>
  <c r="AI264" i="40"/>
  <c r="AI265" i="40"/>
  <c r="AI266" i="40"/>
  <c r="AI267" i="40"/>
  <c r="AI268" i="40"/>
  <c r="AI269" i="40"/>
  <c r="AI270" i="40"/>
  <c r="AI271" i="40"/>
  <c r="AI272" i="40"/>
  <c r="AI273" i="40"/>
  <c r="AI274" i="40"/>
  <c r="AI275" i="40"/>
  <c r="AI276" i="40"/>
  <c r="AI277" i="40"/>
  <c r="AI278" i="40"/>
  <c r="AI279" i="40"/>
  <c r="AI280" i="40"/>
  <c r="AI281" i="40"/>
  <c r="AI282" i="40"/>
  <c r="AI283" i="40"/>
  <c r="AI284" i="40"/>
  <c r="AI285" i="40"/>
  <c r="AI286" i="40"/>
  <c r="AI287" i="40"/>
  <c r="AI288" i="40"/>
  <c r="AI289" i="40"/>
  <c r="AI290" i="40"/>
  <c r="AI291" i="40"/>
  <c r="AI292" i="40"/>
  <c r="AI293" i="40"/>
  <c r="AI294" i="40"/>
  <c r="AI295" i="40"/>
  <c r="AI296" i="40"/>
  <c r="AI297" i="40"/>
  <c r="AI298" i="40"/>
  <c r="AI299" i="40"/>
  <c r="AI300" i="40"/>
  <c r="AI301" i="40"/>
  <c r="AI302" i="40"/>
  <c r="AI303" i="40"/>
  <c r="AI304" i="40"/>
  <c r="AI305" i="40"/>
  <c r="AI306" i="40"/>
  <c r="AI307" i="40"/>
  <c r="AI308" i="40"/>
  <c r="AI309" i="40"/>
  <c r="AI310" i="40"/>
  <c r="AI311" i="40"/>
  <c r="AI312" i="40"/>
  <c r="AI313" i="40"/>
  <c r="AI314" i="40"/>
  <c r="AI315" i="40"/>
  <c r="AI316" i="40"/>
  <c r="AI317" i="40"/>
  <c r="AI318" i="40"/>
  <c r="AI319" i="40"/>
  <c r="AI320" i="40"/>
  <c r="AI321" i="40"/>
  <c r="AI322" i="40"/>
  <c r="AI323" i="40"/>
  <c r="AI324" i="40"/>
  <c r="AI325" i="40"/>
  <c r="AI326" i="40"/>
  <c r="AI327" i="40"/>
  <c r="AI328" i="40"/>
  <c r="AI329" i="40"/>
  <c r="AI330" i="40"/>
  <c r="AI331" i="40"/>
  <c r="AI332" i="40"/>
  <c r="AI333" i="40"/>
  <c r="AI334" i="40"/>
  <c r="AI335" i="40"/>
  <c r="AI336" i="40"/>
  <c r="AI337" i="40"/>
  <c r="AI338" i="40"/>
  <c r="AI339" i="40"/>
  <c r="AI340" i="40"/>
  <c r="AI341" i="40"/>
  <c r="AI342" i="40"/>
  <c r="AI343" i="40"/>
  <c r="AI344" i="40"/>
  <c r="AI345" i="40"/>
  <c r="AI346" i="40"/>
  <c r="AI347" i="40"/>
  <c r="AI348" i="40"/>
  <c r="AI349" i="40"/>
  <c r="AI350" i="40"/>
  <c r="AI351" i="40"/>
  <c r="AI352" i="40"/>
  <c r="AI353" i="40"/>
  <c r="AI354" i="40"/>
  <c r="AI355" i="40"/>
  <c r="AI356" i="40"/>
  <c r="AI357" i="40"/>
  <c r="AI358" i="40"/>
  <c r="AI359" i="40"/>
  <c r="AI360" i="40"/>
  <c r="AI361" i="40"/>
  <c r="AI362" i="40"/>
  <c r="AI363" i="40"/>
  <c r="AI364" i="40"/>
  <c r="AI365" i="40"/>
  <c r="AI366" i="40"/>
  <c r="AI367" i="40"/>
  <c r="AI368" i="40"/>
  <c r="AI369" i="40"/>
  <c r="AI370" i="40"/>
  <c r="AI371" i="40"/>
  <c r="AI372" i="40"/>
  <c r="AI373" i="40"/>
  <c r="AI374" i="40"/>
  <c r="AI375" i="40"/>
  <c r="AI376" i="40"/>
  <c r="AI377" i="40"/>
  <c r="AI378" i="40"/>
  <c r="AI379" i="40"/>
  <c r="AI380" i="40"/>
  <c r="AI381" i="40"/>
  <c r="AI382" i="40"/>
  <c r="AI383" i="40"/>
  <c r="AI384" i="40"/>
  <c r="AI385" i="40"/>
  <c r="AI386" i="40"/>
  <c r="AI387" i="40"/>
  <c r="AI388" i="40"/>
  <c r="AI389" i="40"/>
  <c r="AI390" i="40"/>
  <c r="AI391" i="40"/>
  <c r="AI392" i="40"/>
  <c r="AI393" i="40"/>
  <c r="AI394" i="40"/>
  <c r="AI395" i="40"/>
  <c r="AI396" i="40"/>
  <c r="AI397" i="40"/>
  <c r="AI398" i="40"/>
  <c r="AI399" i="40"/>
  <c r="AI400" i="40"/>
  <c r="AI401" i="40"/>
  <c r="AI402" i="40"/>
  <c r="AI403" i="40"/>
  <c r="AI404" i="40"/>
  <c r="AI405" i="40"/>
  <c r="AI406" i="40"/>
  <c r="AI407" i="40"/>
  <c r="AI408" i="40"/>
  <c r="AI409" i="40"/>
  <c r="AI410" i="40"/>
  <c r="AI411" i="40"/>
  <c r="AI412" i="40"/>
  <c r="AI413" i="40"/>
  <c r="AI414" i="40"/>
  <c r="AI415" i="40"/>
  <c r="AI416" i="40"/>
  <c r="AI417" i="40"/>
  <c r="AI418" i="40"/>
  <c r="AI419" i="40"/>
  <c r="AI420" i="40"/>
  <c r="AI421" i="40"/>
  <c r="AI422" i="40"/>
  <c r="AI423" i="40"/>
  <c r="AI424" i="40"/>
  <c r="AI425" i="40"/>
  <c r="AI426" i="40"/>
  <c r="AI427" i="40"/>
  <c r="AI428" i="40"/>
  <c r="AI429" i="40"/>
  <c r="AI430" i="40"/>
  <c r="AI431" i="40"/>
  <c r="AI432" i="40"/>
  <c r="AI433" i="40"/>
  <c r="AI434" i="40"/>
  <c r="AI435" i="40"/>
  <c r="AI436" i="40"/>
  <c r="AI437" i="40"/>
  <c r="AI438" i="40"/>
  <c r="AI439" i="40"/>
  <c r="AI440" i="40"/>
  <c r="AI441" i="40"/>
  <c r="AI442" i="40"/>
  <c r="AI443" i="40"/>
  <c r="AI444" i="40"/>
  <c r="AI445" i="40"/>
  <c r="AI446" i="40"/>
  <c r="AI447" i="40"/>
  <c r="AI448" i="40"/>
  <c r="AI449" i="40"/>
  <c r="AI450" i="40"/>
  <c r="AI451" i="40"/>
  <c r="AI452" i="40"/>
  <c r="AI453" i="40"/>
  <c r="AI454" i="40"/>
  <c r="AI455" i="40"/>
  <c r="AI456" i="40"/>
  <c r="AI457" i="40"/>
  <c r="AI458" i="40"/>
  <c r="AI459" i="40"/>
  <c r="AI460" i="40"/>
  <c r="AI461" i="40"/>
  <c r="AI462" i="40"/>
  <c r="AI463" i="40"/>
  <c r="AI464" i="40"/>
  <c r="AI465" i="40"/>
  <c r="AI466" i="40"/>
  <c r="AI467" i="40"/>
  <c r="AI468" i="40"/>
  <c r="AI469" i="40"/>
  <c r="AI470" i="40"/>
  <c r="AI471" i="40"/>
  <c r="AI472" i="40"/>
  <c r="AI473" i="40"/>
  <c r="AI474" i="40"/>
  <c r="AI475" i="40"/>
  <c r="AI476" i="40"/>
  <c r="AI477" i="40"/>
  <c r="AI478" i="40"/>
  <c r="AI479" i="40"/>
  <c r="AI480" i="40"/>
  <c r="AI481" i="40"/>
  <c r="AI482" i="40"/>
  <c r="AI483" i="40"/>
  <c r="AI484" i="40"/>
  <c r="AI485" i="40"/>
  <c r="AI486" i="40"/>
  <c r="AI487" i="40"/>
  <c r="AI488" i="40"/>
  <c r="AI489" i="40"/>
  <c r="AI490" i="40"/>
  <c r="AI491" i="40"/>
  <c r="AI492" i="40"/>
  <c r="AI493" i="40"/>
  <c r="AI494" i="40"/>
  <c r="AI495" i="40"/>
  <c r="AI496" i="40"/>
  <c r="AI497" i="40"/>
  <c r="AI498" i="40"/>
  <c r="AI499" i="40"/>
  <c r="AI500" i="40"/>
  <c r="AI501" i="40"/>
  <c r="AI502" i="40"/>
  <c r="AI503" i="40"/>
  <c r="AI504" i="40"/>
  <c r="AI505" i="40"/>
  <c r="AI506" i="40"/>
  <c r="AI507" i="40"/>
  <c r="AI508" i="40"/>
  <c r="AI509" i="40"/>
  <c r="AI510" i="40"/>
  <c r="AI511" i="40"/>
  <c r="AI512" i="40"/>
  <c r="AI513" i="40"/>
  <c r="AI514" i="40"/>
  <c r="AI515" i="40"/>
  <c r="AI516" i="40"/>
  <c r="AI517" i="40"/>
  <c r="AI518" i="40"/>
  <c r="AI519" i="40"/>
  <c r="AI520" i="40"/>
  <c r="AI521" i="40"/>
  <c r="AI522" i="40"/>
  <c r="AI523" i="40"/>
  <c r="AI524" i="40"/>
  <c r="AI525" i="40"/>
  <c r="AI526" i="40"/>
  <c r="AI527" i="40"/>
  <c r="AI528" i="40"/>
  <c r="AI529" i="40"/>
  <c r="AI530" i="40"/>
  <c r="AI531" i="40"/>
  <c r="AI532" i="40"/>
  <c r="AI533" i="40"/>
  <c r="AI534" i="40"/>
  <c r="AI535" i="40"/>
  <c r="AI536" i="40"/>
  <c r="AI537" i="40"/>
  <c r="AI538" i="40"/>
  <c r="AI539" i="40"/>
  <c r="AI540" i="40"/>
  <c r="AI541" i="40"/>
  <c r="AI542" i="40"/>
  <c r="AI543" i="40"/>
  <c r="AI544" i="40"/>
  <c r="AI545" i="40"/>
  <c r="AI546" i="40"/>
  <c r="AI547" i="40"/>
  <c r="AI548" i="40"/>
  <c r="AI549" i="40"/>
  <c r="AI550" i="40"/>
  <c r="AI551" i="40"/>
  <c r="AI552" i="40"/>
  <c r="AI553" i="40"/>
  <c r="AI554" i="40"/>
  <c r="AI555" i="40"/>
  <c r="AI556" i="40"/>
  <c r="AI557" i="40"/>
  <c r="AI558" i="40"/>
  <c r="AI559" i="40"/>
  <c r="AI560" i="40"/>
  <c r="AI561" i="40"/>
  <c r="AI562" i="40"/>
  <c r="AI563" i="40"/>
  <c r="AI564" i="40"/>
  <c r="AI565" i="40"/>
  <c r="AI566" i="40"/>
  <c r="AI567" i="40"/>
  <c r="AI568" i="40"/>
  <c r="AI569" i="40"/>
  <c r="AI570" i="40"/>
  <c r="AI571" i="40"/>
  <c r="AI572" i="40"/>
  <c r="AI573" i="40"/>
  <c r="AI574" i="40"/>
  <c r="AI575" i="40"/>
  <c r="AI576" i="40"/>
  <c r="AI577" i="40"/>
  <c r="AI578" i="40"/>
  <c r="AI579" i="40"/>
  <c r="AI580" i="40"/>
  <c r="AI581" i="40"/>
  <c r="AI582" i="40"/>
  <c r="AI583" i="40"/>
  <c r="AI584" i="40"/>
  <c r="AI585" i="40"/>
  <c r="AI586" i="40"/>
  <c r="AI587" i="40"/>
  <c r="AI588" i="40"/>
  <c r="AI589" i="40"/>
  <c r="AI590" i="40"/>
  <c r="AI591" i="40"/>
  <c r="AI592" i="40"/>
  <c r="AI593" i="40"/>
  <c r="AI594" i="40"/>
  <c r="AI595" i="40"/>
  <c r="AI596" i="40"/>
  <c r="AI597" i="40"/>
  <c r="AI598" i="40"/>
  <c r="AI599" i="40"/>
  <c r="AI600" i="40"/>
  <c r="AI601" i="40"/>
  <c r="AI602" i="40"/>
  <c r="AI603" i="40"/>
  <c r="AI604" i="40"/>
  <c r="AI605" i="40"/>
  <c r="AI606" i="40"/>
  <c r="AI607" i="40"/>
  <c r="AI608" i="40"/>
  <c r="AI609" i="40"/>
  <c r="AI610" i="40"/>
  <c r="AI611" i="40"/>
  <c r="AI612" i="40"/>
  <c r="AI613" i="40"/>
  <c r="AI614" i="40"/>
  <c r="AI615" i="40"/>
  <c r="AI616" i="40"/>
  <c r="AI617" i="40"/>
  <c r="AI618" i="40"/>
  <c r="AI619" i="40"/>
  <c r="AI620" i="40"/>
  <c r="AI621" i="40"/>
  <c r="AI622" i="40"/>
  <c r="AI623" i="40"/>
  <c r="AI624" i="40"/>
  <c r="AI625" i="40"/>
  <c r="AI626" i="40"/>
  <c r="AI627" i="40"/>
  <c r="AI628" i="40"/>
  <c r="AI629" i="40"/>
  <c r="AI630" i="40"/>
  <c r="AI631" i="40"/>
  <c r="AI632" i="40"/>
  <c r="AI633" i="40"/>
  <c r="AI634" i="40"/>
  <c r="AI635" i="40"/>
  <c r="AI636" i="40"/>
  <c r="AI637" i="40"/>
  <c r="AI638" i="40"/>
  <c r="AI639" i="40"/>
  <c r="AI640" i="40"/>
  <c r="AI641" i="40"/>
  <c r="AI642" i="40"/>
  <c r="AI643" i="40"/>
  <c r="AI644" i="40"/>
  <c r="AI645" i="40"/>
  <c r="AI646" i="40"/>
  <c r="AI647" i="40"/>
  <c r="AI648" i="40"/>
  <c r="AI649" i="40"/>
  <c r="AI650" i="40"/>
  <c r="AI651" i="40"/>
  <c r="AI652" i="40"/>
  <c r="AI653" i="40"/>
  <c r="AI654" i="40"/>
  <c r="AI655" i="40"/>
  <c r="AI656" i="40"/>
  <c r="AI657" i="40"/>
  <c r="AI658" i="40"/>
  <c r="AI659" i="40"/>
  <c r="AI660" i="40"/>
  <c r="AI661" i="40"/>
  <c r="AI662" i="40"/>
  <c r="AI663" i="40"/>
  <c r="AI664" i="40"/>
  <c r="AI665" i="40"/>
  <c r="AI666" i="40"/>
  <c r="AI667" i="40"/>
  <c r="AI668" i="40"/>
  <c r="AI669" i="40"/>
  <c r="AI670" i="40"/>
  <c r="AI671" i="40"/>
  <c r="AI672" i="40"/>
  <c r="AI673" i="40"/>
  <c r="AI674" i="40"/>
  <c r="AI675" i="40"/>
  <c r="AI676" i="40"/>
  <c r="AI677" i="40"/>
  <c r="AI678" i="40"/>
  <c r="AI679" i="40"/>
  <c r="AI680" i="40"/>
  <c r="AI681" i="40"/>
  <c r="AI682" i="40"/>
  <c r="AI683" i="40"/>
  <c r="AI684" i="40"/>
  <c r="AI685" i="40"/>
  <c r="AI686" i="40"/>
  <c r="AI687" i="40"/>
  <c r="AI688" i="40"/>
  <c r="AI689" i="40"/>
  <c r="AI690" i="40"/>
  <c r="AI691" i="40"/>
  <c r="AI692" i="40"/>
  <c r="AI693" i="40"/>
  <c r="AI694" i="40"/>
  <c r="AI695" i="40"/>
  <c r="AI696" i="40"/>
  <c r="AI697" i="40"/>
  <c r="AI698" i="40"/>
  <c r="AI699" i="40"/>
  <c r="AI700" i="40"/>
  <c r="AI701" i="40"/>
  <c r="AI702" i="40"/>
  <c r="AI703" i="40"/>
  <c r="AI704" i="40"/>
  <c r="AI705" i="40"/>
  <c r="AI706" i="40"/>
  <c r="AI707" i="40"/>
  <c r="AI708" i="40"/>
  <c r="AI709" i="40"/>
  <c r="AI710" i="40"/>
  <c r="AI711" i="40"/>
  <c r="AI712" i="40"/>
  <c r="AI713" i="40"/>
  <c r="AI714" i="40"/>
  <c r="AI715" i="40"/>
  <c r="AI716" i="40"/>
  <c r="AI717" i="40"/>
  <c r="AI718" i="40"/>
  <c r="AI719" i="40"/>
  <c r="AI720" i="40"/>
  <c r="AI721" i="40"/>
  <c r="AI722" i="40"/>
  <c r="AI723" i="40"/>
  <c r="AI724" i="40"/>
  <c r="AI725" i="40"/>
  <c r="AI726" i="40"/>
  <c r="AI727" i="40"/>
  <c r="AI728" i="40"/>
  <c r="AI729" i="40"/>
  <c r="AI730" i="40"/>
  <c r="AI731" i="40"/>
  <c r="AI732" i="40"/>
  <c r="AI733" i="40"/>
  <c r="AI734" i="40"/>
  <c r="AI735" i="40"/>
  <c r="AI736" i="40"/>
  <c r="AI737" i="40"/>
  <c r="AI738" i="40"/>
  <c r="AI739" i="40"/>
  <c r="AI740" i="40"/>
  <c r="AI741" i="40"/>
  <c r="AI742" i="40"/>
  <c r="AI743" i="40"/>
  <c r="AI744" i="40"/>
  <c r="AI745" i="40"/>
  <c r="AI746" i="40"/>
  <c r="AI747" i="40"/>
  <c r="AI748" i="40"/>
  <c r="AI749" i="40"/>
  <c r="AI750" i="40"/>
  <c r="AI751" i="40"/>
  <c r="AI752" i="40"/>
  <c r="AI753" i="40"/>
  <c r="AI754" i="40"/>
  <c r="AI755" i="40"/>
  <c r="AI756" i="40"/>
  <c r="AI757" i="40"/>
  <c r="AI758" i="40"/>
  <c r="AI759" i="40"/>
  <c r="AI760" i="40"/>
  <c r="AI761" i="40"/>
  <c r="AI762" i="40"/>
  <c r="AI763" i="40"/>
  <c r="AI764" i="40"/>
  <c r="AI765" i="40"/>
  <c r="AI766" i="40"/>
  <c r="AI767" i="40"/>
  <c r="AI768" i="40"/>
  <c r="AI769" i="40"/>
  <c r="AI770" i="40"/>
  <c r="AI771" i="40"/>
  <c r="AI772" i="40"/>
  <c r="AI773" i="40"/>
  <c r="AI774" i="40"/>
  <c r="AI775" i="40"/>
  <c r="AI776" i="40"/>
  <c r="AI777" i="40"/>
  <c r="AI778" i="40"/>
  <c r="AI779" i="40"/>
  <c r="AI780" i="40"/>
  <c r="AI781" i="40"/>
  <c r="AI782" i="40"/>
  <c r="AI783" i="40"/>
  <c r="AI784" i="40"/>
  <c r="AI785" i="40"/>
  <c r="AI786" i="40"/>
  <c r="AI787" i="40"/>
  <c r="AI788" i="40"/>
  <c r="AI789" i="40"/>
  <c r="AI790" i="40"/>
  <c r="AI791" i="40"/>
  <c r="AI792" i="40"/>
  <c r="AI793" i="40"/>
  <c r="AI794" i="40"/>
  <c r="AI795" i="40"/>
  <c r="AI796" i="40"/>
  <c r="AI797" i="40"/>
  <c r="AI798" i="40"/>
  <c r="AI799" i="40"/>
  <c r="AI800" i="40"/>
  <c r="AI801" i="40"/>
  <c r="AI802" i="40"/>
  <c r="AI803" i="40"/>
  <c r="AI804" i="40"/>
  <c r="AI805" i="40"/>
  <c r="AI806" i="40"/>
  <c r="AI807" i="40"/>
  <c r="AI808" i="40"/>
  <c r="AI809" i="40"/>
  <c r="AI810" i="40"/>
  <c r="AI811" i="40"/>
  <c r="AI812" i="40"/>
  <c r="AI813" i="40"/>
  <c r="AI814" i="40"/>
  <c r="AI815" i="40"/>
  <c r="AI816" i="40"/>
  <c r="AI817" i="40"/>
  <c r="AI818" i="40"/>
  <c r="AI819" i="40"/>
  <c r="AI820" i="40"/>
  <c r="AI821" i="40"/>
  <c r="AI822" i="40"/>
  <c r="AI823" i="40"/>
  <c r="AI824" i="40"/>
  <c r="AI825" i="40"/>
  <c r="AI826" i="40"/>
  <c r="AI827" i="40"/>
  <c r="AI828" i="40"/>
  <c r="AI829" i="40"/>
  <c r="AI830" i="40"/>
  <c r="AI831" i="40"/>
  <c r="AI832" i="40"/>
  <c r="AI833" i="40"/>
  <c r="AI834" i="40"/>
  <c r="AI835" i="40"/>
  <c r="AI836" i="40"/>
  <c r="AI837" i="40"/>
  <c r="AI838" i="40"/>
  <c r="AI839" i="40"/>
  <c r="AI840" i="40"/>
  <c r="AI841" i="40"/>
  <c r="AI842" i="40"/>
  <c r="AI843" i="40"/>
  <c r="AI844" i="40"/>
  <c r="AI845" i="40"/>
  <c r="AI846" i="40"/>
  <c r="AI847" i="40"/>
  <c r="AI848" i="40"/>
  <c r="AI849" i="40"/>
  <c r="AI850" i="40"/>
  <c r="AI851" i="40"/>
  <c r="AI852" i="40"/>
  <c r="AI853" i="40"/>
  <c r="AI854" i="40"/>
  <c r="AI855" i="40"/>
  <c r="AI856" i="40"/>
  <c r="AI857" i="40"/>
  <c r="AI858" i="40"/>
  <c r="AI859" i="40"/>
  <c r="AI860" i="40"/>
  <c r="AI861" i="40"/>
  <c r="AI862" i="40"/>
  <c r="AI863" i="40"/>
  <c r="AI864" i="40"/>
  <c r="AI865" i="40"/>
  <c r="AI866" i="40"/>
  <c r="AI867" i="40"/>
  <c r="AI868" i="40"/>
  <c r="AI869" i="40"/>
  <c r="AI870" i="40"/>
  <c r="AI871" i="40"/>
  <c r="AI872" i="40"/>
  <c r="AI873" i="40"/>
  <c r="AI874" i="40"/>
  <c r="AI875" i="40"/>
  <c r="AI876" i="40"/>
  <c r="AI877" i="40"/>
  <c r="AI878" i="40"/>
  <c r="AI879" i="40"/>
  <c r="AI880" i="40"/>
  <c r="AI881" i="40"/>
  <c r="AI882" i="40"/>
  <c r="AI883" i="40"/>
  <c r="AI884" i="40"/>
  <c r="AI885" i="40"/>
  <c r="AI886" i="40"/>
  <c r="AI887" i="40"/>
  <c r="AI888" i="40"/>
  <c r="AI889" i="40"/>
  <c r="AI890" i="40"/>
  <c r="AI891" i="40"/>
  <c r="AI892" i="40"/>
  <c r="AI893" i="40"/>
  <c r="AI894" i="40"/>
  <c r="AI895" i="40"/>
  <c r="AI896" i="40"/>
  <c r="AI897" i="40"/>
  <c r="AI898" i="40"/>
  <c r="AI899" i="40"/>
  <c r="AI900" i="40"/>
  <c r="AI901" i="40"/>
  <c r="AI902" i="40"/>
  <c r="AI903" i="40"/>
  <c r="AI904" i="40"/>
  <c r="AI905" i="40"/>
  <c r="AI906" i="40"/>
  <c r="AI907" i="40"/>
  <c r="AI908" i="40"/>
  <c r="AI909" i="40"/>
  <c r="AI910" i="40"/>
  <c r="AI911" i="40"/>
  <c r="AI912" i="40"/>
  <c r="AI913" i="40"/>
  <c r="AI914" i="40"/>
  <c r="AI915" i="40"/>
  <c r="AI916" i="40"/>
  <c r="AI917" i="40"/>
  <c r="AI918" i="40"/>
  <c r="AI919" i="40"/>
  <c r="AI920" i="40"/>
  <c r="AI921" i="40"/>
  <c r="AI922" i="40"/>
  <c r="AI923" i="40"/>
  <c r="AI924" i="40"/>
  <c r="AI925" i="40"/>
  <c r="AI926" i="40"/>
  <c r="AI927" i="40"/>
  <c r="AI928" i="40"/>
  <c r="AI929" i="40"/>
  <c r="AI930" i="40"/>
  <c r="AI931" i="40"/>
  <c r="AI932" i="40"/>
  <c r="AI933" i="40"/>
  <c r="AI934" i="40"/>
  <c r="AI935" i="40"/>
  <c r="AI936" i="40"/>
  <c r="AI937" i="40"/>
  <c r="AI938" i="40"/>
  <c r="AI939" i="40"/>
  <c r="AI940" i="40"/>
  <c r="AI941" i="40"/>
  <c r="AI942" i="40"/>
  <c r="AI943" i="40"/>
  <c r="AI944" i="40"/>
  <c r="AI945" i="40"/>
  <c r="AI946" i="40"/>
  <c r="AI947" i="40"/>
  <c r="AI948" i="40"/>
  <c r="AI949" i="40"/>
  <c r="AI950" i="40"/>
  <c r="AI951" i="40"/>
  <c r="AI952" i="40"/>
  <c r="AI953" i="40"/>
  <c r="AI954" i="40"/>
  <c r="AI955" i="40"/>
  <c r="AI956" i="40"/>
  <c r="AI957" i="40"/>
  <c r="AI958" i="40"/>
  <c r="AI959" i="40"/>
  <c r="AI960" i="40"/>
  <c r="AI961" i="40"/>
  <c r="AI962" i="40"/>
  <c r="AI963" i="40"/>
  <c r="AI964" i="40"/>
  <c r="AI965" i="40"/>
  <c r="AI966" i="40"/>
  <c r="AI967" i="40"/>
  <c r="AI968" i="40"/>
  <c r="AI969" i="40"/>
  <c r="AI970" i="40"/>
  <c r="AI971" i="40"/>
  <c r="AI972" i="40"/>
  <c r="AI973" i="40"/>
  <c r="AI974" i="40"/>
  <c r="AI975" i="40"/>
  <c r="AI976" i="40"/>
  <c r="AI977" i="40"/>
  <c r="AI978" i="40"/>
  <c r="AI979" i="40"/>
  <c r="AI980" i="40"/>
  <c r="AI981" i="40"/>
  <c r="AI982" i="40"/>
  <c r="AI983" i="40"/>
  <c r="AI984" i="40"/>
  <c r="AI985" i="40"/>
  <c r="AI986" i="40"/>
  <c r="AI987" i="40"/>
  <c r="AI988" i="40"/>
  <c r="AI989" i="40"/>
  <c r="AI990" i="40"/>
  <c r="AI991" i="40"/>
  <c r="AI992" i="40"/>
  <c r="AI993" i="40"/>
  <c r="AI994" i="40"/>
  <c r="AI995" i="40"/>
  <c r="AI996" i="40"/>
  <c r="AI997" i="40"/>
  <c r="AI998" i="40"/>
  <c r="AI999" i="40"/>
  <c r="AI1000" i="40"/>
  <c r="AI1001" i="40"/>
  <c r="AH3" i="40"/>
  <c r="AH4" i="40"/>
  <c r="AH5" i="40"/>
  <c r="AH6" i="40"/>
  <c r="AH7" i="40"/>
  <c r="AH8" i="40"/>
  <c r="AH9" i="40"/>
  <c r="AH10" i="40"/>
  <c r="AH11" i="40"/>
  <c r="AH12" i="40"/>
  <c r="AH13" i="40"/>
  <c r="AH14" i="40"/>
  <c r="AH15" i="40"/>
  <c r="AH16" i="40"/>
  <c r="AH17" i="40"/>
  <c r="AH18" i="40"/>
  <c r="AH19" i="40"/>
  <c r="AH20" i="40"/>
  <c r="AH21" i="40"/>
  <c r="AH22" i="40"/>
  <c r="AH23" i="40"/>
  <c r="AH24" i="40"/>
  <c r="AH25" i="40"/>
  <c r="AH26" i="40"/>
  <c r="AH27" i="40"/>
  <c r="AH28" i="40"/>
  <c r="AH29" i="40"/>
  <c r="AH30" i="40"/>
  <c r="AH31" i="40"/>
  <c r="AH32" i="40"/>
  <c r="AH33" i="40"/>
  <c r="AH34" i="40"/>
  <c r="AH35" i="40"/>
  <c r="AH36" i="40"/>
  <c r="AH37" i="40"/>
  <c r="AH38" i="40"/>
  <c r="AH39" i="40"/>
  <c r="AH40" i="40"/>
  <c r="AH41" i="40"/>
  <c r="AH42" i="40"/>
  <c r="AH43" i="40"/>
  <c r="AH44" i="40"/>
  <c r="AH45" i="40"/>
  <c r="AH46" i="40"/>
  <c r="AH47" i="40"/>
  <c r="AH48" i="40"/>
  <c r="AH49" i="40"/>
  <c r="AH50" i="40"/>
  <c r="AH51" i="40"/>
  <c r="AH52" i="40"/>
  <c r="AH53" i="40"/>
  <c r="AH54" i="40"/>
  <c r="AH55" i="40"/>
  <c r="AH56" i="40"/>
  <c r="AH57" i="40"/>
  <c r="AH58" i="40"/>
  <c r="AH59" i="40"/>
  <c r="AH60" i="40"/>
  <c r="AH61" i="40"/>
  <c r="AH62" i="40"/>
  <c r="AH63" i="40"/>
  <c r="AH64" i="40"/>
  <c r="AH65" i="40"/>
  <c r="AH66" i="40"/>
  <c r="AH67" i="40"/>
  <c r="AH68" i="40"/>
  <c r="AH69" i="40"/>
  <c r="AH70" i="40"/>
  <c r="AH71" i="40"/>
  <c r="AH72" i="40"/>
  <c r="AH73" i="40"/>
  <c r="AH74" i="40"/>
  <c r="AH75" i="40"/>
  <c r="AH76" i="40"/>
  <c r="AH77" i="40"/>
  <c r="AH78" i="40"/>
  <c r="AH79" i="40"/>
  <c r="AH80" i="40"/>
  <c r="AH81" i="40"/>
  <c r="AH82" i="40"/>
  <c r="AH83" i="40"/>
  <c r="AH84" i="40"/>
  <c r="AH85" i="40"/>
  <c r="AH86" i="40"/>
  <c r="AH87" i="40"/>
  <c r="AH88" i="40"/>
  <c r="AH89" i="40"/>
  <c r="AH90" i="40"/>
  <c r="AH91" i="40"/>
  <c r="AH92" i="40"/>
  <c r="AH93" i="40"/>
  <c r="AH94" i="40"/>
  <c r="AH95" i="40"/>
  <c r="AH96" i="40"/>
  <c r="AH97" i="40"/>
  <c r="AH98" i="40"/>
  <c r="AH99" i="40"/>
  <c r="AH100" i="40"/>
  <c r="AH101" i="40"/>
  <c r="AH102" i="40"/>
  <c r="AH103" i="40"/>
  <c r="AH104" i="40"/>
  <c r="AH105" i="40"/>
  <c r="AH106" i="40"/>
  <c r="AH107" i="40"/>
  <c r="AH108" i="40"/>
  <c r="AH109" i="40"/>
  <c r="AH110" i="40"/>
  <c r="AH111" i="40"/>
  <c r="AH112" i="40"/>
  <c r="AH113" i="40"/>
  <c r="AH114" i="40"/>
  <c r="AH115" i="40"/>
  <c r="AH116" i="40"/>
  <c r="AH117" i="40"/>
  <c r="AH118" i="40"/>
  <c r="AH119" i="40"/>
  <c r="AH120" i="40"/>
  <c r="AH121" i="40"/>
  <c r="AH122" i="40"/>
  <c r="AH123" i="40"/>
  <c r="AH124" i="40"/>
  <c r="AH125" i="40"/>
  <c r="AH126" i="40"/>
  <c r="AH127" i="40"/>
  <c r="AH128" i="40"/>
  <c r="AH129" i="40"/>
  <c r="AH130" i="40"/>
  <c r="AH131" i="40"/>
  <c r="AH132" i="40"/>
  <c r="AH133" i="40"/>
  <c r="AH134" i="40"/>
  <c r="AH135" i="40"/>
  <c r="AH136" i="40"/>
  <c r="AH137" i="40"/>
  <c r="AH138" i="40"/>
  <c r="AH139" i="40"/>
  <c r="AH140" i="40"/>
  <c r="AH141" i="40"/>
  <c r="AH142" i="40"/>
  <c r="AH143" i="40"/>
  <c r="AH144" i="40"/>
  <c r="AH145" i="40"/>
  <c r="AH146" i="40"/>
  <c r="AH147" i="40"/>
  <c r="AH148" i="40"/>
  <c r="AH149" i="40"/>
  <c r="AH150" i="40"/>
  <c r="AH151" i="40"/>
  <c r="AH152" i="40"/>
  <c r="AH153" i="40"/>
  <c r="AH154" i="40"/>
  <c r="AH155" i="40"/>
  <c r="AH156" i="40"/>
  <c r="AH157" i="40"/>
  <c r="AH158" i="40"/>
  <c r="AH159" i="40"/>
  <c r="AH160" i="40"/>
  <c r="AH161" i="40"/>
  <c r="AH162" i="40"/>
  <c r="AH163" i="40"/>
  <c r="AH164" i="40"/>
  <c r="AH165" i="40"/>
  <c r="AH166" i="40"/>
  <c r="AH167" i="40"/>
  <c r="AH168" i="40"/>
  <c r="AH169" i="40"/>
  <c r="AH170" i="40"/>
  <c r="AH171" i="40"/>
  <c r="AH172" i="40"/>
  <c r="AH173" i="40"/>
  <c r="AH174" i="40"/>
  <c r="AH175" i="40"/>
  <c r="AH176" i="40"/>
  <c r="AH177" i="40"/>
  <c r="AH178" i="40"/>
  <c r="AH179" i="40"/>
  <c r="AH180" i="40"/>
  <c r="AH181" i="40"/>
  <c r="AH182" i="40"/>
  <c r="AH183" i="40"/>
  <c r="AH184" i="40"/>
  <c r="AH185" i="40"/>
  <c r="AH186" i="40"/>
  <c r="AH187" i="40"/>
  <c r="AH188" i="40"/>
  <c r="AH189" i="40"/>
  <c r="AH190" i="40"/>
  <c r="AH191" i="40"/>
  <c r="AH192" i="40"/>
  <c r="AH193" i="40"/>
  <c r="AH194" i="40"/>
  <c r="AH195" i="40"/>
  <c r="AH196" i="40"/>
  <c r="AH197" i="40"/>
  <c r="AH198" i="40"/>
  <c r="AH199" i="40"/>
  <c r="AH200" i="40"/>
  <c r="AH201" i="40"/>
  <c r="AH202" i="40"/>
  <c r="AH203" i="40"/>
  <c r="AH204" i="40"/>
  <c r="AH205" i="40"/>
  <c r="AH206" i="40"/>
  <c r="AH207" i="40"/>
  <c r="AH208" i="40"/>
  <c r="AH209" i="40"/>
  <c r="AH210" i="40"/>
  <c r="AH211" i="40"/>
  <c r="AH212" i="40"/>
  <c r="AH213" i="40"/>
  <c r="AH214" i="40"/>
  <c r="AH215" i="40"/>
  <c r="AH216" i="40"/>
  <c r="AH217" i="40"/>
  <c r="AH218" i="40"/>
  <c r="AH219" i="40"/>
  <c r="AH220" i="40"/>
  <c r="AH221" i="40"/>
  <c r="AH222" i="40"/>
  <c r="AH223" i="40"/>
  <c r="AH224" i="40"/>
  <c r="AH225" i="40"/>
  <c r="AH226" i="40"/>
  <c r="AH227" i="40"/>
  <c r="AH228" i="40"/>
  <c r="AH229" i="40"/>
  <c r="AH230" i="40"/>
  <c r="AH231" i="40"/>
  <c r="AH232" i="40"/>
  <c r="AH233" i="40"/>
  <c r="AH234" i="40"/>
  <c r="AH235" i="40"/>
  <c r="AH236" i="40"/>
  <c r="AH237" i="40"/>
  <c r="AH238" i="40"/>
  <c r="AH239" i="40"/>
  <c r="AH240" i="40"/>
  <c r="AH241" i="40"/>
  <c r="AH242" i="40"/>
  <c r="AH243" i="40"/>
  <c r="AH244" i="40"/>
  <c r="AH245" i="40"/>
  <c r="AH246" i="40"/>
  <c r="AH247" i="40"/>
  <c r="AH248" i="40"/>
  <c r="AH249" i="40"/>
  <c r="AH250" i="40"/>
  <c r="AH251" i="40"/>
  <c r="AH252" i="40"/>
  <c r="AH253" i="40"/>
  <c r="AH254" i="40"/>
  <c r="AH255" i="40"/>
  <c r="AH256" i="40"/>
  <c r="AH257" i="40"/>
  <c r="AH258" i="40"/>
  <c r="AH259" i="40"/>
  <c r="AH260" i="40"/>
  <c r="AH261" i="40"/>
  <c r="AH262" i="40"/>
  <c r="AH263" i="40"/>
  <c r="AH264" i="40"/>
  <c r="AH265" i="40"/>
  <c r="AH266" i="40"/>
  <c r="AH267" i="40"/>
  <c r="AH268" i="40"/>
  <c r="AH269" i="40"/>
  <c r="AH270" i="40"/>
  <c r="AH271" i="40"/>
  <c r="AH272" i="40"/>
  <c r="AH273" i="40"/>
  <c r="AH274" i="40"/>
  <c r="AH275" i="40"/>
  <c r="AH276" i="40"/>
  <c r="AH277" i="40"/>
  <c r="AH278" i="40"/>
  <c r="AH279" i="40"/>
  <c r="AH280" i="40"/>
  <c r="AH281" i="40"/>
  <c r="AH282" i="40"/>
  <c r="AH283" i="40"/>
  <c r="AH284" i="40"/>
  <c r="AH285" i="40"/>
  <c r="AH286" i="40"/>
  <c r="AH287" i="40"/>
  <c r="AH288" i="40"/>
  <c r="AH289" i="40"/>
  <c r="AH290" i="40"/>
  <c r="AH291" i="40"/>
  <c r="AH292" i="40"/>
  <c r="AH293" i="40"/>
  <c r="AH294" i="40"/>
  <c r="AH295" i="40"/>
  <c r="AH296" i="40"/>
  <c r="AH297" i="40"/>
  <c r="AH298" i="40"/>
  <c r="AH299" i="40"/>
  <c r="AH300" i="40"/>
  <c r="AH301" i="40"/>
  <c r="AH302" i="40"/>
  <c r="AH303" i="40"/>
  <c r="AH304" i="40"/>
  <c r="AH305" i="40"/>
  <c r="AH306" i="40"/>
  <c r="AH307" i="40"/>
  <c r="AH308" i="40"/>
  <c r="AH309" i="40"/>
  <c r="AH310" i="40"/>
  <c r="AH311" i="40"/>
  <c r="AH312" i="40"/>
  <c r="AH313" i="40"/>
  <c r="AH314" i="40"/>
  <c r="AH315" i="40"/>
  <c r="AH316" i="40"/>
  <c r="AH317" i="40"/>
  <c r="AH318" i="40"/>
  <c r="AH319" i="40"/>
  <c r="AH320" i="40"/>
  <c r="AH321" i="40"/>
  <c r="AH322" i="40"/>
  <c r="AH323" i="40"/>
  <c r="AH324" i="40"/>
  <c r="AH325" i="40"/>
  <c r="AH326" i="40"/>
  <c r="AH327" i="40"/>
  <c r="AH328" i="40"/>
  <c r="AH329" i="40"/>
  <c r="AH330" i="40"/>
  <c r="AH331" i="40"/>
  <c r="AH332" i="40"/>
  <c r="AH333" i="40"/>
  <c r="AH334" i="40"/>
  <c r="AH335" i="40"/>
  <c r="AH336" i="40"/>
  <c r="AH337" i="40"/>
  <c r="AH338" i="40"/>
  <c r="AH339" i="40"/>
  <c r="AH340" i="40"/>
  <c r="AH341" i="40"/>
  <c r="AH342" i="40"/>
  <c r="AH343" i="40"/>
  <c r="AH344" i="40"/>
  <c r="AH345" i="40"/>
  <c r="AH346" i="40"/>
  <c r="AH347" i="40"/>
  <c r="AH348" i="40"/>
  <c r="AH349" i="40"/>
  <c r="AH350" i="40"/>
  <c r="AH351" i="40"/>
  <c r="AH352" i="40"/>
  <c r="AH353" i="40"/>
  <c r="AH354" i="40"/>
  <c r="AH355" i="40"/>
  <c r="AH356" i="40"/>
  <c r="AH357" i="40"/>
  <c r="AH358" i="40"/>
  <c r="AH359" i="40"/>
  <c r="AH360" i="40"/>
  <c r="AH361" i="40"/>
  <c r="AH362" i="40"/>
  <c r="AH363" i="40"/>
  <c r="AH364" i="40"/>
  <c r="AH365" i="40"/>
  <c r="AH366" i="40"/>
  <c r="AH367" i="40"/>
  <c r="AH368" i="40"/>
  <c r="AH369" i="40"/>
  <c r="AH370" i="40"/>
  <c r="AH371" i="40"/>
  <c r="AH372" i="40"/>
  <c r="AH373" i="40"/>
  <c r="AH374" i="40"/>
  <c r="AH375" i="40"/>
  <c r="AH376" i="40"/>
  <c r="AH377" i="40"/>
  <c r="AH378" i="40"/>
  <c r="AH379" i="40"/>
  <c r="AH380" i="40"/>
  <c r="AH381" i="40"/>
  <c r="AH382" i="40"/>
  <c r="AH383" i="40"/>
  <c r="AH384" i="40"/>
  <c r="AH385" i="40"/>
  <c r="AH386" i="40"/>
  <c r="AH387" i="40"/>
  <c r="AH388" i="40"/>
  <c r="AH389" i="40"/>
  <c r="AH390" i="40"/>
  <c r="AH391" i="40"/>
  <c r="AH392" i="40"/>
  <c r="AH393" i="40"/>
  <c r="AH394" i="40"/>
  <c r="AH395" i="40"/>
  <c r="AH396" i="40"/>
  <c r="AH397" i="40"/>
  <c r="AH398" i="40"/>
  <c r="AH399" i="40"/>
  <c r="AH400" i="40"/>
  <c r="AH401" i="40"/>
  <c r="AH402" i="40"/>
  <c r="AH403" i="40"/>
  <c r="AH404" i="40"/>
  <c r="AH405" i="40"/>
  <c r="AH406" i="40"/>
  <c r="AH407" i="40"/>
  <c r="AH408" i="40"/>
  <c r="AH409" i="40"/>
  <c r="AH410" i="40"/>
  <c r="AH411" i="40"/>
  <c r="AH412" i="40"/>
  <c r="AH413" i="40"/>
  <c r="AH414" i="40"/>
  <c r="AH415" i="40"/>
  <c r="AH416" i="40"/>
  <c r="AH417" i="40"/>
  <c r="AH418" i="40"/>
  <c r="AH419" i="40"/>
  <c r="AH420" i="40"/>
  <c r="AH421" i="40"/>
  <c r="AH422" i="40"/>
  <c r="AH423" i="40"/>
  <c r="AH424" i="40"/>
  <c r="AH425" i="40"/>
  <c r="AH426" i="40"/>
  <c r="AH427" i="40"/>
  <c r="AH428" i="40"/>
  <c r="AH429" i="40"/>
  <c r="AH430" i="40"/>
  <c r="AH431" i="40"/>
  <c r="AH432" i="40"/>
  <c r="AH433" i="40"/>
  <c r="AH434" i="40"/>
  <c r="AH435" i="40"/>
  <c r="AH436" i="40"/>
  <c r="AH437" i="40"/>
  <c r="AH438" i="40"/>
  <c r="AH439" i="40"/>
  <c r="AH440" i="40"/>
  <c r="AH441" i="40"/>
  <c r="AH442" i="40"/>
  <c r="AH443" i="40"/>
  <c r="AH444" i="40"/>
  <c r="AH445" i="40"/>
  <c r="AH446" i="40"/>
  <c r="AH447" i="40"/>
  <c r="AH448" i="40"/>
  <c r="AH449" i="40"/>
  <c r="AH450" i="40"/>
  <c r="AH451" i="40"/>
  <c r="AH452" i="40"/>
  <c r="AH453" i="40"/>
  <c r="AH454" i="40"/>
  <c r="AH455" i="40"/>
  <c r="AH456" i="40"/>
  <c r="AH457" i="40"/>
  <c r="AH458" i="40"/>
  <c r="AH459" i="40"/>
  <c r="AH460" i="40"/>
  <c r="AH461" i="40"/>
  <c r="AH462" i="40"/>
  <c r="AH463" i="40"/>
  <c r="AH464" i="40"/>
  <c r="AH465" i="40"/>
  <c r="AH466" i="40"/>
  <c r="AH467" i="40"/>
  <c r="AH468" i="40"/>
  <c r="AH469" i="40"/>
  <c r="AH470" i="40"/>
  <c r="AH471" i="40"/>
  <c r="AH472" i="40"/>
  <c r="AH473" i="40"/>
  <c r="AH474" i="40"/>
  <c r="AH475" i="40"/>
  <c r="AH476" i="40"/>
  <c r="AH477" i="40"/>
  <c r="AH478" i="40"/>
  <c r="AH479" i="40"/>
  <c r="AH480" i="40"/>
  <c r="AH481" i="40"/>
  <c r="AH482" i="40"/>
  <c r="AH483" i="40"/>
  <c r="AH484" i="40"/>
  <c r="AH485" i="40"/>
  <c r="AH486" i="40"/>
  <c r="AH487" i="40"/>
  <c r="AH488" i="40"/>
  <c r="AH489" i="40"/>
  <c r="AH490" i="40"/>
  <c r="AH491" i="40"/>
  <c r="AH492" i="40"/>
  <c r="AH493" i="40"/>
  <c r="AH494" i="40"/>
  <c r="AH495" i="40"/>
  <c r="AH496" i="40"/>
  <c r="AH497" i="40"/>
  <c r="AH498" i="40"/>
  <c r="AH499" i="40"/>
  <c r="AH500" i="40"/>
  <c r="AH501" i="40"/>
  <c r="AH502" i="40"/>
  <c r="AH503" i="40"/>
  <c r="AH504" i="40"/>
  <c r="AH505" i="40"/>
  <c r="AH506" i="40"/>
  <c r="AH507" i="40"/>
  <c r="AH508" i="40"/>
  <c r="AH509" i="40"/>
  <c r="AH510" i="40"/>
  <c r="AH511" i="40"/>
  <c r="AH512" i="40"/>
  <c r="AH513" i="40"/>
  <c r="AH514" i="40"/>
  <c r="AH515" i="40"/>
  <c r="AH516" i="40"/>
  <c r="AH517" i="40"/>
  <c r="AH518" i="40"/>
  <c r="AH519" i="40"/>
  <c r="AH520" i="40"/>
  <c r="AH521" i="40"/>
  <c r="AH522" i="40"/>
  <c r="AH523" i="40"/>
  <c r="AH524" i="40"/>
  <c r="AH525" i="40"/>
  <c r="AH526" i="40"/>
  <c r="AH527" i="40"/>
  <c r="AH528" i="40"/>
  <c r="AH529" i="40"/>
  <c r="AH530" i="40"/>
  <c r="AH531" i="40"/>
  <c r="AH532" i="40"/>
  <c r="AH533" i="40"/>
  <c r="AH534" i="40"/>
  <c r="AH535" i="40"/>
  <c r="AH536" i="40"/>
  <c r="AH537" i="40"/>
  <c r="AH538" i="40"/>
  <c r="AH539" i="40"/>
  <c r="AH540" i="40"/>
  <c r="AH541" i="40"/>
  <c r="AH542" i="40"/>
  <c r="AH543" i="40"/>
  <c r="AH544" i="40"/>
  <c r="AH545" i="40"/>
  <c r="AH546" i="40"/>
  <c r="AH547" i="40"/>
  <c r="AH548" i="40"/>
  <c r="AH549" i="40"/>
  <c r="AH550" i="40"/>
  <c r="AH551" i="40"/>
  <c r="AH552" i="40"/>
  <c r="AH553" i="40"/>
  <c r="AH554" i="40"/>
  <c r="AH555" i="40"/>
  <c r="AH556" i="40"/>
  <c r="AH557" i="40"/>
  <c r="AH558" i="40"/>
  <c r="AH559" i="40"/>
  <c r="AH560" i="40"/>
  <c r="AH561" i="40"/>
  <c r="AH562" i="40"/>
  <c r="AH563" i="40"/>
  <c r="AH564" i="40"/>
  <c r="AH565" i="40"/>
  <c r="AH566" i="40"/>
  <c r="AH567" i="40"/>
  <c r="AH568" i="40"/>
  <c r="AH569" i="40"/>
  <c r="AH570" i="40"/>
  <c r="AH571" i="40"/>
  <c r="AH572" i="40"/>
  <c r="AH573" i="40"/>
  <c r="AH574" i="40"/>
  <c r="AH575" i="40"/>
  <c r="AH576" i="40"/>
  <c r="AH577" i="40"/>
  <c r="AH578" i="40"/>
  <c r="AH579" i="40"/>
  <c r="AH580" i="40"/>
  <c r="AH581" i="40"/>
  <c r="AH582" i="40"/>
  <c r="AH583" i="40"/>
  <c r="AH584" i="40"/>
  <c r="AH585" i="40"/>
  <c r="AH586" i="40"/>
  <c r="AH587" i="40"/>
  <c r="AH588" i="40"/>
  <c r="AH589" i="40"/>
  <c r="AH590" i="40"/>
  <c r="AH591" i="40"/>
  <c r="AH592" i="40"/>
  <c r="AH593" i="40"/>
  <c r="AH594" i="40"/>
  <c r="AH595" i="40"/>
  <c r="AH596" i="40"/>
  <c r="AH597" i="40"/>
  <c r="AH598" i="40"/>
  <c r="AH599" i="40"/>
  <c r="AH600" i="40"/>
  <c r="AH601" i="40"/>
  <c r="AH602" i="40"/>
  <c r="AH603" i="40"/>
  <c r="AH604" i="40"/>
  <c r="AH605" i="40"/>
  <c r="AH606" i="40"/>
  <c r="AH607" i="40"/>
  <c r="AH608" i="40"/>
  <c r="AH609" i="40"/>
  <c r="AH610" i="40"/>
  <c r="AH611" i="40"/>
  <c r="AH612" i="40"/>
  <c r="AH613" i="40"/>
  <c r="AH614" i="40"/>
  <c r="AH615" i="40"/>
  <c r="AH616" i="40"/>
  <c r="AH617" i="40"/>
  <c r="AH618" i="40"/>
  <c r="AH619" i="40"/>
  <c r="AH620" i="40"/>
  <c r="AH621" i="40"/>
  <c r="AH622" i="40"/>
  <c r="AH623" i="40"/>
  <c r="AH624" i="40"/>
  <c r="AH625" i="40"/>
  <c r="AH626" i="40"/>
  <c r="AH627" i="40"/>
  <c r="AH628" i="40"/>
  <c r="AH629" i="40"/>
  <c r="AH630" i="40"/>
  <c r="AH631" i="40"/>
  <c r="AH632" i="40"/>
  <c r="AH633" i="40"/>
  <c r="AH634" i="40"/>
  <c r="AH635" i="40"/>
  <c r="AH636" i="40"/>
  <c r="AH637" i="40"/>
  <c r="AH638" i="40"/>
  <c r="AH639" i="40"/>
  <c r="AH640" i="40"/>
  <c r="AH641" i="40"/>
  <c r="AH642" i="40"/>
  <c r="AH643" i="40"/>
  <c r="AH644" i="40"/>
  <c r="AH645" i="40"/>
  <c r="AH646" i="40"/>
  <c r="AH647" i="40"/>
  <c r="AH648" i="40"/>
  <c r="AH649" i="40"/>
  <c r="AH650" i="40"/>
  <c r="AH651" i="40"/>
  <c r="AH652" i="40"/>
  <c r="AH653" i="40"/>
  <c r="AH654" i="40"/>
  <c r="AH655" i="40"/>
  <c r="AH656" i="40"/>
  <c r="AH657" i="40"/>
  <c r="AH658" i="40"/>
  <c r="AH659" i="40"/>
  <c r="AH660" i="40"/>
  <c r="AH661" i="40"/>
  <c r="AH662" i="40"/>
  <c r="AH663" i="40"/>
  <c r="AH664" i="40"/>
  <c r="AH665" i="40"/>
  <c r="AH666" i="40"/>
  <c r="AH667" i="40"/>
  <c r="AH668" i="40"/>
  <c r="AH669" i="40"/>
  <c r="AH670" i="40"/>
  <c r="AH671" i="40"/>
  <c r="AH672" i="40"/>
  <c r="AH673" i="40"/>
  <c r="AH674" i="40"/>
  <c r="AH675" i="40"/>
  <c r="AH676" i="40"/>
  <c r="AH677" i="40"/>
  <c r="AH678" i="40"/>
  <c r="AH679" i="40"/>
  <c r="AH680" i="40"/>
  <c r="AH681" i="40"/>
  <c r="AH682" i="40"/>
  <c r="AH683" i="40"/>
  <c r="AH684" i="40"/>
  <c r="AH685" i="40"/>
  <c r="AH686" i="40"/>
  <c r="AH687" i="40"/>
  <c r="AH688" i="40"/>
  <c r="AH689" i="40"/>
  <c r="AH690" i="40"/>
  <c r="AH691" i="40"/>
  <c r="AH692" i="40"/>
  <c r="AH693" i="40"/>
  <c r="AH694" i="40"/>
  <c r="AH695" i="40"/>
  <c r="AH696" i="40"/>
  <c r="AH697" i="40"/>
  <c r="AH698" i="40"/>
  <c r="AH699" i="40"/>
  <c r="AH700" i="40"/>
  <c r="AH701" i="40"/>
  <c r="AH702" i="40"/>
  <c r="AH703" i="40"/>
  <c r="AH704" i="40"/>
  <c r="AH705" i="40"/>
  <c r="AH706" i="40"/>
  <c r="AH707" i="40"/>
  <c r="AH708" i="40"/>
  <c r="AH709" i="40"/>
  <c r="AH710" i="40"/>
  <c r="AH711" i="40"/>
  <c r="AH712" i="40"/>
  <c r="AH713" i="40"/>
  <c r="AH714" i="40"/>
  <c r="AH715" i="40"/>
  <c r="AH716" i="40"/>
  <c r="AH717" i="40"/>
  <c r="AH718" i="40"/>
  <c r="AH719" i="40"/>
  <c r="AH720" i="40"/>
  <c r="AH721" i="40"/>
  <c r="AH722" i="40"/>
  <c r="AH723" i="40"/>
  <c r="AH724" i="40"/>
  <c r="AH725" i="40"/>
  <c r="AH726" i="40"/>
  <c r="AH727" i="40"/>
  <c r="AH728" i="40"/>
  <c r="AH729" i="40"/>
  <c r="AH730" i="40"/>
  <c r="AH731" i="40"/>
  <c r="AH732" i="40"/>
  <c r="AH733" i="40"/>
  <c r="AH734" i="40"/>
  <c r="AH735" i="40"/>
  <c r="AH736" i="40"/>
  <c r="AH737" i="40"/>
  <c r="AH738" i="40"/>
  <c r="AH739" i="40"/>
  <c r="AH740" i="40"/>
  <c r="AH741" i="40"/>
  <c r="AH742" i="40"/>
  <c r="AH743" i="40"/>
  <c r="AH744" i="40"/>
  <c r="AH745" i="40"/>
  <c r="AH746" i="40"/>
  <c r="AH747" i="40"/>
  <c r="AH748" i="40"/>
  <c r="AH749" i="40"/>
  <c r="AH750" i="40"/>
  <c r="AH751" i="40"/>
  <c r="AH752" i="40"/>
  <c r="AH753" i="40"/>
  <c r="AH754" i="40"/>
  <c r="AH755" i="40"/>
  <c r="AH756" i="40"/>
  <c r="AH757" i="40"/>
  <c r="AH758" i="40"/>
  <c r="AH759" i="40"/>
  <c r="AH760" i="40"/>
  <c r="AH761" i="40"/>
  <c r="AH762" i="40"/>
  <c r="AH763" i="40"/>
  <c r="AH764" i="40"/>
  <c r="AH765" i="40"/>
  <c r="AH766" i="40"/>
  <c r="AH767" i="40"/>
  <c r="AH768" i="40"/>
  <c r="AH769" i="40"/>
  <c r="AH770" i="40"/>
  <c r="AH771" i="40"/>
  <c r="AH772" i="40"/>
  <c r="AH773" i="40"/>
  <c r="AH774" i="40"/>
  <c r="AH775" i="40"/>
  <c r="AH776" i="40"/>
  <c r="AH777" i="40"/>
  <c r="AH778" i="40"/>
  <c r="AH779" i="40"/>
  <c r="AH780" i="40"/>
  <c r="AH781" i="40"/>
  <c r="AH782" i="40"/>
  <c r="AH783" i="40"/>
  <c r="AH784" i="40"/>
  <c r="AH785" i="40"/>
  <c r="AH786" i="40"/>
  <c r="AH787" i="40"/>
  <c r="AH788" i="40"/>
  <c r="AH789" i="40"/>
  <c r="AH790" i="40"/>
  <c r="AH791" i="40"/>
  <c r="AH792" i="40"/>
  <c r="AH793" i="40"/>
  <c r="AH794" i="40"/>
  <c r="AH795" i="40"/>
  <c r="AH796" i="40"/>
  <c r="AH797" i="40"/>
  <c r="AH798" i="40"/>
  <c r="AH799" i="40"/>
  <c r="AH800" i="40"/>
  <c r="AH801" i="40"/>
  <c r="AH802" i="40"/>
  <c r="AH803" i="40"/>
  <c r="AH804" i="40"/>
  <c r="AH805" i="40"/>
  <c r="AH806" i="40"/>
  <c r="AH807" i="40"/>
  <c r="AH808" i="40"/>
  <c r="AH809" i="40"/>
  <c r="AH810" i="40"/>
  <c r="AH811" i="40"/>
  <c r="AH812" i="40"/>
  <c r="AH813" i="40"/>
  <c r="AH814" i="40"/>
  <c r="AH815" i="40"/>
  <c r="AH816" i="40"/>
  <c r="AH817" i="40"/>
  <c r="AH818" i="40"/>
  <c r="AH819" i="40"/>
  <c r="AH820" i="40"/>
  <c r="AH821" i="40"/>
  <c r="AH822" i="40"/>
  <c r="AH823" i="40"/>
  <c r="AH824" i="40"/>
  <c r="AH825" i="40"/>
  <c r="AH826" i="40"/>
  <c r="AH827" i="40"/>
  <c r="AH828" i="40"/>
  <c r="AH829" i="40"/>
  <c r="AH830" i="40"/>
  <c r="AH831" i="40"/>
  <c r="AH832" i="40"/>
  <c r="AH833" i="40"/>
  <c r="AH834" i="40"/>
  <c r="AH835" i="40"/>
  <c r="AH836" i="40"/>
  <c r="AH837" i="40"/>
  <c r="AH838" i="40"/>
  <c r="AH839" i="40"/>
  <c r="AH840" i="40"/>
  <c r="AH841" i="40"/>
  <c r="AH842" i="40"/>
  <c r="AH843" i="40"/>
  <c r="AH844" i="40"/>
  <c r="AH845" i="40"/>
  <c r="AH846" i="40"/>
  <c r="AH847" i="40"/>
  <c r="AH848" i="40"/>
  <c r="AH849" i="40"/>
  <c r="AH850" i="40"/>
  <c r="AH851" i="40"/>
  <c r="AH852" i="40"/>
  <c r="AH853" i="40"/>
  <c r="AH854" i="40"/>
  <c r="AH855" i="40"/>
  <c r="AH856" i="40"/>
  <c r="AH857" i="40"/>
  <c r="AH858" i="40"/>
  <c r="AH859" i="40"/>
  <c r="AH860" i="40"/>
  <c r="AH861" i="40"/>
  <c r="AH862" i="40"/>
  <c r="AH863" i="40"/>
  <c r="AH864" i="40"/>
  <c r="AH865" i="40"/>
  <c r="AH866" i="40"/>
  <c r="AH867" i="40"/>
  <c r="AH868" i="40"/>
  <c r="AH869" i="40"/>
  <c r="AH870" i="40"/>
  <c r="AH871" i="40"/>
  <c r="AH872" i="40"/>
  <c r="AH873" i="40"/>
  <c r="AH874" i="40"/>
  <c r="AH875" i="40"/>
  <c r="AH876" i="40"/>
  <c r="AH877" i="40"/>
  <c r="AH878" i="40"/>
  <c r="AH879" i="40"/>
  <c r="AH880" i="40"/>
  <c r="AH881" i="40"/>
  <c r="AH882" i="40"/>
  <c r="AH883" i="40"/>
  <c r="AH884" i="40"/>
  <c r="AH885" i="40"/>
  <c r="AH886" i="40"/>
  <c r="AH887" i="40"/>
  <c r="AH888" i="40"/>
  <c r="AH889" i="40"/>
  <c r="AH890" i="40"/>
  <c r="AH891" i="40"/>
  <c r="AH892" i="40"/>
  <c r="AH893" i="40"/>
  <c r="AH894" i="40"/>
  <c r="AH895" i="40"/>
  <c r="AH896" i="40"/>
  <c r="AH897" i="40"/>
  <c r="AH898" i="40"/>
  <c r="AH899" i="40"/>
  <c r="AH900" i="40"/>
  <c r="AH901" i="40"/>
  <c r="AH902" i="40"/>
  <c r="AH903" i="40"/>
  <c r="AH904" i="40"/>
  <c r="AH905" i="40"/>
  <c r="AH906" i="40"/>
  <c r="AH907" i="40"/>
  <c r="AH908" i="40"/>
  <c r="AH909" i="40"/>
  <c r="AH910" i="40"/>
  <c r="AH911" i="40"/>
  <c r="AH912" i="40"/>
  <c r="AH913" i="40"/>
  <c r="AH914" i="40"/>
  <c r="AH915" i="40"/>
  <c r="AH916" i="40"/>
  <c r="AH917" i="40"/>
  <c r="AH918" i="40"/>
  <c r="AH919" i="40"/>
  <c r="AH920" i="40"/>
  <c r="AH921" i="40"/>
  <c r="AH922" i="40"/>
  <c r="AH923" i="40"/>
  <c r="AH924" i="40"/>
  <c r="AH925" i="40"/>
  <c r="AH926" i="40"/>
  <c r="AH927" i="40"/>
  <c r="AH928" i="40"/>
  <c r="AH929" i="40"/>
  <c r="AH930" i="40"/>
  <c r="AH931" i="40"/>
  <c r="AH932" i="40"/>
  <c r="AH933" i="40"/>
  <c r="AH934" i="40"/>
  <c r="AH935" i="40"/>
  <c r="AH936" i="40"/>
  <c r="AH937" i="40"/>
  <c r="AH938" i="40"/>
  <c r="AH939" i="40"/>
  <c r="AH940" i="40"/>
  <c r="AH941" i="40"/>
  <c r="AH942" i="40"/>
  <c r="AH943" i="40"/>
  <c r="AH944" i="40"/>
  <c r="AH945" i="40"/>
  <c r="AH946" i="40"/>
  <c r="AH947" i="40"/>
  <c r="AH948" i="40"/>
  <c r="AH949" i="40"/>
  <c r="AH950" i="40"/>
  <c r="AH951" i="40"/>
  <c r="AH952" i="40"/>
  <c r="AH953" i="40"/>
  <c r="AH954" i="40"/>
  <c r="AH955" i="40"/>
  <c r="AH956" i="40"/>
  <c r="AH957" i="40"/>
  <c r="AH958" i="40"/>
  <c r="AH959" i="40"/>
  <c r="AH960" i="40"/>
  <c r="AH961" i="40"/>
  <c r="AH962" i="40"/>
  <c r="AH963" i="40"/>
  <c r="AH964" i="40"/>
  <c r="AH965" i="40"/>
  <c r="AH966" i="40"/>
  <c r="AH967" i="40"/>
  <c r="AH968" i="40"/>
  <c r="AH969" i="40"/>
  <c r="AH970" i="40"/>
  <c r="AH971" i="40"/>
  <c r="AH972" i="40"/>
  <c r="AH973" i="40"/>
  <c r="AH974" i="40"/>
  <c r="AH975" i="40"/>
  <c r="AH976" i="40"/>
  <c r="AH977" i="40"/>
  <c r="AH978" i="40"/>
  <c r="AH979" i="40"/>
  <c r="AH980" i="40"/>
  <c r="AH981" i="40"/>
  <c r="AH982" i="40"/>
  <c r="AH983" i="40"/>
  <c r="AH984" i="40"/>
  <c r="AH985" i="40"/>
  <c r="AH986" i="40"/>
  <c r="AH987" i="40"/>
  <c r="AH988" i="40"/>
  <c r="AH989" i="40"/>
  <c r="AH990" i="40"/>
  <c r="AH991" i="40"/>
  <c r="AH992" i="40"/>
  <c r="AH993" i="40"/>
  <c r="AH994" i="40"/>
  <c r="AH995" i="40"/>
  <c r="AH996" i="40"/>
  <c r="AH997" i="40"/>
  <c r="AH998" i="40"/>
  <c r="AH999" i="40"/>
  <c r="AH1000" i="40"/>
  <c r="AH1001" i="40"/>
  <c r="AG3" i="40"/>
  <c r="AG4" i="40"/>
  <c r="AG5" i="40"/>
  <c r="AG6" i="40"/>
  <c r="AG7" i="40"/>
  <c r="AG8" i="40"/>
  <c r="AG9" i="40"/>
  <c r="AG10" i="40"/>
  <c r="AG11" i="40"/>
  <c r="AG12" i="40"/>
  <c r="AG13" i="40"/>
  <c r="AG14" i="40"/>
  <c r="AG15" i="40"/>
  <c r="AG16" i="40"/>
  <c r="AG17" i="40"/>
  <c r="AG18" i="40"/>
  <c r="AG19" i="40"/>
  <c r="AG20" i="40"/>
  <c r="AG21" i="40"/>
  <c r="AG22" i="40"/>
  <c r="AG23" i="40"/>
  <c r="AG24" i="40"/>
  <c r="AG25" i="40"/>
  <c r="AG26" i="40"/>
  <c r="AG27" i="40"/>
  <c r="AG28" i="40"/>
  <c r="AG29" i="40"/>
  <c r="AG30" i="40"/>
  <c r="AG31" i="40"/>
  <c r="AG32" i="40"/>
  <c r="AG33" i="40"/>
  <c r="AG34" i="40"/>
  <c r="AG35" i="40"/>
  <c r="AG36" i="40"/>
  <c r="AG37" i="40"/>
  <c r="AG38" i="40"/>
  <c r="AG39" i="40"/>
  <c r="AG40" i="40"/>
  <c r="AG41" i="40"/>
  <c r="AG42" i="40"/>
  <c r="AG43" i="40"/>
  <c r="AG44" i="40"/>
  <c r="AG45" i="40"/>
  <c r="AG46" i="40"/>
  <c r="AG47" i="40"/>
  <c r="AG48" i="40"/>
  <c r="AG49" i="40"/>
  <c r="AG50" i="40"/>
  <c r="AG51" i="40"/>
  <c r="AG52" i="40"/>
  <c r="AG53" i="40"/>
  <c r="AG54" i="40"/>
  <c r="AG55" i="40"/>
  <c r="AG56" i="40"/>
  <c r="AG57" i="40"/>
  <c r="AG58" i="40"/>
  <c r="AG59" i="40"/>
  <c r="AG60" i="40"/>
  <c r="AG61" i="40"/>
  <c r="AG62" i="40"/>
  <c r="AG63" i="40"/>
  <c r="AG64" i="40"/>
  <c r="AG65" i="40"/>
  <c r="AG66" i="40"/>
  <c r="AG67" i="40"/>
  <c r="AG68" i="40"/>
  <c r="AG69" i="40"/>
  <c r="AG70" i="40"/>
  <c r="AG71" i="40"/>
  <c r="AG72" i="40"/>
  <c r="AG73" i="40"/>
  <c r="AG74" i="40"/>
  <c r="AG75" i="40"/>
  <c r="AG76" i="40"/>
  <c r="AG77" i="40"/>
  <c r="AG78" i="40"/>
  <c r="AG79" i="40"/>
  <c r="AG80" i="40"/>
  <c r="AG81" i="40"/>
  <c r="AG82" i="40"/>
  <c r="AG83" i="40"/>
  <c r="AG84" i="40"/>
  <c r="AG85" i="40"/>
  <c r="AG86" i="40"/>
  <c r="AG87" i="40"/>
  <c r="AG88" i="40"/>
  <c r="AG89" i="40"/>
  <c r="AG90" i="40"/>
  <c r="AG91" i="40"/>
  <c r="AG92" i="40"/>
  <c r="AG93" i="40"/>
  <c r="AG94" i="40"/>
  <c r="AG95" i="40"/>
  <c r="AG96" i="40"/>
  <c r="AG97" i="40"/>
  <c r="AG98" i="40"/>
  <c r="AG99" i="40"/>
  <c r="AG100" i="40"/>
  <c r="AG101" i="40"/>
  <c r="AG102" i="40"/>
  <c r="AG103" i="40"/>
  <c r="AG104" i="40"/>
  <c r="AG105" i="40"/>
  <c r="AG106" i="40"/>
  <c r="AG107" i="40"/>
  <c r="AG108" i="40"/>
  <c r="AG109" i="40"/>
  <c r="AG110" i="40"/>
  <c r="AG111" i="40"/>
  <c r="AG112" i="40"/>
  <c r="AG113" i="40"/>
  <c r="AG114" i="40"/>
  <c r="AG115" i="40"/>
  <c r="AG116" i="40"/>
  <c r="AG117" i="40"/>
  <c r="AG118" i="40"/>
  <c r="AG119" i="40"/>
  <c r="AG120" i="40"/>
  <c r="AG121" i="40"/>
  <c r="AG122" i="40"/>
  <c r="AG123" i="40"/>
  <c r="AG124" i="40"/>
  <c r="AG125" i="40"/>
  <c r="AG126" i="40"/>
  <c r="AG127" i="40"/>
  <c r="AG128" i="40"/>
  <c r="AG129" i="40"/>
  <c r="AG130" i="40"/>
  <c r="AG131" i="40"/>
  <c r="AG132" i="40"/>
  <c r="AG133" i="40"/>
  <c r="AG134" i="40"/>
  <c r="AG135" i="40"/>
  <c r="AG136" i="40"/>
  <c r="AG137" i="40"/>
  <c r="AG138" i="40"/>
  <c r="AG139" i="40"/>
  <c r="AG140" i="40"/>
  <c r="AG141" i="40"/>
  <c r="AG142" i="40"/>
  <c r="AG143" i="40"/>
  <c r="AG144" i="40"/>
  <c r="AG145" i="40"/>
  <c r="AG146" i="40"/>
  <c r="AG147" i="40"/>
  <c r="AG148" i="40"/>
  <c r="AG149" i="40"/>
  <c r="AG150" i="40"/>
  <c r="AG151" i="40"/>
  <c r="AG152" i="40"/>
  <c r="AG153" i="40"/>
  <c r="AG154" i="40"/>
  <c r="AG155" i="40"/>
  <c r="AG156" i="40"/>
  <c r="AG157" i="40"/>
  <c r="AG158" i="40"/>
  <c r="AG159" i="40"/>
  <c r="AG160" i="40"/>
  <c r="AG161" i="40"/>
  <c r="AG162" i="40"/>
  <c r="AG163" i="40"/>
  <c r="AG164" i="40"/>
  <c r="AG165" i="40"/>
  <c r="AG166" i="40"/>
  <c r="AG167" i="40"/>
  <c r="AG168" i="40"/>
  <c r="AG169" i="40"/>
  <c r="AG170" i="40"/>
  <c r="AG171" i="40"/>
  <c r="AG172" i="40"/>
  <c r="AG173" i="40"/>
  <c r="AG174" i="40"/>
  <c r="AG175" i="40"/>
  <c r="AG176" i="40"/>
  <c r="AG177" i="40"/>
  <c r="AG178" i="40"/>
  <c r="AG179" i="40"/>
  <c r="AG180" i="40"/>
  <c r="AG181" i="40"/>
  <c r="AG182" i="40"/>
  <c r="AG183" i="40"/>
  <c r="AG184" i="40"/>
  <c r="AG185" i="40"/>
  <c r="AG186" i="40"/>
  <c r="AG187" i="40"/>
  <c r="AG188" i="40"/>
  <c r="AG189" i="40"/>
  <c r="AG190" i="40"/>
  <c r="AG191" i="40"/>
  <c r="AG192" i="40"/>
  <c r="AG193" i="40"/>
  <c r="AG194" i="40"/>
  <c r="AG195" i="40"/>
  <c r="AG196" i="40"/>
  <c r="AG197" i="40"/>
  <c r="AG198" i="40"/>
  <c r="AG199" i="40"/>
  <c r="AG200" i="40"/>
  <c r="AG201" i="40"/>
  <c r="AG202" i="40"/>
  <c r="AG203" i="40"/>
  <c r="AG204" i="40"/>
  <c r="AG205" i="40"/>
  <c r="AG206" i="40"/>
  <c r="AG207" i="40"/>
  <c r="AG208" i="40"/>
  <c r="AG209" i="40"/>
  <c r="AG210" i="40"/>
  <c r="AG211" i="40"/>
  <c r="AG212" i="40"/>
  <c r="AG213" i="40"/>
  <c r="AG214" i="40"/>
  <c r="AG215" i="40"/>
  <c r="AG216" i="40"/>
  <c r="AG217" i="40"/>
  <c r="AG218" i="40"/>
  <c r="AG219" i="40"/>
  <c r="AG220" i="40"/>
  <c r="AG221" i="40"/>
  <c r="AG222" i="40"/>
  <c r="AG223" i="40"/>
  <c r="AG224" i="40"/>
  <c r="AG225" i="40"/>
  <c r="AG226" i="40"/>
  <c r="AG227" i="40"/>
  <c r="AG228" i="40"/>
  <c r="AG229" i="40"/>
  <c r="AG230" i="40"/>
  <c r="AG231" i="40"/>
  <c r="AG232" i="40"/>
  <c r="AG233" i="40"/>
  <c r="AG234" i="40"/>
  <c r="AG235" i="40"/>
  <c r="AG236" i="40"/>
  <c r="AG237" i="40"/>
  <c r="AG238" i="40"/>
  <c r="AG239" i="40"/>
  <c r="AG240" i="40"/>
  <c r="AG241" i="40"/>
  <c r="AG242" i="40"/>
  <c r="AG243" i="40"/>
  <c r="AG244" i="40"/>
  <c r="AG245" i="40"/>
  <c r="AG246" i="40"/>
  <c r="AG247" i="40"/>
  <c r="AG248" i="40"/>
  <c r="AG249" i="40"/>
  <c r="AG250" i="40"/>
  <c r="AG251" i="40"/>
  <c r="AG252" i="40"/>
  <c r="AG253" i="40"/>
  <c r="AG254" i="40"/>
  <c r="AG255" i="40"/>
  <c r="AG256" i="40"/>
  <c r="AG257" i="40"/>
  <c r="AG258" i="40"/>
  <c r="AG259" i="40"/>
  <c r="AG260" i="40"/>
  <c r="AG261" i="40"/>
  <c r="AG262" i="40"/>
  <c r="AG263" i="40"/>
  <c r="AG264" i="40"/>
  <c r="AG265" i="40"/>
  <c r="AG266" i="40"/>
  <c r="AG267" i="40"/>
  <c r="AG268" i="40"/>
  <c r="AG269" i="40"/>
  <c r="AG270" i="40"/>
  <c r="AG271" i="40"/>
  <c r="AG272" i="40"/>
  <c r="AG273" i="40"/>
  <c r="AG274" i="40"/>
  <c r="AG275" i="40"/>
  <c r="AG276" i="40"/>
  <c r="AG277" i="40"/>
  <c r="AG278" i="40"/>
  <c r="AG279" i="40"/>
  <c r="AG280" i="40"/>
  <c r="AG281" i="40"/>
  <c r="AG282" i="40"/>
  <c r="AG283" i="40"/>
  <c r="AG284" i="40"/>
  <c r="AG285" i="40"/>
  <c r="AG286" i="40"/>
  <c r="AG287" i="40"/>
  <c r="AG288" i="40"/>
  <c r="AG289" i="40"/>
  <c r="AG290" i="40"/>
  <c r="AG291" i="40"/>
  <c r="AG292" i="40"/>
  <c r="AG293" i="40"/>
  <c r="AG294" i="40"/>
  <c r="AG295" i="40"/>
  <c r="AG296" i="40"/>
  <c r="AG297" i="40"/>
  <c r="AG298" i="40"/>
  <c r="AG299" i="40"/>
  <c r="AG300" i="40"/>
  <c r="AG301" i="40"/>
  <c r="AG302" i="40"/>
  <c r="AG303" i="40"/>
  <c r="AG304" i="40"/>
  <c r="AG305" i="40"/>
  <c r="AG306" i="40"/>
  <c r="AG307" i="40"/>
  <c r="AG308" i="40"/>
  <c r="AG309" i="40"/>
  <c r="AG310" i="40"/>
  <c r="AG311" i="40"/>
  <c r="AG312" i="40"/>
  <c r="AG313" i="40"/>
  <c r="AG314" i="40"/>
  <c r="AG315" i="40"/>
  <c r="AG316" i="40"/>
  <c r="AG317" i="40"/>
  <c r="AG318" i="40"/>
  <c r="AG319" i="40"/>
  <c r="AG320" i="40"/>
  <c r="AG321" i="40"/>
  <c r="AG322" i="40"/>
  <c r="AG323" i="40"/>
  <c r="AG324" i="40"/>
  <c r="AG325" i="40"/>
  <c r="AG326" i="40"/>
  <c r="AG327" i="40"/>
  <c r="AG328" i="40"/>
  <c r="AG329" i="40"/>
  <c r="AG330" i="40"/>
  <c r="AG331" i="40"/>
  <c r="AG332" i="40"/>
  <c r="AG333" i="40"/>
  <c r="AG334" i="40"/>
  <c r="AG335" i="40"/>
  <c r="AG336" i="40"/>
  <c r="AG337" i="40"/>
  <c r="AG338" i="40"/>
  <c r="AG339" i="40"/>
  <c r="AG340" i="40"/>
  <c r="AG341" i="40"/>
  <c r="AG342" i="40"/>
  <c r="AG343" i="40"/>
  <c r="AG344" i="40"/>
  <c r="AG345" i="40"/>
  <c r="AG346" i="40"/>
  <c r="AG347" i="40"/>
  <c r="AG348" i="40"/>
  <c r="AG349" i="40"/>
  <c r="AG350" i="40"/>
  <c r="AG351" i="40"/>
  <c r="AG352" i="40"/>
  <c r="AG353" i="40"/>
  <c r="AG354" i="40"/>
  <c r="AG355" i="40"/>
  <c r="AG356" i="40"/>
  <c r="AG357" i="40"/>
  <c r="AG358" i="40"/>
  <c r="AG359" i="40"/>
  <c r="AG360" i="40"/>
  <c r="AG361" i="40"/>
  <c r="AG362" i="40"/>
  <c r="AG363" i="40"/>
  <c r="AG364" i="40"/>
  <c r="AG365" i="40"/>
  <c r="AG366" i="40"/>
  <c r="AG367" i="40"/>
  <c r="AG368" i="40"/>
  <c r="AG369" i="40"/>
  <c r="AG370" i="40"/>
  <c r="AG371" i="40"/>
  <c r="AG372" i="40"/>
  <c r="AG373" i="40"/>
  <c r="AG374" i="40"/>
  <c r="AG375" i="40"/>
  <c r="AG376" i="40"/>
  <c r="AG377" i="40"/>
  <c r="AG378" i="40"/>
  <c r="AG379" i="40"/>
  <c r="AG380" i="40"/>
  <c r="AG381" i="40"/>
  <c r="AG382" i="40"/>
  <c r="AG383" i="40"/>
  <c r="AG384" i="40"/>
  <c r="AG385" i="40"/>
  <c r="AG386" i="40"/>
  <c r="AG387" i="40"/>
  <c r="AG388" i="40"/>
  <c r="AG389" i="40"/>
  <c r="AG390" i="40"/>
  <c r="AG391" i="40"/>
  <c r="AG392" i="40"/>
  <c r="AG393" i="40"/>
  <c r="AG394" i="40"/>
  <c r="AG395" i="40"/>
  <c r="AG396" i="40"/>
  <c r="AG397" i="40"/>
  <c r="AG398" i="40"/>
  <c r="AG399" i="40"/>
  <c r="AG400" i="40"/>
  <c r="AG401" i="40"/>
  <c r="AG402" i="40"/>
  <c r="AG403" i="40"/>
  <c r="AG404" i="40"/>
  <c r="AG405" i="40"/>
  <c r="AG406" i="40"/>
  <c r="AG407" i="40"/>
  <c r="AG408" i="40"/>
  <c r="AG409" i="40"/>
  <c r="AG410" i="40"/>
  <c r="AG411" i="40"/>
  <c r="AG412" i="40"/>
  <c r="AG413" i="40"/>
  <c r="AG414" i="40"/>
  <c r="AG415" i="40"/>
  <c r="AG416" i="40"/>
  <c r="AG417" i="40"/>
  <c r="AG418" i="40"/>
  <c r="AG419" i="40"/>
  <c r="AG420" i="40"/>
  <c r="AG421" i="40"/>
  <c r="AG422" i="40"/>
  <c r="AG423" i="40"/>
  <c r="AG424" i="40"/>
  <c r="AG425" i="40"/>
  <c r="AG426" i="40"/>
  <c r="AG427" i="40"/>
  <c r="AG428" i="40"/>
  <c r="AG429" i="40"/>
  <c r="AG430" i="40"/>
  <c r="AG431" i="40"/>
  <c r="AG432" i="40"/>
  <c r="AG433" i="40"/>
  <c r="AG434" i="40"/>
  <c r="AG435" i="40"/>
  <c r="AG436" i="40"/>
  <c r="AG437" i="40"/>
  <c r="AG438" i="40"/>
  <c r="AG439" i="40"/>
  <c r="AG440" i="40"/>
  <c r="AG441" i="40"/>
  <c r="AG442" i="40"/>
  <c r="AG443" i="40"/>
  <c r="AG444" i="40"/>
  <c r="AG445" i="40"/>
  <c r="AG446" i="40"/>
  <c r="AG447" i="40"/>
  <c r="AG448" i="40"/>
  <c r="AG449" i="40"/>
  <c r="AG450" i="40"/>
  <c r="AG451" i="40"/>
  <c r="AG452" i="40"/>
  <c r="AG453" i="40"/>
  <c r="AG454" i="40"/>
  <c r="AG455" i="40"/>
  <c r="AG456" i="40"/>
  <c r="AG457" i="40"/>
  <c r="AG458" i="40"/>
  <c r="AG459" i="40"/>
  <c r="AG460" i="40"/>
  <c r="AG461" i="40"/>
  <c r="AG462" i="40"/>
  <c r="AG463" i="40"/>
  <c r="AG464" i="40"/>
  <c r="AG465" i="40"/>
  <c r="AG466" i="40"/>
  <c r="AG467" i="40"/>
  <c r="AG468" i="40"/>
  <c r="AG469" i="40"/>
  <c r="AG470" i="40"/>
  <c r="AG471" i="40"/>
  <c r="AG472" i="40"/>
  <c r="AG473" i="40"/>
  <c r="AG474" i="40"/>
  <c r="AG475" i="40"/>
  <c r="AG476" i="40"/>
  <c r="AG477" i="40"/>
  <c r="AG478" i="40"/>
  <c r="AG479" i="40"/>
  <c r="AG480" i="40"/>
  <c r="AG481" i="40"/>
  <c r="AG482" i="40"/>
  <c r="AG483" i="40"/>
  <c r="AG484" i="40"/>
  <c r="AG485" i="40"/>
  <c r="AG486" i="40"/>
  <c r="AG487" i="40"/>
  <c r="AG488" i="40"/>
  <c r="AG489" i="40"/>
  <c r="AG490" i="40"/>
  <c r="AG491" i="40"/>
  <c r="AG492" i="40"/>
  <c r="AG493" i="40"/>
  <c r="AG494" i="40"/>
  <c r="AG495" i="40"/>
  <c r="AG496" i="40"/>
  <c r="AG497" i="40"/>
  <c r="AG498" i="40"/>
  <c r="AG499" i="40"/>
  <c r="AG500" i="40"/>
  <c r="AG501" i="40"/>
  <c r="AG502" i="40"/>
  <c r="AG503" i="40"/>
  <c r="AG504" i="40"/>
  <c r="AG505" i="40"/>
  <c r="AG506" i="40"/>
  <c r="AG507" i="40"/>
  <c r="AG508" i="40"/>
  <c r="AG509" i="40"/>
  <c r="AG510" i="40"/>
  <c r="AG511" i="40"/>
  <c r="AG512" i="40"/>
  <c r="AG513" i="40"/>
  <c r="AG514" i="40"/>
  <c r="AG515" i="40"/>
  <c r="AG516" i="40"/>
  <c r="AG517" i="40"/>
  <c r="AG518" i="40"/>
  <c r="AG519" i="40"/>
  <c r="AG520" i="40"/>
  <c r="AG521" i="40"/>
  <c r="AG522" i="40"/>
  <c r="AG523" i="40"/>
  <c r="AG524" i="40"/>
  <c r="AG525" i="40"/>
  <c r="AG526" i="40"/>
  <c r="AG527" i="40"/>
  <c r="AG528" i="40"/>
  <c r="AG529" i="40"/>
  <c r="AG530" i="40"/>
  <c r="AG531" i="40"/>
  <c r="AG532" i="40"/>
  <c r="AG533" i="40"/>
  <c r="AG534" i="40"/>
  <c r="AG535" i="40"/>
  <c r="AG536" i="40"/>
  <c r="AG537" i="40"/>
  <c r="AG538" i="40"/>
  <c r="AG539" i="40"/>
  <c r="AG540" i="40"/>
  <c r="AG541" i="40"/>
  <c r="AG542" i="40"/>
  <c r="AG543" i="40"/>
  <c r="AG544" i="40"/>
  <c r="AG545" i="40"/>
  <c r="AG546" i="40"/>
  <c r="AG547" i="40"/>
  <c r="AG548" i="40"/>
  <c r="AG549" i="40"/>
  <c r="AG550" i="40"/>
  <c r="AG551" i="40"/>
  <c r="AG552" i="40"/>
  <c r="AG553" i="40"/>
  <c r="AG554" i="40"/>
  <c r="AG555" i="40"/>
  <c r="AG556" i="40"/>
  <c r="AG557" i="40"/>
  <c r="AG558" i="40"/>
  <c r="AG559" i="40"/>
  <c r="AG560" i="40"/>
  <c r="AG561" i="40"/>
  <c r="AG562" i="40"/>
  <c r="AG563" i="40"/>
  <c r="AG564" i="40"/>
  <c r="AG565" i="40"/>
  <c r="AG566" i="40"/>
  <c r="AG567" i="40"/>
  <c r="AG568" i="40"/>
  <c r="AG569" i="40"/>
  <c r="AG570" i="40"/>
  <c r="AG571" i="40"/>
  <c r="AG572" i="40"/>
  <c r="AG573" i="40"/>
  <c r="AG574" i="40"/>
  <c r="AG575" i="40"/>
  <c r="AG576" i="40"/>
  <c r="AG577" i="40"/>
  <c r="AG578" i="40"/>
  <c r="AG579" i="40"/>
  <c r="AG580" i="40"/>
  <c r="AG581" i="40"/>
  <c r="AG582" i="40"/>
  <c r="AG583" i="40"/>
  <c r="AG584" i="40"/>
  <c r="AG585" i="40"/>
  <c r="AG586" i="40"/>
  <c r="AG587" i="40"/>
  <c r="AG588" i="40"/>
  <c r="AG589" i="40"/>
  <c r="AG590" i="40"/>
  <c r="AG591" i="40"/>
  <c r="AG592" i="40"/>
  <c r="AG593" i="40"/>
  <c r="AG594" i="40"/>
  <c r="AG595" i="40"/>
  <c r="AG596" i="40"/>
  <c r="AG597" i="40"/>
  <c r="AG598" i="40"/>
  <c r="AG599" i="40"/>
  <c r="AG600" i="40"/>
  <c r="AG601" i="40"/>
  <c r="AG602" i="40"/>
  <c r="AG603" i="40"/>
  <c r="AG604" i="40"/>
  <c r="AG605" i="40"/>
  <c r="AG606" i="40"/>
  <c r="AG607" i="40"/>
  <c r="AG608" i="40"/>
  <c r="AG609" i="40"/>
  <c r="AG610" i="40"/>
  <c r="AG611" i="40"/>
  <c r="AG612" i="40"/>
  <c r="AG613" i="40"/>
  <c r="AG614" i="40"/>
  <c r="AG615" i="40"/>
  <c r="AG616" i="40"/>
  <c r="AG617" i="40"/>
  <c r="AG618" i="40"/>
  <c r="AG619" i="40"/>
  <c r="AG620" i="40"/>
  <c r="AG621" i="40"/>
  <c r="AG622" i="40"/>
  <c r="AG623" i="40"/>
  <c r="AG624" i="40"/>
  <c r="AG625" i="40"/>
  <c r="AG626" i="40"/>
  <c r="AG627" i="40"/>
  <c r="AG628" i="40"/>
  <c r="AG629" i="40"/>
  <c r="AG630" i="40"/>
  <c r="AG631" i="40"/>
  <c r="AG632" i="40"/>
  <c r="AG633" i="40"/>
  <c r="AG634" i="40"/>
  <c r="AG635" i="40"/>
  <c r="AG636" i="40"/>
  <c r="AG637" i="40"/>
  <c r="AG638" i="40"/>
  <c r="AG639" i="40"/>
  <c r="AG640" i="40"/>
  <c r="AG641" i="40"/>
  <c r="AG642" i="40"/>
  <c r="AG643" i="40"/>
  <c r="AG644" i="40"/>
  <c r="AG645" i="40"/>
  <c r="AG646" i="40"/>
  <c r="AG647" i="40"/>
  <c r="AG648" i="40"/>
  <c r="AG649" i="40"/>
  <c r="AG650" i="40"/>
  <c r="AG651" i="40"/>
  <c r="AG652" i="40"/>
  <c r="AG653" i="40"/>
  <c r="AG654" i="40"/>
  <c r="AG655" i="40"/>
  <c r="AG656" i="40"/>
  <c r="AG657" i="40"/>
  <c r="AG658" i="40"/>
  <c r="AG659" i="40"/>
  <c r="AG660" i="40"/>
  <c r="AG661" i="40"/>
  <c r="AG662" i="40"/>
  <c r="AG663" i="40"/>
  <c r="AG664" i="40"/>
  <c r="AG665" i="40"/>
  <c r="AG666" i="40"/>
  <c r="AG667" i="40"/>
  <c r="AG668" i="40"/>
  <c r="AG669" i="40"/>
  <c r="AG670" i="40"/>
  <c r="AG671" i="40"/>
  <c r="AG672" i="40"/>
  <c r="AG673" i="40"/>
  <c r="AG674" i="40"/>
  <c r="AG675" i="40"/>
  <c r="AG676" i="40"/>
  <c r="AG677" i="40"/>
  <c r="AG678" i="40"/>
  <c r="AG679" i="40"/>
  <c r="AG680" i="40"/>
  <c r="AG681" i="40"/>
  <c r="AG682" i="40"/>
  <c r="AG683" i="40"/>
  <c r="AG684" i="40"/>
  <c r="AG685" i="40"/>
  <c r="AG686" i="40"/>
  <c r="AG687" i="40"/>
  <c r="AG688" i="40"/>
  <c r="AG689" i="40"/>
  <c r="AG690" i="40"/>
  <c r="AG691" i="40"/>
  <c r="AG692" i="40"/>
  <c r="AG693" i="40"/>
  <c r="AG694" i="40"/>
  <c r="AG695" i="40"/>
  <c r="AG696" i="40"/>
  <c r="AG697" i="40"/>
  <c r="AG698" i="40"/>
  <c r="AG699" i="40"/>
  <c r="AG700" i="40"/>
  <c r="AG701" i="40"/>
  <c r="AG702" i="40"/>
  <c r="AG703" i="40"/>
  <c r="AG704" i="40"/>
  <c r="AG705" i="40"/>
  <c r="AG706" i="40"/>
  <c r="AG707" i="40"/>
  <c r="AG708" i="40"/>
  <c r="AG709" i="40"/>
  <c r="AG710" i="40"/>
  <c r="AG711" i="40"/>
  <c r="AG712" i="40"/>
  <c r="AG713" i="40"/>
  <c r="AG714" i="40"/>
  <c r="AG715" i="40"/>
  <c r="AG716" i="40"/>
  <c r="AG717" i="40"/>
  <c r="AG718" i="40"/>
  <c r="AG719" i="40"/>
  <c r="AG720" i="40"/>
  <c r="AG721" i="40"/>
  <c r="AG722" i="40"/>
  <c r="AG723" i="40"/>
  <c r="AG724" i="40"/>
  <c r="AG725" i="40"/>
  <c r="AG726" i="40"/>
  <c r="AG727" i="40"/>
  <c r="AG728" i="40"/>
  <c r="AG729" i="40"/>
  <c r="AG730" i="40"/>
  <c r="AG731" i="40"/>
  <c r="AG732" i="40"/>
  <c r="AG733" i="40"/>
  <c r="AG734" i="40"/>
  <c r="AG735" i="40"/>
  <c r="AG736" i="40"/>
  <c r="AG737" i="40"/>
  <c r="AG738" i="40"/>
  <c r="AG739" i="40"/>
  <c r="AG740" i="40"/>
  <c r="AG741" i="40"/>
  <c r="AG742" i="40"/>
  <c r="AG743" i="40"/>
  <c r="AG744" i="40"/>
  <c r="AG745" i="40"/>
  <c r="AG746" i="40"/>
  <c r="AG747" i="40"/>
  <c r="AG748" i="40"/>
  <c r="AG749" i="40"/>
  <c r="AG750" i="40"/>
  <c r="AG751" i="40"/>
  <c r="AG752" i="40"/>
  <c r="AG753" i="40"/>
  <c r="AG754" i="40"/>
  <c r="AG755" i="40"/>
  <c r="AG756" i="40"/>
  <c r="AG757" i="40"/>
  <c r="AG758" i="40"/>
  <c r="AG759" i="40"/>
  <c r="AG760" i="40"/>
  <c r="AG761" i="40"/>
  <c r="AG762" i="40"/>
  <c r="AG763" i="40"/>
  <c r="AG764" i="40"/>
  <c r="AG765" i="40"/>
  <c r="AG766" i="40"/>
  <c r="AG767" i="40"/>
  <c r="AG768" i="40"/>
  <c r="AG769" i="40"/>
  <c r="AG770" i="40"/>
  <c r="AG771" i="40"/>
  <c r="AG772" i="40"/>
  <c r="AG773" i="40"/>
  <c r="AG774" i="40"/>
  <c r="AG775" i="40"/>
  <c r="AG776" i="40"/>
  <c r="AG777" i="40"/>
  <c r="AG778" i="40"/>
  <c r="AG779" i="40"/>
  <c r="AG780" i="40"/>
  <c r="AG781" i="40"/>
  <c r="AG782" i="40"/>
  <c r="AG783" i="40"/>
  <c r="AG784" i="40"/>
  <c r="AG785" i="40"/>
  <c r="AG786" i="40"/>
  <c r="AG787" i="40"/>
  <c r="AG788" i="40"/>
  <c r="AG789" i="40"/>
  <c r="AG790" i="40"/>
  <c r="AG791" i="40"/>
  <c r="AG792" i="40"/>
  <c r="AG793" i="40"/>
  <c r="AG794" i="40"/>
  <c r="AG795" i="40"/>
  <c r="AG796" i="40"/>
  <c r="AG797" i="40"/>
  <c r="AG798" i="40"/>
  <c r="AG799" i="40"/>
  <c r="AG800" i="40"/>
  <c r="AG801" i="40"/>
  <c r="AG802" i="40"/>
  <c r="AG803" i="40"/>
  <c r="AG804" i="40"/>
  <c r="AG805" i="40"/>
  <c r="AG806" i="40"/>
  <c r="AG807" i="40"/>
  <c r="AG808" i="40"/>
  <c r="AG809" i="40"/>
  <c r="AG810" i="40"/>
  <c r="AG811" i="40"/>
  <c r="AG812" i="40"/>
  <c r="AG813" i="40"/>
  <c r="AG814" i="40"/>
  <c r="AG815" i="40"/>
  <c r="AG816" i="40"/>
  <c r="AG817" i="40"/>
  <c r="AG818" i="40"/>
  <c r="AG819" i="40"/>
  <c r="AG820" i="40"/>
  <c r="AG821" i="40"/>
  <c r="AG822" i="40"/>
  <c r="AG823" i="40"/>
  <c r="AG824" i="40"/>
  <c r="AG825" i="40"/>
  <c r="AG826" i="40"/>
  <c r="AG827" i="40"/>
  <c r="AG828" i="40"/>
  <c r="AG829" i="40"/>
  <c r="AG830" i="40"/>
  <c r="AG831" i="40"/>
  <c r="AG832" i="40"/>
  <c r="AG833" i="40"/>
  <c r="AG834" i="40"/>
  <c r="AG835" i="40"/>
  <c r="AG836" i="40"/>
  <c r="AG837" i="40"/>
  <c r="AG838" i="40"/>
  <c r="AG839" i="40"/>
  <c r="AG840" i="40"/>
  <c r="AG841" i="40"/>
  <c r="AG842" i="40"/>
  <c r="AG843" i="40"/>
  <c r="AG844" i="40"/>
  <c r="AG845" i="40"/>
  <c r="AG846" i="40"/>
  <c r="AG847" i="40"/>
  <c r="AG848" i="40"/>
  <c r="AG849" i="40"/>
  <c r="AG850" i="40"/>
  <c r="AG851" i="40"/>
  <c r="AG852" i="40"/>
  <c r="AG853" i="40"/>
  <c r="AG854" i="40"/>
  <c r="AG855" i="40"/>
  <c r="AG856" i="40"/>
  <c r="AG857" i="40"/>
  <c r="AG858" i="40"/>
  <c r="AG859" i="40"/>
  <c r="AG860" i="40"/>
  <c r="AG861" i="40"/>
  <c r="AG862" i="40"/>
  <c r="AG863" i="40"/>
  <c r="AG864" i="40"/>
  <c r="AG865" i="40"/>
  <c r="AG866" i="40"/>
  <c r="AG867" i="40"/>
  <c r="AG868" i="40"/>
  <c r="AG869" i="40"/>
  <c r="AG870" i="40"/>
  <c r="AG871" i="40"/>
  <c r="AG872" i="40"/>
  <c r="AG873" i="40"/>
  <c r="AG874" i="40"/>
  <c r="AG875" i="40"/>
  <c r="AG876" i="40"/>
  <c r="AG877" i="40"/>
  <c r="AG878" i="40"/>
  <c r="AG879" i="40"/>
  <c r="AG880" i="40"/>
  <c r="AG881" i="40"/>
  <c r="AG882" i="40"/>
  <c r="AG883" i="40"/>
  <c r="AG884" i="40"/>
  <c r="AG885" i="40"/>
  <c r="AG886" i="40"/>
  <c r="AG887" i="40"/>
  <c r="AG888" i="40"/>
  <c r="AG889" i="40"/>
  <c r="AG890" i="40"/>
  <c r="AG891" i="40"/>
  <c r="AG892" i="40"/>
  <c r="AG893" i="40"/>
  <c r="AG894" i="40"/>
  <c r="AG895" i="40"/>
  <c r="AG896" i="40"/>
  <c r="AG897" i="40"/>
  <c r="AG898" i="40"/>
  <c r="AG899" i="40"/>
  <c r="AG900" i="40"/>
  <c r="AG901" i="40"/>
  <c r="AG902" i="40"/>
  <c r="AG903" i="40"/>
  <c r="AG904" i="40"/>
  <c r="AG905" i="40"/>
  <c r="AG906" i="40"/>
  <c r="AG907" i="40"/>
  <c r="AG908" i="40"/>
  <c r="AG909" i="40"/>
  <c r="AG910" i="40"/>
  <c r="AG911" i="40"/>
  <c r="AG912" i="40"/>
  <c r="AG913" i="40"/>
  <c r="AG914" i="40"/>
  <c r="AG915" i="40"/>
  <c r="AG916" i="40"/>
  <c r="AG917" i="40"/>
  <c r="AG918" i="40"/>
  <c r="AG919" i="40"/>
  <c r="AG920" i="40"/>
  <c r="AG921" i="40"/>
  <c r="AG922" i="40"/>
  <c r="AG923" i="40"/>
  <c r="AG924" i="40"/>
  <c r="AG925" i="40"/>
  <c r="AG926" i="40"/>
  <c r="AG927" i="40"/>
  <c r="AG928" i="40"/>
  <c r="AG929" i="40"/>
  <c r="AG930" i="40"/>
  <c r="AG931" i="40"/>
  <c r="AG932" i="40"/>
  <c r="AG933" i="40"/>
  <c r="AG934" i="40"/>
  <c r="AG935" i="40"/>
  <c r="AG936" i="40"/>
  <c r="AG937" i="40"/>
  <c r="AG938" i="40"/>
  <c r="AG939" i="40"/>
  <c r="AG940" i="40"/>
  <c r="AG941" i="40"/>
  <c r="AG942" i="40"/>
  <c r="AG943" i="40"/>
  <c r="AG944" i="40"/>
  <c r="AG945" i="40"/>
  <c r="AG946" i="40"/>
  <c r="AG947" i="40"/>
  <c r="AG948" i="40"/>
  <c r="AG949" i="40"/>
  <c r="AG950" i="40"/>
  <c r="AG951" i="40"/>
  <c r="AG952" i="40"/>
  <c r="AG953" i="40"/>
  <c r="AG954" i="40"/>
  <c r="AG955" i="40"/>
  <c r="AG956" i="40"/>
  <c r="AG957" i="40"/>
  <c r="AG958" i="40"/>
  <c r="AG959" i="40"/>
  <c r="AG960" i="40"/>
  <c r="AG961" i="40"/>
  <c r="AG962" i="40"/>
  <c r="AG963" i="40"/>
  <c r="AG964" i="40"/>
  <c r="AG965" i="40"/>
  <c r="AG966" i="40"/>
  <c r="AG967" i="40"/>
  <c r="AG968" i="40"/>
  <c r="AG969" i="40"/>
  <c r="AG970" i="40"/>
  <c r="AG971" i="40"/>
  <c r="AG972" i="40"/>
  <c r="AG973" i="40"/>
  <c r="AG974" i="40"/>
  <c r="AG975" i="40"/>
  <c r="AG976" i="40"/>
  <c r="AG977" i="40"/>
  <c r="AG978" i="40"/>
  <c r="AG979" i="40"/>
  <c r="AG980" i="40"/>
  <c r="AG981" i="40"/>
  <c r="AG982" i="40"/>
  <c r="AG983" i="40"/>
  <c r="AG984" i="40"/>
  <c r="AG985" i="40"/>
  <c r="AG986" i="40"/>
  <c r="AG987" i="40"/>
  <c r="AG988" i="40"/>
  <c r="AG989" i="40"/>
  <c r="AG990" i="40"/>
  <c r="AG991" i="40"/>
  <c r="AG992" i="40"/>
  <c r="AG993" i="40"/>
  <c r="AG994" i="40"/>
  <c r="AG995" i="40"/>
  <c r="AG996" i="40"/>
  <c r="AG997" i="40"/>
  <c r="AG998" i="40"/>
  <c r="AG999" i="40"/>
  <c r="AG1000" i="40"/>
  <c r="AG1001" i="40"/>
  <c r="AF3" i="40"/>
  <c r="AF4" i="40"/>
  <c r="AF5" i="40"/>
  <c r="AF6" i="40"/>
  <c r="AF7" i="40"/>
  <c r="AF8" i="40"/>
  <c r="AF9" i="40"/>
  <c r="AF10" i="40"/>
  <c r="AF11" i="40"/>
  <c r="AF12" i="40"/>
  <c r="AF13" i="40"/>
  <c r="AF14" i="40"/>
  <c r="AF15" i="40"/>
  <c r="AF16" i="40"/>
  <c r="AF17" i="40"/>
  <c r="AF18" i="40"/>
  <c r="AF19" i="40"/>
  <c r="AF20" i="40"/>
  <c r="AF21" i="40"/>
  <c r="AF22" i="40"/>
  <c r="AF23" i="40"/>
  <c r="AF24" i="40"/>
  <c r="AF25" i="40"/>
  <c r="AF26" i="40"/>
  <c r="AF27" i="40"/>
  <c r="AF28" i="40"/>
  <c r="AF29" i="40"/>
  <c r="AF30" i="40"/>
  <c r="AF31" i="40"/>
  <c r="AF32" i="40"/>
  <c r="AF33" i="40"/>
  <c r="AF34" i="40"/>
  <c r="AF35" i="40"/>
  <c r="AF36" i="40"/>
  <c r="AF37" i="40"/>
  <c r="AF38" i="40"/>
  <c r="AF39" i="40"/>
  <c r="AF40" i="40"/>
  <c r="AF41" i="40"/>
  <c r="AF42" i="40"/>
  <c r="AF43" i="40"/>
  <c r="AF44" i="40"/>
  <c r="AF45" i="40"/>
  <c r="AF46" i="40"/>
  <c r="AF47" i="40"/>
  <c r="AF48" i="40"/>
  <c r="AF49" i="40"/>
  <c r="AF50" i="40"/>
  <c r="AF51" i="40"/>
  <c r="AF52" i="40"/>
  <c r="AF53" i="40"/>
  <c r="AF54" i="40"/>
  <c r="AF55" i="40"/>
  <c r="AF56" i="40"/>
  <c r="AF57" i="40"/>
  <c r="AF58" i="40"/>
  <c r="AF59" i="40"/>
  <c r="AF60" i="40"/>
  <c r="AF61" i="40"/>
  <c r="AF62" i="40"/>
  <c r="AF63" i="40"/>
  <c r="AF64" i="40"/>
  <c r="AF65" i="40"/>
  <c r="AF66" i="40"/>
  <c r="AF67" i="40"/>
  <c r="AF68" i="40"/>
  <c r="AF69" i="40"/>
  <c r="AF70" i="40"/>
  <c r="AF71" i="40"/>
  <c r="AF72" i="40"/>
  <c r="AF73" i="40"/>
  <c r="AF74" i="40"/>
  <c r="AF75" i="40"/>
  <c r="AF76" i="40"/>
  <c r="AF77" i="40"/>
  <c r="AF78" i="40"/>
  <c r="AF79" i="40"/>
  <c r="AF80" i="40"/>
  <c r="AF81" i="40"/>
  <c r="AF82" i="40"/>
  <c r="AF83" i="40"/>
  <c r="AF84" i="40"/>
  <c r="AF85" i="40"/>
  <c r="AF86" i="40"/>
  <c r="AF87" i="40"/>
  <c r="AF88" i="40"/>
  <c r="AF89" i="40"/>
  <c r="AF90" i="40"/>
  <c r="AF91" i="40"/>
  <c r="AF92" i="40"/>
  <c r="AF93" i="40"/>
  <c r="AF94" i="40"/>
  <c r="AF95" i="40"/>
  <c r="AF96" i="40"/>
  <c r="AF97" i="40"/>
  <c r="AF98" i="40"/>
  <c r="AF99" i="40"/>
  <c r="AF100" i="40"/>
  <c r="AF101" i="40"/>
  <c r="AF102" i="40"/>
  <c r="AF103" i="40"/>
  <c r="AF104" i="40"/>
  <c r="AF105" i="40"/>
  <c r="AF106" i="40"/>
  <c r="AF107" i="40"/>
  <c r="AF108" i="40"/>
  <c r="AF109" i="40"/>
  <c r="AF110" i="40"/>
  <c r="AF111" i="40"/>
  <c r="AF112" i="40"/>
  <c r="AF113" i="40"/>
  <c r="AF114" i="40"/>
  <c r="AF115" i="40"/>
  <c r="AF116" i="40"/>
  <c r="AF117" i="40"/>
  <c r="AF118" i="40"/>
  <c r="AF119" i="40"/>
  <c r="AF120" i="40"/>
  <c r="AF121" i="40"/>
  <c r="AF122" i="40"/>
  <c r="AF123" i="40"/>
  <c r="AF124" i="40"/>
  <c r="AF125" i="40"/>
  <c r="AF126" i="40"/>
  <c r="AF127" i="40"/>
  <c r="AF128" i="40"/>
  <c r="AF129" i="40"/>
  <c r="AF130" i="40"/>
  <c r="AF131" i="40"/>
  <c r="AF132" i="40"/>
  <c r="AF133" i="40"/>
  <c r="AF134" i="40"/>
  <c r="AF135" i="40"/>
  <c r="AF136" i="40"/>
  <c r="AF137" i="40"/>
  <c r="AF138" i="40"/>
  <c r="AF139" i="40"/>
  <c r="AF140" i="40"/>
  <c r="AF141" i="40"/>
  <c r="AF142" i="40"/>
  <c r="AF143" i="40"/>
  <c r="AF144" i="40"/>
  <c r="AF145" i="40"/>
  <c r="AF146" i="40"/>
  <c r="AF147" i="40"/>
  <c r="AF148" i="40"/>
  <c r="AF149" i="40"/>
  <c r="AF150" i="40"/>
  <c r="AF151" i="40"/>
  <c r="AF152" i="40"/>
  <c r="AF153" i="40"/>
  <c r="AF154" i="40"/>
  <c r="AF155" i="40"/>
  <c r="AF156" i="40"/>
  <c r="AF157" i="40"/>
  <c r="AF158" i="40"/>
  <c r="AF159" i="40"/>
  <c r="AF160" i="40"/>
  <c r="AF161" i="40"/>
  <c r="AF162" i="40"/>
  <c r="AF163" i="40"/>
  <c r="AF164" i="40"/>
  <c r="AF165" i="40"/>
  <c r="AF166" i="40"/>
  <c r="AF167" i="40"/>
  <c r="AF168" i="40"/>
  <c r="AF169" i="40"/>
  <c r="AF170" i="40"/>
  <c r="AF171" i="40"/>
  <c r="AF172" i="40"/>
  <c r="AF173" i="40"/>
  <c r="AF174" i="40"/>
  <c r="AF175" i="40"/>
  <c r="AF176" i="40"/>
  <c r="AF177" i="40"/>
  <c r="AF178" i="40"/>
  <c r="AF179" i="40"/>
  <c r="AF180" i="40"/>
  <c r="AF181" i="40"/>
  <c r="AF182" i="40"/>
  <c r="AF183" i="40"/>
  <c r="AF184" i="40"/>
  <c r="AF185" i="40"/>
  <c r="AF186" i="40"/>
  <c r="AF187" i="40"/>
  <c r="AF188" i="40"/>
  <c r="AF189" i="40"/>
  <c r="AF190" i="40"/>
  <c r="AF191" i="40"/>
  <c r="AF192" i="40"/>
  <c r="AF193" i="40"/>
  <c r="AF194" i="40"/>
  <c r="AF195" i="40"/>
  <c r="AF196" i="40"/>
  <c r="AF197" i="40"/>
  <c r="AF198" i="40"/>
  <c r="AF199" i="40"/>
  <c r="AF200" i="40"/>
  <c r="AF201" i="40"/>
  <c r="AF202" i="40"/>
  <c r="AF203" i="40"/>
  <c r="AF204" i="40"/>
  <c r="AF205" i="40"/>
  <c r="AF206" i="40"/>
  <c r="AF207" i="40"/>
  <c r="AF208" i="40"/>
  <c r="AF209" i="40"/>
  <c r="AF210" i="40"/>
  <c r="AF211" i="40"/>
  <c r="AF212" i="40"/>
  <c r="AF213" i="40"/>
  <c r="AF214" i="40"/>
  <c r="AF215" i="40"/>
  <c r="AF216" i="40"/>
  <c r="AF217" i="40"/>
  <c r="AF218" i="40"/>
  <c r="AF219" i="40"/>
  <c r="AF220" i="40"/>
  <c r="AF221" i="40"/>
  <c r="AF222" i="40"/>
  <c r="AF223" i="40"/>
  <c r="AF224" i="40"/>
  <c r="AF225" i="40"/>
  <c r="AF226" i="40"/>
  <c r="AF227" i="40"/>
  <c r="AF228" i="40"/>
  <c r="AF229" i="40"/>
  <c r="AF230" i="40"/>
  <c r="AF231" i="40"/>
  <c r="AF232" i="40"/>
  <c r="AF233" i="40"/>
  <c r="AF234" i="40"/>
  <c r="AF235" i="40"/>
  <c r="AF236" i="40"/>
  <c r="AF237" i="40"/>
  <c r="AF238" i="40"/>
  <c r="AF239" i="40"/>
  <c r="AF240" i="40"/>
  <c r="AF241" i="40"/>
  <c r="AF242" i="40"/>
  <c r="AF243" i="40"/>
  <c r="AF244" i="40"/>
  <c r="AF245" i="40"/>
  <c r="AF246" i="40"/>
  <c r="AF247" i="40"/>
  <c r="AF248" i="40"/>
  <c r="AF249" i="40"/>
  <c r="AF250" i="40"/>
  <c r="AF251" i="40"/>
  <c r="AF252" i="40"/>
  <c r="AF253" i="40"/>
  <c r="AF254" i="40"/>
  <c r="AF255" i="40"/>
  <c r="AF256" i="40"/>
  <c r="AF257" i="40"/>
  <c r="AF258" i="40"/>
  <c r="AF259" i="40"/>
  <c r="AF260" i="40"/>
  <c r="AF261" i="40"/>
  <c r="AF262" i="40"/>
  <c r="AF263" i="40"/>
  <c r="AF264" i="40"/>
  <c r="AF265" i="40"/>
  <c r="AF266" i="40"/>
  <c r="AF267" i="40"/>
  <c r="AF268" i="40"/>
  <c r="AF269" i="40"/>
  <c r="AF270" i="40"/>
  <c r="AF271" i="40"/>
  <c r="AF272" i="40"/>
  <c r="AF273" i="40"/>
  <c r="AF274" i="40"/>
  <c r="AF275" i="40"/>
  <c r="AF276" i="40"/>
  <c r="AF277" i="40"/>
  <c r="AF278" i="40"/>
  <c r="AF279" i="40"/>
  <c r="AF280" i="40"/>
  <c r="AF281" i="40"/>
  <c r="AF282" i="40"/>
  <c r="AF283" i="40"/>
  <c r="AF284" i="40"/>
  <c r="AF285" i="40"/>
  <c r="AF286" i="40"/>
  <c r="AF287" i="40"/>
  <c r="AF288" i="40"/>
  <c r="AF289" i="40"/>
  <c r="AF290" i="40"/>
  <c r="AF291" i="40"/>
  <c r="AF292" i="40"/>
  <c r="AF293" i="40"/>
  <c r="AF294" i="40"/>
  <c r="AF295" i="40"/>
  <c r="AF296" i="40"/>
  <c r="AF297" i="40"/>
  <c r="AF298" i="40"/>
  <c r="AF299" i="40"/>
  <c r="AF300" i="40"/>
  <c r="AF301" i="40"/>
  <c r="AF302" i="40"/>
  <c r="AF303" i="40"/>
  <c r="AF304" i="40"/>
  <c r="AF305" i="40"/>
  <c r="AF306" i="40"/>
  <c r="AF307" i="40"/>
  <c r="AF308" i="40"/>
  <c r="AF309" i="40"/>
  <c r="AF310" i="40"/>
  <c r="AF311" i="40"/>
  <c r="AF312" i="40"/>
  <c r="AF313" i="40"/>
  <c r="AF314" i="40"/>
  <c r="AF315" i="40"/>
  <c r="AF316" i="40"/>
  <c r="AF317" i="40"/>
  <c r="AF318" i="40"/>
  <c r="AF319" i="40"/>
  <c r="AF320" i="40"/>
  <c r="AF321" i="40"/>
  <c r="AF322" i="40"/>
  <c r="AF323" i="40"/>
  <c r="AF324" i="40"/>
  <c r="AF325" i="40"/>
  <c r="AF326" i="40"/>
  <c r="AF327" i="40"/>
  <c r="AF328" i="40"/>
  <c r="AF329" i="40"/>
  <c r="AF330" i="40"/>
  <c r="AF331" i="40"/>
  <c r="AF332" i="40"/>
  <c r="AF333" i="40"/>
  <c r="AF334" i="40"/>
  <c r="AF335" i="40"/>
  <c r="AF336" i="40"/>
  <c r="AF337" i="40"/>
  <c r="AF338" i="40"/>
  <c r="AF339" i="40"/>
  <c r="AF340" i="40"/>
  <c r="AF341" i="40"/>
  <c r="AF342" i="40"/>
  <c r="AF343" i="40"/>
  <c r="AF344" i="40"/>
  <c r="AF345" i="40"/>
  <c r="AF346" i="40"/>
  <c r="AF347" i="40"/>
  <c r="AF348" i="40"/>
  <c r="AF349" i="40"/>
  <c r="AF350" i="40"/>
  <c r="AF351" i="40"/>
  <c r="AF352" i="40"/>
  <c r="AF353" i="40"/>
  <c r="AF354" i="40"/>
  <c r="AF355" i="40"/>
  <c r="AF356" i="40"/>
  <c r="AF357" i="40"/>
  <c r="AF358" i="40"/>
  <c r="AF359" i="40"/>
  <c r="AF360" i="40"/>
  <c r="AF361" i="40"/>
  <c r="AF362" i="40"/>
  <c r="AF363" i="40"/>
  <c r="AF364" i="40"/>
  <c r="AF365" i="40"/>
  <c r="AF366" i="40"/>
  <c r="AF367" i="40"/>
  <c r="AF368" i="40"/>
  <c r="AF369" i="40"/>
  <c r="AF370" i="40"/>
  <c r="AF371" i="40"/>
  <c r="AF372" i="40"/>
  <c r="AF373" i="40"/>
  <c r="AF374" i="40"/>
  <c r="AF375" i="40"/>
  <c r="AF376" i="40"/>
  <c r="AF377" i="40"/>
  <c r="AF378" i="40"/>
  <c r="AF379" i="40"/>
  <c r="AF380" i="40"/>
  <c r="AF381" i="40"/>
  <c r="AF382" i="40"/>
  <c r="AF383" i="40"/>
  <c r="AF384" i="40"/>
  <c r="AF385" i="40"/>
  <c r="AF386" i="40"/>
  <c r="AF387" i="40"/>
  <c r="AF388" i="40"/>
  <c r="AF389" i="40"/>
  <c r="AF390" i="40"/>
  <c r="AF391" i="40"/>
  <c r="AF392" i="40"/>
  <c r="AF393" i="40"/>
  <c r="AF394" i="40"/>
  <c r="AF395" i="40"/>
  <c r="AF396" i="40"/>
  <c r="AF397" i="40"/>
  <c r="AF398" i="40"/>
  <c r="AF399" i="40"/>
  <c r="AF400" i="40"/>
  <c r="AF401" i="40"/>
  <c r="AF402" i="40"/>
  <c r="AF403" i="40"/>
  <c r="AF404" i="40"/>
  <c r="AF405" i="40"/>
  <c r="AF406" i="40"/>
  <c r="AF407" i="40"/>
  <c r="AF408" i="40"/>
  <c r="AF409" i="40"/>
  <c r="AF410" i="40"/>
  <c r="AF411" i="40"/>
  <c r="AF412" i="40"/>
  <c r="AF413" i="40"/>
  <c r="AF414" i="40"/>
  <c r="AF415" i="40"/>
  <c r="AF416" i="40"/>
  <c r="AF417" i="40"/>
  <c r="AF418" i="40"/>
  <c r="AF419" i="40"/>
  <c r="AF420" i="40"/>
  <c r="AF421" i="40"/>
  <c r="AF422" i="40"/>
  <c r="AF423" i="40"/>
  <c r="AF424" i="40"/>
  <c r="AF425" i="40"/>
  <c r="AF426" i="40"/>
  <c r="AF427" i="40"/>
  <c r="AF428" i="40"/>
  <c r="AF429" i="40"/>
  <c r="AF430" i="40"/>
  <c r="AF431" i="40"/>
  <c r="AF432" i="40"/>
  <c r="AF433" i="40"/>
  <c r="AF434" i="40"/>
  <c r="AF435" i="40"/>
  <c r="AF436" i="40"/>
  <c r="AF437" i="40"/>
  <c r="AF438" i="40"/>
  <c r="AF439" i="40"/>
  <c r="AF440" i="40"/>
  <c r="AF441" i="40"/>
  <c r="AF442" i="40"/>
  <c r="AF443" i="40"/>
  <c r="AF444" i="40"/>
  <c r="AF445" i="40"/>
  <c r="AF446" i="40"/>
  <c r="AF447" i="40"/>
  <c r="AF448" i="40"/>
  <c r="AF449" i="40"/>
  <c r="AF450" i="40"/>
  <c r="AF451" i="40"/>
  <c r="AF452" i="40"/>
  <c r="AF453" i="40"/>
  <c r="AF454" i="40"/>
  <c r="AF455" i="40"/>
  <c r="AF456" i="40"/>
  <c r="AF457" i="40"/>
  <c r="AF458" i="40"/>
  <c r="AF459" i="40"/>
  <c r="AF460" i="40"/>
  <c r="AF461" i="40"/>
  <c r="AF462" i="40"/>
  <c r="AF463" i="40"/>
  <c r="AF464" i="40"/>
  <c r="AF465" i="40"/>
  <c r="AF466" i="40"/>
  <c r="AF467" i="40"/>
  <c r="AF468" i="40"/>
  <c r="AF469" i="40"/>
  <c r="AF470" i="40"/>
  <c r="AF471" i="40"/>
  <c r="AF472" i="40"/>
  <c r="AF473" i="40"/>
  <c r="AF474" i="40"/>
  <c r="AF475" i="40"/>
  <c r="AF476" i="40"/>
  <c r="AF477" i="40"/>
  <c r="AF478" i="40"/>
  <c r="AF479" i="40"/>
  <c r="AF480" i="40"/>
  <c r="AF481" i="40"/>
  <c r="AF482" i="40"/>
  <c r="AF483" i="40"/>
  <c r="AF484" i="40"/>
  <c r="AF485" i="40"/>
  <c r="AF486" i="40"/>
  <c r="AF487" i="40"/>
  <c r="AF488" i="40"/>
  <c r="AF489" i="40"/>
  <c r="AF490" i="40"/>
  <c r="AF491" i="40"/>
  <c r="AF492" i="40"/>
  <c r="AF493" i="40"/>
  <c r="AF494" i="40"/>
  <c r="AF495" i="40"/>
  <c r="AF496" i="40"/>
  <c r="AF497" i="40"/>
  <c r="AF498" i="40"/>
  <c r="AF499" i="40"/>
  <c r="AF500" i="40"/>
  <c r="AF501" i="40"/>
  <c r="AF502" i="40"/>
  <c r="AF503" i="40"/>
  <c r="AF504" i="40"/>
  <c r="AF505" i="40"/>
  <c r="AF506" i="40"/>
  <c r="AF507" i="40"/>
  <c r="AF508" i="40"/>
  <c r="AF509" i="40"/>
  <c r="AF510" i="40"/>
  <c r="AF511" i="40"/>
  <c r="AF512" i="40"/>
  <c r="AF513" i="40"/>
  <c r="AF514" i="40"/>
  <c r="AF515" i="40"/>
  <c r="AF516" i="40"/>
  <c r="AF517" i="40"/>
  <c r="AF518" i="40"/>
  <c r="AF519" i="40"/>
  <c r="AF520" i="40"/>
  <c r="AF521" i="40"/>
  <c r="AF522" i="40"/>
  <c r="AF523" i="40"/>
  <c r="AF524" i="40"/>
  <c r="AF525" i="40"/>
  <c r="AF526" i="40"/>
  <c r="AF527" i="40"/>
  <c r="AF528" i="40"/>
  <c r="AF529" i="40"/>
  <c r="AF530" i="40"/>
  <c r="AF531" i="40"/>
  <c r="AF532" i="40"/>
  <c r="AF533" i="40"/>
  <c r="AF534" i="40"/>
  <c r="AF535" i="40"/>
  <c r="AF536" i="40"/>
  <c r="AF537" i="40"/>
  <c r="AF538" i="40"/>
  <c r="AF539" i="40"/>
  <c r="AF540" i="40"/>
  <c r="AF541" i="40"/>
  <c r="AF542" i="40"/>
  <c r="AF543" i="40"/>
  <c r="AF544" i="40"/>
  <c r="AF545" i="40"/>
  <c r="AF546" i="40"/>
  <c r="AF547" i="40"/>
  <c r="AF548" i="40"/>
  <c r="AF549" i="40"/>
  <c r="AF550" i="40"/>
  <c r="AF551" i="40"/>
  <c r="AF552" i="40"/>
  <c r="AF553" i="40"/>
  <c r="AF554" i="40"/>
  <c r="AF555" i="40"/>
  <c r="AF556" i="40"/>
  <c r="AF557" i="40"/>
  <c r="AF558" i="40"/>
  <c r="AF559" i="40"/>
  <c r="AF560" i="40"/>
  <c r="AF561" i="40"/>
  <c r="AF562" i="40"/>
  <c r="AF563" i="40"/>
  <c r="AF564" i="40"/>
  <c r="AF565" i="40"/>
  <c r="AF566" i="40"/>
  <c r="AF567" i="40"/>
  <c r="AF568" i="40"/>
  <c r="AF569" i="40"/>
  <c r="AF570" i="40"/>
  <c r="AF571" i="40"/>
  <c r="AF572" i="40"/>
  <c r="AF573" i="40"/>
  <c r="AF574" i="40"/>
  <c r="AF575" i="40"/>
  <c r="AF576" i="40"/>
  <c r="AF577" i="40"/>
  <c r="AF578" i="40"/>
  <c r="AF579" i="40"/>
  <c r="AF580" i="40"/>
  <c r="AF581" i="40"/>
  <c r="AF582" i="40"/>
  <c r="AF583" i="40"/>
  <c r="AF584" i="40"/>
  <c r="AF585" i="40"/>
  <c r="AF586" i="40"/>
  <c r="AF587" i="40"/>
  <c r="AF588" i="40"/>
  <c r="AF589" i="40"/>
  <c r="AF590" i="40"/>
  <c r="AF591" i="40"/>
  <c r="AF592" i="40"/>
  <c r="AF593" i="40"/>
  <c r="AF594" i="40"/>
  <c r="AF595" i="40"/>
  <c r="AF596" i="40"/>
  <c r="AF597" i="40"/>
  <c r="AF598" i="40"/>
  <c r="AF599" i="40"/>
  <c r="AF600" i="40"/>
  <c r="AF601" i="40"/>
  <c r="AF602" i="40"/>
  <c r="AF603" i="40"/>
  <c r="AF604" i="40"/>
  <c r="AF605" i="40"/>
  <c r="AF606" i="40"/>
  <c r="AF607" i="40"/>
  <c r="AF608" i="40"/>
  <c r="AF609" i="40"/>
  <c r="AF610" i="40"/>
  <c r="AF611" i="40"/>
  <c r="AF612" i="40"/>
  <c r="AF613" i="40"/>
  <c r="AF614" i="40"/>
  <c r="AF615" i="40"/>
  <c r="AF616" i="40"/>
  <c r="AF617" i="40"/>
  <c r="AF618" i="40"/>
  <c r="AF619" i="40"/>
  <c r="AF620" i="40"/>
  <c r="AF621" i="40"/>
  <c r="AF622" i="40"/>
  <c r="AF623" i="40"/>
  <c r="AF624" i="40"/>
  <c r="AF625" i="40"/>
  <c r="AF626" i="40"/>
  <c r="AF627" i="40"/>
  <c r="AF628" i="40"/>
  <c r="AF629" i="40"/>
  <c r="AF630" i="40"/>
  <c r="AF631" i="40"/>
  <c r="AF632" i="40"/>
  <c r="AF633" i="40"/>
  <c r="AF634" i="40"/>
  <c r="AF635" i="40"/>
  <c r="AF636" i="40"/>
  <c r="AF637" i="40"/>
  <c r="AF638" i="40"/>
  <c r="AF639" i="40"/>
  <c r="AF640" i="40"/>
  <c r="AF641" i="40"/>
  <c r="AF642" i="40"/>
  <c r="AF643" i="40"/>
  <c r="AF644" i="40"/>
  <c r="AF645" i="40"/>
  <c r="AF646" i="40"/>
  <c r="AF647" i="40"/>
  <c r="AF648" i="40"/>
  <c r="AF649" i="40"/>
  <c r="AF650" i="40"/>
  <c r="AF651" i="40"/>
  <c r="AF652" i="40"/>
  <c r="AF653" i="40"/>
  <c r="AF654" i="40"/>
  <c r="AF655" i="40"/>
  <c r="AF656" i="40"/>
  <c r="AF657" i="40"/>
  <c r="AF658" i="40"/>
  <c r="AF659" i="40"/>
  <c r="AF660" i="40"/>
  <c r="AF661" i="40"/>
  <c r="AF662" i="40"/>
  <c r="AF663" i="40"/>
  <c r="AF664" i="40"/>
  <c r="AF665" i="40"/>
  <c r="AF666" i="40"/>
  <c r="AF667" i="40"/>
  <c r="AF668" i="40"/>
  <c r="AF669" i="40"/>
  <c r="AF670" i="40"/>
  <c r="AF671" i="40"/>
  <c r="AF672" i="40"/>
  <c r="AF673" i="40"/>
  <c r="AF674" i="40"/>
  <c r="AF675" i="40"/>
  <c r="AF676" i="40"/>
  <c r="AF677" i="40"/>
  <c r="AF678" i="40"/>
  <c r="AF679" i="40"/>
  <c r="AF680" i="40"/>
  <c r="AF681" i="40"/>
  <c r="AF682" i="40"/>
  <c r="AF683" i="40"/>
  <c r="AF684" i="40"/>
  <c r="AF685" i="40"/>
  <c r="AF686" i="40"/>
  <c r="AF687" i="40"/>
  <c r="AF688" i="40"/>
  <c r="AF689" i="40"/>
  <c r="AF690" i="40"/>
  <c r="AF691" i="40"/>
  <c r="AF692" i="40"/>
  <c r="AF693" i="40"/>
  <c r="AF694" i="40"/>
  <c r="AF695" i="40"/>
  <c r="AF696" i="40"/>
  <c r="AF697" i="40"/>
  <c r="AF698" i="40"/>
  <c r="AF699" i="40"/>
  <c r="AF700" i="40"/>
  <c r="AF701" i="40"/>
  <c r="AF702" i="40"/>
  <c r="AF703" i="40"/>
  <c r="AF704" i="40"/>
  <c r="AF705" i="40"/>
  <c r="AF706" i="40"/>
  <c r="AF707" i="40"/>
  <c r="AF708" i="40"/>
  <c r="AF709" i="40"/>
  <c r="AF710" i="40"/>
  <c r="AF711" i="40"/>
  <c r="AF712" i="40"/>
  <c r="AF713" i="40"/>
  <c r="AF714" i="40"/>
  <c r="AF715" i="40"/>
  <c r="AF716" i="40"/>
  <c r="AF717" i="40"/>
  <c r="AF718" i="40"/>
  <c r="AF719" i="40"/>
  <c r="AF720" i="40"/>
  <c r="AF721" i="40"/>
  <c r="AF722" i="40"/>
  <c r="AF723" i="40"/>
  <c r="AF724" i="40"/>
  <c r="AF725" i="40"/>
  <c r="AF726" i="40"/>
  <c r="AF727" i="40"/>
  <c r="AF728" i="40"/>
  <c r="AF729" i="40"/>
  <c r="AF730" i="40"/>
  <c r="AF731" i="40"/>
  <c r="AF732" i="40"/>
  <c r="AF733" i="40"/>
  <c r="AF734" i="40"/>
  <c r="AF735" i="40"/>
  <c r="AF736" i="40"/>
  <c r="AF737" i="40"/>
  <c r="AF738" i="40"/>
  <c r="AF739" i="40"/>
  <c r="AF740" i="40"/>
  <c r="AF741" i="40"/>
  <c r="AF742" i="40"/>
  <c r="AF743" i="40"/>
  <c r="AF744" i="40"/>
  <c r="AF745" i="40"/>
  <c r="AF746" i="40"/>
  <c r="AF747" i="40"/>
  <c r="AF748" i="40"/>
  <c r="AF749" i="40"/>
  <c r="AF750" i="40"/>
  <c r="AF751" i="40"/>
  <c r="AF752" i="40"/>
  <c r="AF753" i="40"/>
  <c r="AF754" i="40"/>
  <c r="AF755" i="40"/>
  <c r="AF756" i="40"/>
  <c r="AF757" i="40"/>
  <c r="AF758" i="40"/>
  <c r="AF759" i="40"/>
  <c r="AF760" i="40"/>
  <c r="AF761" i="40"/>
  <c r="AF762" i="40"/>
  <c r="AF763" i="40"/>
  <c r="AF764" i="40"/>
  <c r="AF765" i="40"/>
  <c r="AF766" i="40"/>
  <c r="AF767" i="40"/>
  <c r="AF768" i="40"/>
  <c r="AF769" i="40"/>
  <c r="AF770" i="40"/>
  <c r="AF771" i="40"/>
  <c r="AF772" i="40"/>
  <c r="AF773" i="40"/>
  <c r="AF774" i="40"/>
  <c r="AF775" i="40"/>
  <c r="AF776" i="40"/>
  <c r="AF777" i="40"/>
  <c r="AF778" i="40"/>
  <c r="AF779" i="40"/>
  <c r="AF780" i="40"/>
  <c r="AF781" i="40"/>
  <c r="AF782" i="40"/>
  <c r="AF783" i="40"/>
  <c r="AF784" i="40"/>
  <c r="AF785" i="40"/>
  <c r="AF786" i="40"/>
  <c r="AF787" i="40"/>
  <c r="AF788" i="40"/>
  <c r="AF789" i="40"/>
  <c r="AF790" i="40"/>
  <c r="AF791" i="40"/>
  <c r="AF792" i="40"/>
  <c r="AF793" i="40"/>
  <c r="AF794" i="40"/>
  <c r="AF795" i="40"/>
  <c r="AF796" i="40"/>
  <c r="AF797" i="40"/>
  <c r="AF798" i="40"/>
  <c r="AF799" i="40"/>
  <c r="AF800" i="40"/>
  <c r="AF801" i="40"/>
  <c r="AF802" i="40"/>
  <c r="AF803" i="40"/>
  <c r="AF804" i="40"/>
  <c r="AF805" i="40"/>
  <c r="AF806" i="40"/>
  <c r="AF807" i="40"/>
  <c r="AF808" i="40"/>
  <c r="AF809" i="40"/>
  <c r="AF810" i="40"/>
  <c r="AF811" i="40"/>
  <c r="AF812" i="40"/>
  <c r="AF813" i="40"/>
  <c r="AF814" i="40"/>
  <c r="AF815" i="40"/>
  <c r="AF816" i="40"/>
  <c r="AF817" i="40"/>
  <c r="AF818" i="40"/>
  <c r="AF819" i="40"/>
  <c r="AF820" i="40"/>
  <c r="AF821" i="40"/>
  <c r="AF822" i="40"/>
  <c r="AF823" i="40"/>
  <c r="AF824" i="40"/>
  <c r="AF825" i="40"/>
  <c r="AF826" i="40"/>
  <c r="AF827" i="40"/>
  <c r="AF828" i="40"/>
  <c r="AF829" i="40"/>
  <c r="AF830" i="40"/>
  <c r="AF831" i="40"/>
  <c r="AF832" i="40"/>
  <c r="AF833" i="40"/>
  <c r="AF834" i="40"/>
  <c r="AF835" i="40"/>
  <c r="AF836" i="40"/>
  <c r="AF837" i="40"/>
  <c r="AF838" i="40"/>
  <c r="AF839" i="40"/>
  <c r="AF840" i="40"/>
  <c r="AF841" i="40"/>
  <c r="AF842" i="40"/>
  <c r="AF843" i="40"/>
  <c r="AF844" i="40"/>
  <c r="AF845" i="40"/>
  <c r="AF846" i="40"/>
  <c r="AF847" i="40"/>
  <c r="AF848" i="40"/>
  <c r="AF849" i="40"/>
  <c r="AF850" i="40"/>
  <c r="AF851" i="40"/>
  <c r="AF852" i="40"/>
  <c r="AF853" i="40"/>
  <c r="AF854" i="40"/>
  <c r="AF855" i="40"/>
  <c r="AF856" i="40"/>
  <c r="AF857" i="40"/>
  <c r="AF858" i="40"/>
  <c r="AF859" i="40"/>
  <c r="AF860" i="40"/>
  <c r="AF861" i="40"/>
  <c r="AF862" i="40"/>
  <c r="AF863" i="40"/>
  <c r="AF864" i="40"/>
  <c r="AF865" i="40"/>
  <c r="AF866" i="40"/>
  <c r="AF867" i="40"/>
  <c r="AF868" i="40"/>
  <c r="AF869" i="40"/>
  <c r="AF870" i="40"/>
  <c r="AF871" i="40"/>
  <c r="AF872" i="40"/>
  <c r="AF873" i="40"/>
  <c r="AF874" i="40"/>
  <c r="AF875" i="40"/>
  <c r="AF876" i="40"/>
  <c r="AF877" i="40"/>
  <c r="AF878" i="40"/>
  <c r="AF879" i="40"/>
  <c r="AF880" i="40"/>
  <c r="AF881" i="40"/>
  <c r="AF882" i="40"/>
  <c r="AF883" i="40"/>
  <c r="AF884" i="40"/>
  <c r="AF885" i="40"/>
  <c r="AF886" i="40"/>
  <c r="AF887" i="40"/>
  <c r="AF888" i="40"/>
  <c r="AF889" i="40"/>
  <c r="AF890" i="40"/>
  <c r="AF891" i="40"/>
  <c r="AF892" i="40"/>
  <c r="AF893" i="40"/>
  <c r="AF894" i="40"/>
  <c r="AF895" i="40"/>
  <c r="AF896" i="40"/>
  <c r="AF897" i="40"/>
  <c r="AF898" i="40"/>
  <c r="AF899" i="40"/>
  <c r="AF900" i="40"/>
  <c r="AF901" i="40"/>
  <c r="AF902" i="40"/>
  <c r="AF903" i="40"/>
  <c r="AF904" i="40"/>
  <c r="AF905" i="40"/>
  <c r="AF906" i="40"/>
  <c r="AF907" i="40"/>
  <c r="AF908" i="40"/>
  <c r="AF909" i="40"/>
  <c r="AF910" i="40"/>
  <c r="AF911" i="40"/>
  <c r="AF912" i="40"/>
  <c r="AF913" i="40"/>
  <c r="AF914" i="40"/>
  <c r="AF915" i="40"/>
  <c r="AF916" i="40"/>
  <c r="AF917" i="40"/>
  <c r="AF918" i="40"/>
  <c r="AF919" i="40"/>
  <c r="AF920" i="40"/>
  <c r="AF921" i="40"/>
  <c r="AF922" i="40"/>
  <c r="AF923" i="40"/>
  <c r="AF924" i="40"/>
  <c r="AF925" i="40"/>
  <c r="AF926" i="40"/>
  <c r="AF927" i="40"/>
  <c r="AF928" i="40"/>
  <c r="AF929" i="40"/>
  <c r="AF930" i="40"/>
  <c r="AF931" i="40"/>
  <c r="AF932" i="40"/>
  <c r="AF933" i="40"/>
  <c r="AF934" i="40"/>
  <c r="AF935" i="40"/>
  <c r="AF936" i="40"/>
  <c r="AF937" i="40"/>
  <c r="AF938" i="40"/>
  <c r="AF939" i="40"/>
  <c r="AF940" i="40"/>
  <c r="AF941" i="40"/>
  <c r="AF942" i="40"/>
  <c r="AF943" i="40"/>
  <c r="AF944" i="40"/>
  <c r="AF945" i="40"/>
  <c r="AF946" i="40"/>
  <c r="AF947" i="40"/>
  <c r="AF948" i="40"/>
  <c r="AF949" i="40"/>
  <c r="AF950" i="40"/>
  <c r="AF951" i="40"/>
  <c r="AF952" i="40"/>
  <c r="AF953" i="40"/>
  <c r="AF954" i="40"/>
  <c r="AF955" i="40"/>
  <c r="AF956" i="40"/>
  <c r="AF957" i="40"/>
  <c r="AF958" i="40"/>
  <c r="AF959" i="40"/>
  <c r="AF960" i="40"/>
  <c r="AF961" i="40"/>
  <c r="AF962" i="40"/>
  <c r="AF963" i="40"/>
  <c r="AF964" i="40"/>
  <c r="AF965" i="40"/>
  <c r="AF966" i="40"/>
  <c r="AF967" i="40"/>
  <c r="AF968" i="40"/>
  <c r="AF969" i="40"/>
  <c r="AF970" i="40"/>
  <c r="AF971" i="40"/>
  <c r="AF972" i="40"/>
  <c r="AF973" i="40"/>
  <c r="AF974" i="40"/>
  <c r="AF975" i="40"/>
  <c r="AF976" i="40"/>
  <c r="AF977" i="40"/>
  <c r="AF978" i="40"/>
  <c r="AF979" i="40"/>
  <c r="AF980" i="40"/>
  <c r="AF981" i="40"/>
  <c r="AF982" i="40"/>
  <c r="AF983" i="40"/>
  <c r="AF984" i="40"/>
  <c r="AF985" i="40"/>
  <c r="AF986" i="40"/>
  <c r="AF987" i="40"/>
  <c r="AF988" i="40"/>
  <c r="AF989" i="40"/>
  <c r="AF990" i="40"/>
  <c r="AF991" i="40"/>
  <c r="AF992" i="40"/>
  <c r="AF993" i="40"/>
  <c r="AF994" i="40"/>
  <c r="AF995" i="40"/>
  <c r="AF996" i="40"/>
  <c r="AF997" i="40"/>
  <c r="AF998" i="40"/>
  <c r="AF999" i="40"/>
  <c r="AF1000" i="40"/>
  <c r="AF1001" i="40"/>
  <c r="AE3" i="40"/>
  <c r="AE4" i="40"/>
  <c r="AE5" i="40"/>
  <c r="AE6" i="40"/>
  <c r="AE7" i="40"/>
  <c r="AE8" i="40"/>
  <c r="AE9" i="40"/>
  <c r="AE10" i="40"/>
  <c r="AE11" i="40"/>
  <c r="AE12" i="40"/>
  <c r="AE13" i="40"/>
  <c r="AE14" i="40"/>
  <c r="AE15" i="40"/>
  <c r="AE16" i="40"/>
  <c r="AE17" i="40"/>
  <c r="AE18" i="40"/>
  <c r="AE19" i="40"/>
  <c r="AE20" i="40"/>
  <c r="AE21" i="40"/>
  <c r="AE22" i="40"/>
  <c r="AE23" i="40"/>
  <c r="AE24" i="40"/>
  <c r="AE25" i="40"/>
  <c r="AE26" i="40"/>
  <c r="AE27" i="40"/>
  <c r="AE28" i="40"/>
  <c r="AE29" i="40"/>
  <c r="AE30" i="40"/>
  <c r="AE31" i="40"/>
  <c r="AE32" i="40"/>
  <c r="AE33" i="40"/>
  <c r="AE34" i="40"/>
  <c r="AE35" i="40"/>
  <c r="AE36" i="40"/>
  <c r="AE37" i="40"/>
  <c r="AE38" i="40"/>
  <c r="AE39" i="40"/>
  <c r="AE40" i="40"/>
  <c r="AE41" i="40"/>
  <c r="AE42" i="40"/>
  <c r="AE43" i="40"/>
  <c r="AE44" i="40"/>
  <c r="AE45" i="40"/>
  <c r="AE46" i="40"/>
  <c r="AE47" i="40"/>
  <c r="AE48" i="40"/>
  <c r="AE49" i="40"/>
  <c r="AE50" i="40"/>
  <c r="AE51" i="40"/>
  <c r="AE52" i="40"/>
  <c r="AE53" i="40"/>
  <c r="AE54" i="40"/>
  <c r="AE55" i="40"/>
  <c r="AE56" i="40"/>
  <c r="AE57" i="40"/>
  <c r="AE58" i="40"/>
  <c r="AE59" i="40"/>
  <c r="AE60" i="40"/>
  <c r="AE61" i="40"/>
  <c r="AE62" i="40"/>
  <c r="AE63" i="40"/>
  <c r="AE64" i="40"/>
  <c r="AE65" i="40"/>
  <c r="AE66" i="40"/>
  <c r="AE67" i="40"/>
  <c r="AE68" i="40"/>
  <c r="AE69" i="40"/>
  <c r="AE70" i="40"/>
  <c r="AE71" i="40"/>
  <c r="AE72" i="40"/>
  <c r="AE73" i="40"/>
  <c r="AE74" i="40"/>
  <c r="AE75" i="40"/>
  <c r="AE76" i="40"/>
  <c r="AE77" i="40"/>
  <c r="AE78" i="40"/>
  <c r="AE79" i="40"/>
  <c r="AE80" i="40"/>
  <c r="AE81" i="40"/>
  <c r="AE82" i="40"/>
  <c r="AE83" i="40"/>
  <c r="AE84" i="40"/>
  <c r="AE85" i="40"/>
  <c r="AE86" i="40"/>
  <c r="AE87" i="40"/>
  <c r="AE88" i="40"/>
  <c r="AE89" i="40"/>
  <c r="AE90" i="40"/>
  <c r="AE91" i="40"/>
  <c r="AE92" i="40"/>
  <c r="AE93" i="40"/>
  <c r="AE94" i="40"/>
  <c r="AE95" i="40"/>
  <c r="AE96" i="40"/>
  <c r="AE97" i="40"/>
  <c r="AE98" i="40"/>
  <c r="AE99" i="40"/>
  <c r="AE100" i="40"/>
  <c r="AE101" i="40"/>
  <c r="AE102" i="40"/>
  <c r="AE103" i="40"/>
  <c r="AE104" i="40"/>
  <c r="AE105" i="40"/>
  <c r="AE106" i="40"/>
  <c r="AE107" i="40"/>
  <c r="AE108" i="40"/>
  <c r="AE109" i="40"/>
  <c r="AE110" i="40"/>
  <c r="AE111" i="40"/>
  <c r="AE112" i="40"/>
  <c r="AE113" i="40"/>
  <c r="AE114" i="40"/>
  <c r="AE115" i="40"/>
  <c r="AE116" i="40"/>
  <c r="AE117" i="40"/>
  <c r="AE118" i="40"/>
  <c r="AE119" i="40"/>
  <c r="AE120" i="40"/>
  <c r="AE121" i="40"/>
  <c r="AE122" i="40"/>
  <c r="AE123" i="40"/>
  <c r="AE124" i="40"/>
  <c r="AE125" i="40"/>
  <c r="AE126" i="40"/>
  <c r="AE127" i="40"/>
  <c r="AE128" i="40"/>
  <c r="AE129" i="40"/>
  <c r="AE130" i="40"/>
  <c r="AE131" i="40"/>
  <c r="AE132" i="40"/>
  <c r="AE133" i="40"/>
  <c r="AE134" i="40"/>
  <c r="AE135" i="40"/>
  <c r="AE136" i="40"/>
  <c r="AE137" i="40"/>
  <c r="AE138" i="40"/>
  <c r="AE139" i="40"/>
  <c r="AE140" i="40"/>
  <c r="AE141" i="40"/>
  <c r="AE142" i="40"/>
  <c r="AE143" i="40"/>
  <c r="AE144" i="40"/>
  <c r="AE145" i="40"/>
  <c r="AE146" i="40"/>
  <c r="AE147" i="40"/>
  <c r="AE148" i="40"/>
  <c r="AE149" i="40"/>
  <c r="AE150" i="40"/>
  <c r="AE151" i="40"/>
  <c r="AE152" i="40"/>
  <c r="AE153" i="40"/>
  <c r="AE154" i="40"/>
  <c r="AE155" i="40"/>
  <c r="AE156" i="40"/>
  <c r="AE157" i="40"/>
  <c r="AE158" i="40"/>
  <c r="AE159" i="40"/>
  <c r="AE160" i="40"/>
  <c r="AE161" i="40"/>
  <c r="AE162" i="40"/>
  <c r="AE163" i="40"/>
  <c r="AE164" i="40"/>
  <c r="AE165" i="40"/>
  <c r="AE166" i="40"/>
  <c r="AE167" i="40"/>
  <c r="AE168" i="40"/>
  <c r="AE169" i="40"/>
  <c r="AE170" i="40"/>
  <c r="AE171" i="40"/>
  <c r="AE172" i="40"/>
  <c r="AE173" i="40"/>
  <c r="AE174" i="40"/>
  <c r="AE175" i="40"/>
  <c r="AE176" i="40"/>
  <c r="AE177" i="40"/>
  <c r="AE178" i="40"/>
  <c r="AE179" i="40"/>
  <c r="AE180" i="40"/>
  <c r="AE181" i="40"/>
  <c r="AE182" i="40"/>
  <c r="AE183" i="40"/>
  <c r="AE184" i="40"/>
  <c r="AE185" i="40"/>
  <c r="AE186" i="40"/>
  <c r="AE187" i="40"/>
  <c r="AE188" i="40"/>
  <c r="AE189" i="40"/>
  <c r="AE190" i="40"/>
  <c r="AE191" i="40"/>
  <c r="AE192" i="40"/>
  <c r="AE193" i="40"/>
  <c r="AE194" i="40"/>
  <c r="AE195" i="40"/>
  <c r="AE196" i="40"/>
  <c r="AE197" i="40"/>
  <c r="AE198" i="40"/>
  <c r="AE199" i="40"/>
  <c r="AE200" i="40"/>
  <c r="AE201" i="40"/>
  <c r="AE202" i="40"/>
  <c r="AE203" i="40"/>
  <c r="AE204" i="40"/>
  <c r="AE205" i="40"/>
  <c r="AE206" i="40"/>
  <c r="AE207" i="40"/>
  <c r="AE208" i="40"/>
  <c r="AE209" i="40"/>
  <c r="AE210" i="40"/>
  <c r="AE211" i="40"/>
  <c r="AE212" i="40"/>
  <c r="AE213" i="40"/>
  <c r="AE214" i="40"/>
  <c r="AE215" i="40"/>
  <c r="AE216" i="40"/>
  <c r="AE217" i="40"/>
  <c r="AE218" i="40"/>
  <c r="AE219" i="40"/>
  <c r="AE220" i="40"/>
  <c r="AE221" i="40"/>
  <c r="AE222" i="40"/>
  <c r="AE223" i="40"/>
  <c r="AE224" i="40"/>
  <c r="AE225" i="40"/>
  <c r="AE226" i="40"/>
  <c r="AE227" i="40"/>
  <c r="AE228" i="40"/>
  <c r="AE229" i="40"/>
  <c r="AE230" i="40"/>
  <c r="AE231" i="40"/>
  <c r="AE232" i="40"/>
  <c r="AE233" i="40"/>
  <c r="AE234" i="40"/>
  <c r="AE235" i="40"/>
  <c r="AE236" i="40"/>
  <c r="AE237" i="40"/>
  <c r="AE238" i="40"/>
  <c r="AE239" i="40"/>
  <c r="AE240" i="40"/>
  <c r="AE241" i="40"/>
  <c r="AE242" i="40"/>
  <c r="AE243" i="40"/>
  <c r="AE244" i="40"/>
  <c r="AE245" i="40"/>
  <c r="AE246" i="40"/>
  <c r="AE247" i="40"/>
  <c r="AE248" i="40"/>
  <c r="AE249" i="40"/>
  <c r="AE250" i="40"/>
  <c r="AE251" i="40"/>
  <c r="AE252" i="40"/>
  <c r="AE253" i="40"/>
  <c r="AE254" i="40"/>
  <c r="AE255" i="40"/>
  <c r="AE256" i="40"/>
  <c r="AE257" i="40"/>
  <c r="AE258" i="40"/>
  <c r="AE259" i="40"/>
  <c r="AE260" i="40"/>
  <c r="AE261" i="40"/>
  <c r="AE262" i="40"/>
  <c r="AE263" i="40"/>
  <c r="AE264" i="40"/>
  <c r="AE265" i="40"/>
  <c r="AE266" i="40"/>
  <c r="AE267" i="40"/>
  <c r="AE268" i="40"/>
  <c r="AE269" i="40"/>
  <c r="AE270" i="40"/>
  <c r="AE271" i="40"/>
  <c r="AE272" i="40"/>
  <c r="AE273" i="40"/>
  <c r="AE274" i="40"/>
  <c r="AE275" i="40"/>
  <c r="AE276" i="40"/>
  <c r="AE277" i="40"/>
  <c r="AE278" i="40"/>
  <c r="AE279" i="40"/>
  <c r="AE280" i="40"/>
  <c r="AE281" i="40"/>
  <c r="AE282" i="40"/>
  <c r="AE283" i="40"/>
  <c r="AE284" i="40"/>
  <c r="AE285" i="40"/>
  <c r="AE286" i="40"/>
  <c r="AE287" i="40"/>
  <c r="AE288" i="40"/>
  <c r="AE289" i="40"/>
  <c r="AE290" i="40"/>
  <c r="AE291" i="40"/>
  <c r="AE292" i="40"/>
  <c r="AE293" i="40"/>
  <c r="AE294" i="40"/>
  <c r="AE295" i="40"/>
  <c r="AE296" i="40"/>
  <c r="AE297" i="40"/>
  <c r="AE298" i="40"/>
  <c r="AE299" i="40"/>
  <c r="AE300" i="40"/>
  <c r="AE301" i="40"/>
  <c r="AE302" i="40"/>
  <c r="AE303" i="40"/>
  <c r="AE304" i="40"/>
  <c r="AE305" i="40"/>
  <c r="AE306" i="40"/>
  <c r="AE307" i="40"/>
  <c r="AE308" i="40"/>
  <c r="AE309" i="40"/>
  <c r="AE310" i="40"/>
  <c r="AE311" i="40"/>
  <c r="AE312" i="40"/>
  <c r="AE313" i="40"/>
  <c r="AE314" i="40"/>
  <c r="AE315" i="40"/>
  <c r="AE316" i="40"/>
  <c r="AE317" i="40"/>
  <c r="AE318" i="40"/>
  <c r="AE319" i="40"/>
  <c r="AE320" i="40"/>
  <c r="AE321" i="40"/>
  <c r="AE322" i="40"/>
  <c r="AE323" i="40"/>
  <c r="AE324" i="40"/>
  <c r="AE325" i="40"/>
  <c r="AE326" i="40"/>
  <c r="AE327" i="40"/>
  <c r="AE328" i="40"/>
  <c r="AE329" i="40"/>
  <c r="AE330" i="40"/>
  <c r="AE331" i="40"/>
  <c r="AE332" i="40"/>
  <c r="AE333" i="40"/>
  <c r="AE334" i="40"/>
  <c r="AE335" i="40"/>
  <c r="AE336" i="40"/>
  <c r="AE337" i="40"/>
  <c r="AE338" i="40"/>
  <c r="AE339" i="40"/>
  <c r="AE340" i="40"/>
  <c r="AE341" i="40"/>
  <c r="AE342" i="40"/>
  <c r="AE343" i="40"/>
  <c r="AE344" i="40"/>
  <c r="AE345" i="40"/>
  <c r="AE346" i="40"/>
  <c r="AE347" i="40"/>
  <c r="AE348" i="40"/>
  <c r="AE349" i="40"/>
  <c r="AE350" i="40"/>
  <c r="AE351" i="40"/>
  <c r="AE352" i="40"/>
  <c r="AE353" i="40"/>
  <c r="AE354" i="40"/>
  <c r="AE355" i="40"/>
  <c r="AE356" i="40"/>
  <c r="AE357" i="40"/>
  <c r="AE358" i="40"/>
  <c r="AE359" i="40"/>
  <c r="AE360" i="40"/>
  <c r="AE361" i="40"/>
  <c r="AE362" i="40"/>
  <c r="AE363" i="40"/>
  <c r="AE364" i="40"/>
  <c r="AE365" i="40"/>
  <c r="AE366" i="40"/>
  <c r="AE367" i="40"/>
  <c r="AE368" i="40"/>
  <c r="AE369" i="40"/>
  <c r="AE370" i="40"/>
  <c r="AE371" i="40"/>
  <c r="AE372" i="40"/>
  <c r="AE373" i="40"/>
  <c r="AE374" i="40"/>
  <c r="AE375" i="40"/>
  <c r="AE376" i="40"/>
  <c r="AE377" i="40"/>
  <c r="AE378" i="40"/>
  <c r="AE379" i="40"/>
  <c r="AE380" i="40"/>
  <c r="AE381" i="40"/>
  <c r="AE382" i="40"/>
  <c r="AE383" i="40"/>
  <c r="AE384" i="40"/>
  <c r="AE385" i="40"/>
  <c r="AE386" i="40"/>
  <c r="AE387" i="40"/>
  <c r="AE388" i="40"/>
  <c r="AE389" i="40"/>
  <c r="AE390" i="40"/>
  <c r="AE391" i="40"/>
  <c r="AE392" i="40"/>
  <c r="AE393" i="40"/>
  <c r="AE394" i="40"/>
  <c r="AE395" i="40"/>
  <c r="AE396" i="40"/>
  <c r="AE397" i="40"/>
  <c r="AE398" i="40"/>
  <c r="AE399" i="40"/>
  <c r="AE400" i="40"/>
  <c r="AE401" i="40"/>
  <c r="AE402" i="40"/>
  <c r="AE403" i="40"/>
  <c r="AE404" i="40"/>
  <c r="AE405" i="40"/>
  <c r="AE406" i="40"/>
  <c r="AE407" i="40"/>
  <c r="AE408" i="40"/>
  <c r="AE409" i="40"/>
  <c r="AE410" i="40"/>
  <c r="AE411" i="40"/>
  <c r="AE412" i="40"/>
  <c r="AE413" i="40"/>
  <c r="AE414" i="40"/>
  <c r="AE415" i="40"/>
  <c r="AE416" i="40"/>
  <c r="AE417" i="40"/>
  <c r="AE418" i="40"/>
  <c r="AE419" i="40"/>
  <c r="AE420" i="40"/>
  <c r="AE421" i="40"/>
  <c r="AE422" i="40"/>
  <c r="AE423" i="40"/>
  <c r="AE424" i="40"/>
  <c r="AE425" i="40"/>
  <c r="AE426" i="40"/>
  <c r="AE427" i="40"/>
  <c r="AE428" i="40"/>
  <c r="AE429" i="40"/>
  <c r="AE430" i="40"/>
  <c r="AE431" i="40"/>
  <c r="AE432" i="40"/>
  <c r="AE433" i="40"/>
  <c r="AE434" i="40"/>
  <c r="AE435" i="40"/>
  <c r="AE436" i="40"/>
  <c r="AE437" i="40"/>
  <c r="AE438" i="40"/>
  <c r="AE439" i="40"/>
  <c r="AE440" i="40"/>
  <c r="AE441" i="40"/>
  <c r="AE442" i="40"/>
  <c r="AE443" i="40"/>
  <c r="AE444" i="40"/>
  <c r="AE445" i="40"/>
  <c r="AE446" i="40"/>
  <c r="AE447" i="40"/>
  <c r="AE448" i="40"/>
  <c r="AE449" i="40"/>
  <c r="AE450" i="40"/>
  <c r="AE451" i="40"/>
  <c r="AE452" i="40"/>
  <c r="AE453" i="40"/>
  <c r="AE454" i="40"/>
  <c r="AE455" i="40"/>
  <c r="AE456" i="40"/>
  <c r="AE457" i="40"/>
  <c r="AE458" i="40"/>
  <c r="AE459" i="40"/>
  <c r="AE460" i="40"/>
  <c r="AE461" i="40"/>
  <c r="AE462" i="40"/>
  <c r="AE463" i="40"/>
  <c r="AE464" i="40"/>
  <c r="AE465" i="40"/>
  <c r="AE466" i="40"/>
  <c r="AE467" i="40"/>
  <c r="AE468" i="40"/>
  <c r="AE469" i="40"/>
  <c r="AE470" i="40"/>
  <c r="AE471" i="40"/>
  <c r="AE472" i="40"/>
  <c r="AE473" i="40"/>
  <c r="AE474" i="40"/>
  <c r="AE475" i="40"/>
  <c r="AE476" i="40"/>
  <c r="AE477" i="40"/>
  <c r="AE478" i="40"/>
  <c r="AE479" i="40"/>
  <c r="AE480" i="40"/>
  <c r="AE481" i="40"/>
  <c r="AE482" i="40"/>
  <c r="AE483" i="40"/>
  <c r="AE484" i="40"/>
  <c r="AE485" i="40"/>
  <c r="AE486" i="40"/>
  <c r="AE487" i="40"/>
  <c r="AE488" i="40"/>
  <c r="AE489" i="40"/>
  <c r="AE490" i="40"/>
  <c r="AE491" i="40"/>
  <c r="AE492" i="40"/>
  <c r="AE493" i="40"/>
  <c r="AE494" i="40"/>
  <c r="AE495" i="40"/>
  <c r="AE496" i="40"/>
  <c r="AE497" i="40"/>
  <c r="AE498" i="40"/>
  <c r="AE499" i="40"/>
  <c r="AE500" i="40"/>
  <c r="AE501" i="40"/>
  <c r="AE502" i="40"/>
  <c r="AE503" i="40"/>
  <c r="AE504" i="40"/>
  <c r="AE505" i="40"/>
  <c r="AE506" i="40"/>
  <c r="AE507" i="40"/>
  <c r="AE508" i="40"/>
  <c r="AE509" i="40"/>
  <c r="AE510" i="40"/>
  <c r="AE511" i="40"/>
  <c r="AE512" i="40"/>
  <c r="AE513" i="40"/>
  <c r="AE514" i="40"/>
  <c r="AE515" i="40"/>
  <c r="AE516" i="40"/>
  <c r="AE517" i="40"/>
  <c r="AE518" i="40"/>
  <c r="AE519" i="40"/>
  <c r="AE520" i="40"/>
  <c r="AE521" i="40"/>
  <c r="AE522" i="40"/>
  <c r="AE523" i="40"/>
  <c r="AE524" i="40"/>
  <c r="AE525" i="40"/>
  <c r="AE526" i="40"/>
  <c r="AE527" i="40"/>
  <c r="AE528" i="40"/>
  <c r="AE529" i="40"/>
  <c r="AE530" i="40"/>
  <c r="AE531" i="40"/>
  <c r="AE532" i="40"/>
  <c r="AE533" i="40"/>
  <c r="AE534" i="40"/>
  <c r="AE535" i="40"/>
  <c r="AE536" i="40"/>
  <c r="AE537" i="40"/>
  <c r="AE538" i="40"/>
  <c r="AE539" i="40"/>
  <c r="AE540" i="40"/>
  <c r="AE541" i="40"/>
  <c r="AE542" i="40"/>
  <c r="AE543" i="40"/>
  <c r="AE544" i="40"/>
  <c r="AE545" i="40"/>
  <c r="AE546" i="40"/>
  <c r="AE547" i="40"/>
  <c r="AE548" i="40"/>
  <c r="AE549" i="40"/>
  <c r="AE550" i="40"/>
  <c r="AE551" i="40"/>
  <c r="AE552" i="40"/>
  <c r="AE553" i="40"/>
  <c r="AE554" i="40"/>
  <c r="AE555" i="40"/>
  <c r="AE556" i="40"/>
  <c r="AE557" i="40"/>
  <c r="AE558" i="40"/>
  <c r="AE559" i="40"/>
  <c r="AE560" i="40"/>
  <c r="AE561" i="40"/>
  <c r="AE562" i="40"/>
  <c r="AE563" i="40"/>
  <c r="AE564" i="40"/>
  <c r="AE565" i="40"/>
  <c r="AE566" i="40"/>
  <c r="AE567" i="40"/>
  <c r="AE568" i="40"/>
  <c r="AE569" i="40"/>
  <c r="AE570" i="40"/>
  <c r="AE571" i="40"/>
  <c r="AE572" i="40"/>
  <c r="AE573" i="40"/>
  <c r="AE574" i="40"/>
  <c r="AE575" i="40"/>
  <c r="AE576" i="40"/>
  <c r="AE577" i="40"/>
  <c r="AE578" i="40"/>
  <c r="AE579" i="40"/>
  <c r="AE580" i="40"/>
  <c r="AE581" i="40"/>
  <c r="AE582" i="40"/>
  <c r="AE583" i="40"/>
  <c r="AE584" i="40"/>
  <c r="AE585" i="40"/>
  <c r="AE586" i="40"/>
  <c r="AE587" i="40"/>
  <c r="AE588" i="40"/>
  <c r="AE589" i="40"/>
  <c r="AE590" i="40"/>
  <c r="AE591" i="40"/>
  <c r="AE592" i="40"/>
  <c r="AE593" i="40"/>
  <c r="AE594" i="40"/>
  <c r="AE595" i="40"/>
  <c r="AE596" i="40"/>
  <c r="AE597" i="40"/>
  <c r="AE598" i="40"/>
  <c r="AE599" i="40"/>
  <c r="AE600" i="40"/>
  <c r="AE601" i="40"/>
  <c r="AE602" i="40"/>
  <c r="AE603" i="40"/>
  <c r="AE604" i="40"/>
  <c r="AE605" i="40"/>
  <c r="AE606" i="40"/>
  <c r="AE607" i="40"/>
  <c r="AE608" i="40"/>
  <c r="AE609" i="40"/>
  <c r="AE610" i="40"/>
  <c r="AE611" i="40"/>
  <c r="AE612" i="40"/>
  <c r="AE613" i="40"/>
  <c r="AE614" i="40"/>
  <c r="AE615" i="40"/>
  <c r="AE616" i="40"/>
  <c r="AE617" i="40"/>
  <c r="AE618" i="40"/>
  <c r="AE619" i="40"/>
  <c r="AE620" i="40"/>
  <c r="AE621" i="40"/>
  <c r="AE622" i="40"/>
  <c r="AE623" i="40"/>
  <c r="AE624" i="40"/>
  <c r="AE625" i="40"/>
  <c r="AE626" i="40"/>
  <c r="AE627" i="40"/>
  <c r="AE628" i="40"/>
  <c r="AE629" i="40"/>
  <c r="AE630" i="40"/>
  <c r="AE631" i="40"/>
  <c r="AE632" i="40"/>
  <c r="AE633" i="40"/>
  <c r="AE634" i="40"/>
  <c r="AE635" i="40"/>
  <c r="AE636" i="40"/>
  <c r="AE637" i="40"/>
  <c r="AE638" i="40"/>
  <c r="AE639" i="40"/>
  <c r="AE640" i="40"/>
  <c r="AE641" i="40"/>
  <c r="AE642" i="40"/>
  <c r="AE643" i="40"/>
  <c r="AE644" i="40"/>
  <c r="AE645" i="40"/>
  <c r="AE646" i="40"/>
  <c r="AE647" i="40"/>
  <c r="AE648" i="40"/>
  <c r="AE649" i="40"/>
  <c r="AE650" i="40"/>
  <c r="AE651" i="40"/>
  <c r="AE652" i="40"/>
  <c r="AE653" i="40"/>
  <c r="AE654" i="40"/>
  <c r="AE655" i="40"/>
  <c r="AE656" i="40"/>
  <c r="AE657" i="40"/>
  <c r="AE658" i="40"/>
  <c r="AE659" i="40"/>
  <c r="AE660" i="40"/>
  <c r="AE661" i="40"/>
  <c r="AE662" i="40"/>
  <c r="AE663" i="40"/>
  <c r="AE664" i="40"/>
  <c r="AE665" i="40"/>
  <c r="AE666" i="40"/>
  <c r="AE667" i="40"/>
  <c r="AE668" i="40"/>
  <c r="AE669" i="40"/>
  <c r="AE670" i="40"/>
  <c r="AE671" i="40"/>
  <c r="AE672" i="40"/>
  <c r="AE673" i="40"/>
  <c r="AE674" i="40"/>
  <c r="AE675" i="40"/>
  <c r="AE676" i="40"/>
  <c r="AE677" i="40"/>
  <c r="AE678" i="40"/>
  <c r="AE679" i="40"/>
  <c r="AE680" i="40"/>
  <c r="AE681" i="40"/>
  <c r="AE682" i="40"/>
  <c r="AE683" i="40"/>
  <c r="AE684" i="40"/>
  <c r="AE685" i="40"/>
  <c r="AE686" i="40"/>
  <c r="AE687" i="40"/>
  <c r="AE688" i="40"/>
  <c r="AE689" i="40"/>
  <c r="AE690" i="40"/>
  <c r="AE691" i="40"/>
  <c r="AE692" i="40"/>
  <c r="AE693" i="40"/>
  <c r="AE694" i="40"/>
  <c r="AE695" i="40"/>
  <c r="AE696" i="40"/>
  <c r="AE697" i="40"/>
  <c r="AE698" i="40"/>
  <c r="AE699" i="40"/>
  <c r="AE700" i="40"/>
  <c r="AE701" i="40"/>
  <c r="AE702" i="40"/>
  <c r="AE703" i="40"/>
  <c r="AE704" i="40"/>
  <c r="AE705" i="40"/>
  <c r="AE706" i="40"/>
  <c r="AE707" i="40"/>
  <c r="AE708" i="40"/>
  <c r="AE709" i="40"/>
  <c r="AE710" i="40"/>
  <c r="AE711" i="40"/>
  <c r="AE712" i="40"/>
  <c r="AE713" i="40"/>
  <c r="AE714" i="40"/>
  <c r="AE715" i="40"/>
  <c r="AE716" i="40"/>
  <c r="AE717" i="40"/>
  <c r="AE718" i="40"/>
  <c r="AE719" i="40"/>
  <c r="AE720" i="40"/>
  <c r="AE721" i="40"/>
  <c r="AE722" i="40"/>
  <c r="AE723" i="40"/>
  <c r="AE724" i="40"/>
  <c r="AE725" i="40"/>
  <c r="AE726" i="40"/>
  <c r="AE727" i="40"/>
  <c r="AE728" i="40"/>
  <c r="AE729" i="40"/>
  <c r="AE730" i="40"/>
  <c r="AE731" i="40"/>
  <c r="AE732" i="40"/>
  <c r="AE733" i="40"/>
  <c r="AE734" i="40"/>
  <c r="AE735" i="40"/>
  <c r="AE736" i="40"/>
  <c r="AE737" i="40"/>
  <c r="AE738" i="40"/>
  <c r="AE739" i="40"/>
  <c r="AE740" i="40"/>
  <c r="AE741" i="40"/>
  <c r="AE742" i="40"/>
  <c r="AE743" i="40"/>
  <c r="AE744" i="40"/>
  <c r="AE745" i="40"/>
  <c r="AE746" i="40"/>
  <c r="AE747" i="40"/>
  <c r="AE748" i="40"/>
  <c r="AE749" i="40"/>
  <c r="AE750" i="40"/>
  <c r="AE751" i="40"/>
  <c r="AE752" i="40"/>
  <c r="AE753" i="40"/>
  <c r="AE754" i="40"/>
  <c r="AE755" i="40"/>
  <c r="AE756" i="40"/>
  <c r="AE757" i="40"/>
  <c r="AE758" i="40"/>
  <c r="AE759" i="40"/>
  <c r="AE760" i="40"/>
  <c r="AE761" i="40"/>
  <c r="AE762" i="40"/>
  <c r="AE763" i="40"/>
  <c r="AE764" i="40"/>
  <c r="AE765" i="40"/>
  <c r="AE766" i="40"/>
  <c r="AE767" i="40"/>
  <c r="AE768" i="40"/>
  <c r="AE769" i="40"/>
  <c r="AE770" i="40"/>
  <c r="AE771" i="40"/>
  <c r="AE772" i="40"/>
  <c r="AE773" i="40"/>
  <c r="AE774" i="40"/>
  <c r="AE775" i="40"/>
  <c r="AE776" i="40"/>
  <c r="AE777" i="40"/>
  <c r="AE778" i="40"/>
  <c r="AE779" i="40"/>
  <c r="AE780" i="40"/>
  <c r="AE781" i="40"/>
  <c r="AE782" i="40"/>
  <c r="AE783" i="40"/>
  <c r="AE784" i="40"/>
  <c r="AE785" i="40"/>
  <c r="AE786" i="40"/>
  <c r="AE787" i="40"/>
  <c r="AE788" i="40"/>
  <c r="AE789" i="40"/>
  <c r="AE790" i="40"/>
  <c r="AE791" i="40"/>
  <c r="AE792" i="40"/>
  <c r="AE793" i="40"/>
  <c r="AE794" i="40"/>
  <c r="AE795" i="40"/>
  <c r="AE796" i="40"/>
  <c r="AE797" i="40"/>
  <c r="AE798" i="40"/>
  <c r="AE799" i="40"/>
  <c r="AE800" i="40"/>
  <c r="AE801" i="40"/>
  <c r="AE802" i="40"/>
  <c r="AE803" i="40"/>
  <c r="AE804" i="40"/>
  <c r="AE805" i="40"/>
  <c r="AE806" i="40"/>
  <c r="AE807" i="40"/>
  <c r="AE808" i="40"/>
  <c r="AE809" i="40"/>
  <c r="AE810" i="40"/>
  <c r="AE811" i="40"/>
  <c r="AE812" i="40"/>
  <c r="AE813" i="40"/>
  <c r="AE814" i="40"/>
  <c r="AE815" i="40"/>
  <c r="AE816" i="40"/>
  <c r="AE817" i="40"/>
  <c r="AE818" i="40"/>
  <c r="AE819" i="40"/>
  <c r="AE820" i="40"/>
  <c r="AE821" i="40"/>
  <c r="AE822" i="40"/>
  <c r="AE823" i="40"/>
  <c r="AE824" i="40"/>
  <c r="AE825" i="40"/>
  <c r="AE826" i="40"/>
  <c r="AE827" i="40"/>
  <c r="AE828" i="40"/>
  <c r="AE829" i="40"/>
  <c r="AE830" i="40"/>
  <c r="AE831" i="40"/>
  <c r="AE832" i="40"/>
  <c r="AE833" i="40"/>
  <c r="AE834" i="40"/>
  <c r="AE835" i="40"/>
  <c r="AE836" i="40"/>
  <c r="AE837" i="40"/>
  <c r="AE838" i="40"/>
  <c r="AE839" i="40"/>
  <c r="AE840" i="40"/>
  <c r="AE841" i="40"/>
  <c r="AE842" i="40"/>
  <c r="AE843" i="40"/>
  <c r="AE844" i="40"/>
  <c r="AE845" i="40"/>
  <c r="AE846" i="40"/>
  <c r="AE847" i="40"/>
  <c r="AE848" i="40"/>
  <c r="AE849" i="40"/>
  <c r="AE850" i="40"/>
  <c r="AE851" i="40"/>
  <c r="AE852" i="40"/>
  <c r="AE853" i="40"/>
  <c r="AE854" i="40"/>
  <c r="AE855" i="40"/>
  <c r="AE856" i="40"/>
  <c r="AE857" i="40"/>
  <c r="AE858" i="40"/>
  <c r="AE859" i="40"/>
  <c r="AE860" i="40"/>
  <c r="AE861" i="40"/>
  <c r="AE862" i="40"/>
  <c r="AE863" i="40"/>
  <c r="AE864" i="40"/>
  <c r="AE865" i="40"/>
  <c r="AE866" i="40"/>
  <c r="AE867" i="40"/>
  <c r="AE868" i="40"/>
  <c r="AE869" i="40"/>
  <c r="AE870" i="40"/>
  <c r="AE871" i="40"/>
  <c r="AE872" i="40"/>
  <c r="AE873" i="40"/>
  <c r="AE874" i="40"/>
  <c r="AE875" i="40"/>
  <c r="AE876" i="40"/>
  <c r="AE877" i="40"/>
  <c r="AE878" i="40"/>
  <c r="AE879" i="40"/>
  <c r="AE880" i="40"/>
  <c r="AE881" i="40"/>
  <c r="AE882" i="40"/>
  <c r="AE883" i="40"/>
  <c r="AE884" i="40"/>
  <c r="AE885" i="40"/>
  <c r="AE886" i="40"/>
  <c r="AE887" i="40"/>
  <c r="AE888" i="40"/>
  <c r="AE889" i="40"/>
  <c r="AE890" i="40"/>
  <c r="AE891" i="40"/>
  <c r="AE892" i="40"/>
  <c r="AE893" i="40"/>
  <c r="AE894" i="40"/>
  <c r="AE895" i="40"/>
  <c r="AE896" i="40"/>
  <c r="AE897" i="40"/>
  <c r="AE898" i="40"/>
  <c r="AE899" i="40"/>
  <c r="AE900" i="40"/>
  <c r="AE901" i="40"/>
  <c r="AE902" i="40"/>
  <c r="AE903" i="40"/>
  <c r="AE904" i="40"/>
  <c r="AE905" i="40"/>
  <c r="AE906" i="40"/>
  <c r="AE907" i="40"/>
  <c r="AE908" i="40"/>
  <c r="AE909" i="40"/>
  <c r="AE910" i="40"/>
  <c r="AE911" i="40"/>
  <c r="AE912" i="40"/>
  <c r="AE913" i="40"/>
  <c r="AE914" i="40"/>
  <c r="AE915" i="40"/>
  <c r="AE916" i="40"/>
  <c r="AE917" i="40"/>
  <c r="AE918" i="40"/>
  <c r="AE919" i="40"/>
  <c r="AE920" i="40"/>
  <c r="AE921" i="40"/>
  <c r="AE922" i="40"/>
  <c r="AE923" i="40"/>
  <c r="AE924" i="40"/>
  <c r="AE925" i="40"/>
  <c r="AE926" i="40"/>
  <c r="AE927" i="40"/>
  <c r="AE928" i="40"/>
  <c r="AE929" i="40"/>
  <c r="AE930" i="40"/>
  <c r="AE931" i="40"/>
  <c r="AE932" i="40"/>
  <c r="AE933" i="40"/>
  <c r="AE934" i="40"/>
  <c r="AE935" i="40"/>
  <c r="AE936" i="40"/>
  <c r="AE937" i="40"/>
  <c r="AE938" i="40"/>
  <c r="AE939" i="40"/>
  <c r="AE940" i="40"/>
  <c r="AE941" i="40"/>
  <c r="AE942" i="40"/>
  <c r="AE943" i="40"/>
  <c r="AE944" i="40"/>
  <c r="AE945" i="40"/>
  <c r="AE946" i="40"/>
  <c r="AE947" i="40"/>
  <c r="AE948" i="40"/>
  <c r="AE949" i="40"/>
  <c r="AE950" i="40"/>
  <c r="AE951" i="40"/>
  <c r="AE952" i="40"/>
  <c r="AE953" i="40"/>
  <c r="AE954" i="40"/>
  <c r="AE955" i="40"/>
  <c r="AE956" i="40"/>
  <c r="AE957" i="40"/>
  <c r="AE958" i="40"/>
  <c r="AE959" i="40"/>
  <c r="AE960" i="40"/>
  <c r="AE961" i="40"/>
  <c r="AE962" i="40"/>
  <c r="AE963" i="40"/>
  <c r="AE964" i="40"/>
  <c r="AE965" i="40"/>
  <c r="AE966" i="40"/>
  <c r="AE967" i="40"/>
  <c r="AE968" i="40"/>
  <c r="AE969" i="40"/>
  <c r="AE970" i="40"/>
  <c r="AE971" i="40"/>
  <c r="AE972" i="40"/>
  <c r="AE973" i="40"/>
  <c r="AE974" i="40"/>
  <c r="AE975" i="40"/>
  <c r="AE976" i="40"/>
  <c r="AE977" i="40"/>
  <c r="AE978" i="40"/>
  <c r="AE979" i="40"/>
  <c r="AE980" i="40"/>
  <c r="AE981" i="40"/>
  <c r="AE982" i="40"/>
  <c r="AE983" i="40"/>
  <c r="AE984" i="40"/>
  <c r="AE985" i="40"/>
  <c r="AE986" i="40"/>
  <c r="AE987" i="40"/>
  <c r="AE988" i="40"/>
  <c r="AE989" i="40"/>
  <c r="AE990" i="40"/>
  <c r="AE991" i="40"/>
  <c r="AE992" i="40"/>
  <c r="AE993" i="40"/>
  <c r="AE994" i="40"/>
  <c r="AE995" i="40"/>
  <c r="AE996" i="40"/>
  <c r="AE997" i="40"/>
  <c r="AE998" i="40"/>
  <c r="AE999" i="40"/>
  <c r="AE1000" i="40"/>
  <c r="AE1001" i="40"/>
  <c r="AD3" i="40"/>
  <c r="AD4" i="40"/>
  <c r="AD5" i="40"/>
  <c r="AD6" i="40"/>
  <c r="AD7" i="40"/>
  <c r="AD8" i="40"/>
  <c r="AD9" i="40"/>
  <c r="AD10" i="40"/>
  <c r="AD11" i="40"/>
  <c r="AD12" i="40"/>
  <c r="AD13" i="40"/>
  <c r="AD14" i="40"/>
  <c r="AD15" i="40"/>
  <c r="AD16" i="40"/>
  <c r="AD17" i="40"/>
  <c r="AD18" i="40"/>
  <c r="AD19" i="40"/>
  <c r="AD20" i="40"/>
  <c r="AD21" i="40"/>
  <c r="AD22" i="40"/>
  <c r="AD23" i="40"/>
  <c r="AD24" i="40"/>
  <c r="AD25" i="40"/>
  <c r="AD26" i="40"/>
  <c r="AD27" i="40"/>
  <c r="AD28" i="40"/>
  <c r="AD29" i="40"/>
  <c r="AD30" i="40"/>
  <c r="AD31" i="40"/>
  <c r="AD32" i="40"/>
  <c r="AD33" i="40"/>
  <c r="AD34" i="40"/>
  <c r="AD35" i="40"/>
  <c r="AD36" i="40"/>
  <c r="AD37" i="40"/>
  <c r="AD38" i="40"/>
  <c r="AD39" i="40"/>
  <c r="AD40" i="40"/>
  <c r="AD41" i="40"/>
  <c r="AD42" i="40"/>
  <c r="AD43" i="40"/>
  <c r="AD44" i="40"/>
  <c r="AD45" i="40"/>
  <c r="AD46" i="40"/>
  <c r="AD47" i="40"/>
  <c r="AD48" i="40"/>
  <c r="AD49" i="40"/>
  <c r="AD50" i="40"/>
  <c r="AD51" i="40"/>
  <c r="AD52" i="40"/>
  <c r="AD53" i="40"/>
  <c r="AD54" i="40"/>
  <c r="AD55" i="40"/>
  <c r="AD56" i="40"/>
  <c r="AD57" i="40"/>
  <c r="AD58" i="40"/>
  <c r="AD59" i="40"/>
  <c r="AD60" i="40"/>
  <c r="AD61" i="40"/>
  <c r="AD62" i="40"/>
  <c r="AD63" i="40"/>
  <c r="AD64" i="40"/>
  <c r="AD65" i="40"/>
  <c r="AD66" i="40"/>
  <c r="AD67" i="40"/>
  <c r="AD68" i="40"/>
  <c r="AD69" i="40"/>
  <c r="AD70" i="40"/>
  <c r="AD71" i="40"/>
  <c r="AD72" i="40"/>
  <c r="AD73" i="40"/>
  <c r="AD74" i="40"/>
  <c r="AD75" i="40"/>
  <c r="AD76" i="40"/>
  <c r="AD77" i="40"/>
  <c r="AD78" i="40"/>
  <c r="AD79" i="40"/>
  <c r="AD80" i="40"/>
  <c r="AD81" i="40"/>
  <c r="AD82" i="40"/>
  <c r="AD83" i="40"/>
  <c r="AD84" i="40"/>
  <c r="AD85" i="40"/>
  <c r="AD86" i="40"/>
  <c r="AD87" i="40"/>
  <c r="AD88" i="40"/>
  <c r="AD89" i="40"/>
  <c r="AD90" i="40"/>
  <c r="AD91" i="40"/>
  <c r="AD92" i="40"/>
  <c r="AD93" i="40"/>
  <c r="AD94" i="40"/>
  <c r="AD95" i="40"/>
  <c r="AD96" i="40"/>
  <c r="AD97" i="40"/>
  <c r="AD98" i="40"/>
  <c r="AD99" i="40"/>
  <c r="AD100" i="40"/>
  <c r="AD101" i="40"/>
  <c r="AD102" i="40"/>
  <c r="AD103" i="40"/>
  <c r="AD104" i="40"/>
  <c r="AD105" i="40"/>
  <c r="AD106" i="40"/>
  <c r="AD107" i="40"/>
  <c r="AD108" i="40"/>
  <c r="AD109" i="40"/>
  <c r="AD110" i="40"/>
  <c r="AD111" i="40"/>
  <c r="AD112" i="40"/>
  <c r="AD113" i="40"/>
  <c r="AD114" i="40"/>
  <c r="AD115" i="40"/>
  <c r="AD116" i="40"/>
  <c r="AD117" i="40"/>
  <c r="AD118" i="40"/>
  <c r="AD119" i="40"/>
  <c r="AD120" i="40"/>
  <c r="AD121" i="40"/>
  <c r="AD122" i="40"/>
  <c r="AD123" i="40"/>
  <c r="AD124" i="40"/>
  <c r="AD125" i="40"/>
  <c r="AD126" i="40"/>
  <c r="AD127" i="40"/>
  <c r="AD128" i="40"/>
  <c r="AD129" i="40"/>
  <c r="AD130" i="40"/>
  <c r="AD131" i="40"/>
  <c r="AD132" i="40"/>
  <c r="AD133" i="40"/>
  <c r="AD134" i="40"/>
  <c r="AD135" i="40"/>
  <c r="AD136" i="40"/>
  <c r="AD137" i="40"/>
  <c r="AD138" i="40"/>
  <c r="AD139" i="40"/>
  <c r="AD140" i="40"/>
  <c r="AD141" i="40"/>
  <c r="AD142" i="40"/>
  <c r="AD143" i="40"/>
  <c r="AD144" i="40"/>
  <c r="AD145" i="40"/>
  <c r="AD146" i="40"/>
  <c r="AD147" i="40"/>
  <c r="AD148" i="40"/>
  <c r="AD149" i="40"/>
  <c r="AD150" i="40"/>
  <c r="AD151" i="40"/>
  <c r="AD152" i="40"/>
  <c r="AD153" i="40"/>
  <c r="AD154" i="40"/>
  <c r="AD155" i="40"/>
  <c r="AD156" i="40"/>
  <c r="AD157" i="40"/>
  <c r="AD158" i="40"/>
  <c r="AD159" i="40"/>
  <c r="AD160" i="40"/>
  <c r="AD161" i="40"/>
  <c r="AD162" i="40"/>
  <c r="AD163" i="40"/>
  <c r="AD164" i="40"/>
  <c r="AD165" i="40"/>
  <c r="AD166" i="40"/>
  <c r="AD167" i="40"/>
  <c r="AD168" i="40"/>
  <c r="AD169" i="40"/>
  <c r="AD170" i="40"/>
  <c r="AD171" i="40"/>
  <c r="AD172" i="40"/>
  <c r="AD173" i="40"/>
  <c r="AD174" i="40"/>
  <c r="AD175" i="40"/>
  <c r="AD176" i="40"/>
  <c r="AD177" i="40"/>
  <c r="AD178" i="40"/>
  <c r="AD179" i="40"/>
  <c r="AD180" i="40"/>
  <c r="AD181" i="40"/>
  <c r="AD182" i="40"/>
  <c r="AD183" i="40"/>
  <c r="AD184" i="40"/>
  <c r="AD185" i="40"/>
  <c r="AD186" i="40"/>
  <c r="AD187" i="40"/>
  <c r="AD188" i="40"/>
  <c r="AD189" i="40"/>
  <c r="AD190" i="40"/>
  <c r="AD191" i="40"/>
  <c r="AD192" i="40"/>
  <c r="AD193" i="40"/>
  <c r="AD194" i="40"/>
  <c r="AD195" i="40"/>
  <c r="AD196" i="40"/>
  <c r="AD197" i="40"/>
  <c r="AD198" i="40"/>
  <c r="AD199" i="40"/>
  <c r="AD200" i="40"/>
  <c r="AD201" i="40"/>
  <c r="AD202" i="40"/>
  <c r="AD203" i="40"/>
  <c r="AD204" i="40"/>
  <c r="AD205" i="40"/>
  <c r="AD206" i="40"/>
  <c r="AD207" i="40"/>
  <c r="AD208" i="40"/>
  <c r="AD209" i="40"/>
  <c r="AD210" i="40"/>
  <c r="AD211" i="40"/>
  <c r="AD212" i="40"/>
  <c r="AD213" i="40"/>
  <c r="AD214" i="40"/>
  <c r="AD215" i="40"/>
  <c r="AD216" i="40"/>
  <c r="AD217" i="40"/>
  <c r="AD218" i="40"/>
  <c r="AD219" i="40"/>
  <c r="AD220" i="40"/>
  <c r="AD221" i="40"/>
  <c r="AD222" i="40"/>
  <c r="AD223" i="40"/>
  <c r="AD224" i="40"/>
  <c r="AD225" i="40"/>
  <c r="AD226" i="40"/>
  <c r="AD227" i="40"/>
  <c r="AD228" i="40"/>
  <c r="AD229" i="40"/>
  <c r="AD230" i="40"/>
  <c r="AD231" i="40"/>
  <c r="AD232" i="40"/>
  <c r="AD233" i="40"/>
  <c r="AD234" i="40"/>
  <c r="AD235" i="40"/>
  <c r="AD236" i="40"/>
  <c r="AD237" i="40"/>
  <c r="AD238" i="40"/>
  <c r="AD239" i="40"/>
  <c r="AD240" i="40"/>
  <c r="AD241" i="40"/>
  <c r="AD242" i="40"/>
  <c r="AD243" i="40"/>
  <c r="AD244" i="40"/>
  <c r="AD245" i="40"/>
  <c r="AD246" i="40"/>
  <c r="AD247" i="40"/>
  <c r="AD248" i="40"/>
  <c r="AD249" i="40"/>
  <c r="AD250" i="40"/>
  <c r="AD251" i="40"/>
  <c r="AD252" i="40"/>
  <c r="AD253" i="40"/>
  <c r="AD254" i="40"/>
  <c r="AD255" i="40"/>
  <c r="AD256" i="40"/>
  <c r="AD257" i="40"/>
  <c r="AD258" i="40"/>
  <c r="AD259" i="40"/>
  <c r="AD260" i="40"/>
  <c r="AD261" i="40"/>
  <c r="AD262" i="40"/>
  <c r="AD263" i="40"/>
  <c r="AD264" i="40"/>
  <c r="AD265" i="40"/>
  <c r="AD266" i="40"/>
  <c r="AD267" i="40"/>
  <c r="AD268" i="40"/>
  <c r="AD269" i="40"/>
  <c r="AD270" i="40"/>
  <c r="AD271" i="40"/>
  <c r="AD272" i="40"/>
  <c r="AD273" i="40"/>
  <c r="AD274" i="40"/>
  <c r="AD275" i="40"/>
  <c r="AD276" i="40"/>
  <c r="AD277" i="40"/>
  <c r="AD278" i="40"/>
  <c r="AD279" i="40"/>
  <c r="AD280" i="40"/>
  <c r="AD281" i="40"/>
  <c r="AD282" i="40"/>
  <c r="AD283" i="40"/>
  <c r="AD284" i="40"/>
  <c r="AD285" i="40"/>
  <c r="AD286" i="40"/>
  <c r="AD287" i="40"/>
  <c r="AD288" i="40"/>
  <c r="AD289" i="40"/>
  <c r="AD290" i="40"/>
  <c r="AD291" i="40"/>
  <c r="AD292" i="40"/>
  <c r="AD293" i="40"/>
  <c r="AD294" i="40"/>
  <c r="AD295" i="40"/>
  <c r="AD296" i="40"/>
  <c r="AD297" i="40"/>
  <c r="AD298" i="40"/>
  <c r="AD299" i="40"/>
  <c r="AD300" i="40"/>
  <c r="AD301" i="40"/>
  <c r="AD302" i="40"/>
  <c r="AD303" i="40"/>
  <c r="AD304" i="40"/>
  <c r="AD305" i="40"/>
  <c r="AD306" i="40"/>
  <c r="AD307" i="40"/>
  <c r="AD308" i="40"/>
  <c r="AD309" i="40"/>
  <c r="AD310" i="40"/>
  <c r="AD311" i="40"/>
  <c r="AD312" i="40"/>
  <c r="AD313" i="40"/>
  <c r="AD314" i="40"/>
  <c r="AD315" i="40"/>
  <c r="AD316" i="40"/>
  <c r="AD317" i="40"/>
  <c r="AD318" i="40"/>
  <c r="AD319" i="40"/>
  <c r="AD320" i="40"/>
  <c r="AD321" i="40"/>
  <c r="AD322" i="40"/>
  <c r="AD323" i="40"/>
  <c r="AD324" i="40"/>
  <c r="AD325" i="40"/>
  <c r="AD326" i="40"/>
  <c r="AD327" i="40"/>
  <c r="AD328" i="40"/>
  <c r="AD329" i="40"/>
  <c r="AD330" i="40"/>
  <c r="AD331" i="40"/>
  <c r="AD332" i="40"/>
  <c r="AD333" i="40"/>
  <c r="AD334" i="40"/>
  <c r="AD335" i="40"/>
  <c r="AD336" i="40"/>
  <c r="AD337" i="40"/>
  <c r="AD338" i="40"/>
  <c r="AD339" i="40"/>
  <c r="AD340" i="40"/>
  <c r="AD341" i="40"/>
  <c r="AD342" i="40"/>
  <c r="AD343" i="40"/>
  <c r="AD344" i="40"/>
  <c r="AD345" i="40"/>
  <c r="AD346" i="40"/>
  <c r="AD347" i="40"/>
  <c r="AD348" i="40"/>
  <c r="AD349" i="40"/>
  <c r="AD350" i="40"/>
  <c r="AD351" i="40"/>
  <c r="AD352" i="40"/>
  <c r="AD353" i="40"/>
  <c r="AD354" i="40"/>
  <c r="AD355" i="40"/>
  <c r="AD356" i="40"/>
  <c r="AD357" i="40"/>
  <c r="AD358" i="40"/>
  <c r="AD359" i="40"/>
  <c r="AD360" i="40"/>
  <c r="AD361" i="40"/>
  <c r="AD362" i="40"/>
  <c r="AD363" i="40"/>
  <c r="AD364" i="40"/>
  <c r="AD365" i="40"/>
  <c r="AD366" i="40"/>
  <c r="AD367" i="40"/>
  <c r="AD368" i="40"/>
  <c r="AD369" i="40"/>
  <c r="AD370" i="40"/>
  <c r="AD371" i="40"/>
  <c r="AD372" i="40"/>
  <c r="AD373" i="40"/>
  <c r="AD374" i="40"/>
  <c r="AD375" i="40"/>
  <c r="AD376" i="40"/>
  <c r="AD377" i="40"/>
  <c r="AD378" i="40"/>
  <c r="AD379" i="40"/>
  <c r="AD380" i="40"/>
  <c r="AD381" i="40"/>
  <c r="AD382" i="40"/>
  <c r="AD383" i="40"/>
  <c r="AD384" i="40"/>
  <c r="AD385" i="40"/>
  <c r="AD386" i="40"/>
  <c r="AD387" i="40"/>
  <c r="AD388" i="40"/>
  <c r="AD389" i="40"/>
  <c r="AD390" i="40"/>
  <c r="AD391" i="40"/>
  <c r="AD392" i="40"/>
  <c r="AD393" i="40"/>
  <c r="AD394" i="40"/>
  <c r="AD395" i="40"/>
  <c r="AD396" i="40"/>
  <c r="AD397" i="40"/>
  <c r="AD398" i="40"/>
  <c r="AD399" i="40"/>
  <c r="AD400" i="40"/>
  <c r="AD401" i="40"/>
  <c r="AD402" i="40"/>
  <c r="AD403" i="40"/>
  <c r="AD404" i="40"/>
  <c r="AD405" i="40"/>
  <c r="AD406" i="40"/>
  <c r="AD407" i="40"/>
  <c r="AD408" i="40"/>
  <c r="AD409" i="40"/>
  <c r="AD410" i="40"/>
  <c r="AD411" i="40"/>
  <c r="AD412" i="40"/>
  <c r="AD413" i="40"/>
  <c r="AD414" i="40"/>
  <c r="AD415" i="40"/>
  <c r="AD416" i="40"/>
  <c r="AD417" i="40"/>
  <c r="AD418" i="40"/>
  <c r="AD419" i="40"/>
  <c r="AD420" i="40"/>
  <c r="AD421" i="40"/>
  <c r="AD422" i="40"/>
  <c r="AD423" i="40"/>
  <c r="AD424" i="40"/>
  <c r="AD425" i="40"/>
  <c r="AD426" i="40"/>
  <c r="AD427" i="40"/>
  <c r="AD428" i="40"/>
  <c r="AD429" i="40"/>
  <c r="AD430" i="40"/>
  <c r="AD431" i="40"/>
  <c r="AD432" i="40"/>
  <c r="AD433" i="40"/>
  <c r="AD434" i="40"/>
  <c r="AD435" i="40"/>
  <c r="AD436" i="40"/>
  <c r="AD437" i="40"/>
  <c r="AD438" i="40"/>
  <c r="AD439" i="40"/>
  <c r="AD440" i="40"/>
  <c r="AD441" i="40"/>
  <c r="AD442" i="40"/>
  <c r="AD443" i="40"/>
  <c r="AD444" i="40"/>
  <c r="AD445" i="40"/>
  <c r="AD446" i="40"/>
  <c r="AD447" i="40"/>
  <c r="AD448" i="40"/>
  <c r="AD449" i="40"/>
  <c r="AD450" i="40"/>
  <c r="AD451" i="40"/>
  <c r="AD452" i="40"/>
  <c r="AD453" i="40"/>
  <c r="AD454" i="40"/>
  <c r="AD455" i="40"/>
  <c r="AD456" i="40"/>
  <c r="AD457" i="40"/>
  <c r="AD458" i="40"/>
  <c r="AD459" i="40"/>
  <c r="AD460" i="40"/>
  <c r="AD461" i="40"/>
  <c r="AD462" i="40"/>
  <c r="AD463" i="40"/>
  <c r="AD464" i="40"/>
  <c r="AD465" i="40"/>
  <c r="AD466" i="40"/>
  <c r="AD467" i="40"/>
  <c r="AD468" i="40"/>
  <c r="AD469" i="40"/>
  <c r="AD470" i="40"/>
  <c r="AD471" i="40"/>
  <c r="AD472" i="40"/>
  <c r="AD473" i="40"/>
  <c r="AD474" i="40"/>
  <c r="AD475" i="40"/>
  <c r="AD476" i="40"/>
  <c r="AD477" i="40"/>
  <c r="AD478" i="40"/>
  <c r="AD479" i="40"/>
  <c r="AD480" i="40"/>
  <c r="AD481" i="40"/>
  <c r="AD482" i="40"/>
  <c r="AD483" i="40"/>
  <c r="AD484" i="40"/>
  <c r="AD485" i="40"/>
  <c r="AD486" i="40"/>
  <c r="AD487" i="40"/>
  <c r="AD488" i="40"/>
  <c r="AD489" i="40"/>
  <c r="AD490" i="40"/>
  <c r="AD491" i="40"/>
  <c r="AD492" i="40"/>
  <c r="AD493" i="40"/>
  <c r="AD494" i="40"/>
  <c r="AD495" i="40"/>
  <c r="AD496" i="40"/>
  <c r="AD497" i="40"/>
  <c r="AD498" i="40"/>
  <c r="AD499" i="40"/>
  <c r="AD500" i="40"/>
  <c r="AD501" i="40"/>
  <c r="AD502" i="40"/>
  <c r="AD503" i="40"/>
  <c r="AD504" i="40"/>
  <c r="AD505" i="40"/>
  <c r="AD506" i="40"/>
  <c r="AD507" i="40"/>
  <c r="AD508" i="40"/>
  <c r="AD509" i="40"/>
  <c r="AD510" i="40"/>
  <c r="AD511" i="40"/>
  <c r="AD512" i="40"/>
  <c r="AD513" i="40"/>
  <c r="AD514" i="40"/>
  <c r="AD515" i="40"/>
  <c r="AD516" i="40"/>
  <c r="AD517" i="40"/>
  <c r="AD518" i="40"/>
  <c r="AD519" i="40"/>
  <c r="AD520" i="40"/>
  <c r="AD521" i="40"/>
  <c r="AD522" i="40"/>
  <c r="AD523" i="40"/>
  <c r="AD524" i="40"/>
  <c r="AD525" i="40"/>
  <c r="AD526" i="40"/>
  <c r="AD527" i="40"/>
  <c r="AD528" i="40"/>
  <c r="AD529" i="40"/>
  <c r="AD530" i="40"/>
  <c r="AD531" i="40"/>
  <c r="AD532" i="40"/>
  <c r="AD533" i="40"/>
  <c r="AD534" i="40"/>
  <c r="AD535" i="40"/>
  <c r="AD536" i="40"/>
  <c r="AD537" i="40"/>
  <c r="AD538" i="40"/>
  <c r="AD539" i="40"/>
  <c r="AD540" i="40"/>
  <c r="AD541" i="40"/>
  <c r="AD542" i="40"/>
  <c r="AD543" i="40"/>
  <c r="AD544" i="40"/>
  <c r="AD545" i="40"/>
  <c r="AD546" i="40"/>
  <c r="AD547" i="40"/>
  <c r="AD548" i="40"/>
  <c r="AD549" i="40"/>
  <c r="AD550" i="40"/>
  <c r="AD551" i="40"/>
  <c r="AD552" i="40"/>
  <c r="AD553" i="40"/>
  <c r="AD554" i="40"/>
  <c r="AD555" i="40"/>
  <c r="AD556" i="40"/>
  <c r="AD557" i="40"/>
  <c r="AD558" i="40"/>
  <c r="AD559" i="40"/>
  <c r="AD560" i="40"/>
  <c r="AD561" i="40"/>
  <c r="AD562" i="40"/>
  <c r="AD563" i="40"/>
  <c r="AD564" i="40"/>
  <c r="AD565" i="40"/>
  <c r="AD566" i="40"/>
  <c r="AD567" i="40"/>
  <c r="AD568" i="40"/>
  <c r="AD569" i="40"/>
  <c r="AD570" i="40"/>
  <c r="AD571" i="40"/>
  <c r="AD572" i="40"/>
  <c r="AD573" i="40"/>
  <c r="AD574" i="40"/>
  <c r="AD575" i="40"/>
  <c r="AD576" i="40"/>
  <c r="AD577" i="40"/>
  <c r="AD578" i="40"/>
  <c r="AD579" i="40"/>
  <c r="AD580" i="40"/>
  <c r="AD581" i="40"/>
  <c r="AD582" i="40"/>
  <c r="AD583" i="40"/>
  <c r="AD584" i="40"/>
  <c r="AD585" i="40"/>
  <c r="AD586" i="40"/>
  <c r="AD587" i="40"/>
  <c r="AD588" i="40"/>
  <c r="AD589" i="40"/>
  <c r="AD590" i="40"/>
  <c r="AD591" i="40"/>
  <c r="AD592" i="40"/>
  <c r="AD593" i="40"/>
  <c r="AD594" i="40"/>
  <c r="AD595" i="40"/>
  <c r="AD596" i="40"/>
  <c r="AD597" i="40"/>
  <c r="AD598" i="40"/>
  <c r="AD599" i="40"/>
  <c r="AD600" i="40"/>
  <c r="AD601" i="40"/>
  <c r="AD602" i="40"/>
  <c r="AD603" i="40"/>
  <c r="AD604" i="40"/>
  <c r="AD605" i="40"/>
  <c r="AD606" i="40"/>
  <c r="AD607" i="40"/>
  <c r="AD608" i="40"/>
  <c r="AD609" i="40"/>
  <c r="AD610" i="40"/>
  <c r="AD611" i="40"/>
  <c r="AD612" i="40"/>
  <c r="AD613" i="40"/>
  <c r="AD614" i="40"/>
  <c r="AD615" i="40"/>
  <c r="AD616" i="40"/>
  <c r="AD617" i="40"/>
  <c r="AD618" i="40"/>
  <c r="AD619" i="40"/>
  <c r="AD620" i="40"/>
  <c r="AD621" i="40"/>
  <c r="AD622" i="40"/>
  <c r="AD623" i="40"/>
  <c r="AD624" i="40"/>
  <c r="AD625" i="40"/>
  <c r="AD626" i="40"/>
  <c r="AD627" i="40"/>
  <c r="AD628" i="40"/>
  <c r="AD629" i="40"/>
  <c r="AD630" i="40"/>
  <c r="AD631" i="40"/>
  <c r="AD632" i="40"/>
  <c r="AD633" i="40"/>
  <c r="AD634" i="40"/>
  <c r="AD635" i="40"/>
  <c r="AD636" i="40"/>
  <c r="AD637" i="40"/>
  <c r="AD638" i="40"/>
  <c r="AD639" i="40"/>
  <c r="AD640" i="40"/>
  <c r="AD641" i="40"/>
  <c r="AD642" i="40"/>
  <c r="AD643" i="40"/>
  <c r="AD644" i="40"/>
  <c r="AD645" i="40"/>
  <c r="AD646" i="40"/>
  <c r="AD647" i="40"/>
  <c r="AD648" i="40"/>
  <c r="AD649" i="40"/>
  <c r="AD650" i="40"/>
  <c r="AD651" i="40"/>
  <c r="AD652" i="40"/>
  <c r="AD653" i="40"/>
  <c r="AD654" i="40"/>
  <c r="AD655" i="40"/>
  <c r="AD656" i="40"/>
  <c r="AD657" i="40"/>
  <c r="AD658" i="40"/>
  <c r="AD659" i="40"/>
  <c r="AD660" i="40"/>
  <c r="AD661" i="40"/>
  <c r="AD662" i="40"/>
  <c r="AD663" i="40"/>
  <c r="AD664" i="40"/>
  <c r="AD665" i="40"/>
  <c r="AD666" i="40"/>
  <c r="AD667" i="40"/>
  <c r="AD668" i="40"/>
  <c r="AD669" i="40"/>
  <c r="AD670" i="40"/>
  <c r="AD671" i="40"/>
  <c r="AD672" i="40"/>
  <c r="AD673" i="40"/>
  <c r="AD674" i="40"/>
  <c r="AD675" i="40"/>
  <c r="AD676" i="40"/>
  <c r="AD677" i="40"/>
  <c r="AD678" i="40"/>
  <c r="AD679" i="40"/>
  <c r="AD680" i="40"/>
  <c r="AD681" i="40"/>
  <c r="AD682" i="40"/>
  <c r="AD683" i="40"/>
  <c r="AD684" i="40"/>
  <c r="AD685" i="40"/>
  <c r="AD686" i="40"/>
  <c r="AD687" i="40"/>
  <c r="AD688" i="40"/>
  <c r="AD689" i="40"/>
  <c r="AD690" i="40"/>
  <c r="AD691" i="40"/>
  <c r="AD692" i="40"/>
  <c r="AD693" i="40"/>
  <c r="AD694" i="40"/>
  <c r="AD695" i="40"/>
  <c r="AD696" i="40"/>
  <c r="AD697" i="40"/>
  <c r="AD698" i="40"/>
  <c r="AD699" i="40"/>
  <c r="AD700" i="40"/>
  <c r="AD701" i="40"/>
  <c r="AD702" i="40"/>
  <c r="AD703" i="40"/>
  <c r="AD704" i="40"/>
  <c r="AD705" i="40"/>
  <c r="AD706" i="40"/>
  <c r="AD707" i="40"/>
  <c r="AD708" i="40"/>
  <c r="AD709" i="40"/>
  <c r="AD710" i="40"/>
  <c r="AD711" i="40"/>
  <c r="AD712" i="40"/>
  <c r="AD713" i="40"/>
  <c r="AD714" i="40"/>
  <c r="AD715" i="40"/>
  <c r="AD716" i="40"/>
  <c r="AD717" i="40"/>
  <c r="AD718" i="40"/>
  <c r="AD719" i="40"/>
  <c r="AD720" i="40"/>
  <c r="AD721" i="40"/>
  <c r="AD722" i="40"/>
  <c r="AD723" i="40"/>
  <c r="AD724" i="40"/>
  <c r="AD725" i="40"/>
  <c r="AD726" i="40"/>
  <c r="AD727" i="40"/>
  <c r="AD728" i="40"/>
  <c r="AD729" i="40"/>
  <c r="AD730" i="40"/>
  <c r="AD731" i="40"/>
  <c r="AD732" i="40"/>
  <c r="AD733" i="40"/>
  <c r="AD734" i="40"/>
  <c r="AD735" i="40"/>
  <c r="AD736" i="40"/>
  <c r="AD737" i="40"/>
  <c r="AD738" i="40"/>
  <c r="AD739" i="40"/>
  <c r="AD740" i="40"/>
  <c r="AD741" i="40"/>
  <c r="AD742" i="40"/>
  <c r="AD743" i="40"/>
  <c r="AD744" i="40"/>
  <c r="AD745" i="40"/>
  <c r="AD746" i="40"/>
  <c r="AD747" i="40"/>
  <c r="AD748" i="40"/>
  <c r="AD749" i="40"/>
  <c r="AD750" i="40"/>
  <c r="AD751" i="40"/>
  <c r="AD752" i="40"/>
  <c r="AD753" i="40"/>
  <c r="AD754" i="40"/>
  <c r="AD755" i="40"/>
  <c r="AD756" i="40"/>
  <c r="AD757" i="40"/>
  <c r="AD758" i="40"/>
  <c r="AD759" i="40"/>
  <c r="AD760" i="40"/>
  <c r="AD761" i="40"/>
  <c r="AD762" i="40"/>
  <c r="AD763" i="40"/>
  <c r="AD764" i="40"/>
  <c r="AD765" i="40"/>
  <c r="AD766" i="40"/>
  <c r="AD767" i="40"/>
  <c r="AD768" i="40"/>
  <c r="AD769" i="40"/>
  <c r="AD770" i="40"/>
  <c r="AD771" i="40"/>
  <c r="AD772" i="40"/>
  <c r="AD773" i="40"/>
  <c r="AD774" i="40"/>
  <c r="AD775" i="40"/>
  <c r="AD776" i="40"/>
  <c r="AD777" i="40"/>
  <c r="AD778" i="40"/>
  <c r="AD779" i="40"/>
  <c r="AD780" i="40"/>
  <c r="AD781" i="40"/>
  <c r="AD782" i="40"/>
  <c r="AD783" i="40"/>
  <c r="AD784" i="40"/>
  <c r="AD785" i="40"/>
  <c r="AD786" i="40"/>
  <c r="AD787" i="40"/>
  <c r="AD788" i="40"/>
  <c r="AD789" i="40"/>
  <c r="AD790" i="40"/>
  <c r="AD791" i="40"/>
  <c r="AD792" i="40"/>
  <c r="AD793" i="40"/>
  <c r="AD794" i="40"/>
  <c r="AD795" i="40"/>
  <c r="AD796" i="40"/>
  <c r="AD797" i="40"/>
  <c r="AD798" i="40"/>
  <c r="AD799" i="40"/>
  <c r="AD800" i="40"/>
  <c r="AD801" i="40"/>
  <c r="AD802" i="40"/>
  <c r="AD803" i="40"/>
  <c r="AD804" i="40"/>
  <c r="AD805" i="40"/>
  <c r="AD806" i="40"/>
  <c r="AD807" i="40"/>
  <c r="AD808" i="40"/>
  <c r="AD809" i="40"/>
  <c r="AD810" i="40"/>
  <c r="AD811" i="40"/>
  <c r="AD812" i="40"/>
  <c r="AD813" i="40"/>
  <c r="AD814" i="40"/>
  <c r="AD815" i="40"/>
  <c r="AD816" i="40"/>
  <c r="AD817" i="40"/>
  <c r="AD818" i="40"/>
  <c r="AD819" i="40"/>
  <c r="AD820" i="40"/>
  <c r="AD821" i="40"/>
  <c r="AD822" i="40"/>
  <c r="AD823" i="40"/>
  <c r="AD824" i="40"/>
  <c r="AD825" i="40"/>
  <c r="AD826" i="40"/>
  <c r="AD827" i="40"/>
  <c r="AD828" i="40"/>
  <c r="AD829" i="40"/>
  <c r="AD830" i="40"/>
  <c r="AD831" i="40"/>
  <c r="AD832" i="40"/>
  <c r="AD833" i="40"/>
  <c r="AD834" i="40"/>
  <c r="AD835" i="40"/>
  <c r="AD836" i="40"/>
  <c r="AD837" i="40"/>
  <c r="AD838" i="40"/>
  <c r="AD839" i="40"/>
  <c r="AD840" i="40"/>
  <c r="AD841" i="40"/>
  <c r="AD842" i="40"/>
  <c r="AD843" i="40"/>
  <c r="AD844" i="40"/>
  <c r="AD845" i="40"/>
  <c r="AD846" i="40"/>
  <c r="AD847" i="40"/>
  <c r="AD848" i="40"/>
  <c r="AD849" i="40"/>
  <c r="AD850" i="40"/>
  <c r="AD851" i="40"/>
  <c r="AD852" i="40"/>
  <c r="AD853" i="40"/>
  <c r="AD854" i="40"/>
  <c r="AD855" i="40"/>
  <c r="AD856" i="40"/>
  <c r="AD857" i="40"/>
  <c r="AD858" i="40"/>
  <c r="AD859" i="40"/>
  <c r="AD860" i="40"/>
  <c r="AD861" i="40"/>
  <c r="AD862" i="40"/>
  <c r="AD863" i="40"/>
  <c r="AD864" i="40"/>
  <c r="AD865" i="40"/>
  <c r="AD866" i="40"/>
  <c r="AD867" i="40"/>
  <c r="AD868" i="40"/>
  <c r="AD869" i="40"/>
  <c r="AD870" i="40"/>
  <c r="AD871" i="40"/>
  <c r="AD872" i="40"/>
  <c r="AD873" i="40"/>
  <c r="AD874" i="40"/>
  <c r="AD875" i="40"/>
  <c r="AD876" i="40"/>
  <c r="AD877" i="40"/>
  <c r="AD878" i="40"/>
  <c r="AD879" i="40"/>
  <c r="AD880" i="40"/>
  <c r="AD881" i="40"/>
  <c r="AD882" i="40"/>
  <c r="AD883" i="40"/>
  <c r="AD884" i="40"/>
  <c r="AD885" i="40"/>
  <c r="AD886" i="40"/>
  <c r="AD887" i="40"/>
  <c r="AD888" i="40"/>
  <c r="AD889" i="40"/>
  <c r="AD890" i="40"/>
  <c r="AD891" i="40"/>
  <c r="AD892" i="40"/>
  <c r="AD893" i="40"/>
  <c r="AD894" i="40"/>
  <c r="AD895" i="40"/>
  <c r="AD896" i="40"/>
  <c r="AD897" i="40"/>
  <c r="AD898" i="40"/>
  <c r="AD899" i="40"/>
  <c r="AD900" i="40"/>
  <c r="AD901" i="40"/>
  <c r="AD902" i="40"/>
  <c r="AD903" i="40"/>
  <c r="AD904" i="40"/>
  <c r="AD905" i="40"/>
  <c r="AD906" i="40"/>
  <c r="AD907" i="40"/>
  <c r="AD908" i="40"/>
  <c r="AD909" i="40"/>
  <c r="AD910" i="40"/>
  <c r="AD911" i="40"/>
  <c r="AD912" i="40"/>
  <c r="AD913" i="40"/>
  <c r="AD914" i="40"/>
  <c r="AD915" i="40"/>
  <c r="AD916" i="40"/>
  <c r="AD917" i="40"/>
  <c r="AD918" i="40"/>
  <c r="AD919" i="40"/>
  <c r="AD920" i="40"/>
  <c r="AD921" i="40"/>
  <c r="AD922" i="40"/>
  <c r="AD923" i="40"/>
  <c r="AD924" i="40"/>
  <c r="AD925" i="40"/>
  <c r="AD926" i="40"/>
  <c r="AD927" i="40"/>
  <c r="AD928" i="40"/>
  <c r="AD929" i="40"/>
  <c r="AD930" i="40"/>
  <c r="AD931" i="40"/>
  <c r="AD932" i="40"/>
  <c r="AD933" i="40"/>
  <c r="AD934" i="40"/>
  <c r="AD935" i="40"/>
  <c r="AD936" i="40"/>
  <c r="AD937" i="40"/>
  <c r="AD938" i="40"/>
  <c r="AD939" i="40"/>
  <c r="AD940" i="40"/>
  <c r="AD941" i="40"/>
  <c r="AD942" i="40"/>
  <c r="AD943" i="40"/>
  <c r="AD944" i="40"/>
  <c r="AD945" i="40"/>
  <c r="AD946" i="40"/>
  <c r="AD947" i="40"/>
  <c r="AD948" i="40"/>
  <c r="AD949" i="40"/>
  <c r="AD950" i="40"/>
  <c r="AD951" i="40"/>
  <c r="AD952" i="40"/>
  <c r="AD953" i="40"/>
  <c r="AD954" i="40"/>
  <c r="AD955" i="40"/>
  <c r="AD956" i="40"/>
  <c r="AD957" i="40"/>
  <c r="AD958" i="40"/>
  <c r="AD959" i="40"/>
  <c r="AD960" i="40"/>
  <c r="AD961" i="40"/>
  <c r="AD962" i="40"/>
  <c r="AD963" i="40"/>
  <c r="AD964" i="40"/>
  <c r="AD965" i="40"/>
  <c r="AD966" i="40"/>
  <c r="AD967" i="40"/>
  <c r="AD968" i="40"/>
  <c r="AD969" i="40"/>
  <c r="AD970" i="40"/>
  <c r="AD971" i="40"/>
  <c r="AD972" i="40"/>
  <c r="AD973" i="40"/>
  <c r="AD974" i="40"/>
  <c r="AD975" i="40"/>
  <c r="AD976" i="40"/>
  <c r="AD977" i="40"/>
  <c r="AD978" i="40"/>
  <c r="AD979" i="40"/>
  <c r="AD980" i="40"/>
  <c r="AD981" i="40"/>
  <c r="AD982" i="40"/>
  <c r="AD983" i="40"/>
  <c r="AD984" i="40"/>
  <c r="AD985" i="40"/>
  <c r="AD986" i="40"/>
  <c r="AD987" i="40"/>
  <c r="AD988" i="40"/>
  <c r="AD989" i="40"/>
  <c r="AD990" i="40"/>
  <c r="AD991" i="40"/>
  <c r="AD992" i="40"/>
  <c r="AD993" i="40"/>
  <c r="AD994" i="40"/>
  <c r="AD995" i="40"/>
  <c r="AD996" i="40"/>
  <c r="AD997" i="40"/>
  <c r="AD998" i="40"/>
  <c r="AD999" i="40"/>
  <c r="AD1000" i="40"/>
  <c r="AD1001" i="40"/>
  <c r="AC3" i="40"/>
  <c r="AC4" i="40"/>
  <c r="AC5" i="40"/>
  <c r="AC6" i="40"/>
  <c r="AC7" i="40"/>
  <c r="AC8" i="40"/>
  <c r="AC9" i="40"/>
  <c r="AC10" i="40"/>
  <c r="AC11" i="40"/>
  <c r="AC12" i="40"/>
  <c r="AC13" i="40"/>
  <c r="AC14" i="40"/>
  <c r="AC15" i="40"/>
  <c r="AC16" i="40"/>
  <c r="AC17" i="40"/>
  <c r="AC18" i="40"/>
  <c r="AC19" i="40"/>
  <c r="AC20" i="40"/>
  <c r="AC21" i="40"/>
  <c r="AC22" i="40"/>
  <c r="AC23" i="40"/>
  <c r="AC24" i="40"/>
  <c r="AC25" i="40"/>
  <c r="AC26" i="40"/>
  <c r="AC27" i="40"/>
  <c r="AC28" i="40"/>
  <c r="AC29" i="40"/>
  <c r="AC30" i="40"/>
  <c r="AC31" i="40"/>
  <c r="AC32" i="40"/>
  <c r="AC33" i="40"/>
  <c r="AC34" i="40"/>
  <c r="AC35" i="40"/>
  <c r="AC36" i="40"/>
  <c r="AC37" i="40"/>
  <c r="AC38" i="40"/>
  <c r="AC39" i="40"/>
  <c r="AC40" i="40"/>
  <c r="AC41" i="40"/>
  <c r="AC42" i="40"/>
  <c r="AC43" i="40"/>
  <c r="AC44" i="40"/>
  <c r="AC45" i="40"/>
  <c r="AC46" i="40"/>
  <c r="AC47" i="40"/>
  <c r="AC48" i="40"/>
  <c r="AC49" i="40"/>
  <c r="AC50" i="40"/>
  <c r="AC51" i="40"/>
  <c r="AC52" i="40"/>
  <c r="AC53" i="40"/>
  <c r="AC54" i="40"/>
  <c r="AC55" i="40"/>
  <c r="AC56" i="40"/>
  <c r="AC57" i="40"/>
  <c r="AC58" i="40"/>
  <c r="AC59" i="40"/>
  <c r="AC60" i="40"/>
  <c r="AC61" i="40"/>
  <c r="AC62" i="40"/>
  <c r="AC63" i="40"/>
  <c r="AC64" i="40"/>
  <c r="AC65" i="40"/>
  <c r="AC66" i="40"/>
  <c r="AC67" i="40"/>
  <c r="AC68" i="40"/>
  <c r="AC69" i="40"/>
  <c r="AC70" i="40"/>
  <c r="AC71" i="40"/>
  <c r="AC72" i="40"/>
  <c r="AC73" i="40"/>
  <c r="AC74" i="40"/>
  <c r="AC75" i="40"/>
  <c r="AC76" i="40"/>
  <c r="AC77" i="40"/>
  <c r="AC78" i="40"/>
  <c r="AC79" i="40"/>
  <c r="AC80" i="40"/>
  <c r="AC81" i="40"/>
  <c r="AC82" i="40"/>
  <c r="AC83" i="40"/>
  <c r="AC84" i="40"/>
  <c r="AC85" i="40"/>
  <c r="AC86" i="40"/>
  <c r="AC87" i="40"/>
  <c r="AC88" i="40"/>
  <c r="AC89" i="40"/>
  <c r="AC90" i="40"/>
  <c r="AC91" i="40"/>
  <c r="AC92" i="40"/>
  <c r="AC93" i="40"/>
  <c r="AC94" i="40"/>
  <c r="AC95" i="40"/>
  <c r="AC96" i="40"/>
  <c r="AC97" i="40"/>
  <c r="AC98" i="40"/>
  <c r="AC99" i="40"/>
  <c r="AC100" i="40"/>
  <c r="AC101" i="40"/>
  <c r="AC102" i="40"/>
  <c r="AC103" i="40"/>
  <c r="AC104" i="40"/>
  <c r="AC105" i="40"/>
  <c r="AC106" i="40"/>
  <c r="AC107" i="40"/>
  <c r="AC108" i="40"/>
  <c r="AC109" i="40"/>
  <c r="AC110" i="40"/>
  <c r="AC111" i="40"/>
  <c r="AC112" i="40"/>
  <c r="AC113" i="40"/>
  <c r="AC114" i="40"/>
  <c r="AC115" i="40"/>
  <c r="AC116" i="40"/>
  <c r="AC117" i="40"/>
  <c r="AC118" i="40"/>
  <c r="AC119" i="40"/>
  <c r="AC120" i="40"/>
  <c r="AC121" i="40"/>
  <c r="AC122" i="40"/>
  <c r="AC123" i="40"/>
  <c r="AC124" i="40"/>
  <c r="AC125" i="40"/>
  <c r="AC126" i="40"/>
  <c r="AC127" i="40"/>
  <c r="AC128" i="40"/>
  <c r="AC129" i="40"/>
  <c r="AC130" i="40"/>
  <c r="AC131" i="40"/>
  <c r="AC132" i="40"/>
  <c r="AC133" i="40"/>
  <c r="AC134" i="40"/>
  <c r="AC135" i="40"/>
  <c r="AC136" i="40"/>
  <c r="AC137" i="40"/>
  <c r="AC138" i="40"/>
  <c r="AC139" i="40"/>
  <c r="AC140" i="40"/>
  <c r="AC141" i="40"/>
  <c r="AC142" i="40"/>
  <c r="AC143" i="40"/>
  <c r="AC144" i="40"/>
  <c r="AC145" i="40"/>
  <c r="AC146" i="40"/>
  <c r="AC147" i="40"/>
  <c r="AC148" i="40"/>
  <c r="AC149" i="40"/>
  <c r="AC150" i="40"/>
  <c r="AC151" i="40"/>
  <c r="AC152" i="40"/>
  <c r="AC153" i="40"/>
  <c r="AC154" i="40"/>
  <c r="AC155" i="40"/>
  <c r="AC156" i="40"/>
  <c r="AC157" i="40"/>
  <c r="AC158" i="40"/>
  <c r="AC159" i="40"/>
  <c r="AC160" i="40"/>
  <c r="AC161" i="40"/>
  <c r="AC162" i="40"/>
  <c r="AC163" i="40"/>
  <c r="AC164" i="40"/>
  <c r="AC165" i="40"/>
  <c r="AC166" i="40"/>
  <c r="AC167" i="40"/>
  <c r="AC168" i="40"/>
  <c r="AC169" i="40"/>
  <c r="AC170" i="40"/>
  <c r="AC171" i="40"/>
  <c r="AC172" i="40"/>
  <c r="AC173" i="40"/>
  <c r="AC174" i="40"/>
  <c r="AC175" i="40"/>
  <c r="AC176" i="40"/>
  <c r="AC177" i="40"/>
  <c r="AC178" i="40"/>
  <c r="AC179" i="40"/>
  <c r="AC180" i="40"/>
  <c r="AC181" i="40"/>
  <c r="AC182" i="40"/>
  <c r="AC183" i="40"/>
  <c r="AC184" i="40"/>
  <c r="AC185" i="40"/>
  <c r="AC186" i="40"/>
  <c r="AC187" i="40"/>
  <c r="AC188" i="40"/>
  <c r="AC189" i="40"/>
  <c r="AC190" i="40"/>
  <c r="AC191" i="40"/>
  <c r="AC192" i="40"/>
  <c r="AC193" i="40"/>
  <c r="AC194" i="40"/>
  <c r="AC195" i="40"/>
  <c r="AC196" i="40"/>
  <c r="AC197" i="40"/>
  <c r="AC198" i="40"/>
  <c r="AC199" i="40"/>
  <c r="AC200" i="40"/>
  <c r="AC201" i="40"/>
  <c r="AC202" i="40"/>
  <c r="AC203" i="40"/>
  <c r="AC204" i="40"/>
  <c r="AC205" i="40"/>
  <c r="AC206" i="40"/>
  <c r="AC207" i="40"/>
  <c r="AC208" i="40"/>
  <c r="AC209" i="40"/>
  <c r="AC210" i="40"/>
  <c r="AC211" i="40"/>
  <c r="AC212" i="40"/>
  <c r="AC213" i="40"/>
  <c r="AC214" i="40"/>
  <c r="AC215" i="40"/>
  <c r="AC216" i="40"/>
  <c r="AC217" i="40"/>
  <c r="AC218" i="40"/>
  <c r="AC219" i="40"/>
  <c r="AC220" i="40"/>
  <c r="AC221" i="40"/>
  <c r="AC222" i="40"/>
  <c r="AC223" i="40"/>
  <c r="AC224" i="40"/>
  <c r="AC225" i="40"/>
  <c r="AC226" i="40"/>
  <c r="AC227" i="40"/>
  <c r="AC228" i="40"/>
  <c r="AC229" i="40"/>
  <c r="AC230" i="40"/>
  <c r="AC231" i="40"/>
  <c r="AC232" i="40"/>
  <c r="AC233" i="40"/>
  <c r="AC234" i="40"/>
  <c r="AC235" i="40"/>
  <c r="AC236" i="40"/>
  <c r="AC237" i="40"/>
  <c r="AC238" i="40"/>
  <c r="AC239" i="40"/>
  <c r="AC240" i="40"/>
  <c r="AC241" i="40"/>
  <c r="AC242" i="40"/>
  <c r="AC243" i="40"/>
  <c r="AC244" i="40"/>
  <c r="AC245" i="40"/>
  <c r="AC246" i="40"/>
  <c r="AC247" i="40"/>
  <c r="AC248" i="40"/>
  <c r="AC249" i="40"/>
  <c r="AC250" i="40"/>
  <c r="AC251" i="40"/>
  <c r="AC252" i="40"/>
  <c r="AC253" i="40"/>
  <c r="AC254" i="40"/>
  <c r="AC255" i="40"/>
  <c r="AC256" i="40"/>
  <c r="AC257" i="40"/>
  <c r="AC258" i="40"/>
  <c r="AC259" i="40"/>
  <c r="AC260" i="40"/>
  <c r="AC261" i="40"/>
  <c r="AC262" i="40"/>
  <c r="AC263" i="40"/>
  <c r="AC264" i="40"/>
  <c r="AC265" i="40"/>
  <c r="AC266" i="40"/>
  <c r="AC267" i="40"/>
  <c r="AC268" i="40"/>
  <c r="AC269" i="40"/>
  <c r="AC270" i="40"/>
  <c r="AC271" i="40"/>
  <c r="AC272" i="40"/>
  <c r="AC273" i="40"/>
  <c r="AC274" i="40"/>
  <c r="AC275" i="40"/>
  <c r="AC276" i="40"/>
  <c r="AC277" i="40"/>
  <c r="AC278" i="40"/>
  <c r="AC279" i="40"/>
  <c r="AC280" i="40"/>
  <c r="AC281" i="40"/>
  <c r="AC282" i="40"/>
  <c r="AC283" i="40"/>
  <c r="AC284" i="40"/>
  <c r="AC285" i="40"/>
  <c r="AC286" i="40"/>
  <c r="AC287" i="40"/>
  <c r="AC288" i="40"/>
  <c r="AC289" i="40"/>
  <c r="AC290" i="40"/>
  <c r="AC291" i="40"/>
  <c r="AC292" i="40"/>
  <c r="AC293" i="40"/>
  <c r="AC294" i="40"/>
  <c r="AC295" i="40"/>
  <c r="AC296" i="40"/>
  <c r="AC297" i="40"/>
  <c r="AC298" i="40"/>
  <c r="AC299" i="40"/>
  <c r="AC300" i="40"/>
  <c r="AC301" i="40"/>
  <c r="AC302" i="40"/>
  <c r="AC303" i="40"/>
  <c r="AC304" i="40"/>
  <c r="AC305" i="40"/>
  <c r="AC306" i="40"/>
  <c r="AC307" i="40"/>
  <c r="AC308" i="40"/>
  <c r="AC309" i="40"/>
  <c r="AC310" i="40"/>
  <c r="AC311" i="40"/>
  <c r="AC312" i="40"/>
  <c r="AC313" i="40"/>
  <c r="AC314" i="40"/>
  <c r="AC315" i="40"/>
  <c r="AC316" i="40"/>
  <c r="AC317" i="40"/>
  <c r="AC318" i="40"/>
  <c r="AC319" i="40"/>
  <c r="AC320" i="40"/>
  <c r="AC321" i="40"/>
  <c r="AC322" i="40"/>
  <c r="AC323" i="40"/>
  <c r="AC324" i="40"/>
  <c r="AC325" i="40"/>
  <c r="AC326" i="40"/>
  <c r="AC327" i="40"/>
  <c r="AC328" i="40"/>
  <c r="AC329" i="40"/>
  <c r="AC330" i="40"/>
  <c r="AC331" i="40"/>
  <c r="AC332" i="40"/>
  <c r="AC333" i="40"/>
  <c r="AC334" i="40"/>
  <c r="AC335" i="40"/>
  <c r="AC336" i="40"/>
  <c r="AC337" i="40"/>
  <c r="AC338" i="40"/>
  <c r="AC339" i="40"/>
  <c r="AC340" i="40"/>
  <c r="AC341" i="40"/>
  <c r="AC342" i="40"/>
  <c r="AC343" i="40"/>
  <c r="AC344" i="40"/>
  <c r="AC345" i="40"/>
  <c r="AC346" i="40"/>
  <c r="AC347" i="40"/>
  <c r="AC348" i="40"/>
  <c r="AC349" i="40"/>
  <c r="AC350" i="40"/>
  <c r="AC351" i="40"/>
  <c r="AC352" i="40"/>
  <c r="AC353" i="40"/>
  <c r="AC354" i="40"/>
  <c r="AC355" i="40"/>
  <c r="AC356" i="40"/>
  <c r="AC357" i="40"/>
  <c r="AC358" i="40"/>
  <c r="AC359" i="40"/>
  <c r="AC360" i="40"/>
  <c r="AC361" i="40"/>
  <c r="AC362" i="40"/>
  <c r="AC363" i="40"/>
  <c r="AC364" i="40"/>
  <c r="AC365" i="40"/>
  <c r="AC366" i="40"/>
  <c r="AC367" i="40"/>
  <c r="AC368" i="40"/>
  <c r="AC369" i="40"/>
  <c r="AC370" i="40"/>
  <c r="AC371" i="40"/>
  <c r="AC372" i="40"/>
  <c r="AC373" i="40"/>
  <c r="AC374" i="40"/>
  <c r="AC375" i="40"/>
  <c r="AC376" i="40"/>
  <c r="AC377" i="40"/>
  <c r="AC378" i="40"/>
  <c r="AC379" i="40"/>
  <c r="AC380" i="40"/>
  <c r="AC381" i="40"/>
  <c r="AC382" i="40"/>
  <c r="AC383" i="40"/>
  <c r="AC384" i="40"/>
  <c r="AC385" i="40"/>
  <c r="AC386" i="40"/>
  <c r="AC387" i="40"/>
  <c r="AC388" i="40"/>
  <c r="AC389" i="40"/>
  <c r="AC390" i="40"/>
  <c r="AC391" i="40"/>
  <c r="AC392" i="40"/>
  <c r="AC393" i="40"/>
  <c r="AC394" i="40"/>
  <c r="AC395" i="40"/>
  <c r="AC396" i="40"/>
  <c r="AC397" i="40"/>
  <c r="AC398" i="40"/>
  <c r="AC399" i="40"/>
  <c r="AC400" i="40"/>
  <c r="AC401" i="40"/>
  <c r="AC402" i="40"/>
  <c r="AC403" i="40"/>
  <c r="AC404" i="40"/>
  <c r="AC405" i="40"/>
  <c r="AC406" i="40"/>
  <c r="AC407" i="40"/>
  <c r="AC408" i="40"/>
  <c r="AC409" i="40"/>
  <c r="AC410" i="40"/>
  <c r="AC411" i="40"/>
  <c r="AC412" i="40"/>
  <c r="AC413" i="40"/>
  <c r="AC414" i="40"/>
  <c r="AC415" i="40"/>
  <c r="AC416" i="40"/>
  <c r="AC417" i="40"/>
  <c r="AC418" i="40"/>
  <c r="AC419" i="40"/>
  <c r="AC420" i="40"/>
  <c r="AC421" i="40"/>
  <c r="AC422" i="40"/>
  <c r="AC423" i="40"/>
  <c r="AC424" i="40"/>
  <c r="AC425" i="40"/>
  <c r="AC426" i="40"/>
  <c r="AC427" i="40"/>
  <c r="AC428" i="40"/>
  <c r="AC429" i="40"/>
  <c r="AC430" i="40"/>
  <c r="AC431" i="40"/>
  <c r="AC432" i="40"/>
  <c r="AC433" i="40"/>
  <c r="AC434" i="40"/>
  <c r="AC435" i="40"/>
  <c r="AC436" i="40"/>
  <c r="AC437" i="40"/>
  <c r="AC438" i="40"/>
  <c r="AC439" i="40"/>
  <c r="AC440" i="40"/>
  <c r="AC441" i="40"/>
  <c r="AC442" i="40"/>
  <c r="AC443" i="40"/>
  <c r="AC444" i="40"/>
  <c r="AC445" i="40"/>
  <c r="AC446" i="40"/>
  <c r="AC447" i="40"/>
  <c r="AC448" i="40"/>
  <c r="AC449" i="40"/>
  <c r="AC450" i="40"/>
  <c r="AC451" i="40"/>
  <c r="AC452" i="40"/>
  <c r="AC453" i="40"/>
  <c r="AC454" i="40"/>
  <c r="AC455" i="40"/>
  <c r="AC456" i="40"/>
  <c r="AC457" i="40"/>
  <c r="AC458" i="40"/>
  <c r="AC459" i="40"/>
  <c r="AC460" i="40"/>
  <c r="AC461" i="40"/>
  <c r="AC462" i="40"/>
  <c r="AC463" i="40"/>
  <c r="AC464" i="40"/>
  <c r="AC465" i="40"/>
  <c r="AC466" i="40"/>
  <c r="AC467" i="40"/>
  <c r="AC468" i="40"/>
  <c r="AC469" i="40"/>
  <c r="AC470" i="40"/>
  <c r="AC471" i="40"/>
  <c r="AC472" i="40"/>
  <c r="AC473" i="40"/>
  <c r="AC474" i="40"/>
  <c r="AC475" i="40"/>
  <c r="AC476" i="40"/>
  <c r="AC477" i="40"/>
  <c r="AC478" i="40"/>
  <c r="AC479" i="40"/>
  <c r="AC480" i="40"/>
  <c r="AC481" i="40"/>
  <c r="AC482" i="40"/>
  <c r="AC483" i="40"/>
  <c r="AC484" i="40"/>
  <c r="AC485" i="40"/>
  <c r="AC486" i="40"/>
  <c r="AC487" i="40"/>
  <c r="AC488" i="40"/>
  <c r="AC489" i="40"/>
  <c r="AC490" i="40"/>
  <c r="AC491" i="40"/>
  <c r="AC492" i="40"/>
  <c r="AC493" i="40"/>
  <c r="AC494" i="40"/>
  <c r="AC495" i="40"/>
  <c r="AC496" i="40"/>
  <c r="AC497" i="40"/>
  <c r="AC498" i="40"/>
  <c r="AC499" i="40"/>
  <c r="AC500" i="40"/>
  <c r="AC501" i="40"/>
  <c r="AC502" i="40"/>
  <c r="AC503" i="40"/>
  <c r="AC504" i="40"/>
  <c r="AC505" i="40"/>
  <c r="AC506" i="40"/>
  <c r="AC507" i="40"/>
  <c r="AC508" i="40"/>
  <c r="AC509" i="40"/>
  <c r="AC510" i="40"/>
  <c r="AC511" i="40"/>
  <c r="AC512" i="40"/>
  <c r="AC513" i="40"/>
  <c r="AC514" i="40"/>
  <c r="AC515" i="40"/>
  <c r="AC516" i="40"/>
  <c r="AC517" i="40"/>
  <c r="AC518" i="40"/>
  <c r="AC519" i="40"/>
  <c r="AC520" i="40"/>
  <c r="AC521" i="40"/>
  <c r="AC522" i="40"/>
  <c r="AC523" i="40"/>
  <c r="AC524" i="40"/>
  <c r="AC525" i="40"/>
  <c r="AC526" i="40"/>
  <c r="AC527" i="40"/>
  <c r="AC528" i="40"/>
  <c r="AC529" i="40"/>
  <c r="AC530" i="40"/>
  <c r="AC531" i="40"/>
  <c r="AC532" i="40"/>
  <c r="AC533" i="40"/>
  <c r="AC534" i="40"/>
  <c r="AC535" i="40"/>
  <c r="AC536" i="40"/>
  <c r="AC537" i="40"/>
  <c r="AC538" i="40"/>
  <c r="AC539" i="40"/>
  <c r="AC540" i="40"/>
  <c r="AC541" i="40"/>
  <c r="AC542" i="40"/>
  <c r="AC543" i="40"/>
  <c r="AC544" i="40"/>
  <c r="AC545" i="40"/>
  <c r="AC546" i="40"/>
  <c r="AC547" i="40"/>
  <c r="AC548" i="40"/>
  <c r="AC549" i="40"/>
  <c r="AC550" i="40"/>
  <c r="AC551" i="40"/>
  <c r="AC552" i="40"/>
  <c r="AC553" i="40"/>
  <c r="AC554" i="40"/>
  <c r="AC555" i="40"/>
  <c r="AC556" i="40"/>
  <c r="AC557" i="40"/>
  <c r="AC558" i="40"/>
  <c r="AC559" i="40"/>
  <c r="AC560" i="40"/>
  <c r="AC561" i="40"/>
  <c r="AC562" i="40"/>
  <c r="AC563" i="40"/>
  <c r="AC564" i="40"/>
  <c r="AC565" i="40"/>
  <c r="AC566" i="40"/>
  <c r="AC567" i="40"/>
  <c r="AC568" i="40"/>
  <c r="AC569" i="40"/>
  <c r="AC570" i="40"/>
  <c r="AC571" i="40"/>
  <c r="AC572" i="40"/>
  <c r="AC573" i="40"/>
  <c r="AC574" i="40"/>
  <c r="AC575" i="40"/>
  <c r="AC576" i="40"/>
  <c r="AC577" i="40"/>
  <c r="AC578" i="40"/>
  <c r="AC579" i="40"/>
  <c r="AC580" i="40"/>
  <c r="AC581" i="40"/>
  <c r="AC582" i="40"/>
  <c r="AC583" i="40"/>
  <c r="AC584" i="40"/>
  <c r="AC585" i="40"/>
  <c r="AC586" i="40"/>
  <c r="AC587" i="40"/>
  <c r="AC588" i="40"/>
  <c r="AC589" i="40"/>
  <c r="AC590" i="40"/>
  <c r="AC591" i="40"/>
  <c r="AC592" i="40"/>
  <c r="AC593" i="40"/>
  <c r="AC594" i="40"/>
  <c r="AC595" i="40"/>
  <c r="AC596" i="40"/>
  <c r="AC597" i="40"/>
  <c r="AC598" i="40"/>
  <c r="AC599" i="40"/>
  <c r="AC600" i="40"/>
  <c r="AC601" i="40"/>
  <c r="AC602" i="40"/>
  <c r="AC603" i="40"/>
  <c r="AC604" i="40"/>
  <c r="AC605" i="40"/>
  <c r="AC606" i="40"/>
  <c r="AC607" i="40"/>
  <c r="AC608" i="40"/>
  <c r="AC609" i="40"/>
  <c r="AC610" i="40"/>
  <c r="AC611" i="40"/>
  <c r="AC612" i="40"/>
  <c r="AC613" i="40"/>
  <c r="AC614" i="40"/>
  <c r="AC615" i="40"/>
  <c r="AC616" i="40"/>
  <c r="AC617" i="40"/>
  <c r="AC618" i="40"/>
  <c r="AC619" i="40"/>
  <c r="AC620" i="40"/>
  <c r="AC621" i="40"/>
  <c r="AC622" i="40"/>
  <c r="AC623" i="40"/>
  <c r="AC624" i="40"/>
  <c r="AC625" i="40"/>
  <c r="AC626" i="40"/>
  <c r="AC627" i="40"/>
  <c r="AC628" i="40"/>
  <c r="AC629" i="40"/>
  <c r="AC630" i="40"/>
  <c r="AC631" i="40"/>
  <c r="AC632" i="40"/>
  <c r="AC633" i="40"/>
  <c r="AC634" i="40"/>
  <c r="AC635" i="40"/>
  <c r="AC636" i="40"/>
  <c r="AC637" i="40"/>
  <c r="AC638" i="40"/>
  <c r="AC639" i="40"/>
  <c r="AC640" i="40"/>
  <c r="AC641" i="40"/>
  <c r="AC642" i="40"/>
  <c r="AC643" i="40"/>
  <c r="AC644" i="40"/>
  <c r="AC645" i="40"/>
  <c r="AC646" i="40"/>
  <c r="AC647" i="40"/>
  <c r="AC648" i="40"/>
  <c r="AC649" i="40"/>
  <c r="AC650" i="40"/>
  <c r="AC651" i="40"/>
  <c r="AC652" i="40"/>
  <c r="AC653" i="40"/>
  <c r="AC654" i="40"/>
  <c r="AC655" i="40"/>
  <c r="AC656" i="40"/>
  <c r="AC657" i="40"/>
  <c r="AC658" i="40"/>
  <c r="AC659" i="40"/>
  <c r="AC660" i="40"/>
  <c r="AC661" i="40"/>
  <c r="AC662" i="40"/>
  <c r="AC663" i="40"/>
  <c r="AC664" i="40"/>
  <c r="AC665" i="40"/>
  <c r="AC666" i="40"/>
  <c r="AC667" i="40"/>
  <c r="AC668" i="40"/>
  <c r="AC669" i="40"/>
  <c r="AC670" i="40"/>
  <c r="AC671" i="40"/>
  <c r="AC672" i="40"/>
  <c r="AC673" i="40"/>
  <c r="AC674" i="40"/>
  <c r="AC675" i="40"/>
  <c r="AC676" i="40"/>
  <c r="AC677" i="40"/>
  <c r="AC678" i="40"/>
  <c r="AC679" i="40"/>
  <c r="AC680" i="40"/>
  <c r="AC681" i="40"/>
  <c r="AC682" i="40"/>
  <c r="AC683" i="40"/>
  <c r="AC684" i="40"/>
  <c r="AC685" i="40"/>
  <c r="AC686" i="40"/>
  <c r="AC687" i="40"/>
  <c r="AC688" i="40"/>
  <c r="AC689" i="40"/>
  <c r="AC690" i="40"/>
  <c r="AC691" i="40"/>
  <c r="AC692" i="40"/>
  <c r="AC693" i="40"/>
  <c r="AC694" i="40"/>
  <c r="AC695" i="40"/>
  <c r="AC696" i="40"/>
  <c r="AC697" i="40"/>
  <c r="AC698" i="40"/>
  <c r="AC699" i="40"/>
  <c r="AC700" i="40"/>
  <c r="AC701" i="40"/>
  <c r="AC702" i="40"/>
  <c r="AC703" i="40"/>
  <c r="AC704" i="40"/>
  <c r="AC705" i="40"/>
  <c r="AC706" i="40"/>
  <c r="AC707" i="40"/>
  <c r="AC708" i="40"/>
  <c r="AC709" i="40"/>
  <c r="AC710" i="40"/>
  <c r="AC711" i="40"/>
  <c r="AC712" i="40"/>
  <c r="AC713" i="40"/>
  <c r="AC714" i="40"/>
  <c r="AC715" i="40"/>
  <c r="AC716" i="40"/>
  <c r="AC717" i="40"/>
  <c r="AC718" i="40"/>
  <c r="AC719" i="40"/>
  <c r="AC720" i="40"/>
  <c r="AC721" i="40"/>
  <c r="AC722" i="40"/>
  <c r="AC723" i="40"/>
  <c r="AC724" i="40"/>
  <c r="AC725" i="40"/>
  <c r="AC726" i="40"/>
  <c r="AC727" i="40"/>
  <c r="AC728" i="40"/>
  <c r="AC729" i="40"/>
  <c r="AC730" i="40"/>
  <c r="AC731" i="40"/>
  <c r="AC732" i="40"/>
  <c r="AC733" i="40"/>
  <c r="AC734" i="40"/>
  <c r="AC735" i="40"/>
  <c r="AC736" i="40"/>
  <c r="AC737" i="40"/>
  <c r="AC738" i="40"/>
  <c r="AC739" i="40"/>
  <c r="AC740" i="40"/>
  <c r="AC741" i="40"/>
  <c r="AC742" i="40"/>
  <c r="AC743" i="40"/>
  <c r="AC744" i="40"/>
  <c r="AC745" i="40"/>
  <c r="AC746" i="40"/>
  <c r="AC747" i="40"/>
  <c r="AC748" i="40"/>
  <c r="AC749" i="40"/>
  <c r="AC750" i="40"/>
  <c r="AC751" i="40"/>
  <c r="AC752" i="40"/>
  <c r="AC753" i="40"/>
  <c r="AC754" i="40"/>
  <c r="AC755" i="40"/>
  <c r="AC756" i="40"/>
  <c r="AC757" i="40"/>
  <c r="AC758" i="40"/>
  <c r="AC759" i="40"/>
  <c r="AC760" i="40"/>
  <c r="AC761" i="40"/>
  <c r="AC762" i="40"/>
  <c r="AC763" i="40"/>
  <c r="AC764" i="40"/>
  <c r="AC765" i="40"/>
  <c r="AC766" i="40"/>
  <c r="AC767" i="40"/>
  <c r="AC768" i="40"/>
  <c r="AC769" i="40"/>
  <c r="AC770" i="40"/>
  <c r="AC771" i="40"/>
  <c r="AC772" i="40"/>
  <c r="AC773" i="40"/>
  <c r="AC774" i="40"/>
  <c r="AC775" i="40"/>
  <c r="AC776" i="40"/>
  <c r="AC777" i="40"/>
  <c r="AC778" i="40"/>
  <c r="AC779" i="40"/>
  <c r="AC780" i="40"/>
  <c r="AC781" i="40"/>
  <c r="AC782" i="40"/>
  <c r="AC783" i="40"/>
  <c r="AC784" i="40"/>
  <c r="AC785" i="40"/>
  <c r="AC786" i="40"/>
  <c r="AC787" i="40"/>
  <c r="AC788" i="40"/>
  <c r="AC789" i="40"/>
  <c r="AC790" i="40"/>
  <c r="AC791" i="40"/>
  <c r="AC792" i="40"/>
  <c r="AC793" i="40"/>
  <c r="AC794" i="40"/>
  <c r="AC795" i="40"/>
  <c r="AC796" i="40"/>
  <c r="AC797" i="40"/>
  <c r="AC798" i="40"/>
  <c r="AC799" i="40"/>
  <c r="AC800" i="40"/>
  <c r="AC801" i="40"/>
  <c r="AC802" i="40"/>
  <c r="AC803" i="40"/>
  <c r="AC804" i="40"/>
  <c r="AC805" i="40"/>
  <c r="AC806" i="40"/>
  <c r="AC807" i="40"/>
  <c r="AC808" i="40"/>
  <c r="AC809" i="40"/>
  <c r="AC810" i="40"/>
  <c r="AC811" i="40"/>
  <c r="AC812" i="40"/>
  <c r="AC813" i="40"/>
  <c r="AC814" i="40"/>
  <c r="AC815" i="40"/>
  <c r="AC816" i="40"/>
  <c r="AC817" i="40"/>
  <c r="AC818" i="40"/>
  <c r="AC819" i="40"/>
  <c r="AC820" i="40"/>
  <c r="AC821" i="40"/>
  <c r="AC822" i="40"/>
  <c r="AC823" i="40"/>
  <c r="AC824" i="40"/>
  <c r="AC825" i="40"/>
  <c r="AC826" i="40"/>
  <c r="AC827" i="40"/>
  <c r="AC828" i="40"/>
  <c r="AC829" i="40"/>
  <c r="AC830" i="40"/>
  <c r="AC831" i="40"/>
  <c r="AC832" i="40"/>
  <c r="AC833" i="40"/>
  <c r="AC834" i="40"/>
  <c r="AC835" i="40"/>
  <c r="AC836" i="40"/>
  <c r="AC837" i="40"/>
  <c r="AC838" i="40"/>
  <c r="AC839" i="40"/>
  <c r="AC840" i="40"/>
  <c r="AC841" i="40"/>
  <c r="AC842" i="40"/>
  <c r="AC843" i="40"/>
  <c r="AC844" i="40"/>
  <c r="AC845" i="40"/>
  <c r="AC846" i="40"/>
  <c r="AC847" i="40"/>
  <c r="AC848" i="40"/>
  <c r="AC849" i="40"/>
  <c r="AC850" i="40"/>
  <c r="AC851" i="40"/>
  <c r="AC852" i="40"/>
  <c r="AC853" i="40"/>
  <c r="AC854" i="40"/>
  <c r="AC855" i="40"/>
  <c r="AC856" i="40"/>
  <c r="AC857" i="40"/>
  <c r="AC858" i="40"/>
  <c r="AC859" i="40"/>
  <c r="AC860" i="40"/>
  <c r="AC861" i="40"/>
  <c r="AC862" i="40"/>
  <c r="AC863" i="40"/>
  <c r="AC864" i="40"/>
  <c r="AC865" i="40"/>
  <c r="AC866" i="40"/>
  <c r="AC867" i="40"/>
  <c r="AC868" i="40"/>
  <c r="AC869" i="40"/>
  <c r="AC870" i="40"/>
  <c r="AC871" i="40"/>
  <c r="AC872" i="40"/>
  <c r="AC873" i="40"/>
  <c r="AC874" i="40"/>
  <c r="AC875" i="40"/>
  <c r="AC876" i="40"/>
  <c r="AC877" i="40"/>
  <c r="AC878" i="40"/>
  <c r="AC879" i="40"/>
  <c r="AC880" i="40"/>
  <c r="AC881" i="40"/>
  <c r="AC882" i="40"/>
  <c r="AC883" i="40"/>
  <c r="AC884" i="40"/>
  <c r="AC885" i="40"/>
  <c r="AC886" i="40"/>
  <c r="AC887" i="40"/>
  <c r="AC888" i="40"/>
  <c r="AC889" i="40"/>
  <c r="AC890" i="40"/>
  <c r="AC891" i="40"/>
  <c r="AC892" i="40"/>
  <c r="AC893" i="40"/>
  <c r="AC894" i="40"/>
  <c r="AC895" i="40"/>
  <c r="AC896" i="40"/>
  <c r="AC897" i="40"/>
  <c r="AC898" i="40"/>
  <c r="AC899" i="40"/>
  <c r="AC900" i="40"/>
  <c r="AC901" i="40"/>
  <c r="AC902" i="40"/>
  <c r="AC903" i="40"/>
  <c r="AC904" i="40"/>
  <c r="AC905" i="40"/>
  <c r="AC906" i="40"/>
  <c r="AC907" i="40"/>
  <c r="AC908" i="40"/>
  <c r="AC909" i="40"/>
  <c r="AC910" i="40"/>
  <c r="AC911" i="40"/>
  <c r="AC912" i="40"/>
  <c r="AC913" i="40"/>
  <c r="AC914" i="40"/>
  <c r="AC915" i="40"/>
  <c r="AC916" i="40"/>
  <c r="AC917" i="40"/>
  <c r="AC918" i="40"/>
  <c r="AC919" i="40"/>
  <c r="AC920" i="40"/>
  <c r="AC921" i="40"/>
  <c r="AC922" i="40"/>
  <c r="AC923" i="40"/>
  <c r="AC924" i="40"/>
  <c r="AC925" i="40"/>
  <c r="AC926" i="40"/>
  <c r="AC927" i="40"/>
  <c r="AC928" i="40"/>
  <c r="AC929" i="40"/>
  <c r="AC930" i="40"/>
  <c r="AC931" i="40"/>
  <c r="AC932" i="40"/>
  <c r="AC933" i="40"/>
  <c r="AC934" i="40"/>
  <c r="AC935" i="40"/>
  <c r="AC936" i="40"/>
  <c r="AC937" i="40"/>
  <c r="AC938" i="40"/>
  <c r="AC939" i="40"/>
  <c r="AC940" i="40"/>
  <c r="AC941" i="40"/>
  <c r="AC942" i="40"/>
  <c r="AC943" i="40"/>
  <c r="AC944" i="40"/>
  <c r="AC945" i="40"/>
  <c r="AC946" i="40"/>
  <c r="AC947" i="40"/>
  <c r="AC948" i="40"/>
  <c r="AC949" i="40"/>
  <c r="AC950" i="40"/>
  <c r="AC951" i="40"/>
  <c r="AC952" i="40"/>
  <c r="AC953" i="40"/>
  <c r="AC954" i="40"/>
  <c r="AC955" i="40"/>
  <c r="AC956" i="40"/>
  <c r="AC957" i="40"/>
  <c r="AC958" i="40"/>
  <c r="AC959" i="40"/>
  <c r="AC960" i="40"/>
  <c r="AC961" i="40"/>
  <c r="AC962" i="40"/>
  <c r="AC963" i="40"/>
  <c r="AC964" i="40"/>
  <c r="AC965" i="40"/>
  <c r="AC966" i="40"/>
  <c r="AC967" i="40"/>
  <c r="AC968" i="40"/>
  <c r="AC969" i="40"/>
  <c r="AC970" i="40"/>
  <c r="AC971" i="40"/>
  <c r="AC972" i="40"/>
  <c r="AC973" i="40"/>
  <c r="AC974" i="40"/>
  <c r="AC975" i="40"/>
  <c r="AC976" i="40"/>
  <c r="AC977" i="40"/>
  <c r="AC978" i="40"/>
  <c r="AC979" i="40"/>
  <c r="AC980" i="40"/>
  <c r="AC981" i="40"/>
  <c r="AC982" i="40"/>
  <c r="AC983" i="40"/>
  <c r="AC984" i="40"/>
  <c r="AC985" i="40"/>
  <c r="AC986" i="40"/>
  <c r="AC987" i="40"/>
  <c r="AC988" i="40"/>
  <c r="AC989" i="40"/>
  <c r="AC990" i="40"/>
  <c r="AC991" i="40"/>
  <c r="AC992" i="40"/>
  <c r="AC993" i="40"/>
  <c r="AC994" i="40"/>
  <c r="AC995" i="40"/>
  <c r="AC996" i="40"/>
  <c r="AC997" i="40"/>
  <c r="AC998" i="40"/>
  <c r="AC999" i="40"/>
  <c r="AC1000" i="40"/>
  <c r="AC1001" i="40"/>
  <c r="AB3" i="40"/>
  <c r="AB4" i="40"/>
  <c r="AB5" i="40"/>
  <c r="AB6" i="40"/>
  <c r="AB7" i="40"/>
  <c r="AB8" i="40"/>
  <c r="AB9" i="40"/>
  <c r="AB10" i="40"/>
  <c r="AB11" i="40"/>
  <c r="AB12" i="40"/>
  <c r="AB13" i="40"/>
  <c r="AB14" i="40"/>
  <c r="AB15" i="40"/>
  <c r="AB16" i="40"/>
  <c r="AB17" i="40"/>
  <c r="AB18" i="40"/>
  <c r="AB19" i="40"/>
  <c r="AB20" i="40"/>
  <c r="AB21" i="40"/>
  <c r="AB22" i="40"/>
  <c r="AB23" i="40"/>
  <c r="AB24" i="40"/>
  <c r="AB25" i="40"/>
  <c r="AB26" i="40"/>
  <c r="AB27" i="40"/>
  <c r="AB28" i="40"/>
  <c r="AB29" i="40"/>
  <c r="AB30" i="40"/>
  <c r="AB31" i="40"/>
  <c r="AB32" i="40"/>
  <c r="AB33" i="40"/>
  <c r="AB34" i="40"/>
  <c r="AB35" i="40"/>
  <c r="AB36" i="40"/>
  <c r="AB37" i="40"/>
  <c r="AB38" i="40"/>
  <c r="AB39" i="40"/>
  <c r="AB40" i="40"/>
  <c r="AB41" i="40"/>
  <c r="AB42" i="40"/>
  <c r="AB43" i="40"/>
  <c r="AB44" i="40"/>
  <c r="AB45" i="40"/>
  <c r="AB46" i="40"/>
  <c r="AB47" i="40"/>
  <c r="AB48" i="40"/>
  <c r="AB49" i="40"/>
  <c r="AB50" i="40"/>
  <c r="AB51" i="40"/>
  <c r="AB52" i="40"/>
  <c r="AB53" i="40"/>
  <c r="AB54" i="40"/>
  <c r="AB55" i="40"/>
  <c r="AB56" i="40"/>
  <c r="AB57" i="40"/>
  <c r="AB58" i="40"/>
  <c r="AB59" i="40"/>
  <c r="AB60" i="40"/>
  <c r="AB61" i="40"/>
  <c r="AB62" i="40"/>
  <c r="AB63" i="40"/>
  <c r="AB64" i="40"/>
  <c r="AB65" i="40"/>
  <c r="AB66" i="40"/>
  <c r="AB67" i="40"/>
  <c r="AB68" i="40"/>
  <c r="AB69" i="40"/>
  <c r="AB70" i="40"/>
  <c r="AB71" i="40"/>
  <c r="AB72" i="40"/>
  <c r="AB73" i="40"/>
  <c r="AB74" i="40"/>
  <c r="AB75" i="40"/>
  <c r="AB76" i="40"/>
  <c r="AB77" i="40"/>
  <c r="AB78" i="40"/>
  <c r="AB79" i="40"/>
  <c r="AB80" i="40"/>
  <c r="AB81" i="40"/>
  <c r="AB82" i="40"/>
  <c r="AB83" i="40"/>
  <c r="AB84" i="40"/>
  <c r="AB85" i="40"/>
  <c r="AB86" i="40"/>
  <c r="AB87" i="40"/>
  <c r="AB88" i="40"/>
  <c r="AB89" i="40"/>
  <c r="AB90" i="40"/>
  <c r="AB91" i="40"/>
  <c r="AB92" i="40"/>
  <c r="AB93" i="40"/>
  <c r="AB94" i="40"/>
  <c r="AB95" i="40"/>
  <c r="AB96" i="40"/>
  <c r="AB97" i="40"/>
  <c r="AB98" i="40"/>
  <c r="AB99" i="40"/>
  <c r="AB100" i="40"/>
  <c r="AB101" i="40"/>
  <c r="AB102" i="40"/>
  <c r="AB103" i="40"/>
  <c r="AB104" i="40"/>
  <c r="AB105" i="40"/>
  <c r="AB106" i="40"/>
  <c r="AB107" i="40"/>
  <c r="AB108" i="40"/>
  <c r="AB109" i="40"/>
  <c r="AB110" i="40"/>
  <c r="AB111" i="40"/>
  <c r="AB112" i="40"/>
  <c r="AB113" i="40"/>
  <c r="AB114" i="40"/>
  <c r="AB115" i="40"/>
  <c r="AB116" i="40"/>
  <c r="AB117" i="40"/>
  <c r="AB118" i="40"/>
  <c r="AB119" i="40"/>
  <c r="AB120" i="40"/>
  <c r="AB121" i="40"/>
  <c r="AB122" i="40"/>
  <c r="AB123" i="40"/>
  <c r="AB124" i="40"/>
  <c r="AB125" i="40"/>
  <c r="AB126" i="40"/>
  <c r="AB127" i="40"/>
  <c r="AB128" i="40"/>
  <c r="AB129" i="40"/>
  <c r="AB130" i="40"/>
  <c r="AB131" i="40"/>
  <c r="AB132" i="40"/>
  <c r="AB133" i="40"/>
  <c r="AB134" i="40"/>
  <c r="AB135" i="40"/>
  <c r="AB136" i="40"/>
  <c r="AB137" i="40"/>
  <c r="AB138" i="40"/>
  <c r="AB139" i="40"/>
  <c r="AB140" i="40"/>
  <c r="AB141" i="40"/>
  <c r="AB142" i="40"/>
  <c r="AB143" i="40"/>
  <c r="AB144" i="40"/>
  <c r="AB145" i="40"/>
  <c r="AB146" i="40"/>
  <c r="AB147" i="40"/>
  <c r="AB148" i="40"/>
  <c r="AB149" i="40"/>
  <c r="AB150" i="40"/>
  <c r="AB151" i="40"/>
  <c r="AB152" i="40"/>
  <c r="AB153" i="40"/>
  <c r="AB154" i="40"/>
  <c r="AB155" i="40"/>
  <c r="AB156" i="40"/>
  <c r="AB157" i="40"/>
  <c r="AB158" i="40"/>
  <c r="AB159" i="40"/>
  <c r="AB160" i="40"/>
  <c r="AB161" i="40"/>
  <c r="AB162" i="40"/>
  <c r="AB163" i="40"/>
  <c r="AB164" i="40"/>
  <c r="AB165" i="40"/>
  <c r="AB166" i="40"/>
  <c r="AB167" i="40"/>
  <c r="AB168" i="40"/>
  <c r="AB169" i="40"/>
  <c r="AB170" i="40"/>
  <c r="AB171" i="40"/>
  <c r="AB172" i="40"/>
  <c r="AB173" i="40"/>
  <c r="AB174" i="40"/>
  <c r="AB175" i="40"/>
  <c r="AB176" i="40"/>
  <c r="AB177" i="40"/>
  <c r="AB178" i="40"/>
  <c r="AB179" i="40"/>
  <c r="AB180" i="40"/>
  <c r="AB181" i="40"/>
  <c r="AB182" i="40"/>
  <c r="AB183" i="40"/>
  <c r="AB184" i="40"/>
  <c r="AB185" i="40"/>
  <c r="AB186" i="40"/>
  <c r="AB187" i="40"/>
  <c r="AB188" i="40"/>
  <c r="AB189" i="40"/>
  <c r="AB190" i="40"/>
  <c r="AB191" i="40"/>
  <c r="AB192" i="40"/>
  <c r="AB193" i="40"/>
  <c r="AB194" i="40"/>
  <c r="AB195" i="40"/>
  <c r="AB196" i="40"/>
  <c r="AB197" i="40"/>
  <c r="AB198" i="40"/>
  <c r="AB199" i="40"/>
  <c r="AB200" i="40"/>
  <c r="AB201" i="40"/>
  <c r="AB202" i="40"/>
  <c r="AB203" i="40"/>
  <c r="AB204" i="40"/>
  <c r="AB205" i="40"/>
  <c r="AB206" i="40"/>
  <c r="AB207" i="40"/>
  <c r="AB208" i="40"/>
  <c r="AB209" i="40"/>
  <c r="AB210" i="40"/>
  <c r="AB211" i="40"/>
  <c r="AB212" i="40"/>
  <c r="AB213" i="40"/>
  <c r="AB214" i="40"/>
  <c r="AB215" i="40"/>
  <c r="AB216" i="40"/>
  <c r="AB217" i="40"/>
  <c r="AB218" i="40"/>
  <c r="AB219" i="40"/>
  <c r="AB220" i="40"/>
  <c r="AB221" i="40"/>
  <c r="AB222" i="40"/>
  <c r="AB223" i="40"/>
  <c r="AB224" i="40"/>
  <c r="AB225" i="40"/>
  <c r="AB226" i="40"/>
  <c r="AB227" i="40"/>
  <c r="AB228" i="40"/>
  <c r="AB229" i="40"/>
  <c r="AB230" i="40"/>
  <c r="AB231" i="40"/>
  <c r="AB232" i="40"/>
  <c r="AB233" i="40"/>
  <c r="AB234" i="40"/>
  <c r="AB235" i="40"/>
  <c r="AB236" i="40"/>
  <c r="AB237" i="40"/>
  <c r="AB238" i="40"/>
  <c r="AB239" i="40"/>
  <c r="AB240" i="40"/>
  <c r="AB241" i="40"/>
  <c r="AB242" i="40"/>
  <c r="AB243" i="40"/>
  <c r="AB244" i="40"/>
  <c r="AB245" i="40"/>
  <c r="AB246" i="40"/>
  <c r="AB247" i="40"/>
  <c r="AB248" i="40"/>
  <c r="AB249" i="40"/>
  <c r="AB250" i="40"/>
  <c r="AB251" i="40"/>
  <c r="AB252" i="40"/>
  <c r="AB253" i="40"/>
  <c r="AB254" i="40"/>
  <c r="AB255" i="40"/>
  <c r="AB256" i="40"/>
  <c r="AB257" i="40"/>
  <c r="AB258" i="40"/>
  <c r="AB259" i="40"/>
  <c r="AB260" i="40"/>
  <c r="AB261" i="40"/>
  <c r="AB262" i="40"/>
  <c r="AB263" i="40"/>
  <c r="AB264" i="40"/>
  <c r="AB265" i="40"/>
  <c r="AB266" i="40"/>
  <c r="AB267" i="40"/>
  <c r="AB268" i="40"/>
  <c r="AB269" i="40"/>
  <c r="AB270" i="40"/>
  <c r="AB271" i="40"/>
  <c r="AB272" i="40"/>
  <c r="AB273" i="40"/>
  <c r="AB274" i="40"/>
  <c r="AB275" i="40"/>
  <c r="AB276" i="40"/>
  <c r="AB277" i="40"/>
  <c r="AB278" i="40"/>
  <c r="AB279" i="40"/>
  <c r="AB280" i="40"/>
  <c r="AB281" i="40"/>
  <c r="AB282" i="40"/>
  <c r="AB283" i="40"/>
  <c r="AB284" i="40"/>
  <c r="AB285" i="40"/>
  <c r="AB286" i="40"/>
  <c r="AB287" i="40"/>
  <c r="AB288" i="40"/>
  <c r="AB289" i="40"/>
  <c r="AB290" i="40"/>
  <c r="AB291" i="40"/>
  <c r="AB292" i="40"/>
  <c r="AB293" i="40"/>
  <c r="AB294" i="40"/>
  <c r="AB295" i="40"/>
  <c r="AB296" i="40"/>
  <c r="AB297" i="40"/>
  <c r="AB298" i="40"/>
  <c r="AB299" i="40"/>
  <c r="AB300" i="40"/>
  <c r="AB301" i="40"/>
  <c r="AB302" i="40"/>
  <c r="AB303" i="40"/>
  <c r="AB304" i="40"/>
  <c r="AB305" i="40"/>
  <c r="AB306" i="40"/>
  <c r="AB307" i="40"/>
  <c r="AB308" i="40"/>
  <c r="AB309" i="40"/>
  <c r="AB310" i="40"/>
  <c r="AB311" i="40"/>
  <c r="AB312" i="40"/>
  <c r="AB313" i="40"/>
  <c r="AB314" i="40"/>
  <c r="AB315" i="40"/>
  <c r="AB316" i="40"/>
  <c r="AB317" i="40"/>
  <c r="AB318" i="40"/>
  <c r="AB319" i="40"/>
  <c r="AB320" i="40"/>
  <c r="AB321" i="40"/>
  <c r="AB322" i="40"/>
  <c r="AB323" i="40"/>
  <c r="AB324" i="40"/>
  <c r="AB325" i="40"/>
  <c r="AB326" i="40"/>
  <c r="AB327" i="40"/>
  <c r="AB328" i="40"/>
  <c r="AB329" i="40"/>
  <c r="AB330" i="40"/>
  <c r="AB331" i="40"/>
  <c r="AB332" i="40"/>
  <c r="AB333" i="40"/>
  <c r="AB334" i="40"/>
  <c r="AB335" i="40"/>
  <c r="AB336" i="40"/>
  <c r="AB337" i="40"/>
  <c r="AB338" i="40"/>
  <c r="AB339" i="40"/>
  <c r="AB340" i="40"/>
  <c r="AB341" i="40"/>
  <c r="AB342" i="40"/>
  <c r="AB343" i="40"/>
  <c r="AB344" i="40"/>
  <c r="AB345" i="40"/>
  <c r="AB346" i="40"/>
  <c r="AB347" i="40"/>
  <c r="AB348" i="40"/>
  <c r="AB349" i="40"/>
  <c r="AB350" i="40"/>
  <c r="AB351" i="40"/>
  <c r="AB352" i="40"/>
  <c r="AB353" i="40"/>
  <c r="AB354" i="40"/>
  <c r="AB355" i="40"/>
  <c r="AB356" i="40"/>
  <c r="AB357" i="40"/>
  <c r="AB358" i="40"/>
  <c r="AB359" i="40"/>
  <c r="AB360" i="40"/>
  <c r="AB361" i="40"/>
  <c r="AB362" i="40"/>
  <c r="AB363" i="40"/>
  <c r="AB364" i="40"/>
  <c r="AB365" i="40"/>
  <c r="AB366" i="40"/>
  <c r="AB367" i="40"/>
  <c r="AB368" i="40"/>
  <c r="AB369" i="40"/>
  <c r="AB370" i="40"/>
  <c r="AB371" i="40"/>
  <c r="AB372" i="40"/>
  <c r="AB373" i="40"/>
  <c r="AB374" i="40"/>
  <c r="AB375" i="40"/>
  <c r="AB376" i="40"/>
  <c r="AB377" i="40"/>
  <c r="AB378" i="40"/>
  <c r="AB379" i="40"/>
  <c r="AB380" i="40"/>
  <c r="AB381" i="40"/>
  <c r="AB382" i="40"/>
  <c r="AB383" i="40"/>
  <c r="AB384" i="40"/>
  <c r="AB385" i="40"/>
  <c r="AB386" i="40"/>
  <c r="AB387" i="40"/>
  <c r="AB388" i="40"/>
  <c r="AB389" i="40"/>
  <c r="AB390" i="40"/>
  <c r="AB391" i="40"/>
  <c r="AB392" i="40"/>
  <c r="AB393" i="40"/>
  <c r="AB394" i="40"/>
  <c r="AB395" i="40"/>
  <c r="AB396" i="40"/>
  <c r="AB397" i="40"/>
  <c r="AB398" i="40"/>
  <c r="AB399" i="40"/>
  <c r="AB400" i="40"/>
  <c r="AB401" i="40"/>
  <c r="AB402" i="40"/>
  <c r="AB403" i="40"/>
  <c r="AB404" i="40"/>
  <c r="AB405" i="40"/>
  <c r="AB406" i="40"/>
  <c r="AB407" i="40"/>
  <c r="AB408" i="40"/>
  <c r="AB409" i="40"/>
  <c r="AB410" i="40"/>
  <c r="AB411" i="40"/>
  <c r="AB412" i="40"/>
  <c r="AB413" i="40"/>
  <c r="AB414" i="40"/>
  <c r="AB415" i="40"/>
  <c r="AB416" i="40"/>
  <c r="AB417" i="40"/>
  <c r="AB418" i="40"/>
  <c r="AB419" i="40"/>
  <c r="AB420" i="40"/>
  <c r="AB421" i="40"/>
  <c r="AB422" i="40"/>
  <c r="AB423" i="40"/>
  <c r="AB424" i="40"/>
  <c r="AB425" i="40"/>
  <c r="AB426" i="40"/>
  <c r="AB427" i="40"/>
  <c r="AB428" i="40"/>
  <c r="AB429" i="40"/>
  <c r="AB430" i="40"/>
  <c r="AB431" i="40"/>
  <c r="AB432" i="40"/>
  <c r="AB433" i="40"/>
  <c r="AB434" i="40"/>
  <c r="AB435" i="40"/>
  <c r="AB436" i="40"/>
  <c r="AB437" i="40"/>
  <c r="AB438" i="40"/>
  <c r="AB439" i="40"/>
  <c r="AB440" i="40"/>
  <c r="AB441" i="40"/>
  <c r="AB442" i="40"/>
  <c r="AB443" i="40"/>
  <c r="AB444" i="40"/>
  <c r="AB445" i="40"/>
  <c r="AB446" i="40"/>
  <c r="AB447" i="40"/>
  <c r="AB448" i="40"/>
  <c r="AB449" i="40"/>
  <c r="AB450" i="40"/>
  <c r="AB451" i="40"/>
  <c r="AB452" i="40"/>
  <c r="AB453" i="40"/>
  <c r="AB454" i="40"/>
  <c r="AB455" i="40"/>
  <c r="AB456" i="40"/>
  <c r="AB457" i="40"/>
  <c r="AB458" i="40"/>
  <c r="AB459" i="40"/>
  <c r="AB460" i="40"/>
  <c r="AB461" i="40"/>
  <c r="AB462" i="40"/>
  <c r="AB463" i="40"/>
  <c r="AB464" i="40"/>
  <c r="AB465" i="40"/>
  <c r="AB466" i="40"/>
  <c r="AB467" i="40"/>
  <c r="AB468" i="40"/>
  <c r="AB469" i="40"/>
  <c r="AB470" i="40"/>
  <c r="AB471" i="40"/>
  <c r="AB472" i="40"/>
  <c r="AB473" i="40"/>
  <c r="AB474" i="40"/>
  <c r="AB475" i="40"/>
  <c r="AB476" i="40"/>
  <c r="AB477" i="40"/>
  <c r="AB478" i="40"/>
  <c r="AB479" i="40"/>
  <c r="AB480" i="40"/>
  <c r="AB481" i="40"/>
  <c r="AB482" i="40"/>
  <c r="AB483" i="40"/>
  <c r="AB484" i="40"/>
  <c r="AB485" i="40"/>
  <c r="AB486" i="40"/>
  <c r="AB487" i="40"/>
  <c r="AB488" i="40"/>
  <c r="AB489" i="40"/>
  <c r="AB490" i="40"/>
  <c r="AB491" i="40"/>
  <c r="AB492" i="40"/>
  <c r="AB493" i="40"/>
  <c r="AB494" i="40"/>
  <c r="AB495" i="40"/>
  <c r="AB496" i="40"/>
  <c r="AB497" i="40"/>
  <c r="AB498" i="40"/>
  <c r="AB499" i="40"/>
  <c r="AB500" i="40"/>
  <c r="AB501" i="40"/>
  <c r="AB502" i="40"/>
  <c r="AB503" i="40"/>
  <c r="AB504" i="40"/>
  <c r="AB505" i="40"/>
  <c r="AB506" i="40"/>
  <c r="AB507" i="40"/>
  <c r="AB508" i="40"/>
  <c r="AB509" i="40"/>
  <c r="AB510" i="40"/>
  <c r="AB511" i="40"/>
  <c r="AB512" i="40"/>
  <c r="AB513" i="40"/>
  <c r="AB514" i="40"/>
  <c r="AB515" i="40"/>
  <c r="AB516" i="40"/>
  <c r="AB517" i="40"/>
  <c r="AB518" i="40"/>
  <c r="AB519" i="40"/>
  <c r="AB520" i="40"/>
  <c r="AB521" i="40"/>
  <c r="AB522" i="40"/>
  <c r="AB523" i="40"/>
  <c r="AB524" i="40"/>
  <c r="AB525" i="40"/>
  <c r="AB526" i="40"/>
  <c r="AB527" i="40"/>
  <c r="AB528" i="40"/>
  <c r="AB529" i="40"/>
  <c r="AB530" i="40"/>
  <c r="AB531" i="40"/>
  <c r="AB532" i="40"/>
  <c r="AB533" i="40"/>
  <c r="AB534" i="40"/>
  <c r="AB535" i="40"/>
  <c r="AB536" i="40"/>
  <c r="AB537" i="40"/>
  <c r="AB538" i="40"/>
  <c r="AB539" i="40"/>
  <c r="AB540" i="40"/>
  <c r="AB541" i="40"/>
  <c r="AB542" i="40"/>
  <c r="AB543" i="40"/>
  <c r="AB544" i="40"/>
  <c r="AB545" i="40"/>
  <c r="AB546" i="40"/>
  <c r="AB547" i="40"/>
  <c r="AB548" i="40"/>
  <c r="AB549" i="40"/>
  <c r="AB550" i="40"/>
  <c r="AB551" i="40"/>
  <c r="AB552" i="40"/>
  <c r="AB553" i="40"/>
  <c r="AB554" i="40"/>
  <c r="AB555" i="40"/>
  <c r="AB556" i="40"/>
  <c r="AB557" i="40"/>
  <c r="AB558" i="40"/>
  <c r="AB559" i="40"/>
  <c r="AB560" i="40"/>
  <c r="AB561" i="40"/>
  <c r="AB562" i="40"/>
  <c r="AB563" i="40"/>
  <c r="AB564" i="40"/>
  <c r="AB565" i="40"/>
  <c r="AB566" i="40"/>
  <c r="AB567" i="40"/>
  <c r="AB568" i="40"/>
  <c r="AB569" i="40"/>
  <c r="AB570" i="40"/>
  <c r="AB571" i="40"/>
  <c r="AB572" i="40"/>
  <c r="AB573" i="40"/>
  <c r="AB574" i="40"/>
  <c r="AB575" i="40"/>
  <c r="AB576" i="40"/>
  <c r="AB577" i="40"/>
  <c r="AB578" i="40"/>
  <c r="AB579" i="40"/>
  <c r="AB580" i="40"/>
  <c r="AB581" i="40"/>
  <c r="AB582" i="40"/>
  <c r="AB583" i="40"/>
  <c r="AB584" i="40"/>
  <c r="AB585" i="40"/>
  <c r="AB586" i="40"/>
  <c r="AB587" i="40"/>
  <c r="AB588" i="40"/>
  <c r="AB589" i="40"/>
  <c r="AB590" i="40"/>
  <c r="AB591" i="40"/>
  <c r="AB592" i="40"/>
  <c r="AB593" i="40"/>
  <c r="AB594" i="40"/>
  <c r="AB595" i="40"/>
  <c r="AB596" i="40"/>
  <c r="AB597" i="40"/>
  <c r="AB598" i="40"/>
  <c r="AB599" i="40"/>
  <c r="AB600" i="40"/>
  <c r="AB601" i="40"/>
  <c r="AB602" i="40"/>
  <c r="AB603" i="40"/>
  <c r="AB604" i="40"/>
  <c r="AB605" i="40"/>
  <c r="AB606" i="40"/>
  <c r="AB607" i="40"/>
  <c r="AB608" i="40"/>
  <c r="AB609" i="40"/>
  <c r="AB610" i="40"/>
  <c r="AB611" i="40"/>
  <c r="AB612" i="40"/>
  <c r="AB613" i="40"/>
  <c r="AB614" i="40"/>
  <c r="AB615" i="40"/>
  <c r="AB616" i="40"/>
  <c r="AB617" i="40"/>
  <c r="AB618" i="40"/>
  <c r="AB619" i="40"/>
  <c r="AB620" i="40"/>
  <c r="AB621" i="40"/>
  <c r="AB622" i="40"/>
  <c r="AB623" i="40"/>
  <c r="AB624" i="40"/>
  <c r="AB625" i="40"/>
  <c r="AB626" i="40"/>
  <c r="AB627" i="40"/>
  <c r="AB628" i="40"/>
  <c r="AB629" i="40"/>
  <c r="AB630" i="40"/>
  <c r="AB631" i="40"/>
  <c r="AB632" i="40"/>
  <c r="AB633" i="40"/>
  <c r="AB634" i="40"/>
  <c r="AB635" i="40"/>
  <c r="AB636" i="40"/>
  <c r="AB637" i="40"/>
  <c r="AB638" i="40"/>
  <c r="AB639" i="40"/>
  <c r="AB640" i="40"/>
  <c r="AB641" i="40"/>
  <c r="AB642" i="40"/>
  <c r="AB643" i="40"/>
  <c r="AB644" i="40"/>
  <c r="AB645" i="40"/>
  <c r="AB646" i="40"/>
  <c r="AB647" i="40"/>
  <c r="AB648" i="40"/>
  <c r="AB649" i="40"/>
  <c r="AB650" i="40"/>
  <c r="AB651" i="40"/>
  <c r="AB652" i="40"/>
  <c r="AB653" i="40"/>
  <c r="AB654" i="40"/>
  <c r="AB655" i="40"/>
  <c r="AB656" i="40"/>
  <c r="AB657" i="40"/>
  <c r="AB658" i="40"/>
  <c r="AB659" i="40"/>
  <c r="AB660" i="40"/>
  <c r="AB661" i="40"/>
  <c r="AB662" i="40"/>
  <c r="AB663" i="40"/>
  <c r="AB664" i="40"/>
  <c r="AB665" i="40"/>
  <c r="AB666" i="40"/>
  <c r="AB667" i="40"/>
  <c r="AB668" i="40"/>
  <c r="AB669" i="40"/>
  <c r="AB670" i="40"/>
  <c r="AB671" i="40"/>
  <c r="AB672" i="40"/>
  <c r="AB673" i="40"/>
  <c r="AB674" i="40"/>
  <c r="AB675" i="40"/>
  <c r="AB676" i="40"/>
  <c r="AB677" i="40"/>
  <c r="AB678" i="40"/>
  <c r="AB679" i="40"/>
  <c r="AB680" i="40"/>
  <c r="AB681" i="40"/>
  <c r="AB682" i="40"/>
  <c r="AB683" i="40"/>
  <c r="AB684" i="40"/>
  <c r="AB685" i="40"/>
  <c r="AB686" i="40"/>
  <c r="AB687" i="40"/>
  <c r="AB688" i="40"/>
  <c r="AB689" i="40"/>
  <c r="AB690" i="40"/>
  <c r="AB691" i="40"/>
  <c r="AB692" i="40"/>
  <c r="AB693" i="40"/>
  <c r="AB694" i="40"/>
  <c r="AB695" i="40"/>
  <c r="AB696" i="40"/>
  <c r="AB697" i="40"/>
  <c r="AB698" i="40"/>
  <c r="AB699" i="40"/>
  <c r="AB700" i="40"/>
  <c r="AB701" i="40"/>
  <c r="AB702" i="40"/>
  <c r="AB703" i="40"/>
  <c r="AB704" i="40"/>
  <c r="AB705" i="40"/>
  <c r="AB706" i="40"/>
  <c r="AB707" i="40"/>
  <c r="AB708" i="40"/>
  <c r="AB709" i="40"/>
  <c r="AB710" i="40"/>
  <c r="AB711" i="40"/>
  <c r="AB712" i="40"/>
  <c r="AB713" i="40"/>
  <c r="AB714" i="40"/>
  <c r="AB715" i="40"/>
  <c r="AB716" i="40"/>
  <c r="AB717" i="40"/>
  <c r="AB718" i="40"/>
  <c r="AB719" i="40"/>
  <c r="AB720" i="40"/>
  <c r="AB721" i="40"/>
  <c r="AB722" i="40"/>
  <c r="AB723" i="40"/>
  <c r="AB724" i="40"/>
  <c r="AB725" i="40"/>
  <c r="AB726" i="40"/>
  <c r="AB727" i="40"/>
  <c r="AB728" i="40"/>
  <c r="AB729" i="40"/>
  <c r="AB730" i="40"/>
  <c r="AB731" i="40"/>
  <c r="AB732" i="40"/>
  <c r="AB733" i="40"/>
  <c r="AB734" i="40"/>
  <c r="AB735" i="40"/>
  <c r="AB736" i="40"/>
  <c r="AB737" i="40"/>
  <c r="AB738" i="40"/>
  <c r="AB739" i="40"/>
  <c r="AB740" i="40"/>
  <c r="AB741" i="40"/>
  <c r="AB742" i="40"/>
  <c r="AB743" i="40"/>
  <c r="AB744" i="40"/>
  <c r="AB745" i="40"/>
  <c r="AB746" i="40"/>
  <c r="AB747" i="40"/>
  <c r="AB748" i="40"/>
  <c r="AB749" i="40"/>
  <c r="AB750" i="40"/>
  <c r="AB751" i="40"/>
  <c r="AB752" i="40"/>
  <c r="AB753" i="40"/>
  <c r="AB754" i="40"/>
  <c r="AB755" i="40"/>
  <c r="AB756" i="40"/>
  <c r="AB757" i="40"/>
  <c r="AB758" i="40"/>
  <c r="AB759" i="40"/>
  <c r="AB760" i="40"/>
  <c r="AB761" i="40"/>
  <c r="AB762" i="40"/>
  <c r="AB763" i="40"/>
  <c r="AB764" i="40"/>
  <c r="AB765" i="40"/>
  <c r="AB766" i="40"/>
  <c r="AB767" i="40"/>
  <c r="AB768" i="40"/>
  <c r="AB769" i="40"/>
  <c r="AB770" i="40"/>
  <c r="AB771" i="40"/>
  <c r="AB772" i="40"/>
  <c r="AB773" i="40"/>
  <c r="AB774" i="40"/>
  <c r="AB775" i="40"/>
  <c r="AB776" i="40"/>
  <c r="AB777" i="40"/>
  <c r="AB778" i="40"/>
  <c r="AB779" i="40"/>
  <c r="AB780" i="40"/>
  <c r="AB781" i="40"/>
  <c r="AB782" i="40"/>
  <c r="AB783" i="40"/>
  <c r="AB784" i="40"/>
  <c r="AB785" i="40"/>
  <c r="AB786" i="40"/>
  <c r="AB787" i="40"/>
  <c r="AB788" i="40"/>
  <c r="AB789" i="40"/>
  <c r="AB790" i="40"/>
  <c r="AB791" i="40"/>
  <c r="AB792" i="40"/>
  <c r="AB793" i="40"/>
  <c r="AB794" i="40"/>
  <c r="AB795" i="40"/>
  <c r="AB796" i="40"/>
  <c r="AB797" i="40"/>
  <c r="AB798" i="40"/>
  <c r="AB799" i="40"/>
  <c r="AB800" i="40"/>
  <c r="AB801" i="40"/>
  <c r="AB802" i="40"/>
  <c r="AB803" i="40"/>
  <c r="AB804" i="40"/>
  <c r="AB805" i="40"/>
  <c r="AB806" i="40"/>
  <c r="AB807" i="40"/>
  <c r="AB808" i="40"/>
  <c r="AB809" i="40"/>
  <c r="AB810" i="40"/>
  <c r="AB811" i="40"/>
  <c r="AB812" i="40"/>
  <c r="AB813" i="40"/>
  <c r="AB814" i="40"/>
  <c r="AB815" i="40"/>
  <c r="AB816" i="40"/>
  <c r="AB817" i="40"/>
  <c r="AB818" i="40"/>
  <c r="AB819" i="40"/>
  <c r="AB820" i="40"/>
  <c r="AB821" i="40"/>
  <c r="AB822" i="40"/>
  <c r="AB823" i="40"/>
  <c r="AB824" i="40"/>
  <c r="AB825" i="40"/>
  <c r="AB826" i="40"/>
  <c r="AB827" i="40"/>
  <c r="AB828" i="40"/>
  <c r="AB829" i="40"/>
  <c r="AB830" i="40"/>
  <c r="AB831" i="40"/>
  <c r="AB832" i="40"/>
  <c r="AB833" i="40"/>
  <c r="AB834" i="40"/>
  <c r="AB835" i="40"/>
  <c r="AB836" i="40"/>
  <c r="AB837" i="40"/>
  <c r="AB838" i="40"/>
  <c r="AB839" i="40"/>
  <c r="AB840" i="40"/>
  <c r="AB841" i="40"/>
  <c r="AB842" i="40"/>
  <c r="AB843" i="40"/>
  <c r="AB844" i="40"/>
  <c r="AB845" i="40"/>
  <c r="AB846" i="40"/>
  <c r="AB847" i="40"/>
  <c r="AB848" i="40"/>
  <c r="AB849" i="40"/>
  <c r="AB850" i="40"/>
  <c r="AB851" i="40"/>
  <c r="AB852" i="40"/>
  <c r="AB853" i="40"/>
  <c r="AB854" i="40"/>
  <c r="AB855" i="40"/>
  <c r="AB856" i="40"/>
  <c r="AB857" i="40"/>
  <c r="AB858" i="40"/>
  <c r="AB859" i="40"/>
  <c r="AB860" i="40"/>
  <c r="AB861" i="40"/>
  <c r="AB862" i="40"/>
  <c r="AB863" i="40"/>
  <c r="AB864" i="40"/>
  <c r="AB865" i="40"/>
  <c r="AB866" i="40"/>
  <c r="AB867" i="40"/>
  <c r="AB868" i="40"/>
  <c r="AB869" i="40"/>
  <c r="AB870" i="40"/>
  <c r="AB871" i="40"/>
  <c r="AB872" i="40"/>
  <c r="AB873" i="40"/>
  <c r="AB874" i="40"/>
  <c r="AB875" i="40"/>
  <c r="AB876" i="40"/>
  <c r="AB877" i="40"/>
  <c r="AB878" i="40"/>
  <c r="AB879" i="40"/>
  <c r="AB880" i="40"/>
  <c r="AB881" i="40"/>
  <c r="AB882" i="40"/>
  <c r="AB883" i="40"/>
  <c r="AB884" i="40"/>
  <c r="AB885" i="40"/>
  <c r="AB886" i="40"/>
  <c r="AB887" i="40"/>
  <c r="AB888" i="40"/>
  <c r="AB889" i="40"/>
  <c r="AB890" i="40"/>
  <c r="AB891" i="40"/>
  <c r="AB892" i="40"/>
  <c r="AB893" i="40"/>
  <c r="AB894" i="40"/>
  <c r="AB895" i="40"/>
  <c r="AB896" i="40"/>
  <c r="AB897" i="40"/>
  <c r="AB898" i="40"/>
  <c r="AB899" i="40"/>
  <c r="AB900" i="40"/>
  <c r="AB901" i="40"/>
  <c r="AB902" i="40"/>
  <c r="AB903" i="40"/>
  <c r="AB904" i="40"/>
  <c r="AB905" i="40"/>
  <c r="AB906" i="40"/>
  <c r="AB907" i="40"/>
  <c r="AB908" i="40"/>
  <c r="AB909" i="40"/>
  <c r="AB910" i="40"/>
  <c r="AB911" i="40"/>
  <c r="AB912" i="40"/>
  <c r="AB913" i="40"/>
  <c r="AB914" i="40"/>
  <c r="AB915" i="40"/>
  <c r="AB916" i="40"/>
  <c r="AB917" i="40"/>
  <c r="AB918" i="40"/>
  <c r="AB919" i="40"/>
  <c r="AB920" i="40"/>
  <c r="AB921" i="40"/>
  <c r="AB922" i="40"/>
  <c r="AB923" i="40"/>
  <c r="AB924" i="40"/>
  <c r="AB925" i="40"/>
  <c r="AB926" i="40"/>
  <c r="AB927" i="40"/>
  <c r="AB928" i="40"/>
  <c r="AB929" i="40"/>
  <c r="AB930" i="40"/>
  <c r="AB931" i="40"/>
  <c r="AB932" i="40"/>
  <c r="AB933" i="40"/>
  <c r="AB934" i="40"/>
  <c r="AB935" i="40"/>
  <c r="AB936" i="40"/>
  <c r="AB937" i="40"/>
  <c r="AB938" i="40"/>
  <c r="AB939" i="40"/>
  <c r="AB940" i="40"/>
  <c r="AB941" i="40"/>
  <c r="AB942" i="40"/>
  <c r="AB943" i="40"/>
  <c r="AB944" i="40"/>
  <c r="AB945" i="40"/>
  <c r="AB946" i="40"/>
  <c r="AB947" i="40"/>
  <c r="AB948" i="40"/>
  <c r="AB949" i="40"/>
  <c r="AB950" i="40"/>
  <c r="AB951" i="40"/>
  <c r="AB952" i="40"/>
  <c r="AB953" i="40"/>
  <c r="AB954" i="40"/>
  <c r="AB955" i="40"/>
  <c r="AB956" i="40"/>
  <c r="AB957" i="40"/>
  <c r="AB958" i="40"/>
  <c r="AB959" i="40"/>
  <c r="AB960" i="40"/>
  <c r="AB961" i="40"/>
  <c r="AB962" i="40"/>
  <c r="AB963" i="40"/>
  <c r="AB964" i="40"/>
  <c r="AB965" i="40"/>
  <c r="AB966" i="40"/>
  <c r="AB967" i="40"/>
  <c r="AB968" i="40"/>
  <c r="AB969" i="40"/>
  <c r="AB970" i="40"/>
  <c r="AB971" i="40"/>
  <c r="AB972" i="40"/>
  <c r="AB973" i="40"/>
  <c r="AB974" i="40"/>
  <c r="AB975" i="40"/>
  <c r="AB976" i="40"/>
  <c r="AB977" i="40"/>
  <c r="AB978" i="40"/>
  <c r="AB979" i="40"/>
  <c r="AB980" i="40"/>
  <c r="AB981" i="40"/>
  <c r="AB982" i="40"/>
  <c r="AB983" i="40"/>
  <c r="AB984" i="40"/>
  <c r="AB985" i="40"/>
  <c r="AB986" i="40"/>
  <c r="AB987" i="40"/>
  <c r="AB988" i="40"/>
  <c r="AB989" i="40"/>
  <c r="AB990" i="40"/>
  <c r="AB991" i="40"/>
  <c r="AB992" i="40"/>
  <c r="AB993" i="40"/>
  <c r="AB994" i="40"/>
  <c r="AB995" i="40"/>
  <c r="AB996" i="40"/>
  <c r="AB997" i="40"/>
  <c r="AB998" i="40"/>
  <c r="AB999" i="40"/>
  <c r="AB1000" i="40"/>
  <c r="AB1001" i="40"/>
  <c r="AA3" i="40"/>
  <c r="AA4" i="40"/>
  <c r="AA5" i="40"/>
  <c r="AA6" i="40"/>
  <c r="AA7" i="40"/>
  <c r="AA8" i="40"/>
  <c r="AA9" i="40"/>
  <c r="AA10" i="40"/>
  <c r="AA11" i="40"/>
  <c r="AA12" i="40"/>
  <c r="AA13" i="40"/>
  <c r="AA14" i="40"/>
  <c r="AA15" i="40"/>
  <c r="AA16" i="40"/>
  <c r="AA17" i="40"/>
  <c r="AA18" i="40"/>
  <c r="AA19" i="40"/>
  <c r="AA20" i="40"/>
  <c r="AA21" i="40"/>
  <c r="AA22" i="40"/>
  <c r="AA23" i="40"/>
  <c r="AA24" i="40"/>
  <c r="AA25" i="40"/>
  <c r="AA26" i="40"/>
  <c r="AA27" i="40"/>
  <c r="AA28" i="40"/>
  <c r="AA29" i="40"/>
  <c r="AA30" i="40"/>
  <c r="AA31" i="40"/>
  <c r="AA32" i="40"/>
  <c r="AA33" i="40"/>
  <c r="AA34" i="40"/>
  <c r="AA35" i="40"/>
  <c r="AA36" i="40"/>
  <c r="AA37" i="40"/>
  <c r="AA38" i="40"/>
  <c r="AA39" i="40"/>
  <c r="AA40" i="40"/>
  <c r="AA41" i="40"/>
  <c r="AA42" i="40"/>
  <c r="AA43" i="40"/>
  <c r="AA44" i="40"/>
  <c r="AA45"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2" i="40"/>
  <c r="AA293" i="40"/>
  <c r="AA294" i="40"/>
  <c r="AA295" i="40"/>
  <c r="AA296" i="40"/>
  <c r="AA297" i="40"/>
  <c r="AA298" i="40"/>
  <c r="AA299" i="40"/>
  <c r="AA300" i="40"/>
  <c r="AA301" i="40"/>
  <c r="AA302" i="40"/>
  <c r="AA303" i="40"/>
  <c r="AA304" i="40"/>
  <c r="AA305" i="40"/>
  <c r="AA306" i="40"/>
  <c r="AA307" i="40"/>
  <c r="AA308" i="40"/>
  <c r="AA309" i="40"/>
  <c r="AA310" i="40"/>
  <c r="AA311" i="40"/>
  <c r="AA312" i="40"/>
  <c r="AA313" i="40"/>
  <c r="AA314"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6" i="40"/>
  <c r="AA337" i="40"/>
  <c r="AA338" i="40"/>
  <c r="AA339" i="40"/>
  <c r="AA340" i="40"/>
  <c r="AA341" i="40"/>
  <c r="AA342" i="40"/>
  <c r="AA343" i="40"/>
  <c r="AA344" i="40"/>
  <c r="AA345" i="40"/>
  <c r="AA346" i="40"/>
  <c r="AA347" i="40"/>
  <c r="AA348" i="40"/>
  <c r="AA349" i="40"/>
  <c r="AA350" i="40"/>
  <c r="AA351" i="40"/>
  <c r="AA352" i="40"/>
  <c r="AA353" i="40"/>
  <c r="AA354" i="40"/>
  <c r="AA355" i="40"/>
  <c r="AA356" i="40"/>
  <c r="AA357" i="40"/>
  <c r="AA358" i="40"/>
  <c r="AA359" i="40"/>
  <c r="AA360" i="40"/>
  <c r="AA361" i="40"/>
  <c r="AA362" i="40"/>
  <c r="AA363" i="40"/>
  <c r="AA364" i="40"/>
  <c r="AA365" i="40"/>
  <c r="AA366" i="40"/>
  <c r="AA367" i="40"/>
  <c r="AA368" i="40"/>
  <c r="AA369"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2"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459" i="40"/>
  <c r="AA460" i="40"/>
  <c r="AA461" i="40"/>
  <c r="AA462" i="40"/>
  <c r="AA463" i="40"/>
  <c r="AA464" i="40"/>
  <c r="AA465" i="40"/>
  <c r="AA466" i="40"/>
  <c r="AA467" i="40"/>
  <c r="AA468" i="40"/>
  <c r="AA469" i="40"/>
  <c r="AA470" i="40"/>
  <c r="AA471" i="40"/>
  <c r="AA472" i="40"/>
  <c r="AA473" i="40"/>
  <c r="AA474" i="40"/>
  <c r="AA475" i="40"/>
  <c r="AA476" i="40"/>
  <c r="AA477" i="40"/>
  <c r="AA478" i="40"/>
  <c r="AA479" i="40"/>
  <c r="AA480" i="40"/>
  <c r="AA481" i="40"/>
  <c r="AA482" i="40"/>
  <c r="AA483" i="40"/>
  <c r="AA484" i="40"/>
  <c r="AA485" i="40"/>
  <c r="AA486" i="40"/>
  <c r="AA487" i="40"/>
  <c r="AA488" i="40"/>
  <c r="AA489" i="40"/>
  <c r="AA490" i="40"/>
  <c r="AA491" i="40"/>
  <c r="AA492" i="40"/>
  <c r="AA493" i="40"/>
  <c r="AA494" i="40"/>
  <c r="AA495" i="40"/>
  <c r="AA496" i="40"/>
  <c r="AA497" i="40"/>
  <c r="AA498" i="40"/>
  <c r="AA499" i="40"/>
  <c r="AA500" i="40"/>
  <c r="AA501" i="40"/>
  <c r="AA502" i="40"/>
  <c r="AA503" i="40"/>
  <c r="AA504" i="40"/>
  <c r="AA505" i="40"/>
  <c r="AA506" i="40"/>
  <c r="AA507" i="40"/>
  <c r="AA508" i="40"/>
  <c r="AA509" i="40"/>
  <c r="AA510" i="40"/>
  <c r="AA511" i="40"/>
  <c r="AA512" i="40"/>
  <c r="AA513" i="40"/>
  <c r="AA514" i="40"/>
  <c r="AA515" i="40"/>
  <c r="AA516" i="40"/>
  <c r="AA517" i="40"/>
  <c r="AA518" i="40"/>
  <c r="AA519" i="40"/>
  <c r="AA520" i="40"/>
  <c r="AA521" i="40"/>
  <c r="AA522" i="40"/>
  <c r="AA523" i="40"/>
  <c r="AA524" i="40"/>
  <c r="AA525" i="40"/>
  <c r="AA526" i="40"/>
  <c r="AA527" i="40"/>
  <c r="AA528" i="40"/>
  <c r="AA529" i="40"/>
  <c r="AA530" i="40"/>
  <c r="AA531" i="40"/>
  <c r="AA532" i="40"/>
  <c r="AA533" i="40"/>
  <c r="AA534" i="40"/>
  <c r="AA535" i="40"/>
  <c r="AA536" i="40"/>
  <c r="AA537" i="40"/>
  <c r="AA538" i="40"/>
  <c r="AA539" i="40"/>
  <c r="AA540" i="40"/>
  <c r="AA541" i="40"/>
  <c r="AA542" i="40"/>
  <c r="AA543" i="40"/>
  <c r="AA544" i="40"/>
  <c r="AA545" i="40"/>
  <c r="AA546" i="40"/>
  <c r="AA547" i="40"/>
  <c r="AA548" i="40"/>
  <c r="AA549" i="40"/>
  <c r="AA550" i="40"/>
  <c r="AA551" i="40"/>
  <c r="AA552" i="40"/>
  <c r="AA553" i="40"/>
  <c r="AA554" i="40"/>
  <c r="AA555" i="40"/>
  <c r="AA556" i="40"/>
  <c r="AA557" i="40"/>
  <c r="AA558" i="40"/>
  <c r="AA559" i="40"/>
  <c r="AA560" i="40"/>
  <c r="AA561" i="40"/>
  <c r="AA562" i="40"/>
  <c r="AA563" i="40"/>
  <c r="AA564" i="40"/>
  <c r="AA565" i="40"/>
  <c r="AA566" i="40"/>
  <c r="AA567" i="40"/>
  <c r="AA568" i="40"/>
  <c r="AA569" i="40"/>
  <c r="AA570" i="40"/>
  <c r="AA571" i="40"/>
  <c r="AA572" i="40"/>
  <c r="AA573" i="40"/>
  <c r="AA574" i="40"/>
  <c r="AA575" i="40"/>
  <c r="AA576" i="40"/>
  <c r="AA577" i="40"/>
  <c r="AA578" i="40"/>
  <c r="AA579" i="40"/>
  <c r="AA580" i="40"/>
  <c r="AA581" i="40"/>
  <c r="AA582" i="40"/>
  <c r="AA583" i="40"/>
  <c r="AA584" i="40"/>
  <c r="AA585" i="40"/>
  <c r="AA586" i="40"/>
  <c r="AA587" i="40"/>
  <c r="AA588" i="40"/>
  <c r="AA589" i="40"/>
  <c r="AA590" i="40"/>
  <c r="AA591" i="40"/>
  <c r="AA592" i="40"/>
  <c r="AA593" i="40"/>
  <c r="AA594" i="40"/>
  <c r="AA595" i="40"/>
  <c r="AA596" i="40"/>
  <c r="AA597" i="40"/>
  <c r="AA598" i="40"/>
  <c r="AA599" i="40"/>
  <c r="AA600" i="40"/>
  <c r="AA601" i="40"/>
  <c r="AA602" i="40"/>
  <c r="AA603" i="40"/>
  <c r="AA604" i="40"/>
  <c r="AA605" i="40"/>
  <c r="AA606" i="40"/>
  <c r="AA607" i="40"/>
  <c r="AA608" i="40"/>
  <c r="AA609" i="40"/>
  <c r="AA610" i="40"/>
  <c r="AA611" i="40"/>
  <c r="AA612" i="40"/>
  <c r="AA613" i="40"/>
  <c r="AA614" i="40"/>
  <c r="AA615" i="40"/>
  <c r="AA616" i="40"/>
  <c r="AA617" i="40"/>
  <c r="AA618" i="40"/>
  <c r="AA619" i="40"/>
  <c r="AA620" i="40"/>
  <c r="AA621" i="40"/>
  <c r="AA622" i="40"/>
  <c r="AA623" i="40"/>
  <c r="AA624" i="40"/>
  <c r="AA625" i="40"/>
  <c r="AA626" i="40"/>
  <c r="AA627" i="40"/>
  <c r="AA628" i="40"/>
  <c r="AA629" i="40"/>
  <c r="AA630" i="40"/>
  <c r="AA631" i="40"/>
  <c r="AA632" i="40"/>
  <c r="AA633" i="40"/>
  <c r="AA634" i="40"/>
  <c r="AA635" i="40"/>
  <c r="AA636" i="40"/>
  <c r="AA637" i="40"/>
  <c r="AA638" i="40"/>
  <c r="AA639" i="40"/>
  <c r="AA640" i="40"/>
  <c r="AA641" i="40"/>
  <c r="AA642" i="40"/>
  <c r="AA643" i="40"/>
  <c r="AA644" i="40"/>
  <c r="AA645" i="40"/>
  <c r="AA646" i="40"/>
  <c r="AA647" i="40"/>
  <c r="AA648" i="40"/>
  <c r="AA649" i="40"/>
  <c r="AA650" i="40"/>
  <c r="AA651" i="40"/>
  <c r="AA652" i="40"/>
  <c r="AA653" i="40"/>
  <c r="AA654" i="40"/>
  <c r="AA655" i="40"/>
  <c r="AA656" i="40"/>
  <c r="AA657" i="40"/>
  <c r="AA658" i="40"/>
  <c r="AA659" i="40"/>
  <c r="AA660" i="40"/>
  <c r="AA661" i="40"/>
  <c r="AA662" i="40"/>
  <c r="AA663" i="40"/>
  <c r="AA664" i="40"/>
  <c r="AA665" i="40"/>
  <c r="AA666" i="40"/>
  <c r="AA667" i="40"/>
  <c r="AA668" i="40"/>
  <c r="AA669" i="40"/>
  <c r="AA670" i="40"/>
  <c r="AA671" i="40"/>
  <c r="AA672" i="40"/>
  <c r="AA673" i="40"/>
  <c r="AA674" i="40"/>
  <c r="AA675" i="40"/>
  <c r="AA676" i="40"/>
  <c r="AA677" i="40"/>
  <c r="AA678" i="40"/>
  <c r="AA679" i="40"/>
  <c r="AA680" i="40"/>
  <c r="AA681" i="40"/>
  <c r="AA682" i="40"/>
  <c r="AA683" i="40"/>
  <c r="AA684" i="40"/>
  <c r="AA685" i="40"/>
  <c r="AA686" i="40"/>
  <c r="AA687" i="40"/>
  <c r="AA688" i="40"/>
  <c r="AA689" i="40"/>
  <c r="AA690" i="40"/>
  <c r="AA691" i="40"/>
  <c r="AA692" i="40"/>
  <c r="AA693" i="40"/>
  <c r="AA694" i="40"/>
  <c r="AA695" i="40"/>
  <c r="AA696" i="40"/>
  <c r="AA697" i="40"/>
  <c r="AA698" i="40"/>
  <c r="AA699" i="40"/>
  <c r="AA700" i="40"/>
  <c r="AA701" i="40"/>
  <c r="AA702" i="40"/>
  <c r="AA703" i="40"/>
  <c r="AA704" i="40"/>
  <c r="AA705" i="40"/>
  <c r="AA706" i="40"/>
  <c r="AA707" i="40"/>
  <c r="AA708" i="40"/>
  <c r="AA709" i="40"/>
  <c r="AA710" i="40"/>
  <c r="AA711" i="40"/>
  <c r="AA712" i="40"/>
  <c r="AA713" i="40"/>
  <c r="AA714" i="40"/>
  <c r="AA715" i="40"/>
  <c r="AA716" i="40"/>
  <c r="AA717" i="40"/>
  <c r="AA718" i="40"/>
  <c r="AA719" i="40"/>
  <c r="AA720" i="40"/>
  <c r="AA721" i="40"/>
  <c r="AA722" i="40"/>
  <c r="AA723" i="40"/>
  <c r="AA724" i="40"/>
  <c r="AA725" i="40"/>
  <c r="AA726" i="40"/>
  <c r="AA727" i="40"/>
  <c r="AA728" i="40"/>
  <c r="AA729" i="40"/>
  <c r="AA730" i="40"/>
  <c r="AA731" i="40"/>
  <c r="AA732" i="40"/>
  <c r="AA733" i="40"/>
  <c r="AA734" i="40"/>
  <c r="AA735" i="40"/>
  <c r="AA736" i="40"/>
  <c r="AA737" i="40"/>
  <c r="AA738" i="40"/>
  <c r="AA739" i="40"/>
  <c r="AA740" i="40"/>
  <c r="AA741" i="40"/>
  <c r="AA742" i="40"/>
  <c r="AA743" i="40"/>
  <c r="AA744" i="40"/>
  <c r="AA745" i="40"/>
  <c r="AA746" i="40"/>
  <c r="AA747" i="40"/>
  <c r="AA748" i="40"/>
  <c r="AA749" i="40"/>
  <c r="AA750" i="40"/>
  <c r="AA751" i="40"/>
  <c r="AA752" i="40"/>
  <c r="AA753" i="40"/>
  <c r="AA754" i="40"/>
  <c r="AA755" i="40"/>
  <c r="AA756" i="40"/>
  <c r="AA757" i="40"/>
  <c r="AA758" i="40"/>
  <c r="AA759" i="40"/>
  <c r="AA760" i="40"/>
  <c r="AA761" i="40"/>
  <c r="AA762" i="40"/>
  <c r="AA763" i="40"/>
  <c r="AA764" i="40"/>
  <c r="AA765" i="40"/>
  <c r="AA766" i="40"/>
  <c r="AA767" i="40"/>
  <c r="AA768" i="40"/>
  <c r="AA769" i="40"/>
  <c r="AA770" i="40"/>
  <c r="AA771" i="40"/>
  <c r="AA772" i="40"/>
  <c r="AA773" i="40"/>
  <c r="AA774" i="40"/>
  <c r="AA775" i="40"/>
  <c r="AA776" i="40"/>
  <c r="AA777" i="40"/>
  <c r="AA778" i="40"/>
  <c r="AA779" i="40"/>
  <c r="AA780" i="40"/>
  <c r="AA781" i="40"/>
  <c r="AA782" i="40"/>
  <c r="AA783" i="40"/>
  <c r="AA784" i="40"/>
  <c r="AA785" i="40"/>
  <c r="AA786" i="40"/>
  <c r="AA787" i="40"/>
  <c r="AA788" i="40"/>
  <c r="AA789" i="40"/>
  <c r="AA790" i="40"/>
  <c r="AA791" i="40"/>
  <c r="AA792" i="40"/>
  <c r="AA793" i="40"/>
  <c r="AA794" i="40"/>
  <c r="AA795" i="40"/>
  <c r="AA796" i="40"/>
  <c r="AA797" i="40"/>
  <c r="AA798" i="40"/>
  <c r="AA799" i="40"/>
  <c r="AA800" i="40"/>
  <c r="AA801" i="40"/>
  <c r="AA802" i="40"/>
  <c r="AA803" i="40"/>
  <c r="AA804" i="40"/>
  <c r="AA805" i="40"/>
  <c r="AA806" i="40"/>
  <c r="AA807" i="40"/>
  <c r="AA808" i="40"/>
  <c r="AA809" i="40"/>
  <c r="AA810" i="40"/>
  <c r="AA811" i="40"/>
  <c r="AA812" i="40"/>
  <c r="AA813" i="40"/>
  <c r="AA814" i="40"/>
  <c r="AA815" i="40"/>
  <c r="AA816" i="40"/>
  <c r="AA817" i="40"/>
  <c r="AA818" i="40"/>
  <c r="AA819" i="40"/>
  <c r="AA820" i="40"/>
  <c r="AA821" i="40"/>
  <c r="AA822" i="40"/>
  <c r="AA823" i="40"/>
  <c r="AA824" i="40"/>
  <c r="AA825" i="40"/>
  <c r="AA826" i="40"/>
  <c r="AA827" i="40"/>
  <c r="AA828" i="40"/>
  <c r="AA829" i="40"/>
  <c r="AA830" i="40"/>
  <c r="AA831" i="40"/>
  <c r="AA832" i="40"/>
  <c r="AA833" i="40"/>
  <c r="AA834" i="40"/>
  <c r="AA835" i="40"/>
  <c r="AA836" i="40"/>
  <c r="AA837" i="40"/>
  <c r="AA838" i="40"/>
  <c r="AA839" i="40"/>
  <c r="AA840" i="40"/>
  <c r="AA841" i="40"/>
  <c r="AA842" i="40"/>
  <c r="AA843" i="40"/>
  <c r="AA844" i="40"/>
  <c r="AA845" i="40"/>
  <c r="AA846" i="40"/>
  <c r="AA847" i="40"/>
  <c r="AA848" i="40"/>
  <c r="AA849" i="40"/>
  <c r="AA850" i="40"/>
  <c r="AA851" i="40"/>
  <c r="AA852" i="40"/>
  <c r="AA853" i="40"/>
  <c r="AA854" i="40"/>
  <c r="AA855" i="40"/>
  <c r="AA856" i="40"/>
  <c r="AA857" i="40"/>
  <c r="AA858" i="40"/>
  <c r="AA859" i="40"/>
  <c r="AA860" i="40"/>
  <c r="AA861" i="40"/>
  <c r="AA862" i="40"/>
  <c r="AA863" i="40"/>
  <c r="AA864" i="40"/>
  <c r="AA865" i="40"/>
  <c r="AA866" i="40"/>
  <c r="AA867" i="40"/>
  <c r="AA868" i="40"/>
  <c r="AA869" i="40"/>
  <c r="AA870" i="40"/>
  <c r="AA871" i="40"/>
  <c r="AA872" i="40"/>
  <c r="AA873" i="40"/>
  <c r="AA874" i="40"/>
  <c r="AA875" i="40"/>
  <c r="AA876" i="40"/>
  <c r="AA877" i="40"/>
  <c r="AA878" i="40"/>
  <c r="AA879" i="40"/>
  <c r="AA880" i="40"/>
  <c r="AA881" i="40"/>
  <c r="AA882" i="40"/>
  <c r="AA883" i="40"/>
  <c r="AA884" i="40"/>
  <c r="AA885" i="40"/>
  <c r="AA886" i="40"/>
  <c r="AA887" i="40"/>
  <c r="AA888" i="40"/>
  <c r="AA889" i="40"/>
  <c r="AA890" i="40"/>
  <c r="AA891" i="40"/>
  <c r="AA892" i="40"/>
  <c r="AA893" i="40"/>
  <c r="AA894" i="40"/>
  <c r="AA895" i="40"/>
  <c r="AA896" i="40"/>
  <c r="AA897" i="40"/>
  <c r="AA898" i="40"/>
  <c r="AA899" i="40"/>
  <c r="AA900" i="40"/>
  <c r="AA901" i="40"/>
  <c r="AA902" i="40"/>
  <c r="AA903" i="40"/>
  <c r="AA904" i="40"/>
  <c r="AA905" i="40"/>
  <c r="AA906" i="40"/>
  <c r="AA907" i="40"/>
  <c r="AA908" i="40"/>
  <c r="AA909" i="40"/>
  <c r="AA910" i="40"/>
  <c r="AA911" i="40"/>
  <c r="AA912" i="40"/>
  <c r="AA913" i="40"/>
  <c r="AA914" i="40"/>
  <c r="AA915" i="40"/>
  <c r="AA916" i="40"/>
  <c r="AA917" i="40"/>
  <c r="AA918" i="40"/>
  <c r="AA919" i="40"/>
  <c r="AA920" i="40"/>
  <c r="AA921" i="40"/>
  <c r="AA922" i="40"/>
  <c r="AA923" i="40"/>
  <c r="AA924" i="40"/>
  <c r="AA925" i="40"/>
  <c r="AA926" i="40"/>
  <c r="AA927" i="40"/>
  <c r="AA928" i="40"/>
  <c r="AA929" i="40"/>
  <c r="AA930" i="40"/>
  <c r="AA931" i="40"/>
  <c r="AA932" i="40"/>
  <c r="AA933" i="40"/>
  <c r="AA934" i="40"/>
  <c r="AA935" i="40"/>
  <c r="AA936" i="40"/>
  <c r="AA937" i="40"/>
  <c r="AA938" i="40"/>
  <c r="AA939" i="40"/>
  <c r="AA940" i="40"/>
  <c r="AA941" i="40"/>
  <c r="AA942" i="40"/>
  <c r="AA943" i="40"/>
  <c r="AA944" i="40"/>
  <c r="AA945" i="40"/>
  <c r="AA946" i="40"/>
  <c r="AA947" i="40"/>
  <c r="AA948" i="40"/>
  <c r="AA949" i="40"/>
  <c r="AA950" i="40"/>
  <c r="AA951" i="40"/>
  <c r="AA952" i="40"/>
  <c r="AA953" i="40"/>
  <c r="AA954" i="40"/>
  <c r="AA955" i="40"/>
  <c r="AA956" i="40"/>
  <c r="AA957" i="40"/>
  <c r="AA958" i="40"/>
  <c r="AA959" i="40"/>
  <c r="AA960" i="40"/>
  <c r="AA961" i="40"/>
  <c r="AA962" i="40"/>
  <c r="AA963" i="40"/>
  <c r="AA964" i="40"/>
  <c r="AA965" i="40"/>
  <c r="AA966" i="40"/>
  <c r="AA967" i="40"/>
  <c r="AA968" i="40"/>
  <c r="AA969" i="40"/>
  <c r="AA970" i="40"/>
  <c r="AA971" i="40"/>
  <c r="AA972" i="40"/>
  <c r="AA973" i="40"/>
  <c r="AA974" i="40"/>
  <c r="AA975" i="40"/>
  <c r="AA976" i="40"/>
  <c r="AA977" i="40"/>
  <c r="AA978" i="40"/>
  <c r="AA979" i="40"/>
  <c r="AA980" i="40"/>
  <c r="AA981" i="40"/>
  <c r="AA982" i="40"/>
  <c r="AA983" i="40"/>
  <c r="AA984" i="40"/>
  <c r="AA985" i="40"/>
  <c r="AA986" i="40"/>
  <c r="AA987" i="40"/>
  <c r="AA988" i="40"/>
  <c r="AA989" i="40"/>
  <c r="AA990" i="40"/>
  <c r="AA991" i="40"/>
  <c r="AA992" i="40"/>
  <c r="AA993" i="40"/>
  <c r="AA994" i="40"/>
  <c r="AA995" i="40"/>
  <c r="AA996" i="40"/>
  <c r="AA997" i="40"/>
  <c r="AA998" i="40"/>
  <c r="AA999" i="40"/>
  <c r="AA1000" i="40"/>
  <c r="AA1001" i="40"/>
  <c r="Z3" i="40"/>
  <c r="Z4" i="40"/>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459" i="40"/>
  <c r="Z460" i="40"/>
  <c r="Z461" i="40"/>
  <c r="Z462" i="40"/>
  <c r="Z463" i="40"/>
  <c r="Z464" i="40"/>
  <c r="Z465" i="40"/>
  <c r="Z466" i="40"/>
  <c r="Z467" i="40"/>
  <c r="Z468" i="40"/>
  <c r="Z469" i="40"/>
  <c r="Z470" i="40"/>
  <c r="Z471" i="40"/>
  <c r="Z472" i="40"/>
  <c r="Z473" i="40"/>
  <c r="Z474" i="40"/>
  <c r="Z475" i="40"/>
  <c r="Z476" i="40"/>
  <c r="Z477" i="40"/>
  <c r="Z478" i="40"/>
  <c r="Z479" i="40"/>
  <c r="Z480" i="40"/>
  <c r="Z481" i="40"/>
  <c r="Z482" i="40"/>
  <c r="Z483" i="40"/>
  <c r="Z484" i="40"/>
  <c r="Z485" i="40"/>
  <c r="Z486" i="40"/>
  <c r="Z487" i="40"/>
  <c r="Z488" i="40"/>
  <c r="Z489" i="40"/>
  <c r="Z490" i="40"/>
  <c r="Z491" i="40"/>
  <c r="Z492" i="40"/>
  <c r="Z493" i="40"/>
  <c r="Z494" i="40"/>
  <c r="Z495" i="40"/>
  <c r="Z496" i="40"/>
  <c r="Z497" i="40"/>
  <c r="Z498" i="40"/>
  <c r="Z499" i="40"/>
  <c r="Z500" i="40"/>
  <c r="Z501" i="40"/>
  <c r="Z502" i="40"/>
  <c r="Z503" i="40"/>
  <c r="Z504" i="40"/>
  <c r="Z505" i="40"/>
  <c r="Z506" i="40"/>
  <c r="Z507" i="40"/>
  <c r="Z508" i="40"/>
  <c r="Z509" i="40"/>
  <c r="Z510" i="40"/>
  <c r="Z511" i="40"/>
  <c r="Z512" i="40"/>
  <c r="Z513" i="40"/>
  <c r="Z514" i="40"/>
  <c r="Z515" i="40"/>
  <c r="Z516" i="40"/>
  <c r="Z517" i="40"/>
  <c r="Z518" i="40"/>
  <c r="Z519" i="40"/>
  <c r="Z520" i="40"/>
  <c r="Z521" i="40"/>
  <c r="Z522" i="40"/>
  <c r="Z523" i="40"/>
  <c r="Z524" i="40"/>
  <c r="Z525" i="40"/>
  <c r="Z526" i="40"/>
  <c r="Z527" i="40"/>
  <c r="Z528" i="40"/>
  <c r="Z529" i="40"/>
  <c r="Z530" i="40"/>
  <c r="Z531" i="40"/>
  <c r="Z532" i="40"/>
  <c r="Z533" i="40"/>
  <c r="Z534" i="40"/>
  <c r="Z535" i="40"/>
  <c r="Z536" i="40"/>
  <c r="Z537" i="40"/>
  <c r="Z538" i="40"/>
  <c r="Z539" i="40"/>
  <c r="Z540" i="40"/>
  <c r="Z541" i="40"/>
  <c r="Z542" i="40"/>
  <c r="Z543" i="40"/>
  <c r="Z544" i="40"/>
  <c r="Z545" i="40"/>
  <c r="Z546" i="40"/>
  <c r="Z547" i="40"/>
  <c r="Z548" i="40"/>
  <c r="Z549" i="40"/>
  <c r="Z550" i="40"/>
  <c r="Z551" i="40"/>
  <c r="Z552" i="40"/>
  <c r="Z553" i="40"/>
  <c r="Z554" i="40"/>
  <c r="Z555" i="40"/>
  <c r="Z556" i="40"/>
  <c r="Z557" i="40"/>
  <c r="Z558" i="40"/>
  <c r="Z559" i="40"/>
  <c r="Z560" i="40"/>
  <c r="Z561" i="40"/>
  <c r="Z562" i="40"/>
  <c r="Z563" i="40"/>
  <c r="Z564" i="40"/>
  <c r="Z565" i="40"/>
  <c r="Z566" i="40"/>
  <c r="Z567" i="40"/>
  <c r="Z568" i="40"/>
  <c r="Z569" i="40"/>
  <c r="Z570" i="40"/>
  <c r="Z571" i="40"/>
  <c r="Z572" i="40"/>
  <c r="Z573" i="40"/>
  <c r="Z574" i="40"/>
  <c r="Z575" i="40"/>
  <c r="Z576" i="40"/>
  <c r="Z577" i="40"/>
  <c r="Z578" i="40"/>
  <c r="Z579" i="40"/>
  <c r="Z580" i="40"/>
  <c r="Z581" i="40"/>
  <c r="Z582" i="40"/>
  <c r="Z583" i="40"/>
  <c r="Z584" i="40"/>
  <c r="Z585" i="40"/>
  <c r="Z586" i="40"/>
  <c r="Z587" i="40"/>
  <c r="Z588" i="40"/>
  <c r="Z589" i="40"/>
  <c r="Z590" i="40"/>
  <c r="Z591" i="40"/>
  <c r="Z592" i="40"/>
  <c r="Z593" i="40"/>
  <c r="Z594" i="40"/>
  <c r="Z595" i="40"/>
  <c r="Z596" i="40"/>
  <c r="Z597" i="40"/>
  <c r="Z598" i="40"/>
  <c r="Z599" i="40"/>
  <c r="Z600" i="40"/>
  <c r="Z601" i="40"/>
  <c r="Z602" i="40"/>
  <c r="Z603" i="40"/>
  <c r="Z604" i="40"/>
  <c r="Z605" i="40"/>
  <c r="Z606" i="40"/>
  <c r="Z607" i="40"/>
  <c r="Z608" i="40"/>
  <c r="Z609" i="40"/>
  <c r="Z610" i="40"/>
  <c r="Z611" i="40"/>
  <c r="Z612" i="40"/>
  <c r="Z613" i="40"/>
  <c r="Z614" i="40"/>
  <c r="Z615" i="40"/>
  <c r="Z616" i="40"/>
  <c r="Z617" i="40"/>
  <c r="Z618" i="40"/>
  <c r="Z619" i="40"/>
  <c r="Z620" i="40"/>
  <c r="Z621" i="40"/>
  <c r="Z622" i="40"/>
  <c r="Z623" i="40"/>
  <c r="Z624" i="40"/>
  <c r="Z625" i="40"/>
  <c r="Z626" i="40"/>
  <c r="Z627" i="40"/>
  <c r="Z628" i="40"/>
  <c r="Z629" i="40"/>
  <c r="Z630" i="40"/>
  <c r="Z631" i="40"/>
  <c r="Z632" i="40"/>
  <c r="Z633" i="40"/>
  <c r="Z634" i="40"/>
  <c r="Z635" i="40"/>
  <c r="Z636" i="40"/>
  <c r="Z637" i="40"/>
  <c r="Z638" i="40"/>
  <c r="Z639" i="40"/>
  <c r="Z640" i="40"/>
  <c r="Z641" i="40"/>
  <c r="Z642" i="40"/>
  <c r="Z643" i="40"/>
  <c r="Z644" i="40"/>
  <c r="Z645" i="40"/>
  <c r="Z646" i="40"/>
  <c r="Z647" i="40"/>
  <c r="Z648" i="40"/>
  <c r="Z649" i="40"/>
  <c r="Z650" i="40"/>
  <c r="Z651" i="40"/>
  <c r="Z652" i="40"/>
  <c r="Z653" i="40"/>
  <c r="Z654" i="40"/>
  <c r="Z655" i="40"/>
  <c r="Z656" i="40"/>
  <c r="Z657" i="40"/>
  <c r="Z658" i="40"/>
  <c r="Z659" i="40"/>
  <c r="Z660" i="40"/>
  <c r="Z661" i="40"/>
  <c r="Z662" i="40"/>
  <c r="Z663" i="40"/>
  <c r="Z664" i="40"/>
  <c r="Z665" i="40"/>
  <c r="Z666" i="40"/>
  <c r="Z667" i="40"/>
  <c r="Z668" i="40"/>
  <c r="Z669" i="40"/>
  <c r="Z670" i="40"/>
  <c r="Z671" i="40"/>
  <c r="Z672" i="40"/>
  <c r="Z673" i="40"/>
  <c r="Z674" i="40"/>
  <c r="Z675" i="40"/>
  <c r="Z676" i="40"/>
  <c r="Z677" i="40"/>
  <c r="Z678" i="40"/>
  <c r="Z679" i="40"/>
  <c r="Z680" i="40"/>
  <c r="Z681" i="40"/>
  <c r="Z682" i="40"/>
  <c r="Z683" i="40"/>
  <c r="Z684" i="40"/>
  <c r="Z685" i="40"/>
  <c r="Z686" i="40"/>
  <c r="Z687" i="40"/>
  <c r="Z688" i="40"/>
  <c r="Z689" i="40"/>
  <c r="Z690" i="40"/>
  <c r="Z691" i="40"/>
  <c r="Z692" i="40"/>
  <c r="Z693" i="40"/>
  <c r="Z694" i="40"/>
  <c r="Z695" i="40"/>
  <c r="Z696" i="40"/>
  <c r="Z697" i="40"/>
  <c r="Z698" i="40"/>
  <c r="Z699" i="40"/>
  <c r="Z700" i="40"/>
  <c r="Z701" i="40"/>
  <c r="Z702" i="40"/>
  <c r="Z703" i="40"/>
  <c r="Z704" i="40"/>
  <c r="Z705" i="40"/>
  <c r="Z706" i="40"/>
  <c r="Z707" i="40"/>
  <c r="Z708" i="40"/>
  <c r="Z709" i="40"/>
  <c r="Z710" i="40"/>
  <c r="Z711" i="40"/>
  <c r="Z712" i="40"/>
  <c r="Z713" i="40"/>
  <c r="Z714" i="40"/>
  <c r="Z715" i="40"/>
  <c r="Z716" i="40"/>
  <c r="Z717" i="40"/>
  <c r="Z718" i="40"/>
  <c r="Z719" i="40"/>
  <c r="Z720" i="40"/>
  <c r="Z721" i="40"/>
  <c r="Z722" i="40"/>
  <c r="Z723" i="40"/>
  <c r="Z724" i="40"/>
  <c r="Z725" i="40"/>
  <c r="Z726" i="40"/>
  <c r="Z727" i="40"/>
  <c r="Z728" i="40"/>
  <c r="Z729" i="40"/>
  <c r="Z730" i="40"/>
  <c r="Z731" i="40"/>
  <c r="Z732" i="40"/>
  <c r="Z733" i="40"/>
  <c r="Z734" i="40"/>
  <c r="Z735" i="40"/>
  <c r="Z736" i="40"/>
  <c r="Z737" i="40"/>
  <c r="Z738" i="40"/>
  <c r="Z739" i="40"/>
  <c r="Z740" i="40"/>
  <c r="Z741" i="40"/>
  <c r="Z742" i="40"/>
  <c r="Z743" i="40"/>
  <c r="Z744" i="40"/>
  <c r="Z745" i="40"/>
  <c r="Z746" i="40"/>
  <c r="Z747" i="40"/>
  <c r="Z748" i="40"/>
  <c r="Z749" i="40"/>
  <c r="Z750" i="40"/>
  <c r="Z751" i="40"/>
  <c r="Z752" i="40"/>
  <c r="Z753" i="40"/>
  <c r="Z754" i="40"/>
  <c r="Z755" i="40"/>
  <c r="Z756" i="40"/>
  <c r="Z757" i="40"/>
  <c r="Z758" i="40"/>
  <c r="Z759" i="40"/>
  <c r="Z760" i="40"/>
  <c r="Z761" i="40"/>
  <c r="Z762" i="40"/>
  <c r="Z763" i="40"/>
  <c r="Z764" i="40"/>
  <c r="Z765" i="40"/>
  <c r="Z766" i="40"/>
  <c r="Z767" i="40"/>
  <c r="Z768" i="40"/>
  <c r="Z769" i="40"/>
  <c r="Z770" i="40"/>
  <c r="Z771" i="40"/>
  <c r="Z772" i="40"/>
  <c r="Z773" i="40"/>
  <c r="Z774" i="40"/>
  <c r="Z775" i="40"/>
  <c r="Z776" i="40"/>
  <c r="Z777" i="40"/>
  <c r="Z778" i="40"/>
  <c r="Z779" i="40"/>
  <c r="Z780" i="40"/>
  <c r="Z781" i="40"/>
  <c r="Z782" i="40"/>
  <c r="Z783" i="40"/>
  <c r="Z784" i="40"/>
  <c r="Z785" i="40"/>
  <c r="Z786" i="40"/>
  <c r="Z787" i="40"/>
  <c r="Z788" i="40"/>
  <c r="Z789" i="40"/>
  <c r="Z790" i="40"/>
  <c r="Z791" i="40"/>
  <c r="Z792" i="40"/>
  <c r="Z793" i="40"/>
  <c r="Z794" i="40"/>
  <c r="Z795" i="40"/>
  <c r="Z796" i="40"/>
  <c r="Z797" i="40"/>
  <c r="Z798" i="40"/>
  <c r="Z799" i="40"/>
  <c r="Z800" i="40"/>
  <c r="Z801" i="40"/>
  <c r="Z802" i="40"/>
  <c r="Z803" i="40"/>
  <c r="Z804" i="40"/>
  <c r="Z805" i="40"/>
  <c r="Z806" i="40"/>
  <c r="Z807" i="40"/>
  <c r="Z808" i="40"/>
  <c r="Z809" i="40"/>
  <c r="Z810" i="40"/>
  <c r="Z811" i="40"/>
  <c r="Z812" i="40"/>
  <c r="Z813" i="40"/>
  <c r="Z814" i="40"/>
  <c r="Z815" i="40"/>
  <c r="Z816" i="40"/>
  <c r="Z817" i="40"/>
  <c r="Z818" i="40"/>
  <c r="Z819" i="40"/>
  <c r="Z820" i="40"/>
  <c r="Z821" i="40"/>
  <c r="Z822" i="40"/>
  <c r="Z823" i="40"/>
  <c r="Z824" i="40"/>
  <c r="Z825" i="40"/>
  <c r="Z826" i="40"/>
  <c r="Z827" i="40"/>
  <c r="Z828" i="40"/>
  <c r="Z829" i="40"/>
  <c r="Z830" i="40"/>
  <c r="Z831" i="40"/>
  <c r="Z832" i="40"/>
  <c r="Z833" i="40"/>
  <c r="Z834" i="40"/>
  <c r="Z835" i="40"/>
  <c r="Z836" i="40"/>
  <c r="Z837" i="40"/>
  <c r="Z838" i="40"/>
  <c r="Z839" i="40"/>
  <c r="Z840" i="40"/>
  <c r="Z841" i="40"/>
  <c r="Z842" i="40"/>
  <c r="Z843" i="40"/>
  <c r="Z844" i="40"/>
  <c r="Z845" i="40"/>
  <c r="Z846" i="40"/>
  <c r="Z847" i="40"/>
  <c r="Z848" i="40"/>
  <c r="Z849" i="40"/>
  <c r="Z850" i="40"/>
  <c r="Z851" i="40"/>
  <c r="Z852" i="40"/>
  <c r="Z853" i="40"/>
  <c r="Z854" i="40"/>
  <c r="Z855" i="40"/>
  <c r="Z856" i="40"/>
  <c r="Z857" i="40"/>
  <c r="Z858" i="40"/>
  <c r="Z859" i="40"/>
  <c r="Z860" i="40"/>
  <c r="Z861" i="40"/>
  <c r="Z862" i="40"/>
  <c r="Z863" i="40"/>
  <c r="Z864" i="40"/>
  <c r="Z865" i="40"/>
  <c r="Z866" i="40"/>
  <c r="Z867" i="40"/>
  <c r="Z868" i="40"/>
  <c r="Z869" i="40"/>
  <c r="Z870" i="40"/>
  <c r="Z871" i="40"/>
  <c r="Z872" i="40"/>
  <c r="Z873" i="40"/>
  <c r="Z874" i="40"/>
  <c r="Z875" i="40"/>
  <c r="Z876" i="40"/>
  <c r="Z877" i="40"/>
  <c r="Z878" i="40"/>
  <c r="Z879" i="40"/>
  <c r="Z880" i="40"/>
  <c r="Z881" i="40"/>
  <c r="Z882" i="40"/>
  <c r="Z883" i="40"/>
  <c r="Z884" i="40"/>
  <c r="Z885" i="40"/>
  <c r="Z886" i="40"/>
  <c r="Z887" i="40"/>
  <c r="Z888" i="40"/>
  <c r="Z889" i="40"/>
  <c r="Z890" i="40"/>
  <c r="Z891" i="40"/>
  <c r="Z892" i="40"/>
  <c r="Z893" i="40"/>
  <c r="Z894" i="40"/>
  <c r="Z895" i="40"/>
  <c r="Z896" i="40"/>
  <c r="Z897" i="40"/>
  <c r="Z898" i="40"/>
  <c r="Z899" i="40"/>
  <c r="Z900" i="40"/>
  <c r="Z901" i="40"/>
  <c r="Z902" i="40"/>
  <c r="Z903" i="40"/>
  <c r="Z904" i="40"/>
  <c r="Z905" i="40"/>
  <c r="Z906" i="40"/>
  <c r="Z907" i="40"/>
  <c r="Z908" i="40"/>
  <c r="Z909" i="40"/>
  <c r="Z910" i="40"/>
  <c r="Z911" i="40"/>
  <c r="Z912" i="40"/>
  <c r="Z913" i="40"/>
  <c r="Z914" i="40"/>
  <c r="Z915" i="40"/>
  <c r="Z916" i="40"/>
  <c r="Z917" i="40"/>
  <c r="Z918" i="40"/>
  <c r="Z919" i="40"/>
  <c r="Z920" i="40"/>
  <c r="Z921" i="40"/>
  <c r="Z922" i="40"/>
  <c r="Z923" i="40"/>
  <c r="Z924" i="40"/>
  <c r="Z925" i="40"/>
  <c r="Z926" i="40"/>
  <c r="Z927" i="40"/>
  <c r="Z928" i="40"/>
  <c r="Z929" i="40"/>
  <c r="Z930" i="40"/>
  <c r="Z931" i="40"/>
  <c r="Z932" i="40"/>
  <c r="Z933" i="40"/>
  <c r="Z934" i="40"/>
  <c r="Z935" i="40"/>
  <c r="Z936" i="40"/>
  <c r="Z937" i="40"/>
  <c r="Z938" i="40"/>
  <c r="Z939" i="40"/>
  <c r="Z940" i="40"/>
  <c r="Z941" i="40"/>
  <c r="Z942" i="40"/>
  <c r="Z943" i="40"/>
  <c r="Z944" i="40"/>
  <c r="Z945" i="40"/>
  <c r="Z946" i="40"/>
  <c r="Z947" i="40"/>
  <c r="Z948" i="40"/>
  <c r="Z949" i="40"/>
  <c r="Z950" i="40"/>
  <c r="Z951" i="40"/>
  <c r="Z952" i="40"/>
  <c r="Z953" i="40"/>
  <c r="Z954" i="40"/>
  <c r="Z955" i="40"/>
  <c r="Z956" i="40"/>
  <c r="Z957" i="40"/>
  <c r="Z958" i="40"/>
  <c r="Z959" i="40"/>
  <c r="Z960" i="40"/>
  <c r="Z961" i="40"/>
  <c r="Z962" i="40"/>
  <c r="Z963" i="40"/>
  <c r="Z964" i="40"/>
  <c r="Z965" i="40"/>
  <c r="Z966" i="40"/>
  <c r="Z967" i="40"/>
  <c r="Z968" i="40"/>
  <c r="Z969" i="40"/>
  <c r="Z970" i="40"/>
  <c r="Z971" i="40"/>
  <c r="Z972" i="40"/>
  <c r="Z973" i="40"/>
  <c r="Z974" i="40"/>
  <c r="Z975" i="40"/>
  <c r="Z976" i="40"/>
  <c r="Z977" i="40"/>
  <c r="Z978" i="40"/>
  <c r="Z979" i="40"/>
  <c r="Z980" i="40"/>
  <c r="Z981" i="40"/>
  <c r="Z982" i="40"/>
  <c r="Z983" i="40"/>
  <c r="Z984" i="40"/>
  <c r="Z985" i="40"/>
  <c r="Z986" i="40"/>
  <c r="Z987" i="40"/>
  <c r="Z988" i="40"/>
  <c r="Z989" i="40"/>
  <c r="Z990" i="40"/>
  <c r="Z991" i="40"/>
  <c r="Z992" i="40"/>
  <c r="Z993" i="40"/>
  <c r="Z994" i="40"/>
  <c r="Z995" i="40"/>
  <c r="Z996" i="40"/>
  <c r="Z997" i="40"/>
  <c r="Z998" i="40"/>
  <c r="Z999" i="40"/>
  <c r="Z1000" i="40"/>
  <c r="Z1001" i="40"/>
  <c r="N1004" i="40" a="1"/>
  <c r="N1004" i="40" s="1"/>
  <c r="N1005" i="40" a="1"/>
  <c r="N1005" i="40" s="1"/>
  <c r="N1006" i="40" a="1"/>
  <c r="N1006" i="40" s="1"/>
  <c r="N1007" i="40" a="1"/>
  <c r="N1007" i="40"/>
  <c r="N1008" i="40" a="1"/>
  <c r="N1008" i="40" s="1"/>
  <c r="N1009" i="40" a="1"/>
  <c r="N1009" i="40" s="1"/>
  <c r="N1010" i="40" a="1"/>
  <c r="N1010" i="40" s="1"/>
  <c r="N1011" i="40" a="1"/>
  <c r="N1011" i="40"/>
  <c r="N1012" i="40" a="1"/>
  <c r="N1012" i="40" s="1"/>
  <c r="N1013" i="40" a="1"/>
  <c r="N1013" i="40" s="1"/>
  <c r="N1014" i="40" a="1"/>
  <c r="N1014" i="40" s="1"/>
  <c r="N1015" i="40" a="1"/>
  <c r="N1015" i="40"/>
  <c r="N1016" i="40" a="1"/>
  <c r="N1016" i="40" s="1"/>
  <c r="N1017" i="40" a="1"/>
  <c r="N1017" i="40" s="1"/>
  <c r="N1018" i="40" a="1"/>
  <c r="N1018" i="40" s="1"/>
  <c r="N1019" i="40" a="1"/>
  <c r="N1019" i="40"/>
  <c r="N1020" i="40" a="1"/>
  <c r="N1020" i="40" s="1"/>
  <c r="N1021" i="40" a="1"/>
  <c r="N1021" i="40" s="1"/>
  <c r="N1022" i="40" a="1"/>
  <c r="N1022" i="40" s="1"/>
  <c r="N1023" i="40" a="1"/>
  <c r="N1023" i="40"/>
  <c r="N1024" i="40" a="1"/>
  <c r="N1024" i="40" s="1"/>
  <c r="N1025" i="40" a="1"/>
  <c r="N1025" i="40" s="1"/>
  <c r="N1026" i="40" a="1"/>
  <c r="N1026" i="40" s="1"/>
  <c r="N1027" i="40" a="1"/>
  <c r="N1027" i="40" s="1"/>
  <c r="N1028" i="40" a="1"/>
  <c r="N1028" i="40" s="1"/>
  <c r="N1029" i="40" a="1"/>
  <c r="N1029" i="40" s="1"/>
  <c r="N1030" i="40" a="1"/>
  <c r="N1030" i="40" s="1"/>
  <c r="N1031" i="40" a="1"/>
  <c r="N1031" i="40"/>
  <c r="N1032" i="40" a="1"/>
  <c r="N1032" i="40" s="1"/>
  <c r="N1033" i="40" a="1"/>
  <c r="N1033" i="40" s="1"/>
  <c r="N1034" i="40" a="1"/>
  <c r="N1034" i="40" s="1"/>
  <c r="N1035" i="40" a="1"/>
  <c r="N1035" i="40"/>
  <c r="N1036" i="40" a="1"/>
  <c r="N1036" i="40" s="1"/>
  <c r="N1037" i="40" a="1"/>
  <c r="N1037" i="40" s="1"/>
  <c r="N1038" i="40" a="1"/>
  <c r="N1038" i="40" s="1"/>
  <c r="N1039" i="40" a="1"/>
  <c r="N1039" i="40" s="1"/>
  <c r="N1040" i="40" a="1"/>
  <c r="N1040" i="40" s="1"/>
  <c r="N1041" i="40" a="1"/>
  <c r="N1041" i="40" s="1"/>
  <c r="N1042" i="40" a="1"/>
  <c r="N1042" i="40" s="1"/>
  <c r="N1043" i="40" a="1"/>
  <c r="N1043" i="40" s="1"/>
  <c r="N1044" i="40" a="1"/>
  <c r="N1044" i="40" s="1"/>
  <c r="N1045" i="40" a="1"/>
  <c r="N1045" i="40" s="1"/>
  <c r="N1046" i="40" a="1"/>
  <c r="N1046" i="40" s="1"/>
  <c r="N1047" i="40" a="1"/>
  <c r="N1047" i="40"/>
  <c r="N1048" i="40" a="1"/>
  <c r="N1048" i="40" s="1"/>
  <c r="N1049" i="40" a="1"/>
  <c r="N1049" i="40" s="1"/>
  <c r="N1050" i="40" a="1"/>
  <c r="N1050" i="40" s="1"/>
  <c r="N1051" i="40" a="1"/>
  <c r="N1051" i="40" s="1"/>
  <c r="N1052" i="40" a="1"/>
  <c r="N1052" i="40" s="1"/>
  <c r="N1053" i="40" a="1"/>
  <c r="N1053" i="40" s="1"/>
  <c r="N1054" i="40" a="1"/>
  <c r="N1054" i="40" s="1"/>
  <c r="N1055" i="40" a="1"/>
  <c r="N1055" i="40" s="1"/>
  <c r="N1056" i="40" a="1"/>
  <c r="N1056" i="40" s="1"/>
  <c r="N1057" i="40" a="1"/>
  <c r="N1057" i="40" s="1"/>
  <c r="N1058" i="40" a="1"/>
  <c r="N1058" i="40" s="1"/>
  <c r="N1059" i="40" a="1"/>
  <c r="N1059" i="40" s="1"/>
  <c r="N1060" i="40" a="1"/>
  <c r="N1060" i="40" s="1"/>
  <c r="N1061" i="40" a="1"/>
  <c r="N1061" i="40" s="1"/>
  <c r="N1062" i="40" a="1"/>
  <c r="N1062" i="40" s="1"/>
  <c r="N1063" i="40" a="1"/>
  <c r="N1063" i="40"/>
  <c r="N1064" i="40" a="1"/>
  <c r="N1064" i="40" s="1"/>
  <c r="N1065" i="40" a="1"/>
  <c r="N1065" i="40" s="1"/>
  <c r="N1066" i="40" a="1"/>
  <c r="N1066" i="40" s="1"/>
  <c r="N1067" i="40" a="1"/>
  <c r="N1067" i="40" s="1"/>
  <c r="N1068" i="40" a="1"/>
  <c r="N1068" i="40" s="1"/>
  <c r="N1069" i="40" a="1"/>
  <c r="N1069" i="40" s="1"/>
  <c r="N1070" i="40" a="1"/>
  <c r="N1070" i="40" s="1"/>
  <c r="N1071" i="40" a="1"/>
  <c r="N1071" i="40" s="1"/>
  <c r="N1072" i="40" a="1"/>
  <c r="N1072" i="40" s="1"/>
  <c r="N1073" i="40" a="1"/>
  <c r="N1073" i="40" s="1"/>
  <c r="N1074" i="40" a="1"/>
  <c r="N1074" i="40" s="1"/>
  <c r="N1075" i="40" a="1"/>
  <c r="N1075" i="40" s="1"/>
  <c r="N1076" i="40" a="1"/>
  <c r="N1076" i="40" s="1"/>
  <c r="N1077" i="40" a="1"/>
  <c r="N1077" i="40" s="1"/>
  <c r="N1078" i="40" a="1"/>
  <c r="N1078" i="40" s="1"/>
  <c r="N1079" i="40" a="1"/>
  <c r="N1079" i="40"/>
  <c r="N1080" i="40" a="1"/>
  <c r="N1080" i="40" s="1"/>
  <c r="N1081" i="40" a="1"/>
  <c r="N1081" i="40" s="1"/>
  <c r="N1082" i="40" a="1"/>
  <c r="N1082" i="40" s="1"/>
  <c r="N1083" i="40" a="1"/>
  <c r="N1083" i="40" s="1"/>
  <c r="N1084" i="40" a="1"/>
  <c r="N1084" i="40" s="1"/>
  <c r="N1085" i="40" a="1"/>
  <c r="N1085" i="40" s="1"/>
  <c r="N1086" i="40" a="1"/>
  <c r="N1086" i="40" s="1"/>
  <c r="N1087" i="40" a="1"/>
  <c r="N1087" i="40" s="1"/>
  <c r="N1088" i="40" a="1"/>
  <c r="N1088" i="40" s="1"/>
  <c r="N1089" i="40" a="1"/>
  <c r="N1089" i="40" s="1"/>
  <c r="N1090" i="40" a="1"/>
  <c r="N1090" i="40" s="1"/>
  <c r="N1091" i="40" a="1"/>
  <c r="N1091" i="40" s="1"/>
  <c r="N1092" i="40" a="1"/>
  <c r="N1092" i="40" s="1"/>
  <c r="N1093" i="40" a="1"/>
  <c r="N1093" i="40" s="1"/>
  <c r="N1094" i="40" a="1"/>
  <c r="N1094" i="40" s="1"/>
  <c r="N1095" i="40" a="1"/>
  <c r="N1095" i="40"/>
  <c r="N1096" i="40" a="1"/>
  <c r="N1096" i="40" s="1"/>
  <c r="N1097" i="40" a="1"/>
  <c r="N1097" i="40" s="1"/>
  <c r="N1098" i="40" a="1"/>
  <c r="N1098" i="40" s="1"/>
  <c r="N1099" i="40" a="1"/>
  <c r="N1099" i="40" s="1"/>
  <c r="N1100" i="40" a="1"/>
  <c r="N1100" i="40" s="1"/>
  <c r="N1101" i="40" a="1"/>
  <c r="N1101" i="40" s="1"/>
  <c r="N1102" i="40" a="1"/>
  <c r="N1102" i="40" s="1"/>
  <c r="N1103" i="40" a="1"/>
  <c r="N1103" i="40" s="1"/>
  <c r="N1104" i="40" a="1"/>
  <c r="N1104" i="40" s="1"/>
  <c r="N1105" i="40" a="1"/>
  <c r="N1105" i="40" s="1"/>
  <c r="N1106" i="40" a="1"/>
  <c r="N1106" i="40" s="1"/>
  <c r="N1107" i="40" a="1"/>
  <c r="N1107" i="40" s="1"/>
  <c r="N1108" i="40" a="1"/>
  <c r="N1108" i="40" s="1"/>
  <c r="N1109" i="40" a="1"/>
  <c r="N1109" i="40" s="1"/>
  <c r="N1110" i="40" a="1"/>
  <c r="N1110" i="40" s="1"/>
  <c r="N1111" i="40" a="1"/>
  <c r="N1111" i="40"/>
  <c r="N1112" i="40" a="1"/>
  <c r="N1112" i="40" s="1"/>
  <c r="N1113" i="40" a="1"/>
  <c r="N1113" i="40" s="1"/>
  <c r="N1114" i="40" a="1"/>
  <c r="N1114" i="40" s="1"/>
  <c r="N1115" i="40" a="1"/>
  <c r="N1115" i="40" s="1"/>
  <c r="N1116" i="40" a="1"/>
  <c r="N1116" i="40" s="1"/>
  <c r="N1117" i="40" a="1"/>
  <c r="N1117" i="40" s="1"/>
  <c r="N1118" i="40" a="1"/>
  <c r="N1118" i="40" s="1"/>
  <c r="N1119" i="40" a="1"/>
  <c r="N1119" i="40" s="1"/>
  <c r="N1120" i="40" a="1"/>
  <c r="N1120" i="40" s="1"/>
  <c r="N1121" i="40" a="1"/>
  <c r="N1121" i="40" s="1"/>
  <c r="N1122" i="40" a="1"/>
  <c r="N1122" i="40" s="1"/>
  <c r="N1123" i="40" a="1"/>
  <c r="N1123" i="40" s="1"/>
  <c r="N1124" i="40" a="1"/>
  <c r="N1124" i="40" s="1"/>
  <c r="N1125" i="40" a="1"/>
  <c r="N1125" i="40" s="1"/>
  <c r="N1126" i="40" a="1"/>
  <c r="N1126" i="40" s="1"/>
  <c r="N1127" i="40" a="1"/>
  <c r="N1127" i="40"/>
  <c r="N1128" i="40" a="1"/>
  <c r="N1128" i="40" s="1"/>
  <c r="N1129" i="40" a="1"/>
  <c r="N1129" i="40" s="1"/>
  <c r="N1130" i="40" a="1"/>
  <c r="N1130" i="40" s="1"/>
  <c r="N1131" i="40" a="1"/>
  <c r="N1131" i="40"/>
  <c r="N1132" i="40" a="1"/>
  <c r="N1132" i="40" s="1"/>
  <c r="N1133" i="40" a="1"/>
  <c r="N1133" i="40" s="1"/>
  <c r="N1134" i="40" a="1"/>
  <c r="N1134" i="40" s="1"/>
  <c r="N1135" i="40" a="1"/>
  <c r="N1135" i="40" s="1"/>
  <c r="N1136" i="40" a="1"/>
  <c r="N1136" i="40" s="1"/>
  <c r="N1137" i="40" a="1"/>
  <c r="N1137" i="40" s="1"/>
  <c r="N1138" i="40" a="1"/>
  <c r="N1138" i="40" s="1"/>
  <c r="N1139" i="40" a="1"/>
  <c r="N1139" i="40" s="1"/>
  <c r="N1140" i="40" a="1"/>
  <c r="N1140" i="40" s="1"/>
  <c r="N1141" i="40" a="1"/>
  <c r="N1141" i="40" s="1"/>
  <c r="N1142" i="40" a="1"/>
  <c r="N1142" i="40" s="1"/>
  <c r="N1143" i="40" a="1"/>
  <c r="N1143" i="40"/>
  <c r="N1144" i="40" a="1"/>
  <c r="N1144" i="40" s="1"/>
  <c r="N1145" i="40" a="1"/>
  <c r="N1145" i="40" s="1"/>
  <c r="N1146" i="40" a="1"/>
  <c r="N1146" i="40" s="1"/>
  <c r="N1147" i="40" a="1"/>
  <c r="N1147" i="40" s="1"/>
  <c r="N1148" i="40" a="1"/>
  <c r="N1148" i="40" s="1"/>
  <c r="N1149" i="40" a="1"/>
  <c r="N1149" i="40" s="1"/>
  <c r="N1150" i="40" a="1"/>
  <c r="N1150" i="40" s="1"/>
  <c r="N1151" i="40" a="1"/>
  <c r="N1151" i="40" s="1"/>
  <c r="N1152" i="40" a="1"/>
  <c r="N1152" i="40" s="1"/>
  <c r="N1153" i="40" a="1"/>
  <c r="N1153" i="40" s="1"/>
  <c r="N1154" i="40" a="1"/>
  <c r="N1154" i="40" s="1"/>
  <c r="N1155" i="40" a="1"/>
  <c r="N1155" i="40" s="1"/>
  <c r="N1156" i="40" a="1"/>
  <c r="N1156" i="40" s="1"/>
  <c r="N1157" i="40" a="1"/>
  <c r="N1157" i="40" s="1"/>
  <c r="N1158" i="40" a="1"/>
  <c r="N1158" i="40" s="1"/>
  <c r="N1159" i="40" a="1"/>
  <c r="N1159" i="40"/>
  <c r="N1160" i="40" a="1"/>
  <c r="N1160" i="40" s="1"/>
  <c r="N1161" i="40" a="1"/>
  <c r="N1161" i="40" s="1"/>
  <c r="N1162" i="40" a="1"/>
  <c r="N1162" i="40" s="1"/>
  <c r="N1163" i="40" a="1"/>
  <c r="N1163" i="40"/>
  <c r="N1164" i="40" a="1"/>
  <c r="N1164" i="40" s="1"/>
  <c r="N1165" i="40" a="1"/>
  <c r="N1165" i="40" s="1"/>
  <c r="N1166" i="40" a="1"/>
  <c r="N1166" i="40" s="1"/>
  <c r="N1167" i="40" a="1"/>
  <c r="N1167" i="40" s="1"/>
  <c r="N1168" i="40" a="1"/>
  <c r="N1168" i="40" s="1"/>
  <c r="N1169" i="40" a="1"/>
  <c r="N1169" i="40" s="1"/>
  <c r="N1170" i="40" a="1"/>
  <c r="N1170" i="40" s="1"/>
  <c r="N1171" i="40" a="1"/>
  <c r="N1171" i="40" s="1"/>
  <c r="N1172" i="40" a="1"/>
  <c r="N1172" i="40" s="1"/>
  <c r="N1173" i="40" a="1"/>
  <c r="N1173" i="40" s="1"/>
  <c r="N1174" i="40" a="1"/>
  <c r="N1174" i="40" s="1"/>
  <c r="N1175" i="40" a="1"/>
  <c r="N1175" i="40"/>
  <c r="N1176" i="40" a="1"/>
  <c r="N1176" i="40" s="1"/>
  <c r="N1177" i="40" a="1"/>
  <c r="N1177" i="40" s="1"/>
  <c r="N1178" i="40" a="1"/>
  <c r="N1178" i="40" s="1"/>
  <c r="N1179" i="40" a="1"/>
  <c r="N1179" i="40" s="1"/>
  <c r="N1180" i="40" a="1"/>
  <c r="N1180" i="40" s="1"/>
  <c r="N1181" i="40" a="1"/>
  <c r="N1181" i="40" s="1"/>
  <c r="N1182" i="40" a="1"/>
  <c r="N1182" i="40" s="1"/>
  <c r="N1183" i="40" a="1"/>
  <c r="N1183" i="40" s="1"/>
  <c r="N1184" i="40" a="1"/>
  <c r="N1184" i="40" s="1"/>
  <c r="N1185" i="40" a="1"/>
  <c r="N1185" i="40" s="1"/>
  <c r="N1186" i="40" a="1"/>
  <c r="N1186" i="40" s="1"/>
  <c r="N1187" i="40" a="1"/>
  <c r="N1187" i="40" s="1"/>
  <c r="N1188" i="40" a="1"/>
  <c r="N1188" i="40" s="1"/>
  <c r="N1189" i="40" a="1"/>
  <c r="N1189" i="40" s="1"/>
  <c r="N1190" i="40" a="1"/>
  <c r="N1190" i="40" s="1"/>
  <c r="N1191" i="40" a="1"/>
  <c r="N1191" i="40"/>
  <c r="N1192" i="40" a="1"/>
  <c r="N1192" i="40" s="1"/>
  <c r="N1193" i="40" a="1"/>
  <c r="N1193" i="40" s="1"/>
  <c r="N1194" i="40" a="1"/>
  <c r="N1194" i="40" s="1"/>
  <c r="N1195" i="40" a="1"/>
  <c r="N1195" i="40"/>
  <c r="N1196" i="40" a="1"/>
  <c r="N1196" i="40" s="1"/>
  <c r="N1197" i="40" a="1"/>
  <c r="N1197" i="40" s="1"/>
  <c r="N1198" i="40" a="1"/>
  <c r="N1198" i="40" s="1"/>
  <c r="N1199" i="40" a="1"/>
  <c r="N1199" i="40" s="1"/>
  <c r="N1200" i="40" a="1"/>
  <c r="N1200" i="40"/>
  <c r="N1201" i="40" a="1"/>
  <c r="N1201" i="40" s="1"/>
  <c r="N1202" i="40" a="1"/>
  <c r="N1202" i="40" s="1"/>
  <c r="N1203" i="40" a="1"/>
  <c r="N1203" i="40"/>
  <c r="N1204" i="40" a="1"/>
  <c r="N1204" i="40" s="1"/>
  <c r="N1205" i="40" a="1"/>
  <c r="N1205" i="40" s="1"/>
  <c r="N1206" i="40" a="1"/>
  <c r="N1206" i="40" s="1"/>
  <c r="N1207" i="40" a="1"/>
  <c r="N1207" i="40" s="1"/>
  <c r="N1208" i="40" a="1"/>
  <c r="N1208" i="40"/>
  <c r="N1209" i="40" a="1"/>
  <c r="N1209" i="40" s="1"/>
  <c r="N1210" i="40" a="1"/>
  <c r="N1210" i="40" s="1"/>
  <c r="N1211" i="40" a="1"/>
  <c r="N1211" i="40"/>
  <c r="N1212" i="40" a="1"/>
  <c r="N1212" i="40" s="1"/>
  <c r="N1213" i="40" a="1"/>
  <c r="N1213" i="40" s="1"/>
  <c r="N1214" i="40" a="1"/>
  <c r="N1214" i="40" s="1"/>
  <c r="N1215" i="40" a="1"/>
  <c r="N1215" i="40" s="1"/>
  <c r="N1216" i="40" a="1"/>
  <c r="N1216" i="40"/>
  <c r="N1217" i="40" a="1"/>
  <c r="N1217" i="40" s="1"/>
  <c r="N1218" i="40" a="1"/>
  <c r="N1218" i="40" s="1"/>
  <c r="N1219" i="40" a="1"/>
  <c r="N1219" i="40"/>
  <c r="N1220" i="40" a="1"/>
  <c r="N1220" i="40" s="1"/>
  <c r="N1221" i="40" a="1"/>
  <c r="N1221" i="40" s="1"/>
  <c r="N1222" i="40" a="1"/>
  <c r="N1222" i="40" s="1"/>
  <c r="N1223" i="40" a="1"/>
  <c r="N1223" i="40" s="1"/>
  <c r="N1224" i="40" a="1"/>
  <c r="N1224" i="40"/>
  <c r="N1225" i="40" a="1"/>
  <c r="N1225" i="40" s="1"/>
  <c r="N1226" i="40" a="1"/>
  <c r="N1226" i="40" s="1"/>
  <c r="N1227" i="40" a="1"/>
  <c r="N1227" i="40"/>
  <c r="N1228" i="40" a="1"/>
  <c r="N1228" i="40" s="1"/>
  <c r="N1229" i="40" a="1"/>
  <c r="N1229" i="40" s="1"/>
  <c r="N1230" i="40" a="1"/>
  <c r="N1230" i="40" s="1"/>
  <c r="N1231" i="40" a="1"/>
  <c r="N1231" i="40" s="1"/>
  <c r="N1232" i="40" a="1"/>
  <c r="N1232" i="40"/>
  <c r="N1233" i="40" a="1"/>
  <c r="N1233" i="40" s="1"/>
  <c r="N1234" i="40" a="1"/>
  <c r="N1234" i="40" s="1"/>
  <c r="N1235" i="40" a="1"/>
  <c r="N1235" i="40"/>
  <c r="N1236" i="40" a="1"/>
  <c r="N1236" i="40" s="1"/>
  <c r="N1237" i="40" a="1"/>
  <c r="N1237" i="40" s="1"/>
  <c r="N1238" i="40" a="1"/>
  <c r="N1238" i="40" s="1"/>
  <c r="N1239" i="40" a="1"/>
  <c r="N1239" i="40"/>
  <c r="N1240" i="40" a="1"/>
  <c r="N1240" i="40"/>
  <c r="N1241" i="40" a="1"/>
  <c r="N1241" i="40" s="1"/>
  <c r="N1242" i="40" a="1"/>
  <c r="N1242" i="40" s="1"/>
  <c r="N1243" i="40" a="1"/>
  <c r="N1243" i="40"/>
  <c r="N1244" i="40" a="1"/>
  <c r="N1244" i="40" s="1"/>
  <c r="N1245" i="40" a="1"/>
  <c r="N1245" i="40" s="1"/>
  <c r="N1246" i="40" a="1"/>
  <c r="N1246" i="40" s="1"/>
  <c r="N1247" i="40" a="1"/>
  <c r="N1247" i="40" s="1"/>
  <c r="N1248" i="40" a="1"/>
  <c r="N1248" i="40"/>
  <c r="N1249" i="40" a="1"/>
  <c r="N1249" i="40" s="1"/>
  <c r="N1250" i="40" a="1"/>
  <c r="N1250" i="40" s="1"/>
  <c r="N1251" i="40" a="1"/>
  <c r="N1251" i="40"/>
  <c r="N1252" i="40" a="1"/>
  <c r="N1252" i="40" s="1"/>
  <c r="N1253" i="40" a="1"/>
  <c r="N1253" i="40" s="1"/>
  <c r="N1254" i="40" a="1"/>
  <c r="N1254" i="40" s="1"/>
  <c r="N1255" i="40" a="1"/>
  <c r="N1255" i="40"/>
  <c r="N1256" i="40" a="1"/>
  <c r="N1256" i="40"/>
  <c r="N1257" i="40" a="1"/>
  <c r="N1257" i="40" s="1"/>
  <c r="N1258" i="40" a="1"/>
  <c r="N1258" i="40" s="1"/>
  <c r="N1259" i="40" a="1"/>
  <c r="N1259" i="40"/>
  <c r="N1260" i="40" a="1"/>
  <c r="N1260" i="40"/>
  <c r="N1261" i="40" a="1"/>
  <c r="N1261" i="40" s="1"/>
  <c r="N1262" i="40" a="1"/>
  <c r="N1262" i="40" s="1"/>
  <c r="N1263" i="40" a="1"/>
  <c r="N1263" i="40" s="1"/>
  <c r="N1264" i="40" a="1"/>
  <c r="N1264" i="40"/>
  <c r="N1265" i="40" a="1"/>
  <c r="N1265" i="40" s="1"/>
  <c r="N1266" i="40" a="1"/>
  <c r="N1266" i="40" s="1"/>
  <c r="N1267" i="40" a="1"/>
  <c r="N1267" i="40" s="1"/>
  <c r="N1268" i="40" a="1"/>
  <c r="N1268" i="40" s="1"/>
  <c r="N1269" i="40" a="1"/>
  <c r="N1269" i="40" s="1"/>
  <c r="N1270" i="40" a="1"/>
  <c r="N1270" i="40" s="1"/>
  <c r="N1271" i="40" a="1"/>
  <c r="N1271" i="40"/>
  <c r="N1272" i="40" a="1"/>
  <c r="N1272" i="40"/>
  <c r="N1273" i="40" a="1"/>
  <c r="N1273" i="40" s="1"/>
  <c r="N1274" i="40" a="1"/>
  <c r="N1274" i="40" s="1"/>
  <c r="N1275" i="40" a="1"/>
  <c r="N1275" i="40"/>
  <c r="N1276" i="40" a="1"/>
  <c r="N1276" i="40"/>
  <c r="N1277" i="40" a="1"/>
  <c r="N1277" i="40" s="1"/>
  <c r="N1278" i="40" a="1"/>
  <c r="N1278" i="40" s="1"/>
  <c r="N1279" i="40" a="1"/>
  <c r="N1279" i="40" s="1"/>
  <c r="N1280" i="40" a="1"/>
  <c r="N1280" i="40"/>
  <c r="N1281" i="40" a="1"/>
  <c r="N1281" i="40" s="1"/>
  <c r="N1282" i="40" a="1"/>
  <c r="N1282" i="40" s="1"/>
  <c r="N1283" i="40" a="1"/>
  <c r="N1283" i="40" s="1"/>
  <c r="N1284" i="40" a="1"/>
  <c r="N1284" i="40" s="1"/>
  <c r="N1285" i="40" a="1"/>
  <c r="N1285" i="40" s="1"/>
  <c r="N1286" i="40" a="1"/>
  <c r="N1286" i="40" s="1"/>
  <c r="N1287" i="40" a="1"/>
  <c r="N1287" i="40"/>
  <c r="N1288" i="40" a="1"/>
  <c r="N1288" i="40"/>
  <c r="N1289" i="40" a="1"/>
  <c r="N1289" i="40" s="1"/>
  <c r="N1290" i="40" a="1"/>
  <c r="N1290" i="40" s="1"/>
  <c r="N1291" i="40" a="1"/>
  <c r="N1291" i="40" s="1"/>
  <c r="N1292" i="40" a="1"/>
  <c r="N1292" i="40"/>
  <c r="N1293" i="40" a="1"/>
  <c r="N1293" i="40" s="1"/>
  <c r="N1294" i="40" a="1"/>
  <c r="N1294" i="40" s="1"/>
  <c r="N1295" i="40" a="1"/>
  <c r="N1295" i="40" s="1"/>
  <c r="N1296" i="40" a="1"/>
  <c r="N1296" i="40" s="1"/>
  <c r="N1297" i="40" a="1"/>
  <c r="N1297" i="40" s="1"/>
  <c r="N1298" i="40" a="1"/>
  <c r="N1298" i="40" s="1"/>
  <c r="N1299" i="40" a="1"/>
  <c r="N1299" i="40"/>
  <c r="N1300" i="40" a="1"/>
  <c r="N1300" i="40" s="1"/>
  <c r="N1301" i="40" a="1"/>
  <c r="N1301" i="40" s="1"/>
  <c r="N1302" i="40" a="1"/>
  <c r="N1302" i="40" s="1"/>
  <c r="N1303" i="40" a="1"/>
  <c r="N1303" i="40" s="1"/>
  <c r="N1304" i="40" a="1"/>
  <c r="N1304" i="40"/>
  <c r="N1305" i="40" a="1"/>
  <c r="N1305" i="40" s="1"/>
  <c r="N1306" i="40" a="1"/>
  <c r="N1306" i="40" s="1"/>
  <c r="N1307" i="40" a="1"/>
  <c r="N1307" i="40"/>
  <c r="N1308" i="40" a="1"/>
  <c r="N1308" i="40" s="1"/>
  <c r="N1309" i="40" a="1"/>
  <c r="N1309" i="40" s="1"/>
  <c r="N1310" i="40" a="1"/>
  <c r="N1310" i="40" s="1"/>
  <c r="N1311" i="40" a="1"/>
  <c r="N1311" i="40" s="1"/>
  <c r="N1312" i="40" a="1"/>
  <c r="N1312" i="40" s="1"/>
  <c r="N1313" i="40" a="1"/>
  <c r="N1313" i="40" s="1"/>
  <c r="N1314" i="40" a="1"/>
  <c r="N1314" i="40" s="1"/>
  <c r="N1315" i="40" a="1"/>
  <c r="N1315" i="40"/>
  <c r="N1316" i="40" a="1"/>
  <c r="N1316" i="40" s="1"/>
  <c r="N1317" i="40" a="1"/>
  <c r="N1317" i="40" s="1"/>
  <c r="N1318" i="40" a="1"/>
  <c r="N1318" i="40" s="1"/>
  <c r="N1319" i="40" a="1"/>
  <c r="N1319" i="40"/>
  <c r="N1320" i="40" a="1"/>
  <c r="N1320" i="40" s="1"/>
  <c r="N1321" i="40" a="1"/>
  <c r="N1321" i="40" s="1"/>
  <c r="N1322" i="40" a="1"/>
  <c r="N1322" i="40" s="1"/>
  <c r="N1323" i="40" a="1"/>
  <c r="N1323" i="40"/>
  <c r="N1324" i="40" a="1"/>
  <c r="N1324" i="40"/>
  <c r="N1325" i="40" a="1"/>
  <c r="N1325" i="40" s="1"/>
  <c r="N1326" i="40" a="1"/>
  <c r="N1326" i="40" s="1"/>
  <c r="N1327" i="40" a="1"/>
  <c r="N1327" i="40" s="1"/>
  <c r="N1328" i="40" a="1"/>
  <c r="N1328" i="40"/>
  <c r="N1329" i="40" a="1"/>
  <c r="N1329" i="40" s="1"/>
  <c r="N1330" i="40" a="1"/>
  <c r="N1330" i="40" s="1"/>
  <c r="N1331" i="40" a="1"/>
  <c r="N1331" i="40" s="1"/>
  <c r="N1332" i="40" a="1"/>
  <c r="N1332" i="40" s="1"/>
  <c r="N1333" i="40" a="1"/>
  <c r="N1333" i="40" s="1"/>
  <c r="N1334" i="40" a="1"/>
  <c r="N1334" i="40" s="1"/>
  <c r="N1335" i="40" a="1"/>
  <c r="N1335" i="40"/>
  <c r="N1336" i="40" a="1"/>
  <c r="N1336" i="40"/>
  <c r="N1337" i="40" a="1"/>
  <c r="N1337" i="40" s="1"/>
  <c r="N1338" i="40" a="1"/>
  <c r="N1338" i="40" s="1"/>
  <c r="N1339" i="40" a="1"/>
  <c r="N1339" i="40"/>
  <c r="N1340" i="40" a="1"/>
  <c r="N1340" i="40"/>
  <c r="N1341" i="40" a="1"/>
  <c r="N1341" i="40" s="1"/>
  <c r="N1342" i="40" a="1"/>
  <c r="N1342" i="40" s="1"/>
  <c r="N1343" i="40" a="1"/>
  <c r="N1343" i="40" s="1"/>
  <c r="N1344" i="40" a="1"/>
  <c r="N1344" i="40"/>
  <c r="N1345" i="40" a="1"/>
  <c r="N1345" i="40"/>
  <c r="N1346" i="40" a="1"/>
  <c r="N1346" i="40" s="1"/>
  <c r="N1347" i="40" a="1"/>
  <c r="N1347" i="40" s="1"/>
  <c r="N1348" i="40" a="1"/>
  <c r="N1348" i="40" s="1"/>
  <c r="N1349" i="40" a="1"/>
  <c r="N1349" i="40"/>
  <c r="N1350" i="40" a="1"/>
  <c r="N1350" i="40" s="1"/>
  <c r="N1351" i="40" a="1"/>
  <c r="N1351" i="40" s="1"/>
  <c r="N1352" i="40" a="1"/>
  <c r="N1352" i="40" s="1"/>
  <c r="N1353" i="40" a="1"/>
  <c r="N1353" i="40"/>
  <c r="N1354" i="40" a="1"/>
  <c r="N1354" i="40"/>
  <c r="N1355" i="40" a="1"/>
  <c r="N1355" i="40" s="1"/>
  <c r="N1356" i="40" a="1"/>
  <c r="N1356" i="40"/>
  <c r="N1357" i="40" a="1"/>
  <c r="N1357" i="40" s="1"/>
  <c r="N1358" i="40" a="1"/>
  <c r="N1358" i="40"/>
  <c r="N1359" i="40" a="1"/>
  <c r="N1359" i="40" s="1"/>
  <c r="N1360" i="40" a="1"/>
  <c r="N1360" i="40" s="1"/>
  <c r="N1361" i="40" a="1"/>
  <c r="N1361" i="40" s="1"/>
  <c r="N1362" i="40" a="1"/>
  <c r="N1362" i="40"/>
  <c r="N1363" i="40" a="1"/>
  <c r="N1363" i="40" s="1"/>
  <c r="N1364" i="40" a="1"/>
  <c r="N1364" i="40" s="1"/>
  <c r="N1365" i="40" a="1"/>
  <c r="N1365" i="40"/>
  <c r="N1366" i="40" a="1"/>
  <c r="N1366" i="40" s="1"/>
  <c r="N1367" i="40" a="1"/>
  <c r="N1367" i="40" s="1"/>
  <c r="N1368" i="40" a="1"/>
  <c r="N1368" i="40"/>
  <c r="N1369" i="40" a="1"/>
  <c r="N1369" i="40" s="1"/>
  <c r="N1370" i="40" a="1"/>
  <c r="N1370" i="40" s="1"/>
  <c r="N1371" i="40" a="1"/>
  <c r="N1371" i="40" s="1"/>
  <c r="N1372" i="40" a="1"/>
  <c r="N1372" i="40"/>
  <c r="N1373" i="40" a="1"/>
  <c r="N1373" i="40"/>
  <c r="N1374" i="40" a="1"/>
  <c r="N1374" i="40"/>
  <c r="N1375" i="40" a="1"/>
  <c r="N1375" i="40" s="1"/>
  <c r="N1376" i="40" a="1"/>
  <c r="N1376" i="40"/>
  <c r="N1377" i="40" a="1"/>
  <c r="N1377" i="40"/>
  <c r="N1378" i="40" a="1"/>
  <c r="N1378" i="40" s="1"/>
  <c r="N1379" i="40" a="1"/>
  <c r="N1379" i="40" s="1"/>
  <c r="N1380" i="40" a="1"/>
  <c r="N1380" i="40" s="1"/>
  <c r="N1381" i="40" a="1"/>
  <c r="N1381" i="40"/>
  <c r="N1382" i="40" a="1"/>
  <c r="N1382" i="40" s="1"/>
  <c r="N1383" i="40" a="1"/>
  <c r="N1383" i="40" s="1"/>
  <c r="N1384" i="40" a="1"/>
  <c r="N1384" i="40" s="1"/>
  <c r="N1385" i="40" a="1"/>
  <c r="N1385" i="40"/>
  <c r="N1386" i="40" a="1"/>
  <c r="N1386" i="40"/>
  <c r="N1387" i="40" a="1"/>
  <c r="N1387" i="40" s="1"/>
  <c r="N1388" i="40" a="1"/>
  <c r="N1388" i="40"/>
  <c r="N1389" i="40" a="1"/>
  <c r="N1389" i="40" s="1"/>
  <c r="N1390" i="40" a="1"/>
  <c r="N1390" i="40"/>
  <c r="N1391" i="40" a="1"/>
  <c r="N1391" i="40" s="1"/>
  <c r="N1392" i="40" a="1"/>
  <c r="N1392" i="40" s="1"/>
  <c r="N1393" i="40" a="1"/>
  <c r="N1393" i="40" s="1"/>
  <c r="N1394" i="40" a="1"/>
  <c r="N1394" i="40"/>
  <c r="N1395" i="40" a="1"/>
  <c r="N1395" i="40" s="1"/>
  <c r="N1396" i="40" a="1"/>
  <c r="N1396" i="40"/>
  <c r="N1397" i="40" a="1"/>
  <c r="N1397" i="40"/>
  <c r="N1398" i="40" a="1"/>
  <c r="N1398" i="40" s="1"/>
  <c r="N1399" i="40" a="1"/>
  <c r="N1399" i="40" s="1"/>
  <c r="N1400" i="40" a="1"/>
  <c r="N1400" i="40"/>
  <c r="N1401" i="40" a="1"/>
  <c r="N1401" i="40" s="1"/>
  <c r="N1402" i="40" a="1"/>
  <c r="N1402" i="40" s="1"/>
  <c r="N1403" i="40" a="1"/>
  <c r="N1403" i="40" s="1"/>
  <c r="N1404" i="40" a="1"/>
  <c r="N1404" i="40"/>
  <c r="N1405" i="40" a="1"/>
  <c r="N1405" i="40" s="1"/>
  <c r="N1406" i="40" a="1"/>
  <c r="N1406" i="40"/>
  <c r="N1407" i="40" a="1"/>
  <c r="N1407" i="40" s="1"/>
  <c r="N1408" i="40" a="1"/>
  <c r="N1408" i="40"/>
  <c r="N1409" i="40" a="1"/>
  <c r="N1409" i="40"/>
  <c r="N1410" i="40" a="1"/>
  <c r="N1410" i="40" s="1"/>
  <c r="N1411" i="40" a="1"/>
  <c r="N1411" i="40" s="1"/>
  <c r="N1412" i="40" a="1"/>
  <c r="N1412" i="40" s="1"/>
  <c r="N1413" i="40" a="1"/>
  <c r="N1413" i="40"/>
  <c r="N1414" i="40" a="1"/>
  <c r="N1414" i="40" s="1"/>
  <c r="N1415" i="40" a="1"/>
  <c r="N1415" i="40" s="1"/>
  <c r="N1416" i="40" a="1"/>
  <c r="N1416" i="40" s="1"/>
  <c r="N1417" i="40" a="1"/>
  <c r="N1417" i="40"/>
  <c r="N1418" i="40" a="1"/>
  <c r="N1418" i="40"/>
  <c r="N1419" i="40" a="1"/>
  <c r="N1419" i="40" s="1"/>
  <c r="N1420" i="40" a="1"/>
  <c r="N1420" i="40"/>
  <c r="N1421" i="40" a="1"/>
  <c r="N1421" i="40" s="1"/>
  <c r="N1422" i="40" a="1"/>
  <c r="N1422" i="40"/>
  <c r="N1423" i="40" a="1"/>
  <c r="N1423" i="40" s="1"/>
  <c r="N1424" i="40" a="1"/>
  <c r="N1424" i="40" s="1"/>
  <c r="N1425" i="40" a="1"/>
  <c r="N1425" i="40" s="1"/>
  <c r="N1426" i="40" a="1"/>
  <c r="N1426" i="40"/>
  <c r="N1427" i="40" a="1"/>
  <c r="N1427" i="40" s="1"/>
  <c r="N1428" i="40" a="1"/>
  <c r="N1428" i="40"/>
  <c r="N1429" i="40" a="1"/>
  <c r="N1429" i="40"/>
  <c r="N1430" i="40" a="1"/>
  <c r="N1430" i="40" s="1"/>
  <c r="N1431" i="40" a="1"/>
  <c r="N1431" i="40" s="1"/>
  <c r="N1432" i="40" a="1"/>
  <c r="N1432" i="40"/>
  <c r="N1433" i="40" a="1"/>
  <c r="N1433" i="40" s="1"/>
  <c r="N1434" i="40" a="1"/>
  <c r="N1434" i="40" s="1"/>
  <c r="N1435" i="40" a="1"/>
  <c r="N1435" i="40" s="1"/>
  <c r="N1436" i="40" a="1"/>
  <c r="N1436" i="40"/>
  <c r="N1437" i="40" a="1"/>
  <c r="N1437" i="40" s="1"/>
  <c r="N1438" i="40" a="1"/>
  <c r="N1438" i="40"/>
  <c r="N1439" i="40" a="1"/>
  <c r="N1439" i="40" s="1"/>
  <c r="N1440" i="40" a="1"/>
  <c r="N1440" i="40"/>
  <c r="N1441" i="40" a="1"/>
  <c r="N1441" i="40"/>
  <c r="N1442" i="40" a="1"/>
  <c r="N1442" i="40" s="1"/>
  <c r="N1443" i="40" a="1"/>
  <c r="N1443" i="40" s="1"/>
  <c r="N1444" i="40" a="1"/>
  <c r="N1444" i="40" s="1"/>
  <c r="N1445" i="40" a="1"/>
  <c r="N1445" i="40"/>
  <c r="N1446" i="40" a="1"/>
  <c r="N1446" i="40"/>
  <c r="N1447" i="40" a="1"/>
  <c r="N1447" i="40" s="1"/>
  <c r="N1448" i="40" a="1"/>
  <c r="N1448" i="40" s="1"/>
  <c r="N1449" i="40" a="1"/>
  <c r="N1449" i="40"/>
  <c r="N1450" i="40" a="1"/>
  <c r="N1450" i="40"/>
  <c r="N1451" i="40" a="1"/>
  <c r="N1451" i="40" s="1"/>
  <c r="N1452" i="40" a="1"/>
  <c r="N1452" i="40"/>
  <c r="N1453" i="40" a="1"/>
  <c r="N1453" i="40" s="1"/>
  <c r="N1454" i="40" a="1"/>
  <c r="N1454" i="40"/>
  <c r="N1455" i="40" a="1"/>
  <c r="N1455" i="40" s="1"/>
  <c r="N1456" i="40" a="1"/>
  <c r="N1456" i="40" s="1"/>
  <c r="N1457" i="40" a="1"/>
  <c r="N1457" i="40" s="1"/>
  <c r="N1458" i="40" a="1"/>
  <c r="N1458" i="40"/>
  <c r="N1459" i="40" a="1"/>
  <c r="N1459" i="40" s="1"/>
  <c r="N1460" i="40" a="1"/>
  <c r="N1460" i="40"/>
  <c r="N1461" i="40" a="1"/>
  <c r="N1461" i="40"/>
  <c r="N1462" i="40" a="1"/>
  <c r="N1462" i="40" s="1"/>
  <c r="N1463" i="40" a="1"/>
  <c r="N1463" i="40" s="1"/>
  <c r="N1464" i="40" a="1"/>
  <c r="N1464" i="40"/>
  <c r="N1465" i="40" a="1"/>
  <c r="N1465" i="40" s="1"/>
  <c r="N1466" i="40" a="1"/>
  <c r="N1466" i="40"/>
  <c r="N1467" i="40" a="1"/>
  <c r="N1467" i="40" s="1"/>
  <c r="N1468" i="40" a="1"/>
  <c r="N1468" i="40"/>
  <c r="N1469" i="40" a="1"/>
  <c r="N1469" i="40" s="1"/>
  <c r="N1470" i="40" a="1"/>
  <c r="N1470" i="40"/>
  <c r="N1471" i="40" a="1"/>
  <c r="N1471" i="40" s="1"/>
  <c r="N1472" i="40" a="1"/>
  <c r="N1472" i="40"/>
  <c r="N1473" i="40" a="1"/>
  <c r="N1473" i="40"/>
  <c r="N1474" i="40" a="1"/>
  <c r="N1474" i="40" s="1"/>
  <c r="N1475" i="40" a="1"/>
  <c r="N1475" i="40" s="1"/>
  <c r="N1476" i="40" a="1"/>
  <c r="N1476" i="40" s="1"/>
  <c r="N1477" i="40" a="1"/>
  <c r="N1477" i="40"/>
  <c r="N1478" i="40" a="1"/>
  <c r="N1478" i="40"/>
  <c r="N1479" i="40" a="1"/>
  <c r="N1479" i="40" s="1"/>
  <c r="N1480" i="40" a="1"/>
  <c r="N1480" i="40"/>
  <c r="N1481" i="40" a="1"/>
  <c r="N1481" i="40"/>
  <c r="N1482" i="40" a="1"/>
  <c r="N1482" i="40"/>
  <c r="N1483" i="40" a="1"/>
  <c r="N1483" i="40" s="1"/>
  <c r="N1484" i="40" a="1"/>
  <c r="N1484" i="40" s="1"/>
  <c r="N1485" i="40" a="1"/>
  <c r="N1485" i="40" s="1"/>
  <c r="N1486" i="40" a="1"/>
  <c r="N1486" i="40"/>
  <c r="N1487" i="40" a="1"/>
  <c r="N1487" i="40" s="1"/>
  <c r="N1488" i="40" a="1"/>
  <c r="N1488" i="40" s="1"/>
  <c r="N1489" i="40" a="1"/>
  <c r="N1489" i="40"/>
  <c r="N1490" i="40" a="1"/>
  <c r="N1490" i="40"/>
  <c r="N1491" i="40" a="1"/>
  <c r="N1491" i="40" s="1"/>
  <c r="N1492" i="40" a="1"/>
  <c r="N1492" i="40"/>
  <c r="N1493" i="40" a="1"/>
  <c r="N1493" i="40" s="1"/>
  <c r="N1494" i="40" a="1"/>
  <c r="N1494" i="40" s="1"/>
  <c r="N1495" i="40" a="1"/>
  <c r="N1495" i="40" s="1"/>
  <c r="N1496" i="40" a="1"/>
  <c r="N1496" i="40"/>
  <c r="N1497" i="40" a="1"/>
  <c r="N1497" i="40" s="1"/>
  <c r="N1498" i="40" a="1"/>
  <c r="N1498" i="40"/>
  <c r="N1499" i="40" a="1"/>
  <c r="N1499" i="40" s="1"/>
  <c r="N1500" i="40" a="1"/>
  <c r="N1500" i="40"/>
  <c r="N1501" i="40" a="1"/>
  <c r="N1501" i="40" s="1"/>
  <c r="N1502" i="40" a="1"/>
  <c r="N1502" i="40" s="1"/>
  <c r="N1503" i="40" a="1"/>
  <c r="N1503" i="40" s="1"/>
  <c r="N1504" i="40" a="1"/>
  <c r="N1504" i="40"/>
  <c r="N1505" i="40" a="1"/>
  <c r="N1505" i="40"/>
  <c r="N1506" i="40" a="1"/>
  <c r="N1506" i="40" s="1"/>
  <c r="N1507" i="40" a="1"/>
  <c r="N1507" i="40" s="1"/>
  <c r="N1508" i="40" a="1"/>
  <c r="N1508" i="40" s="1"/>
  <c r="N1509" i="40" a="1"/>
  <c r="N1509" i="40"/>
  <c r="N1510" i="40" a="1"/>
  <c r="N1510" i="40" s="1"/>
  <c r="N1511" i="40" a="1"/>
  <c r="N1511" i="40" s="1"/>
  <c r="N1512" i="40" a="1"/>
  <c r="N1512" i="40"/>
  <c r="N1513" i="40" a="1"/>
  <c r="N1513" i="40"/>
  <c r="N1514" i="40" a="1"/>
  <c r="N1514" i="40"/>
  <c r="N1515" i="40" a="1"/>
  <c r="N1515" i="40" s="1"/>
  <c r="N1516" i="40" a="1"/>
  <c r="N1516" i="40" s="1"/>
  <c r="N1517" i="40" a="1"/>
  <c r="N1517" i="40" s="1"/>
  <c r="N1518" i="40" a="1"/>
  <c r="N1518" i="40"/>
  <c r="N1519" i="40" a="1"/>
  <c r="N1519" i="40" s="1"/>
  <c r="N1520" i="40" a="1"/>
  <c r="N1520" i="40" s="1"/>
  <c r="N1521" i="40" a="1"/>
  <c r="N1521" i="40"/>
  <c r="N1522" i="40" a="1"/>
  <c r="N1522" i="40"/>
  <c r="N1523" i="40" a="1"/>
  <c r="N1523" i="40" s="1"/>
  <c r="N1524" i="40" a="1"/>
  <c r="N1524" i="40"/>
  <c r="N1525" i="40" a="1"/>
  <c r="N1525" i="40" s="1"/>
  <c r="N1526" i="40" a="1"/>
  <c r="N1526" i="40" s="1"/>
  <c r="N1527" i="40" a="1"/>
  <c r="N1527" i="40" s="1"/>
  <c r="N1528" i="40" a="1"/>
  <c r="N1528" i="40"/>
  <c r="N1529" i="40" a="1"/>
  <c r="N1529" i="40" s="1"/>
  <c r="N1530" i="40" a="1"/>
  <c r="N1530" i="40"/>
  <c r="N1531" i="40" a="1"/>
  <c r="N1531" i="40" s="1"/>
  <c r="N1532" i="40" a="1"/>
  <c r="N1532" i="40"/>
  <c r="N1533" i="40" a="1"/>
  <c r="N1533" i="40" s="1"/>
  <c r="N1534" i="40" a="1"/>
  <c r="N1534" i="40" s="1"/>
  <c r="N1535" i="40" a="1"/>
  <c r="N1535" i="40" s="1"/>
  <c r="N1536" i="40" a="1"/>
  <c r="N1536" i="40"/>
  <c r="N1537" i="40" a="1"/>
  <c r="N1537" i="40"/>
  <c r="N1538" i="40" a="1"/>
  <c r="N1538" i="40" s="1"/>
  <c r="N1539" i="40" a="1"/>
  <c r="N1539" i="40" s="1"/>
  <c r="N1540" i="40" a="1"/>
  <c r="N1540" i="40" s="1"/>
  <c r="N1541" i="40" a="1"/>
  <c r="N1541" i="40"/>
  <c r="N1542" i="40" a="1"/>
  <c r="N1542" i="40"/>
  <c r="N1543" i="40" a="1"/>
  <c r="N1543" i="40" s="1"/>
  <c r="N1544" i="40" a="1"/>
  <c r="N1544" i="40"/>
  <c r="N1545" i="40" a="1"/>
  <c r="N1545" i="40"/>
  <c r="N1546" i="40" a="1"/>
  <c r="N1546" i="40"/>
  <c r="N1547" i="40" a="1"/>
  <c r="N1547" i="40" s="1"/>
  <c r="N1548" i="40" a="1"/>
  <c r="N1548" i="40" s="1"/>
  <c r="N1549" i="40" a="1"/>
  <c r="N1549" i="40" s="1"/>
  <c r="N1550" i="40" a="1"/>
  <c r="N1550" i="40"/>
  <c r="N1551" i="40" a="1"/>
  <c r="N1551" i="40" s="1"/>
  <c r="N1552" i="40" a="1"/>
  <c r="N1552" i="40" s="1"/>
  <c r="N1553" i="40" a="1"/>
  <c r="N1553" i="40"/>
  <c r="N1554" i="40" a="1"/>
  <c r="N1554" i="40"/>
  <c r="N1555" i="40" a="1"/>
  <c r="N1555" i="40" s="1"/>
  <c r="N1556" i="40" a="1"/>
  <c r="N1556" i="40"/>
  <c r="N1557" i="40" a="1"/>
  <c r="N1557" i="40" s="1"/>
  <c r="N1558" i="40" a="1"/>
  <c r="N1558" i="40" s="1"/>
  <c r="N1559" i="40" a="1"/>
  <c r="N1559" i="40" s="1"/>
  <c r="N1560" i="40" a="1"/>
  <c r="N1560" i="40"/>
  <c r="N1561" i="40" a="1"/>
  <c r="N1561" i="40" s="1"/>
  <c r="N1562" i="40" a="1"/>
  <c r="N1562" i="40"/>
  <c r="N1563" i="40" a="1"/>
  <c r="N1563" i="40" s="1"/>
  <c r="N1564" i="40" a="1"/>
  <c r="N1564" i="40"/>
  <c r="N1565" i="40" a="1"/>
  <c r="N1565" i="40"/>
  <c r="N1566" i="40" a="1"/>
  <c r="N1566" i="40" s="1"/>
  <c r="N1567" i="40" a="1"/>
  <c r="N1567" i="40" s="1"/>
  <c r="N1568" i="40" a="1"/>
  <c r="N1568" i="40" s="1"/>
  <c r="N1569" i="40" a="1"/>
  <c r="N1569" i="40"/>
  <c r="N1570" i="40" a="1"/>
  <c r="N1570" i="40" s="1"/>
  <c r="N1571" i="40" a="1"/>
  <c r="N1571" i="40" s="1"/>
  <c r="N1572" i="40" a="1"/>
  <c r="N1572" i="40" s="1"/>
  <c r="N1573" i="40" a="1"/>
  <c r="N1573" i="40"/>
  <c r="N1574" i="40" a="1"/>
  <c r="N1574" i="40"/>
  <c r="N1575" i="40" a="1"/>
  <c r="N1575" i="40" s="1"/>
  <c r="N1576" i="40" a="1"/>
  <c r="N1576" i="40"/>
  <c r="N1577" i="40" a="1"/>
  <c r="N1577" i="40" s="1"/>
  <c r="N1578" i="40" a="1"/>
  <c r="N1578" i="40"/>
  <c r="N1579" i="40" a="1"/>
  <c r="N1579" i="40" s="1"/>
  <c r="N1580" i="40" a="1"/>
  <c r="N1580" i="40" s="1"/>
  <c r="N1581" i="40" a="1"/>
  <c r="N1581" i="40" s="1"/>
  <c r="N1582" i="40" a="1"/>
  <c r="N1582" i="40"/>
  <c r="N1583" i="40" a="1"/>
  <c r="N1583" i="40" s="1"/>
  <c r="N1584" i="40" a="1"/>
  <c r="N1584" i="40" s="1"/>
  <c r="N1585" i="40" a="1"/>
  <c r="N1585" i="40"/>
  <c r="N1586" i="40" a="1"/>
  <c r="N1586" i="40"/>
  <c r="N1587" i="40" a="1"/>
  <c r="N1587" i="40" s="1"/>
  <c r="N1588" i="40" a="1"/>
  <c r="N1588" i="40"/>
  <c r="N1589" i="40" a="1"/>
  <c r="N1589" i="40" s="1"/>
  <c r="N1590" i="40" a="1"/>
  <c r="N1590" i="40" s="1"/>
  <c r="N1591" i="40" a="1"/>
  <c r="N1591" i="40"/>
  <c r="N1592" i="40" a="1"/>
  <c r="N1592" i="40"/>
  <c r="N1593" i="40" a="1"/>
  <c r="N1593" i="40" s="1"/>
  <c r="N1594" i="40" a="1"/>
  <c r="N1594" i="40" s="1"/>
  <c r="N1595" i="40" a="1"/>
  <c r="N1595" i="40"/>
  <c r="N1596" i="40" a="1"/>
  <c r="N1596" i="40" s="1"/>
  <c r="N1597" i="40" a="1"/>
  <c r="N1597" i="40" s="1"/>
  <c r="N1598" i="40" a="1"/>
  <c r="N1598" i="40" s="1"/>
  <c r="N1599" i="40" a="1"/>
  <c r="N1599" i="40"/>
  <c r="N1600" i="40" a="1"/>
  <c r="N1600" i="40" s="1"/>
  <c r="N1601" i="40" a="1"/>
  <c r="N1601" i="40" s="1"/>
  <c r="N1602" i="40" a="1"/>
  <c r="N1602" i="40" s="1"/>
  <c r="N1603" i="40" a="1"/>
  <c r="N1603" i="40" s="1"/>
  <c r="N1604" i="40" a="1"/>
  <c r="N1604" i="40" s="1"/>
  <c r="N1605" i="40" a="1"/>
  <c r="N1605" i="40" s="1"/>
  <c r="N1606" i="40" a="1"/>
  <c r="N1606" i="40" s="1"/>
  <c r="N1607" i="40" a="1"/>
  <c r="N1607" i="40" s="1"/>
  <c r="N1608" i="40" a="1"/>
  <c r="N1608" i="40" s="1"/>
  <c r="N1609" i="40" a="1"/>
  <c r="N1609" i="40" s="1"/>
  <c r="N1610" i="40" a="1"/>
  <c r="N1610" i="40" s="1"/>
  <c r="N1611" i="40" a="1"/>
  <c r="N1611" i="40" s="1"/>
  <c r="N1612" i="40" a="1"/>
  <c r="N1612" i="40" s="1"/>
  <c r="N1613" i="40" a="1"/>
  <c r="N1613" i="40" s="1"/>
  <c r="N1614" i="40" a="1"/>
  <c r="N1614" i="40" s="1"/>
  <c r="N1615" i="40" a="1"/>
  <c r="N1615" i="40" s="1"/>
  <c r="N1616" i="40" a="1"/>
  <c r="N1616" i="40"/>
  <c r="N1617" i="40" a="1"/>
  <c r="N1617" i="40" s="1"/>
  <c r="N1618" i="40" a="1"/>
  <c r="N1618" i="40" s="1"/>
  <c r="N1619" i="40" a="1"/>
  <c r="N1619" i="40" s="1"/>
  <c r="N1620" i="40" a="1"/>
  <c r="N1620" i="40"/>
  <c r="N1621" i="40" a="1"/>
  <c r="N1621" i="40" s="1"/>
  <c r="N1622" i="40" a="1"/>
  <c r="N1622" i="40" s="1"/>
  <c r="N1623" i="40" a="1"/>
  <c r="N1623" i="40" s="1"/>
  <c r="N1624" i="40" a="1"/>
  <c r="N1624" i="40"/>
  <c r="N1625" i="40" a="1"/>
  <c r="N1625" i="40" s="1"/>
  <c r="N1626" i="40" a="1"/>
  <c r="N1626" i="40" s="1"/>
  <c r="N1627" i="40" a="1"/>
  <c r="N1627" i="40" s="1"/>
  <c r="N1628" i="40" a="1"/>
  <c r="N1628" i="40"/>
  <c r="N1629" i="40" a="1"/>
  <c r="N1629" i="40" s="1"/>
  <c r="N1630" i="40" a="1"/>
  <c r="N1630" i="40" s="1"/>
  <c r="N1631" i="40" a="1"/>
  <c r="N1631" i="40" s="1"/>
  <c r="N1632" i="40" a="1"/>
  <c r="N1632" i="40" s="1"/>
  <c r="N1633" i="40" a="1"/>
  <c r="N1633" i="40" s="1"/>
  <c r="N1634" i="40" a="1"/>
  <c r="N1634" i="40" s="1"/>
  <c r="N1635" i="40" a="1"/>
  <c r="N1635" i="40" s="1"/>
  <c r="N1636" i="40" a="1"/>
  <c r="N1636" i="40" s="1"/>
  <c r="N1637" i="40" a="1"/>
  <c r="N1637" i="40" s="1"/>
  <c r="N1638" i="40" a="1"/>
  <c r="N1638" i="40" s="1"/>
  <c r="N1639" i="40" a="1"/>
  <c r="N1639" i="40" s="1"/>
  <c r="N1640" i="40" a="1"/>
  <c r="N1640" i="40" s="1"/>
  <c r="N1641" i="40" a="1"/>
  <c r="N1641" i="40" s="1"/>
  <c r="N1642" i="40" a="1"/>
  <c r="N1642" i="40" s="1"/>
  <c r="N1643" i="40" a="1"/>
  <c r="N1643" i="40" s="1"/>
  <c r="N1644" i="40" a="1"/>
  <c r="N1644" i="40" s="1"/>
  <c r="N1645" i="40" a="1"/>
  <c r="N1645" i="40" s="1"/>
  <c r="N1646" i="40" a="1"/>
  <c r="N1646" i="40" s="1"/>
  <c r="N1647" i="40" a="1"/>
  <c r="N1647" i="40" s="1"/>
  <c r="N1648" i="40" a="1"/>
  <c r="N1648" i="40"/>
  <c r="N1649" i="40" a="1"/>
  <c r="N1649" i="40" s="1"/>
  <c r="N1650" i="40" a="1"/>
  <c r="N1650" i="40" s="1"/>
  <c r="N1651" i="40" a="1"/>
  <c r="N1651" i="40" s="1"/>
  <c r="N1652" i="40" a="1"/>
  <c r="N1652" i="40"/>
  <c r="N1653" i="40" a="1"/>
  <c r="N1653" i="40" s="1"/>
  <c r="N1654" i="40" a="1"/>
  <c r="N1654" i="40" s="1"/>
  <c r="N1655" i="40" a="1"/>
  <c r="N1655" i="40" s="1"/>
  <c r="N1656" i="40" a="1"/>
  <c r="N1656" i="40"/>
  <c r="N1657" i="40" a="1"/>
  <c r="N1657" i="40" s="1"/>
  <c r="N1658" i="40" a="1"/>
  <c r="N1658" i="40" s="1"/>
  <c r="N1659" i="40" a="1"/>
  <c r="N1659" i="40" s="1"/>
  <c r="N1660" i="40" a="1"/>
  <c r="N1660" i="40"/>
  <c r="N1661" i="40" a="1"/>
  <c r="N1661" i="40" s="1"/>
  <c r="N1662" i="40" a="1"/>
  <c r="N1662" i="40" s="1"/>
  <c r="N1663" i="40" a="1"/>
  <c r="N1663" i="40" s="1"/>
  <c r="N1664" i="40" a="1"/>
  <c r="N1664" i="40" s="1"/>
  <c r="N1665" i="40" a="1"/>
  <c r="N1665" i="40" s="1"/>
  <c r="N1666" i="40" a="1"/>
  <c r="N1666" i="40" s="1"/>
  <c r="N1667" i="40" a="1"/>
  <c r="N1667" i="40" s="1"/>
  <c r="N1668" i="40" a="1"/>
  <c r="N1668" i="40" s="1"/>
  <c r="N1669" i="40" a="1"/>
  <c r="N1669" i="40" s="1"/>
  <c r="N1670" i="40" a="1"/>
  <c r="N1670" i="40" s="1"/>
  <c r="N1671" i="40" a="1"/>
  <c r="N1671" i="40" s="1"/>
  <c r="N1672" i="40" a="1"/>
  <c r="N1672" i="40" s="1"/>
  <c r="N1673" i="40" a="1"/>
  <c r="N1673" i="40" s="1"/>
  <c r="N1674" i="40" a="1"/>
  <c r="N1674" i="40" s="1"/>
  <c r="N1675" i="40" a="1"/>
  <c r="N1675" i="40" s="1"/>
  <c r="N1676" i="40" a="1"/>
  <c r="N1676" i="40" s="1"/>
  <c r="N1677" i="40" a="1"/>
  <c r="N1677" i="40" s="1"/>
  <c r="N1678" i="40" a="1"/>
  <c r="N1678" i="40" s="1"/>
  <c r="N1679" i="40" a="1"/>
  <c r="N1679" i="40" s="1"/>
  <c r="N1680" i="40" a="1"/>
  <c r="N1680" i="40"/>
  <c r="N1681" i="40" a="1"/>
  <c r="N1681" i="40" s="1"/>
  <c r="N1682" i="40" a="1"/>
  <c r="N1682" i="40" s="1"/>
  <c r="N1683" i="40" a="1"/>
  <c r="N1683" i="40" s="1"/>
  <c r="N1684" i="40" a="1"/>
  <c r="N1684" i="40"/>
  <c r="N1685" i="40" a="1"/>
  <c r="N1685" i="40" s="1"/>
  <c r="N1686" i="40" a="1"/>
  <c r="N1686" i="40" s="1"/>
  <c r="N1687" i="40" a="1"/>
  <c r="N1687" i="40" s="1"/>
  <c r="N1688" i="40" a="1"/>
  <c r="N1688" i="40"/>
  <c r="N1689" i="40" a="1"/>
  <c r="N1689" i="40" s="1"/>
  <c r="N1690" i="40" a="1"/>
  <c r="N1690" i="40" s="1"/>
  <c r="N1691" i="40" a="1"/>
  <c r="N1691" i="40" s="1"/>
  <c r="N1692" i="40" a="1"/>
  <c r="N1692" i="40"/>
  <c r="N1693" i="40" a="1"/>
  <c r="N1693" i="40" s="1"/>
  <c r="N1694" i="40" a="1"/>
  <c r="N1694" i="40" s="1"/>
  <c r="N1695" i="40" a="1"/>
  <c r="N1695" i="40" s="1"/>
  <c r="N1696" i="40" a="1"/>
  <c r="N1696" i="40" s="1"/>
  <c r="N1697" i="40" a="1"/>
  <c r="N1697" i="40" s="1"/>
  <c r="N1698" i="40" a="1"/>
  <c r="N1698" i="40" s="1"/>
  <c r="N1699" i="40" a="1"/>
  <c r="N1699" i="40" s="1"/>
  <c r="N1700" i="40" a="1"/>
  <c r="N1700" i="40" s="1"/>
  <c r="N1701" i="40" a="1"/>
  <c r="N1701" i="40" s="1"/>
  <c r="N1702" i="40" a="1"/>
  <c r="N1702" i="40" s="1"/>
  <c r="N1703" i="40" a="1"/>
  <c r="N1703" i="40" s="1"/>
  <c r="N1704" i="40" a="1"/>
  <c r="N1704" i="40" s="1"/>
  <c r="N1705" i="40" a="1"/>
  <c r="N1705" i="40" s="1"/>
  <c r="N1706" i="40" a="1"/>
  <c r="N1706" i="40" s="1"/>
  <c r="N1707" i="40" a="1"/>
  <c r="N1707" i="40" s="1"/>
  <c r="N1708" i="40" a="1"/>
  <c r="N1708" i="40" s="1"/>
  <c r="N1709" i="40" a="1"/>
  <c r="N1709" i="40" s="1"/>
  <c r="N1710" i="40" a="1"/>
  <c r="N1710" i="40" s="1"/>
  <c r="N1711" i="40" a="1"/>
  <c r="N1711" i="40" s="1"/>
  <c r="N1712" i="40" a="1"/>
  <c r="N1712" i="40"/>
  <c r="N1713" i="40" a="1"/>
  <c r="N1713" i="40" s="1"/>
  <c r="N1714" i="40" a="1"/>
  <c r="N1714" i="40" s="1"/>
  <c r="N1715" i="40" a="1"/>
  <c r="N1715" i="40" s="1"/>
  <c r="N1716" i="40" a="1"/>
  <c r="N1716" i="40"/>
  <c r="N1717" i="40" a="1"/>
  <c r="N1717" i="40" s="1"/>
  <c r="N1718" i="40" a="1"/>
  <c r="N1718" i="40" s="1"/>
  <c r="N1719" i="40" a="1"/>
  <c r="N1719" i="40" s="1"/>
  <c r="N1720" i="40" a="1"/>
  <c r="N1720" i="40"/>
  <c r="N1721" i="40" a="1"/>
  <c r="N1721" i="40" s="1"/>
  <c r="N1722" i="40" a="1"/>
  <c r="N1722" i="40" s="1"/>
  <c r="N1723" i="40" a="1"/>
  <c r="N1723" i="40" s="1"/>
  <c r="N1724" i="40" a="1"/>
  <c r="N1724" i="40"/>
  <c r="N1725" i="40" a="1"/>
  <c r="N1725" i="40" s="1"/>
  <c r="N1726" i="40" a="1"/>
  <c r="N1726" i="40" s="1"/>
  <c r="N1727" i="40" a="1"/>
  <c r="N1727" i="40" s="1"/>
  <c r="N1728" i="40" a="1"/>
  <c r="N1728" i="40" s="1"/>
  <c r="N1729" i="40" a="1"/>
  <c r="N1729" i="40" s="1"/>
  <c r="N1730" i="40" a="1"/>
  <c r="N1730" i="40" s="1"/>
  <c r="N1731" i="40" a="1"/>
  <c r="N1731" i="40" s="1"/>
  <c r="N1732" i="40" a="1"/>
  <c r="N1732" i="40" s="1"/>
  <c r="N1733" i="40" a="1"/>
  <c r="N1733" i="40" s="1"/>
  <c r="N1734" i="40" a="1"/>
  <c r="N1734" i="40" s="1"/>
  <c r="N1735" i="40" a="1"/>
  <c r="N1735" i="40" s="1"/>
  <c r="N1736" i="40" a="1"/>
  <c r="N1736" i="40"/>
  <c r="N1737" i="40" a="1"/>
  <c r="N1737" i="40" s="1"/>
  <c r="N1738" i="40" a="1"/>
  <c r="N1738" i="40" s="1"/>
  <c r="N1739" i="40" a="1"/>
  <c r="N1739" i="40" s="1"/>
  <c r="N1740" i="40" a="1"/>
  <c r="N1740" i="40" s="1"/>
  <c r="N1741" i="40" a="1"/>
  <c r="N1741" i="40" s="1"/>
  <c r="N1742" i="40" a="1"/>
  <c r="N1742" i="40" s="1"/>
  <c r="N1743" i="40" a="1"/>
  <c r="N1743" i="40" s="1"/>
  <c r="N1744" i="40" a="1"/>
  <c r="N1744" i="40"/>
  <c r="N1745" i="40" a="1"/>
  <c r="N1745" i="40" s="1"/>
  <c r="N1746" i="40" a="1"/>
  <c r="N1746" i="40" s="1"/>
  <c r="N1747" i="40" a="1"/>
  <c r="N1747" i="40" s="1"/>
  <c r="N1748" i="40" a="1"/>
  <c r="N1748" i="40" s="1"/>
  <c r="N1749" i="40" a="1"/>
  <c r="N1749" i="40" s="1"/>
  <c r="N1750" i="40" a="1"/>
  <c r="N1750" i="40" s="1"/>
  <c r="N1751" i="40" a="1"/>
  <c r="N1751" i="40" s="1"/>
  <c r="N1752" i="40" a="1"/>
  <c r="N1752" i="40"/>
  <c r="N1753" i="40" a="1"/>
  <c r="N1753" i="40" s="1"/>
  <c r="N1754" i="40" a="1"/>
  <c r="N1754" i="40" s="1"/>
  <c r="N1755" i="40" a="1"/>
  <c r="N1755" i="40" s="1"/>
  <c r="N1756" i="40" a="1"/>
  <c r="N1756" i="40"/>
  <c r="N1757" i="40" a="1"/>
  <c r="N1757" i="40" s="1"/>
  <c r="N1758" i="40" a="1"/>
  <c r="N1758" i="40" s="1"/>
  <c r="N1759" i="40" a="1"/>
  <c r="N1759" i="40" s="1"/>
  <c r="N1760" i="40" a="1"/>
  <c r="N1760" i="40" s="1"/>
  <c r="N1761" i="40" a="1"/>
  <c r="N1761" i="40" s="1"/>
  <c r="N1762" i="40" a="1"/>
  <c r="N1762" i="40" s="1"/>
  <c r="N1763" i="40" a="1"/>
  <c r="N1763" i="40" s="1"/>
  <c r="N1764" i="40" a="1"/>
  <c r="N1764" i="40" s="1"/>
  <c r="N1765" i="40" a="1"/>
  <c r="N1765" i="40" s="1"/>
  <c r="N1766" i="40" a="1"/>
  <c r="N1766" i="40" s="1"/>
  <c r="N1767" i="40" a="1"/>
  <c r="N1767" i="40" s="1"/>
  <c r="N1768" i="40" a="1"/>
  <c r="N1768" i="40"/>
  <c r="N1769" i="40" a="1"/>
  <c r="N1769" i="40" s="1"/>
  <c r="N1770" i="40" a="1"/>
  <c r="N1770" i="40" s="1"/>
  <c r="N1771" i="40" a="1"/>
  <c r="N1771" i="40" s="1"/>
  <c r="N1772" i="40" a="1"/>
  <c r="N1772" i="40" s="1"/>
  <c r="N1773" i="40" a="1"/>
  <c r="N1773" i="40" s="1"/>
  <c r="N1774" i="40" a="1"/>
  <c r="N1774" i="40" s="1"/>
  <c r="N1775" i="40" a="1"/>
  <c r="N1775" i="40" s="1"/>
  <c r="N1776" i="40" a="1"/>
  <c r="N1776" i="40"/>
  <c r="N1777" i="40" a="1"/>
  <c r="N1777" i="40" s="1"/>
  <c r="N1778" i="40" a="1"/>
  <c r="N1778" i="40" s="1"/>
  <c r="N1779" i="40" a="1"/>
  <c r="N1779" i="40" s="1"/>
  <c r="N1780" i="40" a="1"/>
  <c r="N1780" i="40" s="1"/>
  <c r="N1781" i="40" a="1"/>
  <c r="N1781" i="40" s="1"/>
  <c r="N1782" i="40" a="1"/>
  <c r="N1782" i="40" s="1"/>
  <c r="N1783" i="40" a="1"/>
  <c r="N1783" i="40" s="1"/>
  <c r="N1784" i="40" a="1"/>
  <c r="N1784" i="40"/>
  <c r="N1785" i="40" a="1"/>
  <c r="N1785" i="40" s="1"/>
  <c r="N1786" i="40" a="1"/>
  <c r="N1786" i="40" s="1"/>
  <c r="N1787" i="40" a="1"/>
  <c r="N1787" i="40" s="1"/>
  <c r="N1788" i="40" a="1"/>
  <c r="N1788" i="40"/>
  <c r="N1789" i="40" a="1"/>
  <c r="N1789" i="40" s="1"/>
  <c r="N1790" i="40" a="1"/>
  <c r="N1790" i="40" s="1"/>
  <c r="N1791" i="40" a="1"/>
  <c r="N1791" i="40" s="1"/>
  <c r="N1792" i="40" a="1"/>
  <c r="N1792" i="40"/>
  <c r="N1793" i="40" a="1"/>
  <c r="N1793" i="40" s="1"/>
  <c r="N1794" i="40" a="1"/>
  <c r="N1794" i="40" s="1"/>
  <c r="N1795" i="40" a="1"/>
  <c r="N1795" i="40" s="1"/>
  <c r="N1796" i="40" a="1"/>
  <c r="N1796" i="40" s="1"/>
  <c r="N1797" i="40" a="1"/>
  <c r="N1797" i="40" s="1"/>
  <c r="N1798" i="40" a="1"/>
  <c r="N1798" i="40"/>
  <c r="N1799" i="40" a="1"/>
  <c r="N1799" i="40" s="1"/>
  <c r="N1800" i="40" a="1"/>
  <c r="N1800" i="40"/>
  <c r="N1801" i="40" a="1"/>
  <c r="N1801" i="40" s="1"/>
  <c r="N1802" i="40" a="1"/>
  <c r="N1802" i="40" s="1"/>
  <c r="N1803" i="40" a="1"/>
  <c r="N1803" i="40" s="1"/>
  <c r="N1804" i="40" a="1"/>
  <c r="N1804" i="40"/>
  <c r="N1805" i="40" a="1"/>
  <c r="N1805" i="40" s="1"/>
  <c r="N1806" i="40" a="1"/>
  <c r="N1806" i="40" s="1"/>
  <c r="N1807" i="40" a="1"/>
  <c r="N1807" i="40" s="1"/>
  <c r="N1808" i="40" a="1"/>
  <c r="N1808" i="40"/>
  <c r="N1809" i="40" a="1"/>
  <c r="N1809" i="40" s="1"/>
  <c r="N1810" i="40" a="1"/>
  <c r="N1810" i="40" s="1"/>
  <c r="N1811" i="40" a="1"/>
  <c r="N1811" i="40" s="1"/>
  <c r="N1812" i="40" a="1"/>
  <c r="N1812" i="40" s="1"/>
  <c r="N1813" i="40" a="1"/>
  <c r="N1813" i="40" s="1"/>
  <c r="N1814" i="40" a="1"/>
  <c r="N1814" i="40"/>
  <c r="N1815" i="40" a="1"/>
  <c r="N1815" i="40" s="1"/>
  <c r="N1816" i="40" a="1"/>
  <c r="N1816" i="40"/>
  <c r="N1817" i="40" a="1"/>
  <c r="N1817" i="40" s="1"/>
  <c r="N1818" i="40" a="1"/>
  <c r="N1818" i="40" s="1"/>
  <c r="N1819" i="40" a="1"/>
  <c r="N1819" i="40" s="1"/>
  <c r="N1820" i="40" a="1"/>
  <c r="N1820" i="40"/>
  <c r="N1821" i="40" a="1"/>
  <c r="N1821" i="40" s="1"/>
  <c r="N1822" i="40" a="1"/>
  <c r="N1822" i="40" s="1"/>
  <c r="N1823" i="40" a="1"/>
  <c r="N1823" i="40" s="1"/>
  <c r="N1824" i="40" a="1"/>
  <c r="N1824" i="40"/>
  <c r="N1825" i="40" a="1"/>
  <c r="N1825" i="40" s="1"/>
  <c r="N1826" i="40" a="1"/>
  <c r="N1826" i="40" s="1"/>
  <c r="N1827" i="40" a="1"/>
  <c r="N1827" i="40" s="1"/>
  <c r="N1828" i="40" a="1"/>
  <c r="N1828" i="40" s="1"/>
  <c r="N1829" i="40" a="1"/>
  <c r="N1829" i="40" s="1"/>
  <c r="N1830" i="40" a="1"/>
  <c r="N1830" i="40"/>
  <c r="N1831" i="40" a="1"/>
  <c r="N1831" i="40" s="1"/>
  <c r="N1832" i="40" a="1"/>
  <c r="N1832" i="40"/>
  <c r="N1833" i="40" a="1"/>
  <c r="N1833" i="40" s="1"/>
  <c r="N1834" i="40" a="1"/>
  <c r="N1834" i="40" s="1"/>
  <c r="N1835" i="40" a="1"/>
  <c r="N1835" i="40" s="1"/>
  <c r="N1836" i="40" a="1"/>
  <c r="N1836" i="40"/>
  <c r="N1837" i="40" a="1"/>
  <c r="N1837" i="40" s="1"/>
  <c r="N1838" i="40" a="1"/>
  <c r="N1838" i="40" s="1"/>
  <c r="N1839" i="40" a="1"/>
  <c r="N1839" i="40" s="1"/>
  <c r="N1840" i="40" a="1"/>
  <c r="N1840" i="40"/>
  <c r="N1841" i="40" a="1"/>
  <c r="N1841" i="40" s="1"/>
  <c r="N1842" i="40" a="1"/>
  <c r="N1842" i="40" s="1"/>
  <c r="N1843" i="40" a="1"/>
  <c r="N1843" i="40" s="1"/>
  <c r="N1844" i="40" a="1"/>
  <c r="N1844" i="40" s="1"/>
  <c r="N1845" i="40" a="1"/>
  <c r="N1845" i="40" s="1"/>
  <c r="N1846" i="40" a="1"/>
  <c r="N1846" i="40"/>
  <c r="N1847" i="40" a="1"/>
  <c r="N1847" i="40" s="1"/>
  <c r="N1848" i="40" a="1"/>
  <c r="N1848" i="40"/>
  <c r="N1849" i="40" a="1"/>
  <c r="N1849" i="40" s="1"/>
  <c r="N1850" i="40" a="1"/>
  <c r="N1850" i="40" s="1"/>
  <c r="N1851" i="40" a="1"/>
  <c r="N1851" i="40" s="1"/>
  <c r="N1852" i="40" a="1"/>
  <c r="N1852" i="40"/>
  <c r="N1853" i="40" a="1"/>
  <c r="N1853" i="40" s="1"/>
  <c r="N1854" i="40" a="1"/>
  <c r="N1854" i="40" s="1"/>
  <c r="N1855" i="40" a="1"/>
  <c r="N1855" i="40" s="1"/>
  <c r="N1856" i="40" a="1"/>
  <c r="N1856" i="40"/>
  <c r="N1857" i="40" a="1"/>
  <c r="N1857" i="40" s="1"/>
  <c r="N1858" i="40" a="1"/>
  <c r="N1858" i="40" s="1"/>
  <c r="N1859" i="40" a="1"/>
  <c r="N1859" i="40" s="1"/>
  <c r="N1860" i="40" a="1"/>
  <c r="N1860" i="40" s="1"/>
  <c r="N1861" i="40" a="1"/>
  <c r="N1861" i="40" s="1"/>
  <c r="N1862" i="40" a="1"/>
  <c r="N1862" i="40"/>
  <c r="N1863" i="40" a="1"/>
  <c r="N1863" i="40" s="1"/>
  <c r="N1864" i="40" a="1"/>
  <c r="N1864" i="40"/>
  <c r="N1865" i="40" a="1"/>
  <c r="N1865" i="40" s="1"/>
  <c r="N1866" i="40" a="1"/>
  <c r="N1866" i="40" s="1"/>
  <c r="N1867" i="40" a="1"/>
  <c r="N1867" i="40" s="1"/>
  <c r="N1868" i="40" a="1"/>
  <c r="N1868" i="40"/>
  <c r="N1869" i="40" a="1"/>
  <c r="N1869" i="40" s="1"/>
  <c r="N1870" i="40" a="1"/>
  <c r="N1870" i="40" s="1"/>
  <c r="N1871" i="40" a="1"/>
  <c r="N1871" i="40" s="1"/>
  <c r="N1872" i="40" a="1"/>
  <c r="N1872" i="40"/>
  <c r="N1873" i="40" a="1"/>
  <c r="N1873" i="40" s="1"/>
  <c r="N1874" i="40" a="1"/>
  <c r="N1874" i="40" s="1"/>
  <c r="N1875" i="40" a="1"/>
  <c r="N1875" i="40" s="1"/>
  <c r="N1876" i="40" a="1"/>
  <c r="N1876" i="40" s="1"/>
  <c r="N1877" i="40" a="1"/>
  <c r="N1877" i="40" s="1"/>
  <c r="N1878" i="40" a="1"/>
  <c r="N1878" i="40"/>
  <c r="N1879" i="40" a="1"/>
  <c r="N1879" i="40" s="1"/>
  <c r="N1880" i="40" a="1"/>
  <c r="N1880" i="40"/>
  <c r="N1881" i="40" a="1"/>
  <c r="N1881" i="40" s="1"/>
  <c r="N1882" i="40" a="1"/>
  <c r="N1882" i="40" s="1"/>
  <c r="N1883" i="40" a="1"/>
  <c r="N1883" i="40" s="1"/>
  <c r="N1884" i="40" a="1"/>
  <c r="N1884" i="40"/>
  <c r="N1885" i="40" a="1"/>
  <c r="N1885" i="40" s="1"/>
  <c r="N1886" i="40" a="1"/>
  <c r="N1886" i="40" s="1"/>
  <c r="N1887" i="40" a="1"/>
  <c r="N1887" i="40" s="1"/>
  <c r="N1888" i="40" a="1"/>
  <c r="N1888" i="40"/>
  <c r="N1889" i="40" a="1"/>
  <c r="N1889" i="40"/>
  <c r="N1890" i="40" a="1"/>
  <c r="N1890" i="40"/>
  <c r="N1891" i="40" a="1"/>
  <c r="N1891" i="40" s="1"/>
  <c r="N1892" i="40" a="1"/>
  <c r="N1892" i="40"/>
  <c r="N1893" i="40" a="1"/>
  <c r="N1893" i="40"/>
  <c r="N1894" i="40" a="1"/>
  <c r="N1894" i="40"/>
  <c r="N1895" i="40" a="1"/>
  <c r="N1895" i="40" s="1"/>
  <c r="N1896" i="40" a="1"/>
  <c r="N1896" i="40"/>
  <c r="N1897" i="40" a="1"/>
  <c r="N1897" i="40"/>
  <c r="N1898" i="40" a="1"/>
  <c r="N1898" i="40"/>
  <c r="N1899" i="40" a="1"/>
  <c r="N1899" i="40" s="1"/>
  <c r="N1900" i="40" a="1"/>
  <c r="N1900" i="40"/>
  <c r="N1901" i="40" a="1"/>
  <c r="N1901" i="40"/>
  <c r="N1902" i="40" a="1"/>
  <c r="N1902" i="40"/>
  <c r="N1903" i="40" a="1"/>
  <c r="N1903" i="40" s="1"/>
  <c r="N1904" i="40" a="1"/>
  <c r="N1904" i="40"/>
  <c r="N1905" i="40" a="1"/>
  <c r="N1905" i="40"/>
  <c r="N1906" i="40" a="1"/>
  <c r="N1906" i="40"/>
  <c r="N1907" i="40" a="1"/>
  <c r="N1907" i="40" s="1"/>
  <c r="N1908" i="40" a="1"/>
  <c r="N1908" i="40" s="1"/>
  <c r="N1909" i="40" a="1"/>
  <c r="N1909" i="40"/>
  <c r="N1910" i="40" a="1"/>
  <c r="N1910" i="40"/>
  <c r="N1911" i="40" a="1"/>
  <c r="N1911" i="40" s="1"/>
  <c r="N1912" i="40" a="1"/>
  <c r="N1912" i="40" s="1"/>
  <c r="N1913" i="40" a="1"/>
  <c r="N1913" i="40"/>
  <c r="N1914" i="40" a="1"/>
  <c r="N1914" i="40"/>
  <c r="N1915" i="40" a="1"/>
  <c r="N1915" i="40" s="1"/>
  <c r="N1916" i="40" a="1"/>
  <c r="N1916" i="40" s="1"/>
  <c r="N1917" i="40" a="1"/>
  <c r="N1917" i="40"/>
  <c r="N1918" i="40" a="1"/>
  <c r="N1918" i="40"/>
  <c r="N1919" i="40" a="1"/>
  <c r="N1919" i="40" s="1"/>
  <c r="N1920" i="40" a="1"/>
  <c r="N1920" i="40" s="1"/>
  <c r="N1921" i="40" a="1"/>
  <c r="N1921" i="40"/>
  <c r="N1922" i="40" a="1"/>
  <c r="N1922" i="40"/>
  <c r="N1923" i="40" a="1"/>
  <c r="N1923" i="40" s="1"/>
  <c r="N1924" i="40" a="1"/>
  <c r="N1924" i="40" s="1"/>
  <c r="N1925" i="40" a="1"/>
  <c r="N1925" i="40"/>
  <c r="N1926" i="40" a="1"/>
  <c r="N1926" i="40"/>
  <c r="N1927" i="40" a="1"/>
  <c r="N1927" i="40" s="1"/>
  <c r="N1928" i="40" a="1"/>
  <c r="N1928" i="40" s="1"/>
  <c r="N1929" i="40" a="1"/>
  <c r="N1929" i="40"/>
  <c r="N1930" i="40" a="1"/>
  <c r="N1930" i="40"/>
  <c r="N1931" i="40" a="1"/>
  <c r="N1931" i="40" s="1"/>
  <c r="N1932" i="40" a="1"/>
  <c r="N1932" i="40" s="1"/>
  <c r="N1933" i="40" a="1"/>
  <c r="N1933" i="40"/>
  <c r="N1934" i="40" a="1"/>
  <c r="N1934" i="40"/>
  <c r="N1935" i="40" a="1"/>
  <c r="N1935" i="40" s="1"/>
  <c r="N1936" i="40" a="1"/>
  <c r="N1936" i="40" s="1"/>
  <c r="N1937" i="40" a="1"/>
  <c r="N1937" i="40"/>
  <c r="N1938" i="40" a="1"/>
  <c r="N1938" i="40"/>
  <c r="N1939" i="40" a="1"/>
  <c r="N1939" i="40" s="1"/>
  <c r="N1940" i="40" a="1"/>
  <c r="N1940" i="40" s="1"/>
  <c r="N1941" i="40" a="1"/>
  <c r="N1941" i="40"/>
  <c r="N1942" i="40" a="1"/>
  <c r="N1942" i="40"/>
  <c r="N1943" i="40" a="1"/>
  <c r="N1943" i="40" s="1"/>
  <c r="N1944" i="40" a="1"/>
  <c r="N1944" i="40" s="1"/>
  <c r="N1945" i="40" a="1"/>
  <c r="N1945" i="40"/>
  <c r="N1946" i="40" a="1"/>
  <c r="N1946" i="40"/>
  <c r="N1947" i="40" a="1"/>
  <c r="N1947" i="40" s="1"/>
  <c r="N1948" i="40" a="1"/>
  <c r="N1948" i="40" s="1"/>
  <c r="N1949" i="40" a="1"/>
  <c r="N1949" i="40"/>
  <c r="N1950" i="40" a="1"/>
  <c r="N1950" i="40"/>
  <c r="N1951" i="40" a="1"/>
  <c r="N1951" i="40" s="1"/>
  <c r="N1952" i="40" a="1"/>
  <c r="N1952" i="40" s="1"/>
  <c r="N1953" i="40" a="1"/>
  <c r="N1953" i="40"/>
  <c r="N1954" i="40" a="1"/>
  <c r="N1954" i="40"/>
  <c r="N1955" i="40" a="1"/>
  <c r="N1955" i="40" s="1"/>
  <c r="N1956" i="40" a="1"/>
  <c r="N1956" i="40" s="1"/>
  <c r="N1957" i="40" a="1"/>
  <c r="N1957" i="40"/>
  <c r="N1958" i="40" a="1"/>
  <c r="N1958" i="40"/>
  <c r="N1959" i="40" a="1"/>
  <c r="N1959" i="40" s="1"/>
  <c r="N1960" i="40" a="1"/>
  <c r="N1960" i="40" s="1"/>
  <c r="N1961" i="40" a="1"/>
  <c r="N1961" i="40"/>
  <c r="N1962" i="40" a="1"/>
  <c r="N1962" i="40"/>
  <c r="N1963" i="40" a="1"/>
  <c r="N1963" i="40" s="1"/>
  <c r="N1964" i="40" a="1"/>
  <c r="N1964" i="40" s="1"/>
  <c r="N1965" i="40" a="1"/>
  <c r="N1965" i="40"/>
  <c r="N1966" i="40" a="1"/>
  <c r="N1966" i="40"/>
  <c r="N1967" i="40" a="1"/>
  <c r="N1967" i="40" s="1"/>
  <c r="N1968" i="40" a="1"/>
  <c r="N1968" i="40" s="1"/>
  <c r="N1969" i="40" a="1"/>
  <c r="N1969" i="40"/>
  <c r="N1970" i="40" a="1"/>
  <c r="N1970" i="40"/>
  <c r="N1971" i="40" a="1"/>
  <c r="N1971" i="40" s="1"/>
  <c r="N1972" i="40" a="1"/>
  <c r="N1972" i="40" s="1"/>
  <c r="N1973" i="40" a="1"/>
  <c r="N1973" i="40"/>
  <c r="N1974" i="40" a="1"/>
  <c r="N1974" i="40"/>
  <c r="N1975" i="40" a="1"/>
  <c r="N1975" i="40" s="1"/>
  <c r="N1976" i="40" a="1"/>
  <c r="N1976" i="40" s="1"/>
  <c r="N1977" i="40" a="1"/>
  <c r="N1977" i="40"/>
  <c r="N1978" i="40" a="1"/>
  <c r="N1978" i="40"/>
  <c r="N1979" i="40" a="1"/>
  <c r="N1979" i="40" s="1"/>
  <c r="N1980" i="40" a="1"/>
  <c r="N1980" i="40" s="1"/>
  <c r="N1981" i="40" a="1"/>
  <c r="N1981" i="40"/>
  <c r="N1982" i="40" a="1"/>
  <c r="N1982" i="40"/>
  <c r="N1983" i="40" a="1"/>
  <c r="N1983" i="40" s="1"/>
  <c r="N1984" i="40" a="1"/>
  <c r="N1984" i="40" s="1"/>
  <c r="N1985" i="40" a="1"/>
  <c r="N1985" i="40"/>
  <c r="N1986" i="40" a="1"/>
  <c r="N1986" i="40"/>
  <c r="N1987" i="40" a="1"/>
  <c r="N1987" i="40" s="1"/>
  <c r="N1988" i="40" a="1"/>
  <c r="N1988" i="40" s="1"/>
  <c r="N1989" i="40" a="1"/>
  <c r="N1989" i="40"/>
  <c r="N1990" i="40" a="1"/>
  <c r="N1990" i="40"/>
  <c r="N1991" i="40" a="1"/>
  <c r="N1991" i="40" s="1"/>
  <c r="N1992" i="40" a="1"/>
  <c r="N1992" i="40" s="1"/>
  <c r="N1993" i="40" a="1"/>
  <c r="N1993" i="40"/>
  <c r="N1994" i="40" a="1"/>
  <c r="N1994" i="40"/>
  <c r="N1995" i="40" a="1"/>
  <c r="N1995" i="40" s="1"/>
  <c r="N1996" i="40" a="1"/>
  <c r="N1996" i="40" s="1"/>
  <c r="N1997" i="40" a="1"/>
  <c r="N1997" i="40"/>
  <c r="N1998" i="40" a="1"/>
  <c r="N1998" i="40"/>
  <c r="N1999" i="40" a="1"/>
  <c r="N1999" i="40" s="1"/>
  <c r="N2000" i="40" a="1"/>
  <c r="N2000" i="40" s="1"/>
  <c r="N2001" i="40" a="1"/>
  <c r="N2001" i="40"/>
  <c r="N2002" i="40" a="1"/>
  <c r="N2002" i="40"/>
  <c r="N1003" i="40" a="1"/>
  <c r="N1003" i="40" s="1"/>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B37" i="39" a="1"/>
  <c r="AB23" i="39" a="1"/>
  <c r="AB9" i="39" a="1"/>
  <c r="AB37" i="39" l="1"/>
  <c r="AB23" i="39"/>
  <c r="AB9" i="39"/>
  <c r="AI4" i="39" l="1"/>
  <c r="AI5" i="39" s="1"/>
  <c r="AI3" i="39"/>
  <c r="AI2" i="39"/>
  <c r="AH3" i="39"/>
  <c r="AH2" i="39"/>
  <c r="AH4" i="39"/>
  <c r="AH5" i="39" s="1"/>
  <c r="AG2" i="39"/>
  <c r="AG4" i="39"/>
  <c r="AG5" i="39" s="1"/>
  <c r="AG3" i="39"/>
  <c r="AF2" i="39"/>
  <c r="AF4" i="39"/>
  <c r="AF5" i="39" s="1"/>
  <c r="AF3" i="39"/>
  <c r="AE2" i="39"/>
  <c r="AE4" i="39"/>
  <c r="AE5" i="39" s="1"/>
  <c r="AE3" i="39"/>
  <c r="AD4" i="39"/>
  <c r="AD5" i="39" s="1"/>
  <c r="AD3" i="39"/>
  <c r="AD2" i="39"/>
  <c r="AK4" i="39"/>
  <c r="AK5" i="39" s="1"/>
  <c r="AK3" i="39"/>
  <c r="AK2" i="39"/>
  <c r="AC4" i="39"/>
  <c r="AC5" i="39" s="1"/>
  <c r="AC3" i="39"/>
  <c r="AC2" i="39"/>
  <c r="AJ4" i="39"/>
  <c r="AJ5" i="39" s="1"/>
  <c r="AJ3" i="39"/>
  <c r="AJ2" i="39"/>
  <c r="AB4" i="39"/>
  <c r="AB5" i="39" s="1"/>
  <c r="AB3" i="39"/>
  <c r="AB2" i="39"/>
  <c r="A1" i="341" l="1" a="1"/>
  <c r="A1" i="341" s="1"/>
  <c r="H27" i="8" l="1"/>
  <c r="H22" i="8"/>
  <c r="H17" i="8"/>
  <c r="H12" i="8"/>
  <c r="H7" i="8"/>
  <c r="H2" i="8"/>
  <c r="Q35" i="344" l="1"/>
  <c r="P35" i="19"/>
  <c r="Q35" i="15"/>
  <c r="P35" i="785"/>
  <c r="I35" i="785"/>
  <c r="I35" i="19"/>
  <c r="J35" i="344"/>
  <c r="J35" i="15"/>
  <c r="P35" i="344"/>
  <c r="P35" i="15"/>
  <c r="O35" i="785"/>
  <c r="O35" i="19"/>
  <c r="N35" i="15"/>
  <c r="M35" i="19"/>
  <c r="M35" i="785"/>
  <c r="N35" i="344"/>
  <c r="K35" i="19"/>
  <c r="K35" i="785"/>
  <c r="L35" i="344"/>
  <c r="L35" i="15"/>
  <c r="L35" i="19"/>
  <c r="M35" i="344"/>
  <c r="L35" i="785"/>
  <c r="M35" i="15"/>
  <c r="I35" i="344"/>
  <c r="H35" i="19"/>
  <c r="I35" i="15"/>
  <c r="H35" i="785"/>
  <c r="J35" i="785"/>
  <c r="K35" i="15"/>
  <c r="J35" i="19"/>
  <c r="K35" i="344"/>
  <c r="Q35" i="785"/>
  <c r="Q35" i="19"/>
  <c r="O35" i="344"/>
  <c r="O35" i="15"/>
  <c r="N35" i="785"/>
  <c r="N35" i="19"/>
  <c r="H35" i="3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C86CEB43-53FB-4BAD-845D-67D9822AB910}" keepAlive="1" name="連線1000" type="5" refreshedVersion="0" background="1">
    <dbPr connection="Provider=Microsoft.Mashup.OleDb.1;Data Source=$Workbook$;Location=&quot;Table_4938_113_04&quot;;Extended Properties=&quot;&quot;" commandType="0"/>
  </connection>
  <connection id="6" xr16:uid="{179E961E-2224-4DC7-BA61-EF5714D91269}" keepAlive="1" name="連線1001" type="5" refreshedVersion="0" background="1">
    <dbPr connection="Provider=Microsoft.Mashup.OleDb.1;Data Source=$Workbook$;Location=&quot;Table_4938_113_03&quot;;Extended Properties=&quot;&quot;" commandType="0"/>
  </connection>
  <connection id="7" xr16:uid="{276028B5-BA73-4559-9519-A2859239DE71}" keepAlive="1" name="連線1002" type="5" refreshedVersion="0" background="1">
    <dbPr connection="Provider=Microsoft.Mashup.OleDb.1;Data Source=$Workbook$;Location=&quot;Table_1905_113_05&quot;;Extended Properties=&quot;&quot;" commandType="0"/>
  </connection>
  <connection id="8" xr16:uid="{8E378EB0-0250-4ED2-9575-F138B14E32D8}" keepAlive="1" name="連線1003" type="5" refreshedVersion="0" background="1">
    <dbPr connection="Provider=Microsoft.Mashup.OleDb.1;Data Source=$Workbook$;Location=&quot;Table_1905_113_04&quot;;Extended Properties=&quot;&quot;" commandType="0"/>
  </connection>
  <connection id="9" xr16:uid="{62882BCA-91B1-4055-8B29-9C5D4086EFCE}" keepAlive="1" name="連線1004" type="5" refreshedVersion="0" background="1">
    <dbPr connection="Provider=Microsoft.Mashup.OleDb.1;Data Source=$Workbook$;Location=&quot;Table_1905_113_03&quot;;Extended Properties=&quot;&quot;" commandType="0"/>
  </connection>
  <connection id="10" xr16:uid="{FAEEA65D-225E-4B3F-AED8-85BF4B820F3E}" keepAlive="1" name="連線1005" type="5" refreshedVersion="0" background="1">
    <dbPr connection="Provider=Microsoft.Mashup.OleDb.1;Data Source=$Workbook$;Location=&quot;Table_6414_113_05&quot;;Extended Properties=&quot;&quot;" commandType="0"/>
  </connection>
  <connection id="11" xr16:uid="{CFBFB376-063E-46B0-953A-E38671ED2DEB}" keepAlive="1" name="連線1006" type="5" refreshedVersion="0" background="1">
    <dbPr connection="Provider=Microsoft.Mashup.OleDb.1;Data Source=$Workbook$;Location=&quot;Table_6414_113_04&quot;;Extended Properties=&quot;&quot;" commandType="0"/>
  </connection>
  <connection id="12" xr16:uid="{811C9ED2-15AD-45DD-851E-FAA6F482F151}" keepAlive="1" name="連線1007" type="5" refreshedVersion="0" background="1">
    <dbPr connection="Provider=Microsoft.Mashup.OleDb.1;Data Source=$Workbook$;Location=&quot;Table_6414_113_03&quot;;Extended Properties=&quot;&quot;" commandType="0"/>
  </connection>
  <connection id="13" xr16:uid="{24B4CFB8-CB3A-46B0-8F70-C790B22186E1}" keepAlive="1" name="連線1008" type="5" refreshedVersion="0" background="1">
    <dbPr connection="Provider=Microsoft.Mashup.OleDb.1;Data Source=$Workbook$;Location=&quot;Table_3356_113_05&quot;;Extended Properties=&quot;&quot;" commandType="0"/>
  </connection>
  <connection id="14" xr16:uid="{00AADF6E-A51C-4EB1-89D1-87E514AB3835}" keepAlive="1" name="連線1009" type="5" refreshedVersion="0" background="1">
    <dbPr connection="Provider=Microsoft.Mashup.OleDb.1;Data Source=$Workbook$;Location=&quot;Table_3356_113_04&quot;;Extended Properties=&quot;&quot;" commandType="0"/>
  </connection>
  <connection id="15" xr16:uid="{B4DB9161-2A3B-4339-806E-2969793BA76E}" keepAlive="1" name="連線101" type="5" refreshedVersion="0" background="1">
    <dbPr connection="Provider=Microsoft.Mashup.OleDb.1;Data Source=$Workbook$;Location=&quot;Table_3653_113_03&quot;;Extended Properties=&quot;&quot;" commandType="0"/>
  </connection>
  <connection id="16" xr16:uid="{6FD21FBF-394D-4CBE-B0A3-B1B76E2FAD47}" keepAlive="1" name="連線1010" type="5" refreshedVersion="0" background="1">
    <dbPr connection="Provider=Microsoft.Mashup.OleDb.1;Data Source=$Workbook$;Location=&quot;Table_3356_113_03&quot;;Extended Properties=&quot;&quot;" commandType="0"/>
  </connection>
  <connection id="17" xr16:uid="{BCBEF890-C361-4E70-AC76-F77ED29A6C68}" keepAlive="1" name="連線1011" type="5" refreshedVersion="0" background="1">
    <dbPr connection="Provider=Microsoft.Mashup.OleDb.1;Data Source=$Workbook$;Location=&quot;Table_1809_113_05&quot;;Extended Properties=&quot;&quot;" commandType="0"/>
  </connection>
  <connection id="18" xr16:uid="{633F75FA-B714-45E1-8F3C-D75854975300}" keepAlive="1" name="連線1012" type="5" refreshedVersion="0" background="1">
    <dbPr connection="Provider=Microsoft.Mashup.OleDb.1;Data Source=$Workbook$;Location=&quot;Table_1809_113_04&quot;;Extended Properties=&quot;&quot;" commandType="0"/>
  </connection>
  <connection id="19" xr16:uid="{58967F18-ED97-429A-A8B2-F1FE24909AFE}" keepAlive="1" name="連線1013" type="5" refreshedVersion="0" background="1">
    <dbPr connection="Provider=Microsoft.Mashup.OleDb.1;Data Source=$Workbook$;Location=&quot;Table_1809_113_03&quot;;Extended Properties=&quot;&quot;" commandType="0"/>
  </connection>
  <connection id="20" xr16:uid="{559C2A18-DC1D-4895-8F20-3BEA0DF5808A}" keepAlive="1" name="連線1014" type="5" refreshedVersion="0" background="1">
    <dbPr connection="Provider=Microsoft.Mashup.OleDb.1;Data Source=$Workbook$;Location=&quot;Table_2338_113_05&quot;;Extended Properties=&quot;&quot;" commandType="0"/>
  </connection>
  <connection id="21" xr16:uid="{15DEA334-96AD-4684-A404-2C9C5FE52EF9}" keepAlive="1" name="連線1015" type="5" refreshedVersion="0" background="1">
    <dbPr connection="Provider=Microsoft.Mashup.OleDb.1;Data Source=$Workbook$;Location=&quot;Table_2338_113_04&quot;;Extended Properties=&quot;&quot;" commandType="0"/>
  </connection>
  <connection id="22" xr16:uid="{34CE1E30-8E7D-4D71-A385-8B133AB25ADC}" keepAlive="1" name="連線1016" type="5" refreshedVersion="0" background="1">
    <dbPr connection="Provider=Microsoft.Mashup.OleDb.1;Data Source=$Workbook$;Location=&quot;Table_2338_113_03&quot;;Extended Properties=&quot;&quot;" commandType="0"/>
  </connection>
  <connection id="23" xr16:uid="{8E28518E-784B-4044-AE0C-241258C85BBC}" keepAlive="1" name="連線1017" type="5" refreshedVersion="0" background="1">
    <dbPr connection="Provider=Microsoft.Mashup.OleDb.1;Data Source=$Workbook$;Location=&quot;Table_3504_113_05&quot;;Extended Properties=&quot;&quot;" commandType="0"/>
  </connection>
  <connection id="24" xr16:uid="{191C2331-B144-49E7-8939-198D56BEC9A2}" keepAlive="1" name="連線1018" type="5" refreshedVersion="0" background="1">
    <dbPr connection="Provider=Microsoft.Mashup.OleDb.1;Data Source=$Workbook$;Location=&quot;Table_3504_113_04&quot;;Extended Properties=&quot;&quot;" commandType="0"/>
  </connection>
  <connection id="25" xr16:uid="{D297DB97-3942-4453-9B59-8500712B6B58}" keepAlive="1" name="連線1019" type="5" refreshedVersion="0" background="1">
    <dbPr connection="Provider=Microsoft.Mashup.OleDb.1;Data Source=$Workbook$;Location=&quot;Table_3504_113_03&quot;;Extended Properties=&quot;&quot;" commandType="0"/>
  </connection>
  <connection id="26" xr16:uid="{B4E8AC06-6332-447B-8FE4-6D29A965E4E9}" keepAlive="1" name="連線102" type="5" refreshedVersion="0" background="1">
    <dbPr connection="Provider=Microsoft.Mashup.OleDb.1;Data Source=$Workbook$;Location=&quot;Table_1519_113_05&quot;;Extended Properties=&quot;&quot;" commandType="0"/>
  </connection>
  <connection id="27" xr16:uid="{46BA5512-5F75-4FFA-9C93-EEC39141AD18}" keepAlive="1" name="連線1020" type="5" refreshedVersion="0" background="1">
    <dbPr connection="Provider=Microsoft.Mashup.OleDb.1;Data Source=$Workbook$;Location=&quot;Table_6669_113_05&quot;;Extended Properties=&quot;&quot;" commandType="0"/>
  </connection>
  <connection id="28" xr16:uid="{88509A30-57E2-4EC7-931D-A2E4252AB365}" keepAlive="1" name="連線1021" type="5" refreshedVersion="0" background="1">
    <dbPr connection="Provider=Microsoft.Mashup.OleDb.1;Data Source=$Workbook$;Location=&quot;Table_6669_113_04&quot;;Extended Properties=&quot;&quot;" commandType="0"/>
  </connection>
  <connection id="29" xr16:uid="{28ECF724-1E1F-489A-A13A-3F163A41DBB0}" keepAlive="1" name="連線1022" type="5" refreshedVersion="0" background="1">
    <dbPr connection="Provider=Microsoft.Mashup.OleDb.1;Data Source=$Workbook$;Location=&quot;Table_6669_113_03&quot;;Extended Properties=&quot;&quot;" commandType="0"/>
  </connection>
  <connection id="30" xr16:uid="{10F6F6A4-B26D-4507-BBB9-0E9495B498AE}" keepAlive="1" name="連線1023" type="5" refreshedVersion="0" background="1">
    <dbPr connection="Provider=Microsoft.Mashup.OleDb.1;Data Source=$Workbook$;Location=&quot;Table_3036_113_05&quot;;Extended Properties=&quot;&quot;" commandType="0"/>
  </connection>
  <connection id="31" xr16:uid="{9D383B13-7064-42D0-970B-114D5D083FE1}" keepAlive="1" name="連線1024" type="5" refreshedVersion="0" background="1">
    <dbPr connection="Provider=Microsoft.Mashup.OleDb.1;Data Source=$Workbook$;Location=&quot;Table_3036_113_04&quot;;Extended Properties=&quot;&quot;" commandType="0"/>
  </connection>
  <connection id="32" xr16:uid="{7123C674-07A0-4247-93C5-A6F7214951BA}" keepAlive="1" name="連線1025" type="5" refreshedVersion="0" background="1">
    <dbPr connection="Provider=Microsoft.Mashup.OleDb.1;Data Source=$Workbook$;Location=&quot;Table_3036_113_03&quot;;Extended Properties=&quot;&quot;" commandType="0"/>
  </connection>
  <connection id="33" xr16:uid="{77122681-4198-4B4D-9D07-373D9FE0476B}" keepAlive="1" name="連線1026" type="5" refreshedVersion="0" background="1">
    <dbPr connection="Provider=Microsoft.Mashup.OleDb.1;Data Source=$Workbook$;Location=&quot;Table_2357_113_05&quot;;Extended Properties=&quot;&quot;" commandType="0"/>
  </connection>
  <connection id="34" xr16:uid="{6A939D45-9B98-41A0-8790-4408568D370F}" keepAlive="1" name="連線1027" type="5" refreshedVersion="0" background="1">
    <dbPr connection="Provider=Microsoft.Mashup.OleDb.1;Data Source=$Workbook$;Location=&quot;Table_2357_113_04&quot;;Extended Properties=&quot;&quot;" commandType="0"/>
  </connection>
  <connection id="35" xr16:uid="{932FA0DB-EB0F-45F5-987E-42111A5A2C94}" keepAlive="1" name="連線1028" type="5" refreshedVersion="0" background="1">
    <dbPr connection="Provider=Microsoft.Mashup.OleDb.1;Data Source=$Workbook$;Location=&quot;Table_2357_113_03&quot;;Extended Properties=&quot;&quot;" commandType="0"/>
  </connection>
  <connection id="36" xr16:uid="{3BFF998B-B6CF-4C73-9214-9BEC82D85DEF}" keepAlive="1" name="連線1029" type="5" refreshedVersion="0" background="1">
    <dbPr connection="Provider=Microsoft.Mashup.OleDb.1;Data Source=$Workbook$;Location=&quot;Table_4938_113_05&quot;;Extended Properties=&quot;&quot;" commandType="0"/>
  </connection>
  <connection id="37" xr16:uid="{28A8AAD4-E18D-4A6C-9C29-C178FAF45761}" keepAlive="1" name="連線103" type="5" refreshedVersion="0" background="1">
    <dbPr connection="Provider=Microsoft.Mashup.OleDb.1;Data Source=$Workbook$;Location=&quot;Table_1519_113_04&quot;;Extended Properties=&quot;&quot;" commandType="0"/>
  </connection>
  <connection id="38" xr16:uid="{6A282CD1-D23F-41E5-89CB-EA41CF13459D}" keepAlive="1" name="連線1030" type="5" refreshedVersion="0" background="1">
    <dbPr connection="Provider=Microsoft.Mashup.OleDb.1;Data Source=$Workbook$;Location=&quot;Table_4938_113_04&quot;;Extended Properties=&quot;&quot;" commandType="0"/>
  </connection>
  <connection id="39" xr16:uid="{84BDB748-DDC2-4586-8DDE-38C561D432EE}" keepAlive="1" name="連線1031" type="5" refreshedVersion="0" background="1">
    <dbPr connection="Provider=Microsoft.Mashup.OleDb.1;Data Source=$Workbook$;Location=&quot;Table_4938_113_03&quot;;Extended Properties=&quot;&quot;" commandType="0"/>
  </connection>
  <connection id="40" xr16:uid="{1B9EE458-D3B1-49EF-A1A5-E6BD4A0D705E}" keepAlive="1" name="連線1032" type="5" refreshedVersion="0" background="1">
    <dbPr connection="Provider=Microsoft.Mashup.OleDb.1;Data Source=$Workbook$;Location=&quot;Table_1905_113_05&quot;;Extended Properties=&quot;&quot;" commandType="0"/>
  </connection>
  <connection id="41" xr16:uid="{871418D5-4913-48CA-A5A2-B52F3C2DCE59}" keepAlive="1" name="連線1033" type="5" refreshedVersion="0" background="1">
    <dbPr connection="Provider=Microsoft.Mashup.OleDb.1;Data Source=$Workbook$;Location=&quot;Table_1905_113_04&quot;;Extended Properties=&quot;&quot;" commandType="0"/>
  </connection>
  <connection id="42" xr16:uid="{9C2E26C6-3022-4651-93C3-3F7D7F43BDF6}" keepAlive="1" name="連線1034" type="5" refreshedVersion="0" background="1">
    <dbPr connection="Provider=Microsoft.Mashup.OleDb.1;Data Source=$Workbook$;Location=&quot;Table_1905_113_03&quot;;Extended Properties=&quot;&quot;" commandType="0"/>
  </connection>
  <connection id="43" xr16:uid="{7EEC1722-B96C-4210-9FEB-C9F956B8A568}" keepAlive="1" name="連線1035" type="5" refreshedVersion="0" background="1">
    <dbPr connection="Provider=Microsoft.Mashup.OleDb.1;Data Source=$Workbook$;Location=&quot;Table_6414_113_05&quot;;Extended Properties=&quot;&quot;" commandType="0"/>
  </connection>
  <connection id="44" xr16:uid="{5405EF58-C4C5-48C7-8345-1C89BA01CE58}" keepAlive="1" name="連線1036" type="5" refreshedVersion="0" background="1">
    <dbPr connection="Provider=Microsoft.Mashup.OleDb.1;Data Source=$Workbook$;Location=&quot;Table_6414_113_04&quot;;Extended Properties=&quot;&quot;" commandType="0"/>
  </connection>
  <connection id="45" xr16:uid="{8553A8CC-924C-4886-B86B-963E8987FA88}" keepAlive="1" name="連線1037" type="5" refreshedVersion="0" background="1">
    <dbPr connection="Provider=Microsoft.Mashup.OleDb.1;Data Source=$Workbook$;Location=&quot;Table_6414_113_03&quot;;Extended Properties=&quot;&quot;" commandType="0"/>
  </connection>
  <connection id="46" xr16:uid="{F332C373-C377-4548-9990-87A380A4D054}" keepAlive="1" name="連線1038" type="5" refreshedVersion="0" background="1">
    <dbPr connection="Provider=Microsoft.Mashup.OleDb.1;Data Source=$Workbook$;Location=&quot;Table_3356_113_05&quot;;Extended Properties=&quot;&quot;" commandType="0"/>
  </connection>
  <connection id="47" xr16:uid="{95B4810C-8E64-4846-9932-42DC44B76575}" keepAlive="1" name="連線1039" type="5" refreshedVersion="0" background="1">
    <dbPr connection="Provider=Microsoft.Mashup.OleDb.1;Data Source=$Workbook$;Location=&quot;Table_3356_113_04&quot;;Extended Properties=&quot;&quot;" commandType="0"/>
  </connection>
  <connection id="48" xr16:uid="{758BF326-41AB-4183-87F7-70B4B31BE9DF}" keepAlive="1" name="連線104" type="5" refreshedVersion="0" background="1">
    <dbPr connection="Provider=Microsoft.Mashup.OleDb.1;Data Source=$Workbook$;Location=&quot;Table_1519_113_03&quot;;Extended Properties=&quot;&quot;" commandType="0"/>
  </connection>
  <connection id="49" xr16:uid="{80B8B9CD-A8DB-432D-9DB7-AD169DA69343}" keepAlive="1" name="連線1040" type="5" refreshedVersion="0" background="1">
    <dbPr connection="Provider=Microsoft.Mashup.OleDb.1;Data Source=$Workbook$;Location=&quot;Table_3356_113_03&quot;;Extended Properties=&quot;&quot;" commandType="0"/>
  </connection>
  <connection id="50" xr16:uid="{E55154CB-6845-4819-A1C1-27678DE7D506}" keepAlive="1" name="連線1041" type="5" refreshedVersion="0" background="1">
    <dbPr connection="Provider=Microsoft.Mashup.OleDb.1;Data Source=$Workbook$;Location=&quot;Table_1809_113_05&quot;;Extended Properties=&quot;&quot;" commandType="0"/>
  </connection>
  <connection id="51" xr16:uid="{6C692D9E-C7FA-4B43-B569-49806B085723}" keepAlive="1" name="連線1042" type="5" refreshedVersion="0" background="1">
    <dbPr connection="Provider=Microsoft.Mashup.OleDb.1;Data Source=$Workbook$;Location=&quot;Table_1809_113_04&quot;;Extended Properties=&quot;&quot;" commandType="0"/>
  </connection>
  <connection id="52" xr16:uid="{93DDC716-E784-4206-A2AE-6119229F050E}" keepAlive="1" name="連線1043" type="5" refreshedVersion="0" background="1">
    <dbPr connection="Provider=Microsoft.Mashup.OleDb.1;Data Source=$Workbook$;Location=&quot;Table_1809_113_03&quot;;Extended Properties=&quot;&quot;" commandType="0"/>
  </connection>
  <connection id="53" xr16:uid="{D9D7D710-D696-4C43-BDC8-F45525E802A7}" keepAlive="1" name="連線1044" type="5" refreshedVersion="0" background="1">
    <dbPr connection="Provider=Microsoft.Mashup.OleDb.1;Data Source=$Workbook$;Location=&quot;Table_2338_113_05&quot;;Extended Properties=&quot;&quot;" commandType="0"/>
  </connection>
  <connection id="54" xr16:uid="{B0D9F7C2-EABC-4909-9A14-A30D0D92F063}" keepAlive="1" name="連線1045" type="5" refreshedVersion="0" background="1">
    <dbPr connection="Provider=Microsoft.Mashup.OleDb.1;Data Source=$Workbook$;Location=&quot;Table_2338_113_04&quot;;Extended Properties=&quot;&quot;" commandType="0"/>
  </connection>
  <connection id="55" xr16:uid="{A898410B-94FE-40F7-9FBC-9BB29DDC49BA}" keepAlive="1" name="連線1046" type="5" refreshedVersion="0" background="1">
    <dbPr connection="Provider=Microsoft.Mashup.OleDb.1;Data Source=$Workbook$;Location=&quot;Table_2338_113_03&quot;;Extended Properties=&quot;&quot;" commandType="0"/>
  </connection>
  <connection id="56" xr16:uid="{82AB7615-794F-4D0C-AC64-1BB9580B839F}" keepAlive="1" name="連線1047" type="5" refreshedVersion="0" background="1">
    <dbPr connection="Provider=Microsoft.Mashup.OleDb.1;Data Source=$Workbook$;Location=&quot;Table_3504_113_05&quot;;Extended Properties=&quot;&quot;" commandType="0"/>
  </connection>
  <connection id="57" xr16:uid="{193BB688-9363-47A8-B21F-E9692538B157}" keepAlive="1" name="連線1048" type="5" refreshedVersion="0" background="1">
    <dbPr connection="Provider=Microsoft.Mashup.OleDb.1;Data Source=$Workbook$;Location=&quot;Table_3504_113_04&quot;;Extended Properties=&quot;&quot;" commandType="0"/>
  </connection>
  <connection id="58" xr16:uid="{2DDCF254-3261-45CF-8413-946508BB0C6E}" keepAlive="1" name="連線1049" type="5" refreshedVersion="0" background="1">
    <dbPr connection="Provider=Microsoft.Mashup.OleDb.1;Data Source=$Workbook$;Location=&quot;Table_3504_113_03&quot;;Extended Properties=&quot;&quot;" commandType="0"/>
  </connection>
  <connection id="59" xr16:uid="{830964A8-8FBA-44C1-BB8F-4F0C6BF615C3}" keepAlive="1" name="連線105" type="5" refreshedVersion="0" background="1">
    <dbPr connection="Provider=Microsoft.Mashup.OleDb.1;Data Source=$Workbook$;Location=&quot;Table_1905_113_05&quot;;Extended Properties=&quot;&quot;" commandType="0"/>
  </connection>
  <connection id="60" xr16:uid="{5E9132FE-D015-4340-91C7-BCFED3803261}" keepAlive="1" name="連線1050" type="5" refreshedVersion="0" background="1">
    <dbPr connection="Provider=Microsoft.Mashup.OleDb.1;Data Source=$Workbook$;Location=&quot;Table_6669_113_05&quot;;Extended Properties=&quot;&quot;" commandType="0"/>
  </connection>
  <connection id="61" xr16:uid="{77F09990-ECA2-4E20-A476-B0C6B95DB56B}" keepAlive="1" name="連線1051" type="5" refreshedVersion="0" background="1">
    <dbPr connection="Provider=Microsoft.Mashup.OleDb.1;Data Source=$Workbook$;Location=&quot;Table_6669_113_04&quot;;Extended Properties=&quot;&quot;" commandType="0"/>
  </connection>
  <connection id="62" xr16:uid="{4880D115-BF3E-4555-845B-7855A48FCDAF}" keepAlive="1" name="連線1052" type="5" refreshedVersion="0" background="1">
    <dbPr connection="Provider=Microsoft.Mashup.OleDb.1;Data Source=$Workbook$;Location=&quot;Table_6669_113_03&quot;;Extended Properties=&quot;&quot;" commandType="0"/>
  </connection>
  <connection id="63" xr16:uid="{F70C2721-353C-456F-BA75-14AC6797E95D}" keepAlive="1" name="連線1053" type="5" refreshedVersion="0" background="1">
    <dbPr connection="Provider=Microsoft.Mashup.OleDb.1;Data Source=$Workbook$;Location=&quot;Table_3533_113_05&quot;;Extended Properties=&quot;&quot;" commandType="0"/>
  </connection>
  <connection id="64" xr16:uid="{2E3441FB-A602-40E1-B957-C51F91E10B67}" keepAlive="1" name="連線1054" type="5" refreshedVersion="0" background="1">
    <dbPr connection="Provider=Microsoft.Mashup.OleDb.1;Data Source=$Workbook$;Location=&quot;Table_3533_113_04&quot;;Extended Properties=&quot;&quot;" commandType="0"/>
  </connection>
  <connection id="65" xr16:uid="{A9A71EF0-64C7-498E-A577-B1915B6AF661}" keepAlive="1" name="連線1055" type="5" refreshedVersion="0" background="1">
    <dbPr connection="Provider=Microsoft.Mashup.OleDb.1;Data Source=$Workbook$;Location=&quot;Table_3533_113_03&quot;;Extended Properties=&quot;&quot;" commandType="0"/>
  </connection>
  <connection id="66" xr16:uid="{F0F7625A-8E6A-4248-A7CF-5B8DAEFE90CB}" keepAlive="1" name="連線1056" type="5" refreshedVersion="0" background="1">
    <dbPr connection="Provider=Microsoft.Mashup.OleDb.1;Data Source=$Workbook$;Location=&quot;Table_2059_113_05&quot;;Extended Properties=&quot;&quot;" commandType="0"/>
  </connection>
  <connection id="67" xr16:uid="{A8E3F136-48E3-48A8-866C-BEA5AC957F80}" keepAlive="1" name="連線1057" type="5" refreshedVersion="0" background="1">
    <dbPr connection="Provider=Microsoft.Mashup.OleDb.1;Data Source=$Workbook$;Location=&quot;Table_2059_113_04&quot;;Extended Properties=&quot;&quot;" commandType="0"/>
  </connection>
  <connection id="68" xr16:uid="{67298850-337A-48D2-8F53-0DFE1436DDD6}" keepAlive="1" name="連線1058" type="5" refreshedVersion="0" background="1">
    <dbPr connection="Provider=Microsoft.Mashup.OleDb.1;Data Source=$Workbook$;Location=&quot;Table_2059_113_03&quot;;Extended Properties=&quot;&quot;" commandType="0"/>
  </connection>
  <connection id="69" xr16:uid="{7FEB7C4B-63D2-4ECE-A439-D16CF1F6B4E6}" keepAlive="1" name="連線1059" type="5" refreshedVersion="0" background="1">
    <dbPr connection="Provider=Microsoft.Mashup.OleDb.1;Data Source=$Workbook$;Location=&quot;Table_2357_113_05&quot;;Extended Properties=&quot;&quot;" commandType="0"/>
  </connection>
  <connection id="70" xr16:uid="{CBF1DF9D-B1AB-4D04-9F7C-9157E38DEA2D}" keepAlive="1" name="連線106" type="5" refreshedVersion="0" background="1">
    <dbPr connection="Provider=Microsoft.Mashup.OleDb.1;Data Source=$Workbook$;Location=&quot;Table_1905_113_04&quot;;Extended Properties=&quot;&quot;" commandType="0"/>
  </connection>
  <connection id="71" xr16:uid="{B3A77F8D-F6B3-4939-BD87-1B8AD95242A7}" keepAlive="1" name="連線1060" type="5" refreshedVersion="0" background="1">
    <dbPr connection="Provider=Microsoft.Mashup.OleDb.1;Data Source=$Workbook$;Location=&quot;Table_2357_113_04&quot;;Extended Properties=&quot;&quot;" commandType="0"/>
  </connection>
  <connection id="72" xr16:uid="{19EFF8C2-C95F-4A4C-A7AA-14A0267A633A}" keepAlive="1" name="連線1061" type="5" refreshedVersion="0" background="1">
    <dbPr connection="Provider=Microsoft.Mashup.OleDb.1;Data Source=$Workbook$;Location=&quot;Table_2357_113_03&quot;;Extended Properties=&quot;&quot;" commandType="0"/>
  </connection>
  <connection id="73" xr16:uid="{7632EB49-2280-4176-A067-B47F3B2BC20E}" keepAlive="1" name="連線1062" type="5" refreshedVersion="0" background="1">
    <dbPr connection="Provider=Microsoft.Mashup.OleDb.1;Data Source=$Workbook$;Location=&quot;Table_3008_113_05&quot;;Extended Properties=&quot;&quot;" commandType="0"/>
  </connection>
  <connection id="74" xr16:uid="{2FB9AD32-7CE5-4FBA-B5BD-863D0FFE230D}" keepAlive="1" name="連線1063" type="5" refreshedVersion="0" background="1">
    <dbPr connection="Provider=Microsoft.Mashup.OleDb.1;Data Source=$Workbook$;Location=&quot;Table_3008_113_04&quot;;Extended Properties=&quot;&quot;" commandType="0"/>
  </connection>
  <connection id="75" xr16:uid="{4830939E-4A92-4C81-8DE7-AFFA08808F47}" keepAlive="1" name="連線1064" type="5" refreshedVersion="0" background="1">
    <dbPr connection="Provider=Microsoft.Mashup.OleDb.1;Data Source=$Workbook$;Location=&quot;Table_3008_113_03&quot;;Extended Properties=&quot;&quot;" commandType="0"/>
  </connection>
  <connection id="76" xr16:uid="{90ED090A-3EBF-4601-A3A9-6478291664AF}" keepAlive="1" name="連線1065" type="5" refreshedVersion="0" background="1">
    <dbPr connection="Provider=Microsoft.Mashup.OleDb.1;Data Source=$Workbook$;Location=&quot;Table_4763_113_05&quot;;Extended Properties=&quot;&quot;" commandType="0"/>
  </connection>
  <connection id="77" xr16:uid="{A789D5BC-23AD-4DFA-B45D-783726054F95}" keepAlive="1" name="連線1066" type="5" refreshedVersion="0" background="1">
    <dbPr connection="Provider=Microsoft.Mashup.OleDb.1;Data Source=$Workbook$;Location=&quot;Table_4763_113_04&quot;;Extended Properties=&quot;&quot;" commandType="0"/>
  </connection>
  <connection id="78" xr16:uid="{D0CB72A0-40A3-42AA-A503-BFFBAF5AC497}" keepAlive="1" name="連線1067" type="5" refreshedVersion="0" background="1">
    <dbPr connection="Provider=Microsoft.Mashup.OleDb.1;Data Source=$Workbook$;Location=&quot;Table_4763_113_03&quot;;Extended Properties=&quot;&quot;" commandType="0"/>
  </connection>
  <connection id="79" xr16:uid="{CC3E92A8-7A0E-4BAE-8DD7-13F4B5936D60}" keepAlive="1" name="連線1068" type="5" refreshedVersion="0" background="1">
    <dbPr connection="Provider=Microsoft.Mashup.OleDb.1;Data Source=$Workbook$;Location=&quot;Table_2454_113_05&quot;;Extended Properties=&quot;&quot;" commandType="0"/>
  </connection>
  <connection id="80" xr16:uid="{E7E2BBFE-EE6F-4E8C-A6AA-1B00FB74578C}" keepAlive="1" name="連線1069" type="5" refreshedVersion="0" background="1">
    <dbPr connection="Provider=Microsoft.Mashup.OleDb.1;Data Source=$Workbook$;Location=&quot;Table_2454_113_04&quot;;Extended Properties=&quot;&quot;" commandType="0"/>
  </connection>
  <connection id="81" xr16:uid="{05255B98-F57C-467A-B38F-BFA73DCCB05D}" keepAlive="1" name="連線107" type="5" refreshedVersion="0" background="1">
    <dbPr connection="Provider=Microsoft.Mashup.OleDb.1;Data Source=$Workbook$;Location=&quot;Table_1905_113_03&quot;;Extended Properties=&quot;&quot;" commandType="0"/>
  </connection>
  <connection id="82" xr16:uid="{95C53840-D2FD-4AF9-9C11-4217022CC841}" keepAlive="1" name="連線1070" type="5" refreshedVersion="0" background="1">
    <dbPr connection="Provider=Microsoft.Mashup.OleDb.1;Data Source=$Workbook$;Location=&quot;Table_2454_113_03&quot;;Extended Properties=&quot;&quot;" commandType="0"/>
  </connection>
  <connection id="83" xr16:uid="{AA16B946-D530-471B-905B-53ECE6D53FBC}" keepAlive="1" name="連線1071" type="5" refreshedVersion="0" background="1">
    <dbPr connection="Provider=Microsoft.Mashup.OleDb.1;Data Source=$Workbook$;Location=&quot;Table_2207_113_05&quot;;Extended Properties=&quot;&quot;" commandType="0"/>
  </connection>
  <connection id="84" xr16:uid="{F9F5F23D-BE4E-4DD5-ABA1-ECB0BAAF153D}" keepAlive="1" name="連線1072" type="5" refreshedVersion="0" background="1">
    <dbPr connection="Provider=Microsoft.Mashup.OleDb.1;Data Source=$Workbook$;Location=&quot;Table_2207_113_04&quot;;Extended Properties=&quot;&quot;" commandType="0"/>
  </connection>
  <connection id="85" xr16:uid="{4D4F332C-1EA3-4B37-AEC5-F9EF9DCCB35F}" keepAlive="1" name="連線1073" type="5" refreshedVersion="0" background="1">
    <dbPr connection="Provider=Microsoft.Mashup.OleDb.1;Data Source=$Workbook$;Location=&quot;Table_2207_113_03&quot;;Extended Properties=&quot;&quot;" commandType="0"/>
  </connection>
  <connection id="86" xr16:uid="{AD212D6E-C524-4769-B2F6-7D651C4AD669}" keepAlive="1" name="連線1074" type="5" refreshedVersion="0" background="1">
    <dbPr connection="Provider=Microsoft.Mashup.OleDb.1;Data Source=$Workbook$;Location=&quot;Table_3661_113_05&quot;;Extended Properties=&quot;&quot;" commandType="0"/>
  </connection>
  <connection id="87" xr16:uid="{3E19347D-59C6-419B-B48A-9752CA3353FE}" keepAlive="1" name="連線1075" type="5" refreshedVersion="0" background="1">
    <dbPr connection="Provider=Microsoft.Mashup.OleDb.1;Data Source=$Workbook$;Location=&quot;Table_3661_113_04&quot;;Extended Properties=&quot;&quot;" commandType="0"/>
  </connection>
  <connection id="88" xr16:uid="{E4E25EC9-B76C-4B08-A32C-1BF6DA860F9E}" keepAlive="1" name="連線1076" type="5" refreshedVersion="0" background="1">
    <dbPr connection="Provider=Microsoft.Mashup.OleDb.1;Data Source=$Workbook$;Location=&quot;Table_3661_113_03&quot;;Extended Properties=&quot;&quot;" commandType="0"/>
  </connection>
  <connection id="89" xr16:uid="{734A8D93-380A-4A62-8C2D-E3A37D6609E4}" keepAlive="1" name="連線1077" type="5" refreshedVersion="0" background="1">
    <dbPr connection="Provider=Microsoft.Mashup.OleDb.1;Data Source=$Workbook$;Location=&quot;Table_2327_113_05&quot;;Extended Properties=&quot;&quot;" commandType="0"/>
  </connection>
  <connection id="90" xr16:uid="{40295A2A-6020-496B-8400-76FD94FDBF5E}" keepAlive="1" name="連線1078" type="5" refreshedVersion="0" background="1">
    <dbPr connection="Provider=Microsoft.Mashup.OleDb.1;Data Source=$Workbook$;Location=&quot;Table_2327_113_04&quot;;Extended Properties=&quot;&quot;" commandType="0"/>
  </connection>
  <connection id="91" xr16:uid="{2F1D5847-303E-440C-BA76-A1319F40F02E}" keepAlive="1" name="連線1079" type="5" refreshedVersion="0" background="1">
    <dbPr connection="Provider=Microsoft.Mashup.OleDb.1;Data Source=$Workbook$;Location=&quot;Table_2327_113_03&quot;;Extended Properties=&quot;&quot;" commandType="0"/>
  </connection>
  <connection id="92" xr16:uid="{7B99FEC0-BA50-4CB0-958A-7856E3EEAFED}" keepAlive="1" name="連線108" type="5" refreshedVersion="0" background="1">
    <dbPr connection="Provider=Microsoft.Mashup.OleDb.1;Data Source=$Workbook$;Location=&quot;Table_6409_113_05&quot;;Extended Properties=&quot;&quot;" commandType="0"/>
  </connection>
  <connection id="93" xr16:uid="{F0E92EE7-658C-4C0E-A5CE-94C67214B5BE}" keepAlive="1" name="連線1080" type="5" refreshedVersion="0" background="1">
    <dbPr connection="Provider=Microsoft.Mashup.OleDb.1;Data Source=$Workbook$;Location=&quot;Table_6669_113_05&quot;;Extended Properties=&quot;&quot;" commandType="0"/>
  </connection>
  <connection id="94" xr16:uid="{AE87465E-2E9D-4001-B463-BA8BDED153FD}" keepAlive="1" name="連線1081" type="5" refreshedVersion="0" background="1">
    <dbPr connection="Provider=Microsoft.Mashup.OleDb.1;Data Source=$Workbook$;Location=&quot;Table_6669_113_04&quot;;Extended Properties=&quot;&quot;" commandType="0"/>
  </connection>
  <connection id="95" xr16:uid="{5305699D-65D2-46C6-B416-A0A043201C0B}" keepAlive="1" name="連線1082" type="5" refreshedVersion="0" background="1">
    <dbPr connection="Provider=Microsoft.Mashup.OleDb.1;Data Source=$Workbook$;Location=&quot;Table_6669_113_03&quot;;Extended Properties=&quot;&quot;" commandType="0"/>
  </connection>
  <connection id="96" xr16:uid="{550C19C4-AFE7-44CE-909B-020A239A2A9C}" keepAlive="1" name="連線1083" type="5" refreshedVersion="0" background="1">
    <dbPr connection="Provider=Microsoft.Mashup.OleDb.1;Data Source=$Workbook$;Location=&quot;Table_3533_113_05&quot;;Extended Properties=&quot;&quot;" commandType="0"/>
  </connection>
  <connection id="97" xr16:uid="{D5AFB535-BB48-4276-AE2C-A3BF83B4CE4B}" keepAlive="1" name="連線1084" type="5" refreshedVersion="0" background="1">
    <dbPr connection="Provider=Microsoft.Mashup.OleDb.1;Data Source=$Workbook$;Location=&quot;Table_3533_113_04&quot;;Extended Properties=&quot;&quot;" commandType="0"/>
  </connection>
  <connection id="98" xr16:uid="{3E9E0342-80C9-4E6C-B175-572205C50BFF}" keepAlive="1" name="連線1085" type="5" refreshedVersion="0" background="1">
    <dbPr connection="Provider=Microsoft.Mashup.OleDb.1;Data Source=$Workbook$;Location=&quot;Table_3533_113_03&quot;;Extended Properties=&quot;&quot;" commandType="0"/>
  </connection>
  <connection id="99" xr16:uid="{DED8506B-D59B-4050-8B6C-8A6029ABA595}" keepAlive="1" name="連線1086" type="5" refreshedVersion="0" background="1">
    <dbPr connection="Provider=Microsoft.Mashup.OleDb.1;Data Source=$Workbook$;Location=&quot;Table_3008_113_05&quot;;Extended Properties=&quot;&quot;" commandType="0"/>
  </connection>
  <connection id="100" xr16:uid="{882DC591-E7A1-476F-9813-4CF2AA90F1EC}" keepAlive="1" name="連線1087" type="5" refreshedVersion="0" background="1">
    <dbPr connection="Provider=Microsoft.Mashup.OleDb.1;Data Source=$Workbook$;Location=&quot;Table_3008_113_04&quot;;Extended Properties=&quot;&quot;" commandType="0"/>
  </connection>
  <connection id="101" xr16:uid="{E303EE39-5496-4110-B0B3-4161043AC2C9}" keepAlive="1" name="連線1088" type="5" refreshedVersion="0" background="1">
    <dbPr connection="Provider=Microsoft.Mashup.OleDb.1;Data Source=$Workbook$;Location=&quot;Table_3008_113_03&quot;;Extended Properties=&quot;&quot;" commandType="0"/>
  </connection>
  <connection id="102" xr16:uid="{648981EC-AEB7-4D33-BD12-DB9ACCAF369D}" keepAlive="1" name="連線1089" type="5" refreshedVersion="0" background="1">
    <dbPr connection="Provider=Microsoft.Mashup.OleDb.1;Data Source=$Workbook$;Location=&quot;Table_4763_113_05&quot;;Extended Properties=&quot;&quot;" commandType="0"/>
  </connection>
  <connection id="103" xr16:uid="{5FF7572C-DF2C-41FF-93F0-105736292E81}" keepAlive="1" name="連線109" type="5" refreshedVersion="0" background="1">
    <dbPr connection="Provider=Microsoft.Mashup.OleDb.1;Data Source=$Workbook$;Location=&quot;Table_6409_113_04&quot;;Extended Properties=&quot;&quot;" commandType="0"/>
  </connection>
  <connection id="104" xr16:uid="{2943BE8D-A8D5-4099-B0B0-3022B943C324}" keepAlive="1" name="連線1090" type="5" refreshedVersion="0" background="1">
    <dbPr connection="Provider=Microsoft.Mashup.OleDb.1;Data Source=$Workbook$;Location=&quot;Table_4763_113_04&quot;;Extended Properties=&quot;&quot;" commandType="0"/>
  </connection>
  <connection id="105" xr16:uid="{81030CB2-8DCC-4F8A-ACF2-8E184CAACF7B}" keepAlive="1" name="連線1091" type="5" refreshedVersion="0" background="1">
    <dbPr connection="Provider=Microsoft.Mashup.OleDb.1;Data Source=$Workbook$;Location=&quot;Table_4763_113_03&quot;;Extended Properties=&quot;&quot;" commandType="0"/>
  </connection>
  <connection id="106" xr16:uid="{B6281714-80A0-4FD2-84E4-8F21D523B470}" keepAlive="1" name="連線1092" type="5" refreshedVersion="0" background="1">
    <dbPr connection="Provider=Microsoft.Mashup.OleDb.1;Data Source=$Workbook$;Location=&quot;Table_2454_113_05&quot;;Extended Properties=&quot;&quot;" commandType="0"/>
  </connection>
  <connection id="107" xr16:uid="{0B89618F-D8B3-4D68-904F-FE438D16B673}" keepAlive="1" name="連線1093" type="5" refreshedVersion="0" background="1">
    <dbPr connection="Provider=Microsoft.Mashup.OleDb.1;Data Source=$Workbook$;Location=&quot;Table_2454_113_04&quot;;Extended Properties=&quot;&quot;" commandType="0"/>
  </connection>
  <connection id="108" xr16:uid="{BB98F49A-434A-4103-9D52-3373518AD25F}" keepAlive="1" name="連線1094" type="5" refreshedVersion="0" background="1">
    <dbPr connection="Provider=Microsoft.Mashup.OleDb.1;Data Source=$Workbook$;Location=&quot;Table_2454_113_03&quot;;Extended Properties=&quot;&quot;" commandType="0"/>
  </connection>
  <connection id="109" xr16:uid="{75762315-74DA-4624-A6A7-36F0A84C6D9D}" keepAlive="1" name="連線1095" type="5" refreshedVersion="0" background="1">
    <dbPr connection="Provider=Microsoft.Mashup.OleDb.1;Data Source=$Workbook$;Location=&quot;Table_3661_113_05&quot;;Extended Properties=&quot;&quot;" commandType="0"/>
  </connection>
  <connection id="110" xr16:uid="{BD5BB284-4DAD-485E-99DC-20A5BC432FCD}" keepAlive="1" name="連線1096" type="5" refreshedVersion="0" background="1">
    <dbPr connection="Provider=Microsoft.Mashup.OleDb.1;Data Source=$Workbook$;Location=&quot;Table_3661_113_04&quot;;Extended Properties=&quot;&quot;" commandType="0"/>
  </connection>
  <connection id="111" xr16:uid="{C15FA4E3-B6C1-46A6-81B3-FFA76E79F19B}" keepAlive="1" name="連線1097" type="5" refreshedVersion="0" background="1">
    <dbPr connection="Provider=Microsoft.Mashup.OleDb.1;Data Source=$Workbook$;Location=&quot;Table_3661_113_03&quot;;Extended Properties=&quot;&quot;" commandType="0"/>
  </connection>
  <connection id="112" xr16:uid="{35E35EEB-B02A-4826-809D-9807EA058E03}" keepAlive="1" name="連線1098" type="5" refreshedVersion="0" background="1">
    <dbPr connection="Provider=Microsoft.Mashup.OleDb.1;Data Source=$Workbook$;Location=&quot;Table_2327_113_05&quot;;Extended Properties=&quot;&quot;" commandType="0"/>
  </connection>
  <connection id="113" xr16:uid="{254313CE-EDB8-410C-AEB7-960B367AE423}" keepAlive="1" name="連線1099" type="5" refreshedVersion="0" background="1">
    <dbPr connection="Provider=Microsoft.Mashup.OleDb.1;Data Source=$Workbook$;Location=&quot;Table_2327_113_04&quot;;Extended Properties=&quot;&quot;" commandType="0"/>
  </connection>
  <connection id="114" xr16:uid="{6287F88D-01AF-4849-9DBC-65D081529228}" keepAlive="1" name="連線11" type="5" refreshedVersion="0" background="1">
    <dbPr connection="Provider=Microsoft.Mashup.OleDb.1;Data Source=$Workbook$;Location=&quot;Table_3653_113_03&quot;;Extended Properties=&quot;&quot;" commandType="0"/>
  </connection>
  <connection id="115" xr16:uid="{FE30CB49-DA99-4F6F-950B-172EC6784B5D}" keepAlive="1" name="連線110" type="5" refreshedVersion="0" background="1">
    <dbPr connection="Provider=Microsoft.Mashup.OleDb.1;Data Source=$Workbook$;Location=&quot;Table_6409_113_03&quot;;Extended Properties=&quot;&quot;" commandType="0"/>
  </connection>
  <connection id="116" xr16:uid="{3CCCCCAE-A4F2-4065-8C5D-DF8199393333}" keepAlive="1" name="連線1100" type="5" refreshedVersion="0" background="1">
    <dbPr connection="Provider=Microsoft.Mashup.OleDb.1;Data Source=$Workbook$;Location=&quot;Table_2327_113_03&quot;;Extended Properties=&quot;&quot;" commandType="0"/>
  </connection>
  <connection id="117" xr16:uid="{2290D01E-E83B-49D5-9710-22CF87E2DDE3}" keepAlive="1" name="連線1101" type="5" refreshedVersion="0" background="1">
    <dbPr connection="Provider=Microsoft.Mashup.OleDb.1;Data Source=$Workbook$;Location=&quot;Table_2330_113_05&quot;;Extended Properties=&quot;&quot;" commandType="0"/>
  </connection>
  <connection id="118" xr16:uid="{5C1CF4F4-2233-4CFD-95FA-D25D0CB1566A}" keepAlive="1" name="連線1102" type="5" refreshedVersion="0" background="1">
    <dbPr connection="Provider=Microsoft.Mashup.OleDb.1;Data Source=$Workbook$;Location=&quot;Table_2330_113_04&quot;;Extended Properties=&quot;&quot;" commandType="0"/>
  </connection>
  <connection id="119" xr16:uid="{ED673888-4A14-4500-B599-D0E9A2FAF7DB}" keepAlive="1" name="連線1103" type="5" refreshedVersion="0" background="1">
    <dbPr connection="Provider=Microsoft.Mashup.OleDb.1;Data Source=$Workbook$;Location=&quot;Table_2330_113_03&quot;;Extended Properties=&quot;&quot;" commandType="0"/>
  </connection>
  <connection id="120" xr16:uid="{A2369649-2FD0-4C3F-AC2F-BDB3A905E19F}" keepAlive="1" name="連線1104" type="5" refreshedVersion="0" background="1">
    <dbPr connection="Provider=Microsoft.Mashup.OleDb.1;Data Source=$Workbook$;Location=&quot;Table_6491_113_05&quot;;Extended Properties=&quot;&quot;" commandType="0"/>
  </connection>
  <connection id="121" xr16:uid="{622B29A6-7262-4F7F-B8F9-5DB7CFB5E1B6}" keepAlive="1" name="連線1105" type="5" refreshedVersion="0" background="1">
    <dbPr connection="Provider=Microsoft.Mashup.OleDb.1;Data Source=$Workbook$;Location=&quot;Table_6491_113_04&quot;;Extended Properties=&quot;&quot;" commandType="0"/>
  </connection>
  <connection id="122" xr16:uid="{DA23C4BA-BFD5-40B8-8F2D-7DDBD0B08A9F}" keepAlive="1" name="連線1106" type="5" refreshedVersion="0" background="1">
    <dbPr connection="Provider=Microsoft.Mashup.OleDb.1;Data Source=$Workbook$;Location=&quot;Table_6491_113_03&quot;;Extended Properties=&quot;&quot;" commandType="0"/>
  </connection>
  <connection id="123" xr16:uid="{1188625E-AC56-4815-99EB-FB545FBC22F1}" keepAlive="1" name="連線1107" type="5" refreshedVersion="0" background="1">
    <dbPr connection="Provider=Microsoft.Mashup.OleDb.1;Data Source=$Workbook$;Location=&quot;Table_3406_113_05&quot;;Extended Properties=&quot;&quot;" commandType="0"/>
  </connection>
  <connection id="124" xr16:uid="{B4533B2F-2B2E-427E-860D-E498A5DB376D}" keepAlive="1" name="連線1108" type="5" refreshedVersion="0" background="1">
    <dbPr connection="Provider=Microsoft.Mashup.OleDb.1;Data Source=$Workbook$;Location=&quot;Table_3406_113_04&quot;;Extended Properties=&quot;&quot;" commandType="0"/>
  </connection>
  <connection id="125" xr16:uid="{6DBB39ED-3FFC-45CA-BD0E-F626009AECCD}" keepAlive="1" name="連線1109" type="5" refreshedVersion="0" background="1">
    <dbPr connection="Provider=Microsoft.Mashup.OleDb.1;Data Source=$Workbook$;Location=&quot;Table_3406_113_03&quot;;Extended Properties=&quot;&quot;" commandType="0"/>
  </connection>
  <connection id="126" xr16:uid="{048575F6-8A5E-4460-B0CA-429D2A5F1F60}" keepAlive="1" name="連線111" type="5" refreshedVersion="0" background="1">
    <dbPr connection="Provider=Microsoft.Mashup.OleDb.1;Data Source=$Workbook$;Location=&quot;Table_3443_113_05&quot;;Extended Properties=&quot;&quot;" commandType="0"/>
  </connection>
  <connection id="127" xr16:uid="{6D5F3767-D77D-46FB-BE08-B4B4AEBE4992}" keepAlive="1" name="連線1110" type="5" refreshedVersion="0" background="1">
    <dbPr connection="Provider=Microsoft.Mashup.OleDb.1;Data Source=$Workbook$;Location=&quot;Table_3376_113_05&quot;;Extended Properties=&quot;&quot;" commandType="0"/>
  </connection>
  <connection id="128" xr16:uid="{E8E91F61-BCC7-4130-B8EB-8355F9DDCD41}" keepAlive="1" name="連線1111" type="5" refreshedVersion="0" background="1">
    <dbPr connection="Provider=Microsoft.Mashup.OleDb.1;Data Source=$Workbook$;Location=&quot;Table_3376_113_04&quot;;Extended Properties=&quot;&quot;" commandType="0"/>
  </connection>
  <connection id="129" xr16:uid="{B6C0E1A3-50F0-441B-A7CA-9F72DAF3BB1D}" keepAlive="1" name="連線1112" type="5" refreshedVersion="0" background="1">
    <dbPr connection="Provider=Microsoft.Mashup.OleDb.1;Data Source=$Workbook$;Location=&quot;Table_3376_113_03&quot;;Extended Properties=&quot;&quot;" commandType="0"/>
  </connection>
  <connection id="130" xr16:uid="{3B11E439-BA3F-4FE1-82EB-1AB22CA37987}" keepAlive="1" name="連線1113" type="5" refreshedVersion="0" background="1">
    <dbPr connection="Provider=Microsoft.Mashup.OleDb.1;Data Source=$Workbook$;Location=&quot;Table_1702_113_05&quot;;Extended Properties=&quot;&quot;" commandType="0"/>
  </connection>
  <connection id="131" xr16:uid="{25636087-BE8F-42BD-A924-CB68156A9E0A}" keepAlive="1" name="連線1114" type="5" refreshedVersion="0" background="1">
    <dbPr connection="Provider=Microsoft.Mashup.OleDb.1;Data Source=$Workbook$;Location=&quot;Table_1702_113_04&quot;;Extended Properties=&quot;&quot;" commandType="0"/>
  </connection>
  <connection id="132" xr16:uid="{BAF5C40D-27E8-4F92-9C5D-C9B643F31F27}" keepAlive="1" name="連線1115" type="5" refreshedVersion="0" background="1">
    <dbPr connection="Provider=Microsoft.Mashup.OleDb.1;Data Source=$Workbook$;Location=&quot;Table_1702_113_03&quot;;Extended Properties=&quot;&quot;" commandType="0"/>
  </connection>
  <connection id="133" xr16:uid="{EBD803B4-239A-43CF-80B9-776267F07926}" keepAlive="1" name="連線1116" type="5" refreshedVersion="0" background="1">
    <dbPr connection="Provider=Microsoft.Mashup.OleDb.1;Data Source=$Workbook$;Location=&quot;Table_2324_113_05&quot;;Extended Properties=&quot;&quot;" commandType="0"/>
  </connection>
  <connection id="134" xr16:uid="{9D8DAC87-57E2-4DDB-B5F7-28995482EACD}" keepAlive="1" name="連線1117" type="5" refreshedVersion="0" background="1">
    <dbPr connection="Provider=Microsoft.Mashup.OleDb.1;Data Source=$Workbook$;Location=&quot;Table_2324_113_04&quot;;Extended Properties=&quot;&quot;" commandType="0"/>
  </connection>
  <connection id="135" xr16:uid="{8806ED6F-7EA9-43BC-809E-45CC792AA476}" keepAlive="1" name="連線1118" type="5" refreshedVersion="0" background="1">
    <dbPr connection="Provider=Microsoft.Mashup.OleDb.1;Data Source=$Workbook$;Location=&quot;Table_2324_113_03&quot;;Extended Properties=&quot;&quot;" commandType="0"/>
  </connection>
  <connection id="136" xr16:uid="{D5D1A5A4-A0BE-42CE-B459-277D64484070}" keepAlive="1" name="連線1119" type="5" refreshedVersion="0" background="1">
    <dbPr connection="Provider=Microsoft.Mashup.OleDb.1;Data Source=$Workbook$;Location=&quot;Table_8454_113_05&quot;;Extended Properties=&quot;&quot;" commandType="0"/>
  </connection>
  <connection id="137" xr16:uid="{D07F797C-E209-4E83-B393-1AC1786F748C}" keepAlive="1" name="連線112" type="5" refreshedVersion="0" background="1">
    <dbPr connection="Provider=Microsoft.Mashup.OleDb.1;Data Source=$Workbook$;Location=&quot;Table_3443_113_04&quot;;Extended Properties=&quot;&quot;" commandType="0"/>
  </connection>
  <connection id="138" xr16:uid="{A3C7EA9A-671F-4823-81DF-170AAE0F8893}" keepAlive="1" name="連線1120" type="5" refreshedVersion="0" background="1">
    <dbPr connection="Provider=Microsoft.Mashup.OleDb.1;Data Source=$Workbook$;Location=&quot;Table_8454_113_04&quot;;Extended Properties=&quot;&quot;" commandType="0"/>
  </connection>
  <connection id="139" xr16:uid="{0DFF9DE0-CA13-49B5-AFFE-9CF0D70675DB}" keepAlive="1" name="連線1121" type="5" refreshedVersion="0" background="1">
    <dbPr connection="Provider=Microsoft.Mashup.OleDb.1;Data Source=$Workbook$;Location=&quot;Table_8454_113_03&quot;;Extended Properties=&quot;&quot;" commandType="0"/>
  </connection>
  <connection id="140" xr16:uid="{E5209410-30FB-4207-B076-65F507954014}" keepAlive="1" name="連線1122" type="5" refreshedVersion="0" background="1">
    <dbPr connection="Provider=Microsoft.Mashup.OleDb.1;Data Source=$Workbook$;Location=&quot;Table_2395_113_05&quot;;Extended Properties=&quot;&quot;" commandType="0"/>
  </connection>
  <connection id="141" xr16:uid="{7E0C885B-D7F0-4FF0-BCCA-869DADEA4E32}" keepAlive="1" name="連線1123" type="5" refreshedVersion="0" background="1">
    <dbPr connection="Provider=Microsoft.Mashup.OleDb.1;Data Source=$Workbook$;Location=&quot;Table_2395_113_04&quot;;Extended Properties=&quot;&quot;" commandType="0"/>
  </connection>
  <connection id="142" xr16:uid="{FF07C1DA-E01E-4081-AA60-0FA229486004}" keepAlive="1" name="連線1124" type="5" refreshedVersion="0" background="1">
    <dbPr connection="Provider=Microsoft.Mashup.OleDb.1;Data Source=$Workbook$;Location=&quot;Table_2395_113_03&quot;;Extended Properties=&quot;&quot;" commandType="0"/>
  </connection>
  <connection id="143" xr16:uid="{FC91EA9E-6E6B-4125-9739-8B46B69C0E30}" keepAlive="1" name="連線1125" type="5" refreshedVersion="0" background="1">
    <dbPr connection="Provider=Microsoft.Mashup.OleDb.1;Data Source=$Workbook$;Location=&quot;Table_6790_113_05&quot;;Extended Properties=&quot;&quot;" commandType="0"/>
  </connection>
  <connection id="144" xr16:uid="{1E48CE20-3F05-4A48-8D12-C66635C7D964}" keepAlive="1" name="連線1126" type="5" refreshedVersion="0" background="1">
    <dbPr connection="Provider=Microsoft.Mashup.OleDb.1;Data Source=$Workbook$;Location=&quot;Table_6790_113_04&quot;;Extended Properties=&quot;&quot;" commandType="0"/>
  </connection>
  <connection id="145" xr16:uid="{453BDA1B-88AF-491F-8AAA-0629DC1FFEB9}" keepAlive="1" name="連線1127" type="5" refreshedVersion="0" background="1">
    <dbPr connection="Provider=Microsoft.Mashup.OleDb.1;Data Source=$Workbook$;Location=&quot;Table_6790_113_03&quot;;Extended Properties=&quot;&quot;" commandType="0"/>
  </connection>
  <connection id="146" xr16:uid="{EC6DC68A-735C-4EF8-A29E-D30D86E511C3}" keepAlive="1" name="連線1128" type="5" refreshedVersion="0" background="1">
    <dbPr connection="Provider=Microsoft.Mashup.OleDb.1;Data Source=$Workbook$;Location=&quot;Table_2208_113_05&quot;;Extended Properties=&quot;&quot;" commandType="0"/>
  </connection>
  <connection id="147" xr16:uid="{037CCEF6-964D-4C04-9588-CA4C68F8BD34}" keepAlive="1" name="連線1129" type="5" refreshedVersion="0" background="1">
    <dbPr connection="Provider=Microsoft.Mashup.OleDb.1;Data Source=$Workbook$;Location=&quot;Table_2208_113_04&quot;;Extended Properties=&quot;&quot;" commandType="0"/>
  </connection>
  <connection id="148" xr16:uid="{845B064A-77AC-4D03-A61A-B498224DE305}" keepAlive="1" name="連線113" type="5" refreshedVersion="0" background="1">
    <dbPr connection="Provider=Microsoft.Mashup.OleDb.1;Data Source=$Workbook$;Location=&quot;Table_3443_113_03&quot;;Extended Properties=&quot;&quot;" commandType="0"/>
  </connection>
  <connection id="149" xr16:uid="{697C806B-41A1-4449-81BB-0C8B223213BA}" keepAlive="1" name="連線1130" type="5" refreshedVersion="0" background="1">
    <dbPr connection="Provider=Microsoft.Mashup.OleDb.1;Data Source=$Workbook$;Location=&quot;Table_2208_113_03&quot;;Extended Properties=&quot;&quot;" commandType="0"/>
  </connection>
  <connection id="150" xr16:uid="{07A97815-9B33-43E2-99DC-2F7147BD952C}" keepAlive="1" name="連線1131" type="5" refreshedVersion="0" background="1">
    <dbPr connection="Provider=Microsoft.Mashup.OleDb.1;Data Source=$Workbook$;Location=&quot;Table_2029_113_05&quot;;Extended Properties=&quot;&quot;" commandType="0"/>
  </connection>
  <connection id="151" xr16:uid="{AA1C81A3-AF10-4D82-8CF7-3BF9FE36EDFA}" keepAlive="1" name="連線1132" type="5" refreshedVersion="0" background="1">
    <dbPr connection="Provider=Microsoft.Mashup.OleDb.1;Data Source=$Workbook$;Location=&quot;Table_2029_113_04&quot;;Extended Properties=&quot;&quot;" commandType="0"/>
  </connection>
  <connection id="152" xr16:uid="{8AB8F346-8561-4036-A876-C0295A59F412}" keepAlive="1" name="連線1133" type="5" refreshedVersion="0" background="1">
    <dbPr connection="Provider=Microsoft.Mashup.OleDb.1;Data Source=$Workbook$;Location=&quot;Table_2029_113_03&quot;;Extended Properties=&quot;&quot;" commandType="0"/>
  </connection>
  <connection id="153" xr16:uid="{83DA5786-3806-4E63-968F-27945B697E2C}" keepAlive="1" name="連線1134" type="5" refreshedVersion="0" background="1">
    <dbPr connection="Provider=Microsoft.Mashup.OleDb.1;Data Source=$Workbook$;Location=&quot;Table_6168_113_05&quot;;Extended Properties=&quot;&quot;" commandType="0"/>
  </connection>
  <connection id="154" xr16:uid="{29809884-9B6C-43C7-B5E6-616099292EDE}" keepAlive="1" name="連線1135" type="5" refreshedVersion="0" background="1">
    <dbPr connection="Provider=Microsoft.Mashup.OleDb.1;Data Source=$Workbook$;Location=&quot;Table_6168_113_04&quot;;Extended Properties=&quot;&quot;" commandType="0"/>
  </connection>
  <connection id="155" xr16:uid="{A3287E24-4770-4C8C-A48E-0FB4A9E27E68}" keepAlive="1" name="連線1136" type="5" refreshedVersion="0" background="1">
    <dbPr connection="Provider=Microsoft.Mashup.OleDb.1;Data Source=$Workbook$;Location=&quot;Table_6168_113_03&quot;;Extended Properties=&quot;&quot;" commandType="0"/>
  </connection>
  <connection id="156" xr16:uid="{614F52E6-5B99-41B9-B6E9-08E78E13D455}" keepAlive="1" name="連線1137" type="5" refreshedVersion="0" background="1">
    <dbPr connection="Provider=Microsoft.Mashup.OleDb.1;Data Source=$Workbook$;Location=&quot;Table_2375_113_05&quot;;Extended Properties=&quot;&quot;" commandType="0"/>
  </connection>
  <connection id="157" xr16:uid="{FBA6C0D0-DCB7-4695-9163-A4409BD15CBB}" keepAlive="1" name="連線1138" type="5" refreshedVersion="0" background="1">
    <dbPr connection="Provider=Microsoft.Mashup.OleDb.1;Data Source=$Workbook$;Location=&quot;Table_2375_113_04&quot;;Extended Properties=&quot;&quot;" commandType="0"/>
  </connection>
  <connection id="158" xr16:uid="{F65A13B1-708E-4FC0-A118-D1392120A9C4}" keepAlive="1" name="連線1139" type="5" refreshedVersion="0" background="1">
    <dbPr connection="Provider=Microsoft.Mashup.OleDb.1;Data Source=$Workbook$;Location=&quot;Table_2375_113_03&quot;;Extended Properties=&quot;&quot;" commandType="0"/>
  </connection>
  <connection id="159" xr16:uid="{B3D38A2E-748B-4CEB-B042-703A489B753D}" keepAlive="1" name="連線114" type="5" refreshedVersion="0" background="1">
    <dbPr connection="Provider=Microsoft.Mashup.OleDb.1;Data Source=$Workbook$;Location=&quot;Table_2637_113_05&quot;;Extended Properties=&quot;&quot;" commandType="0"/>
  </connection>
  <connection id="160" xr16:uid="{960D9412-3188-43F4-93A0-25AA9C56A868}" keepAlive="1" name="連線1140" type="5" refreshedVersion="0" background="1">
    <dbPr connection="Provider=Microsoft.Mashup.OleDb.1;Data Source=$Workbook$;Location=&quot;Table_6669_113_05&quot;;Extended Properties=&quot;&quot;" commandType="0"/>
  </connection>
  <connection id="161" xr16:uid="{44A3964E-39CE-42D5-95A1-997A63FDFAF5}" keepAlive="1" name="連線1141" type="5" refreshedVersion="0" background="1">
    <dbPr connection="Provider=Microsoft.Mashup.OleDb.1;Data Source=$Workbook$;Location=&quot;Table_6669_113_04&quot;;Extended Properties=&quot;&quot;" commandType="0"/>
  </connection>
  <connection id="162" xr16:uid="{40969D4B-4C00-4EBC-B99D-814A34B10C22}" keepAlive="1" name="連線1142" type="5" refreshedVersion="0" background="1">
    <dbPr connection="Provider=Microsoft.Mashup.OleDb.1;Data Source=$Workbook$;Location=&quot;Table_6669_113_03&quot;;Extended Properties=&quot;&quot;" commandType="0"/>
  </connection>
  <connection id="163" xr16:uid="{91F7E185-4BFF-49D8-9266-2BD6F68BABBF}" keepAlive="1" name="連線1143" type="5" refreshedVersion="0" background="1">
    <dbPr connection="Provider=Microsoft.Mashup.OleDb.1;Data Source=$Workbook$;Location=&quot;Table_3533_113_05&quot;;Extended Properties=&quot;&quot;" commandType="0"/>
  </connection>
  <connection id="164" xr16:uid="{51972390-A234-47EA-8B5E-01EDF200ED81}" keepAlive="1" name="連線1144" type="5" refreshedVersion="0" background="1">
    <dbPr connection="Provider=Microsoft.Mashup.OleDb.1;Data Source=$Workbook$;Location=&quot;Table_3533_113_04&quot;;Extended Properties=&quot;&quot;" commandType="0"/>
  </connection>
  <connection id="165" xr16:uid="{D88350F8-2942-4580-8B62-1CBD5291E22B}" keepAlive="1" name="連線1145" type="5" refreshedVersion="0" background="1">
    <dbPr connection="Provider=Microsoft.Mashup.OleDb.1;Data Source=$Workbook$;Location=&quot;Table_3533_113_03&quot;;Extended Properties=&quot;&quot;" commandType="0"/>
  </connection>
  <connection id="166" xr16:uid="{5BECF37B-43ED-4BE9-87BF-29ED545CEB3C}" keepAlive="1" name="連線1146" type="5" refreshedVersion="0" background="1">
    <dbPr connection="Provider=Microsoft.Mashup.OleDb.1;Data Source=$Workbook$;Location=&quot;Table_2059_113_05&quot;;Extended Properties=&quot;&quot;" commandType="0"/>
  </connection>
  <connection id="167" xr16:uid="{67352B6E-97BD-4A19-A172-6A459BE2090F}" keepAlive="1" name="連線1147" type="5" refreshedVersion="0" background="1">
    <dbPr connection="Provider=Microsoft.Mashup.OleDb.1;Data Source=$Workbook$;Location=&quot;Table_2059_113_04&quot;;Extended Properties=&quot;&quot;" commandType="0"/>
  </connection>
  <connection id="168" xr16:uid="{DD393154-A75D-4FA8-868A-EB3A45114746}" keepAlive="1" name="連線1148" type="5" refreshedVersion="0" background="1">
    <dbPr connection="Provider=Microsoft.Mashup.OleDb.1;Data Source=$Workbook$;Location=&quot;Table_2059_113_03&quot;;Extended Properties=&quot;&quot;" commandType="0"/>
  </connection>
  <connection id="169" xr16:uid="{CFD74651-E7F0-45EC-9DE0-6986DA42D813}" keepAlive="1" name="連線1149" type="5" refreshedVersion="0" background="1">
    <dbPr connection="Provider=Microsoft.Mashup.OleDb.1;Data Source=$Workbook$;Location=&quot;Table_3008_113_05&quot;;Extended Properties=&quot;&quot;" commandType="0"/>
  </connection>
  <connection id="170" xr16:uid="{FF83C032-DAB6-4082-8B05-21966F36303F}" keepAlive="1" name="連線115" type="5" refreshedVersion="0" background="1">
    <dbPr connection="Provider=Microsoft.Mashup.OleDb.1;Data Source=$Workbook$;Location=&quot;Table_2637_113_04&quot;;Extended Properties=&quot;&quot;" commandType="0"/>
  </connection>
  <connection id="171" xr16:uid="{58EDCF47-C179-4F2B-BEC8-025B8D93A8A0}" keepAlive="1" name="連線1150" type="5" refreshedVersion="0" background="1">
    <dbPr connection="Provider=Microsoft.Mashup.OleDb.1;Data Source=$Workbook$;Location=&quot;Table_3008_113_04&quot;;Extended Properties=&quot;&quot;" commandType="0"/>
  </connection>
  <connection id="172" xr16:uid="{73D35B8A-65B7-49C0-8B8C-B534A61F1693}" keepAlive="1" name="連線1151" type="5" refreshedVersion="0" background="1">
    <dbPr connection="Provider=Microsoft.Mashup.OleDb.1;Data Source=$Workbook$;Location=&quot;Table_3008_113_03&quot;;Extended Properties=&quot;&quot;" commandType="0"/>
  </connection>
  <connection id="173" xr16:uid="{7576B6D1-746E-4E8D-866D-FDAAFCE85656}" keepAlive="1" name="連線1152" type="5" refreshedVersion="0" background="1">
    <dbPr connection="Provider=Microsoft.Mashup.OleDb.1;Data Source=$Workbook$;Location=&quot;Table_4763_113_05&quot;;Extended Properties=&quot;&quot;" commandType="0"/>
  </connection>
  <connection id="174" xr16:uid="{AF69586E-8210-44D2-AA27-8779B8156378}" keepAlive="1" name="連線1153" type="5" refreshedVersion="0" background="1">
    <dbPr connection="Provider=Microsoft.Mashup.OleDb.1;Data Source=$Workbook$;Location=&quot;Table_4763_113_04&quot;;Extended Properties=&quot;&quot;" commandType="0"/>
  </connection>
  <connection id="175" xr16:uid="{29573415-CC43-4211-93FC-A1C42838A67F}" keepAlive="1" name="連線1154" type="5" refreshedVersion="0" background="1">
    <dbPr connection="Provider=Microsoft.Mashup.OleDb.1;Data Source=$Workbook$;Location=&quot;Table_4763_113_03&quot;;Extended Properties=&quot;&quot;" commandType="0"/>
  </connection>
  <connection id="176" xr16:uid="{027B71A9-1200-4826-A060-B774BBF66ED6}" keepAlive="1" name="連線1155" type="5" refreshedVersion="0" background="1">
    <dbPr connection="Provider=Microsoft.Mashup.OleDb.1;Data Source=$Workbook$;Location=&quot;Table_2454_113_05&quot;;Extended Properties=&quot;&quot;" commandType="0"/>
  </connection>
  <connection id="177" xr16:uid="{9900916B-B6A7-42DD-AA33-AA3BDF008334}" keepAlive="1" name="連線1156" type="5" refreshedVersion="0" background="1">
    <dbPr connection="Provider=Microsoft.Mashup.OleDb.1;Data Source=$Workbook$;Location=&quot;Table_2454_113_04&quot;;Extended Properties=&quot;&quot;" commandType="0"/>
  </connection>
  <connection id="178" xr16:uid="{5EE7EF85-47EB-4AF7-8F75-2E0BCC9640E2}" keepAlive="1" name="連線1157" type="5" refreshedVersion="0" background="1">
    <dbPr connection="Provider=Microsoft.Mashup.OleDb.1;Data Source=$Workbook$;Location=&quot;Table_2454_113_03&quot;;Extended Properties=&quot;&quot;" commandType="0"/>
  </connection>
  <connection id="179" xr16:uid="{4A3C6D0D-8B39-44C2-996F-4518411BDAF4}" keepAlive="1" name="連線1158" type="5" refreshedVersion="0" background="1">
    <dbPr connection="Provider=Microsoft.Mashup.OleDb.1;Data Source=$Workbook$;Location=&quot;Table_2207_113_05&quot;;Extended Properties=&quot;&quot;" commandType="0"/>
  </connection>
  <connection id="180" xr16:uid="{D09FFD4D-43D2-447E-93F5-E5FC30B5D92E}" keepAlive="1" name="連線1159" type="5" refreshedVersion="0" background="1">
    <dbPr connection="Provider=Microsoft.Mashup.OleDb.1;Data Source=$Workbook$;Location=&quot;Table_2207_113_04&quot;;Extended Properties=&quot;&quot;" commandType="0"/>
  </connection>
  <connection id="181" xr16:uid="{3AF11026-4B0A-4589-A737-3F5DA59C2794}" keepAlive="1" name="連線116" type="5" refreshedVersion="0" background="1">
    <dbPr connection="Provider=Microsoft.Mashup.OleDb.1;Data Source=$Workbook$;Location=&quot;Table_2637_113_03&quot;;Extended Properties=&quot;&quot;" commandType="0"/>
  </connection>
  <connection id="182" xr16:uid="{3525B9EE-EA87-4517-8F4A-038D4D2D2D82}" keepAlive="1" name="連線1160" type="5" refreshedVersion="0" background="1">
    <dbPr connection="Provider=Microsoft.Mashup.OleDb.1;Data Source=$Workbook$;Location=&quot;Table_2207_113_03&quot;;Extended Properties=&quot;&quot;" commandType="0"/>
  </connection>
  <connection id="183" xr16:uid="{6878BDBB-C6E8-4130-B032-B7EDFD8134DE}" keepAlive="1" name="連線1161" type="5" refreshedVersion="0" background="1">
    <dbPr connection="Provider=Microsoft.Mashup.OleDb.1;Data Source=$Workbook$;Location=&quot;Table_3661_113_05&quot;;Extended Properties=&quot;&quot;" commandType="0"/>
  </connection>
  <connection id="184" xr16:uid="{522A3AD8-0D50-435C-BFFA-2BF814169D2D}" keepAlive="1" name="連線1162" type="5" refreshedVersion="0" background="1">
    <dbPr connection="Provider=Microsoft.Mashup.OleDb.1;Data Source=$Workbook$;Location=&quot;Table_3661_113_04&quot;;Extended Properties=&quot;&quot;" commandType="0"/>
  </connection>
  <connection id="185" xr16:uid="{5CD0F2DE-E0E8-4105-ADFA-6C7D57196CE7}" keepAlive="1" name="連線1163" type="5" refreshedVersion="0" background="1">
    <dbPr connection="Provider=Microsoft.Mashup.OleDb.1;Data Source=$Workbook$;Location=&quot;Table_3661_113_03&quot;;Extended Properties=&quot;&quot;" commandType="0"/>
  </connection>
  <connection id="186" xr16:uid="{FB44CFE7-6F44-4A09-BE05-8C7294C2CB5F}" keepAlive="1" name="連線1164" type="5" refreshedVersion="0" background="1">
    <dbPr connection="Provider=Microsoft.Mashup.OleDb.1;Data Source=$Workbook$;Location=&quot;Table_2327_113_05&quot;;Extended Properties=&quot;&quot;" commandType="0"/>
  </connection>
  <connection id="187" xr16:uid="{96580AC2-D89B-43F7-8F75-408A93812D24}" keepAlive="1" name="連線1165" type="5" refreshedVersion="0" background="1">
    <dbPr connection="Provider=Microsoft.Mashup.OleDb.1;Data Source=$Workbook$;Location=&quot;Table_2327_113_04&quot;;Extended Properties=&quot;&quot;" commandType="0"/>
  </connection>
  <connection id="188" xr16:uid="{398660C0-58E6-4ACE-BBC3-583B964FEF86}" keepAlive="1" name="連線1166" type="5" refreshedVersion="0" background="1">
    <dbPr connection="Provider=Microsoft.Mashup.OleDb.1;Data Source=$Workbook$;Location=&quot;Table_2327_113_03&quot;;Extended Properties=&quot;&quot;" commandType="0"/>
  </connection>
  <connection id="189" xr16:uid="{4287A622-071B-49F0-8303-658F83A18676}" keepAlive="1" name="連線1167" type="5" refreshedVersion="0" background="1">
    <dbPr connection="Provider=Microsoft.Mashup.OleDb.1;Data Source=$Workbook$;Location=&quot;Table_3406_113_05&quot;;Extended Properties=&quot;&quot;" commandType="0"/>
  </connection>
  <connection id="190" xr16:uid="{05B7188F-246C-4F08-8372-1CF29ABEED77}" keepAlive="1" name="連線1168" type="5" refreshedVersion="0" background="1">
    <dbPr connection="Provider=Microsoft.Mashup.OleDb.1;Data Source=$Workbook$;Location=&quot;Table_3406_113_04&quot;;Extended Properties=&quot;&quot;" commandType="0"/>
  </connection>
  <connection id="191" xr16:uid="{FE381F1E-A40E-41C1-81B4-DFC86493F2B7}" keepAlive="1" name="連線1169" type="5" refreshedVersion="0" background="1">
    <dbPr connection="Provider=Microsoft.Mashup.OleDb.1;Data Source=$Workbook$;Location=&quot;Table_3406_113_03&quot;;Extended Properties=&quot;&quot;" commandType="0"/>
  </connection>
  <connection id="192" xr16:uid="{1848157B-58FA-4C6C-940D-D950FB335EA5}" keepAlive="1" name="連線117" type="5" refreshedVersion="0" background="1">
    <dbPr connection="Provider=Microsoft.Mashup.OleDb.1;Data Source=$Workbook$;Location=&quot;Table_3661_113_05&quot;;Extended Properties=&quot;&quot;" commandType="0"/>
  </connection>
  <connection id="193" xr16:uid="{F53BFB7C-29B6-4B25-8183-955FBFBB52C7}" keepAlive="1" name="連線1170" type="5" refreshedVersion="0" background="1">
    <dbPr connection="Provider=Microsoft.Mashup.OleDb.1;Data Source=$Workbook$;Location=&quot;Table_6669_113_05&quot;;Extended Properties=&quot;&quot;" commandType="0"/>
  </connection>
  <connection id="194" xr16:uid="{58F9E376-4091-479A-B075-87F6A3F7DD93}" keepAlive="1" name="連線1171" type="5" refreshedVersion="0" background="1">
    <dbPr connection="Provider=Microsoft.Mashup.OleDb.1;Data Source=$Workbook$;Location=&quot;Table_6669_113_04&quot;;Extended Properties=&quot;&quot;" commandType="0"/>
  </connection>
  <connection id="195" xr16:uid="{5BF38419-B379-4438-A897-F67F3BD30A82}" keepAlive="1" name="連線1172" type="5" refreshedVersion="0" background="1">
    <dbPr connection="Provider=Microsoft.Mashup.OleDb.1;Data Source=$Workbook$;Location=&quot;Table_6669_113_03&quot;;Extended Properties=&quot;&quot;" commandType="0"/>
  </connection>
  <connection id="196" xr16:uid="{697F8B01-06D2-4EE5-8F12-FFE366956416}" keepAlive="1" name="連線1173" type="5" refreshedVersion="0" background="1">
    <dbPr connection="Provider=Microsoft.Mashup.OleDb.1;Data Source=$Workbook$;Location=&quot;Table_3036_113_05&quot;;Extended Properties=&quot;&quot;" commandType="0"/>
  </connection>
  <connection id="197" xr16:uid="{B2F02E35-A20E-4708-ACD9-C9681AB4366B}" keepAlive="1" name="連線1174" type="5" refreshedVersion="0" background="1">
    <dbPr connection="Provider=Microsoft.Mashup.OleDb.1;Data Source=$Workbook$;Location=&quot;Table_3036_113_04&quot;;Extended Properties=&quot;&quot;" commandType="0"/>
  </connection>
  <connection id="198" xr16:uid="{544E6099-46C7-4C8E-89F4-F913C0B41C10}" keepAlive="1" name="連線1175" type="5" refreshedVersion="0" background="1">
    <dbPr connection="Provider=Microsoft.Mashup.OleDb.1;Data Source=$Workbook$;Location=&quot;Table_3036_113_03&quot;;Extended Properties=&quot;&quot;" commandType="0"/>
  </connection>
  <connection id="199" xr16:uid="{4BC61490-C0F1-463B-97E9-77444A12ADFD}" keepAlive="1" name="連線1176" type="5" refreshedVersion="0" background="1">
    <dbPr connection="Provider=Microsoft.Mashup.OleDb.1;Data Source=$Workbook$;Location=&quot;Table_2357_113_05&quot;;Extended Properties=&quot;&quot;" commandType="0"/>
  </connection>
  <connection id="200" xr16:uid="{B15D8209-4110-464A-A457-4193B8CFBD3F}" keepAlive="1" name="連線1177" type="5" refreshedVersion="0" background="1">
    <dbPr connection="Provider=Microsoft.Mashup.OleDb.1;Data Source=$Workbook$;Location=&quot;Table_2357_113_04&quot;;Extended Properties=&quot;&quot;" commandType="0"/>
  </connection>
  <connection id="201" xr16:uid="{E91E5900-3865-4F35-97E8-1D058425DEFE}" keepAlive="1" name="連線1178" type="5" refreshedVersion="0" background="1">
    <dbPr connection="Provider=Microsoft.Mashup.OleDb.1;Data Source=$Workbook$;Location=&quot;Table_2357_113_03&quot;;Extended Properties=&quot;&quot;" commandType="0"/>
  </connection>
  <connection id="202" xr16:uid="{1840214B-D8C8-4AB5-A398-84355938C998}" keepAlive="1" name="連線1179" type="5" refreshedVersion="0" background="1">
    <dbPr connection="Provider=Microsoft.Mashup.OleDb.1;Data Source=$Workbook$;Location=&quot;Table_4938_113_05&quot;;Extended Properties=&quot;&quot;" commandType="0"/>
  </connection>
  <connection id="203" xr16:uid="{6CE83F67-A016-4A78-9C1C-EEBBD2DE8A2A}" keepAlive="1" name="連線118" type="5" refreshedVersion="0" background="1">
    <dbPr connection="Provider=Microsoft.Mashup.OleDb.1;Data Source=$Workbook$;Location=&quot;Table_3661_113_04&quot;;Extended Properties=&quot;&quot;" commandType="0"/>
  </connection>
  <connection id="204" xr16:uid="{61B9AAA6-E808-431F-ACE5-656146A34D8E}" keepAlive="1" name="連線1180" type="5" refreshedVersion="0" background="1">
    <dbPr connection="Provider=Microsoft.Mashup.OleDb.1;Data Source=$Workbook$;Location=&quot;Table_4938_113_04&quot;;Extended Properties=&quot;&quot;" commandType="0"/>
  </connection>
  <connection id="205" xr16:uid="{6014E958-2531-4D8C-A5C0-368C8A526734}" keepAlive="1" name="連線1181" type="5" refreshedVersion="0" background="1">
    <dbPr connection="Provider=Microsoft.Mashup.OleDb.1;Data Source=$Workbook$;Location=&quot;Table_4938_113_03&quot;;Extended Properties=&quot;&quot;" commandType="0"/>
  </connection>
  <connection id="206" xr16:uid="{5CF5226C-E7A5-48CE-A5B9-624A3F8A561B}" keepAlive="1" name="連線1182" type="5" refreshedVersion="0" background="1">
    <dbPr connection="Provider=Microsoft.Mashup.OleDb.1;Data Source=$Workbook$;Location=&quot;Table_1905_113_05&quot;;Extended Properties=&quot;&quot;" commandType="0"/>
  </connection>
  <connection id="207" xr16:uid="{D71F22BB-3B91-460A-984B-EECC08A50260}" keepAlive="1" name="連線1183" type="5" refreshedVersion="0" background="1">
    <dbPr connection="Provider=Microsoft.Mashup.OleDb.1;Data Source=$Workbook$;Location=&quot;Table_1905_113_04&quot;;Extended Properties=&quot;&quot;" commandType="0"/>
  </connection>
  <connection id="208" xr16:uid="{7F1B27B8-BB99-43DB-A59E-61EFE8144661}" keepAlive="1" name="連線1184" type="5" refreshedVersion="0" background="1">
    <dbPr connection="Provider=Microsoft.Mashup.OleDb.1;Data Source=$Workbook$;Location=&quot;Table_1905_113_03&quot;;Extended Properties=&quot;&quot;" commandType="0"/>
  </connection>
  <connection id="209" xr16:uid="{68EEAC9C-A39B-49BB-9DCC-E630C354928F}" keepAlive="1" name="連線1185" type="5" refreshedVersion="0" background="1">
    <dbPr connection="Provider=Microsoft.Mashup.OleDb.1;Data Source=$Workbook$;Location=&quot;Table_6414_113_05&quot;;Extended Properties=&quot;&quot;" commandType="0"/>
  </connection>
  <connection id="210" xr16:uid="{42F10245-5A27-4C90-BC4D-CF9BDE610B0B}" keepAlive="1" name="連線1186" type="5" refreshedVersion="0" background="1">
    <dbPr connection="Provider=Microsoft.Mashup.OleDb.1;Data Source=$Workbook$;Location=&quot;Table_6414_113_04&quot;;Extended Properties=&quot;&quot;" commandType="0"/>
  </connection>
  <connection id="211" xr16:uid="{DC08FADF-2BBB-430D-87DC-E9F1BD3E68AE}" keepAlive="1" name="連線1187" type="5" refreshedVersion="0" background="1">
    <dbPr connection="Provider=Microsoft.Mashup.OleDb.1;Data Source=$Workbook$;Location=&quot;Table_6414_113_03&quot;;Extended Properties=&quot;&quot;" commandType="0"/>
  </connection>
  <connection id="212" xr16:uid="{27D7F4A8-70C5-4550-851F-C91F15A58BA3}" keepAlive="1" name="連線1188" type="5" refreshedVersion="0" background="1">
    <dbPr connection="Provider=Microsoft.Mashup.OleDb.1;Data Source=$Workbook$;Location=&quot;Table_3356_113_05&quot;;Extended Properties=&quot;&quot;" commandType="0"/>
  </connection>
  <connection id="213" xr16:uid="{2EC3ACC4-F4D6-47B7-9730-82A8B076447E}" keepAlive="1" name="連線1189" type="5" refreshedVersion="0" background="1">
    <dbPr connection="Provider=Microsoft.Mashup.OleDb.1;Data Source=$Workbook$;Location=&quot;Table_3356_113_04&quot;;Extended Properties=&quot;&quot;" commandType="0"/>
  </connection>
  <connection id="214" xr16:uid="{CD68999E-5268-4992-B981-83F432CDDDCE}" keepAlive="1" name="連線119" type="5" refreshedVersion="0" background="1">
    <dbPr connection="Provider=Microsoft.Mashup.OleDb.1;Data Source=$Workbook$;Location=&quot;Table_3661_113_03&quot;;Extended Properties=&quot;&quot;" commandType="0"/>
  </connection>
  <connection id="215" xr16:uid="{0159720A-5BCC-4B61-8FEC-85A70BDBEE09}" keepAlive="1" name="連線1190" type="5" refreshedVersion="0" background="1">
    <dbPr connection="Provider=Microsoft.Mashup.OleDb.1;Data Source=$Workbook$;Location=&quot;Table_3356_113_03&quot;;Extended Properties=&quot;&quot;" commandType="0"/>
  </connection>
  <connection id="216" xr16:uid="{E7FE37A8-F3DB-435F-AE9D-745E0E554A9A}" keepAlive="1" name="連線1191" type="5" refreshedVersion="0" background="1">
    <dbPr connection="Provider=Microsoft.Mashup.OleDb.1;Data Source=$Workbook$;Location=&quot;Table_1809_113_05&quot;;Extended Properties=&quot;&quot;" commandType="0"/>
  </connection>
  <connection id="217" xr16:uid="{83027D00-75AD-4E0D-BA2D-991F168F08D0}" keepAlive="1" name="連線1192" type="5" refreshedVersion="0" background="1">
    <dbPr connection="Provider=Microsoft.Mashup.OleDb.1;Data Source=$Workbook$;Location=&quot;Table_1809_113_04&quot;;Extended Properties=&quot;&quot;" commandType="0"/>
  </connection>
  <connection id="218" xr16:uid="{A97DB5EF-6759-4A25-87D2-2E071E45E815}" keepAlive="1" name="連線1193" type="5" refreshedVersion="0" background="1">
    <dbPr connection="Provider=Microsoft.Mashup.OleDb.1;Data Source=$Workbook$;Location=&quot;Table_1809_113_03&quot;;Extended Properties=&quot;&quot;" commandType="0"/>
  </connection>
  <connection id="219" xr16:uid="{E4686BB2-54BD-4887-9178-4CB593647BA5}" keepAlive="1" name="連線1194" type="5" refreshedVersion="0" background="1">
    <dbPr connection="Provider=Microsoft.Mashup.OleDb.1;Data Source=$Workbook$;Location=&quot;Table_2338_113_05&quot;;Extended Properties=&quot;&quot;" commandType="0"/>
  </connection>
  <connection id="220" xr16:uid="{6A818AA0-B6A4-483D-8F81-14098EC7DC51}" keepAlive="1" name="連線1195" type="5" refreshedVersion="0" background="1">
    <dbPr connection="Provider=Microsoft.Mashup.OleDb.1;Data Source=$Workbook$;Location=&quot;Table_2338_113_04&quot;;Extended Properties=&quot;&quot;" commandType="0"/>
  </connection>
  <connection id="221" xr16:uid="{E583E5A1-86FD-449C-B949-B1A5B5D83A9E}" keepAlive="1" name="連線1196" type="5" refreshedVersion="0" background="1">
    <dbPr connection="Provider=Microsoft.Mashup.OleDb.1;Data Source=$Workbook$;Location=&quot;Table_2338_113_03&quot;;Extended Properties=&quot;&quot;" commandType="0"/>
  </connection>
  <connection id="222" xr16:uid="{ED0DCD40-47D8-47D0-A587-E211FA68E873}" keepAlive="1" name="連線1197" type="5" refreshedVersion="0" background="1">
    <dbPr connection="Provider=Microsoft.Mashup.OleDb.1;Data Source=$Workbook$;Location=&quot;Table_3504_113_05&quot;;Extended Properties=&quot;&quot;" commandType="0"/>
  </connection>
  <connection id="223" xr16:uid="{FAFC2006-E448-4115-B908-21422719D654}" keepAlive="1" name="連線1198" type="5" refreshedVersion="0" background="1">
    <dbPr connection="Provider=Microsoft.Mashup.OleDb.1;Data Source=$Workbook$;Location=&quot;Table_3504_113_04&quot;;Extended Properties=&quot;&quot;" commandType="0"/>
  </connection>
  <connection id="224" xr16:uid="{98FF8668-1C49-4838-8BC2-56A19A7A267F}" keepAlive="1" name="連線1199" type="5" refreshedVersion="0" background="1">
    <dbPr connection="Provider=Microsoft.Mashup.OleDb.1;Data Source=$Workbook$;Location=&quot;Table_3504_113_03&quot;;Extended Properties=&quot;&quot;" commandType="0"/>
  </connection>
  <connection id="225" xr16:uid="{EB68C2CB-62DF-4F4D-AD44-9C8328D22549}" keepAlive="1" name="連線12" type="5" refreshedVersion="0" background="1">
    <dbPr connection="Provider=Microsoft.Mashup.OleDb.1;Data Source=$Workbook$;Location=&quot;Table_1519_113_05&quot;;Extended Properties=&quot;&quot;" commandType="0"/>
  </connection>
  <connection id="226" xr16:uid="{5C401B9B-6AE3-48FA-931E-11CEE7E44741}" keepAlive="1" name="連線120" type="5" refreshedVersion="0" background="1">
    <dbPr connection="Provider=Microsoft.Mashup.OleDb.1;Data Source=$Workbook$;Location=&quot;Table_6541_113_05&quot;;Extended Properties=&quot;&quot;" commandType="0"/>
  </connection>
  <connection id="227" xr16:uid="{F6016931-3284-49FB-8046-7895DADB745F}" keepAlive="1" name="連線121" type="5" refreshedVersion="0" background="1">
    <dbPr connection="Provider=Microsoft.Mashup.OleDb.1;Data Source=$Workbook$;Location=&quot;Table_6541_113_04&quot;;Extended Properties=&quot;&quot;" commandType="0"/>
  </connection>
  <connection id="228" xr16:uid="{FE27469A-0C25-4EBC-BAE4-2D9AF09AF9D8}" keepAlive="1" name="連線122" type="5" refreshedVersion="0" background="1">
    <dbPr connection="Provider=Microsoft.Mashup.OleDb.1;Data Source=$Workbook$;Location=&quot;Table_6541_113_03&quot;;Extended Properties=&quot;&quot;" commandType="0"/>
  </connection>
  <connection id="229" xr16:uid="{A823530A-0778-4B4D-BE42-E87C58960509}" keepAlive="1" name="連線123" type="5" refreshedVersion="0" background="1">
    <dbPr connection="Provider=Microsoft.Mashup.OleDb.1;Data Source=$Workbook$;Location=&quot;Table_2345_113_05&quot;;Extended Properties=&quot;&quot;" commandType="0"/>
  </connection>
  <connection id="230" xr16:uid="{B7FE3487-B836-4787-8CB0-22600ADF59E0}" keepAlive="1" name="連線124" type="5" refreshedVersion="0" background="1">
    <dbPr connection="Provider=Microsoft.Mashup.OleDb.1;Data Source=$Workbook$;Location=&quot;Table_2345_113_04&quot;;Extended Properties=&quot;&quot;" commandType="0"/>
  </connection>
  <connection id="231" xr16:uid="{E1F93B16-0A2E-4D20-85A0-B244662EA51F}" keepAlive="1" name="連線125" type="5" refreshedVersion="0" background="1">
    <dbPr connection="Provider=Microsoft.Mashup.OleDb.1;Data Source=$Workbook$;Location=&quot;Table_2345_113_03&quot;;Extended Properties=&quot;&quot;" commandType="0"/>
  </connection>
  <connection id="232" xr16:uid="{4BAD725E-F74F-4615-B7C6-0A4EBE99ED52}" keepAlive="1" name="連線126" type="5" refreshedVersion="0" background="1">
    <dbPr connection="Provider=Microsoft.Mashup.OleDb.1;Data Source=$Workbook$;Location=&quot;Table_6669_113_05&quot;;Extended Properties=&quot;&quot;" commandType="0"/>
  </connection>
  <connection id="233" xr16:uid="{B6565FC3-67DF-4677-A0B7-A1F66122337F}" keepAlive="1" name="連線127" type="5" refreshedVersion="0" background="1">
    <dbPr connection="Provider=Microsoft.Mashup.OleDb.1;Data Source=$Workbook$;Location=&quot;Table_6669_113_04&quot;;Extended Properties=&quot;&quot;" commandType="0"/>
  </connection>
  <connection id="234" xr16:uid="{50AD7696-C84A-45D6-8228-A631F5B62BBE}" keepAlive="1" name="連線128" type="5" refreshedVersion="0" background="1">
    <dbPr connection="Provider=Microsoft.Mashup.OleDb.1;Data Source=$Workbook$;Location=&quot;Table_6669_113_03&quot;;Extended Properties=&quot;&quot;" commandType="0"/>
  </connection>
  <connection id="235" xr16:uid="{6A6AEE72-3021-4EAA-9E7F-9F4DAC22259B}" keepAlive="1" name="連線129" type="5" refreshedVersion="0" background="1">
    <dbPr connection="Provider=Microsoft.Mashup.OleDb.1;Data Source=$Workbook$;Location=&quot;Table_3653_113_05&quot;;Extended Properties=&quot;&quot;" commandType="0"/>
  </connection>
  <connection id="236" xr16:uid="{8250E622-4BB7-43EC-B520-8BFC4A10EAF8}" keepAlive="1" name="連線13" type="5" refreshedVersion="0" background="1">
    <dbPr connection="Provider=Microsoft.Mashup.OleDb.1;Data Source=$Workbook$;Location=&quot;Table_1519_113_04&quot;;Extended Properties=&quot;&quot;" commandType="0"/>
  </connection>
  <connection id="237" xr16:uid="{5769B854-0EBA-486C-8591-44A25B708D46}" keepAlive="1" name="連線130" type="5" refreshedVersion="0" background="1">
    <dbPr connection="Provider=Microsoft.Mashup.OleDb.1;Data Source=$Workbook$;Location=&quot;Table_3653_113_04&quot;;Extended Properties=&quot;&quot;" commandType="0"/>
  </connection>
  <connection id="238" xr16:uid="{1F01BF80-CEB7-4A06-9AA6-F03ACFB56963}" keepAlive="1" name="連線131" type="5" refreshedVersion="0" background="1">
    <dbPr connection="Provider=Microsoft.Mashup.OleDb.1;Data Source=$Workbook$;Location=&quot;Table_3653_113_03&quot;;Extended Properties=&quot;&quot;" commandType="0"/>
  </connection>
  <connection id="239" xr16:uid="{27F17917-494F-4CDE-A440-95E2D64187D7}" keepAlive="1" name="連線132" type="5" refreshedVersion="0" background="1">
    <dbPr connection="Provider=Microsoft.Mashup.OleDb.1;Data Source=$Workbook$;Location=&quot;Table_1519_113_05&quot;;Extended Properties=&quot;&quot;" commandType="0"/>
  </connection>
  <connection id="240" xr16:uid="{3A1DF346-344D-46D1-B7A0-66FC11E660BA}" keepAlive="1" name="連線133" type="5" refreshedVersion="0" background="1">
    <dbPr connection="Provider=Microsoft.Mashup.OleDb.1;Data Source=$Workbook$;Location=&quot;Table_1519_113_04&quot;;Extended Properties=&quot;&quot;" commandType="0"/>
  </connection>
  <connection id="241" xr16:uid="{CBA1547E-7954-4C02-B497-28C07A490C87}" keepAlive="1" name="連線134" type="5" refreshedVersion="0" background="1">
    <dbPr connection="Provider=Microsoft.Mashup.OleDb.1;Data Source=$Workbook$;Location=&quot;Table_1519_113_03&quot;;Extended Properties=&quot;&quot;" commandType="0"/>
  </connection>
  <connection id="242" xr16:uid="{FAF44D34-53B5-4D25-917B-648E7D72CFD1}" keepAlive="1" name="連線135" type="5" refreshedVersion="0" background="1">
    <dbPr connection="Provider=Microsoft.Mashup.OleDb.1;Data Source=$Workbook$;Location=&quot;Table_1905_113_05&quot;;Extended Properties=&quot;&quot;" commandType="0"/>
  </connection>
  <connection id="243" xr16:uid="{C33400A7-A3A0-454A-B3CA-569A9B5F75D9}" keepAlive="1" name="連線136" type="5" refreshedVersion="0" background="1">
    <dbPr connection="Provider=Microsoft.Mashup.OleDb.1;Data Source=$Workbook$;Location=&quot;Table_1905_113_04&quot;;Extended Properties=&quot;&quot;" commandType="0"/>
  </connection>
  <connection id="244" xr16:uid="{537E607B-DD5F-4772-8EBE-45B80EE8128F}" keepAlive="1" name="連線137" type="5" refreshedVersion="0" background="1">
    <dbPr connection="Provider=Microsoft.Mashup.OleDb.1;Data Source=$Workbook$;Location=&quot;Table_1905_113_03&quot;;Extended Properties=&quot;&quot;" commandType="0"/>
  </connection>
  <connection id="245" xr16:uid="{0D4EC10D-9EBB-4C4C-8416-BA94F5363A54}" keepAlive="1" name="連線138" type="5" refreshedVersion="0" background="1">
    <dbPr connection="Provider=Microsoft.Mashup.OleDb.1;Data Source=$Workbook$;Location=&quot;Table_6409_113_05&quot;;Extended Properties=&quot;&quot;" commandType="0"/>
  </connection>
  <connection id="246" xr16:uid="{9807282B-3683-49A0-87BD-0D3153552DF5}" keepAlive="1" name="連線139" type="5" refreshedVersion="0" background="1">
    <dbPr connection="Provider=Microsoft.Mashup.OleDb.1;Data Source=$Workbook$;Location=&quot;Table_6409_113_04&quot;;Extended Properties=&quot;&quot;" commandType="0"/>
  </connection>
  <connection id="247" xr16:uid="{BC46DDD8-68C8-45B8-AD47-833350AD9CF8}" keepAlive="1" name="連線14" type="5" refreshedVersion="0" background="1">
    <dbPr connection="Provider=Microsoft.Mashup.OleDb.1;Data Source=$Workbook$;Location=&quot;Table_1519_113_03&quot;;Extended Properties=&quot;&quot;" commandType="0"/>
  </connection>
  <connection id="248" xr16:uid="{CD28D46C-E403-4428-B87E-C1BBBF6177B8}" keepAlive="1" name="連線140" type="5" refreshedVersion="0" background="1">
    <dbPr connection="Provider=Microsoft.Mashup.OleDb.1;Data Source=$Workbook$;Location=&quot;Table_6409_113_03&quot;;Extended Properties=&quot;&quot;" commandType="0"/>
  </connection>
  <connection id="249" xr16:uid="{66DF6F13-F3E8-4E2F-8723-727FDD318D38}" keepAlive="1" name="連線141" type="5" refreshedVersion="0" background="1">
    <dbPr connection="Provider=Microsoft.Mashup.OleDb.1;Data Source=$Workbook$;Location=&quot;Table_3443_113_05&quot;;Extended Properties=&quot;&quot;" commandType="0"/>
  </connection>
  <connection id="250" xr16:uid="{622B0EC9-F22B-4F2A-9827-91111400CFFE}" keepAlive="1" name="連線142" type="5" refreshedVersion="0" background="1">
    <dbPr connection="Provider=Microsoft.Mashup.OleDb.1;Data Source=$Workbook$;Location=&quot;Table_3443_113_04&quot;;Extended Properties=&quot;&quot;" commandType="0"/>
  </connection>
  <connection id="251" xr16:uid="{A61F14E0-2335-4C4B-985A-D42503B69579}" keepAlive="1" name="連線143" type="5" refreshedVersion="0" background="1">
    <dbPr connection="Provider=Microsoft.Mashup.OleDb.1;Data Source=$Workbook$;Location=&quot;Table_3443_113_03&quot;;Extended Properties=&quot;&quot;" commandType="0"/>
  </connection>
  <connection id="252" xr16:uid="{08B68F64-6B9D-46D7-83F7-8D7F7A8DC692}" keepAlive="1" name="連線144" type="5" refreshedVersion="0" background="1">
    <dbPr connection="Provider=Microsoft.Mashup.OleDb.1;Data Source=$Workbook$;Location=&quot;Table_2637_113_05&quot;;Extended Properties=&quot;&quot;" commandType="0"/>
  </connection>
  <connection id="253" xr16:uid="{0E3AE6AC-DA75-4C02-B815-5757988171CF}" keepAlive="1" name="連線145" type="5" refreshedVersion="0" background="1">
    <dbPr connection="Provider=Microsoft.Mashup.OleDb.1;Data Source=$Workbook$;Location=&quot;Table_2637_113_04&quot;;Extended Properties=&quot;&quot;" commandType="0"/>
  </connection>
  <connection id="254" xr16:uid="{B3E54BEA-414C-463D-9B31-3C15EDB7E5C4}" keepAlive="1" name="連線146" type="5" refreshedVersion="0" background="1">
    <dbPr connection="Provider=Microsoft.Mashup.OleDb.1;Data Source=$Workbook$;Location=&quot;Table_2637_113_03&quot;;Extended Properties=&quot;&quot;" commandType="0"/>
  </connection>
  <connection id="255" xr16:uid="{600F0349-772D-47B9-8E84-944D4BE5E5AD}" keepAlive="1" name="連線147" type="5" refreshedVersion="0" background="1">
    <dbPr connection="Provider=Microsoft.Mashup.OleDb.1;Data Source=$Workbook$;Location=&quot;Table_3661_113_05&quot;;Extended Properties=&quot;&quot;" commandType="0"/>
  </connection>
  <connection id="256" xr16:uid="{70D1AE47-014C-454A-9E60-E2867BC18DFE}" keepAlive="1" name="連線148" type="5" refreshedVersion="0" background="1">
    <dbPr connection="Provider=Microsoft.Mashup.OleDb.1;Data Source=$Workbook$;Location=&quot;Table_3661_113_04&quot;;Extended Properties=&quot;&quot;" commandType="0"/>
  </connection>
  <connection id="257" xr16:uid="{F00801A7-5879-4766-B2FF-7DA9DFAFE073}" keepAlive="1" name="連線149" type="5" refreshedVersion="0" background="1">
    <dbPr connection="Provider=Microsoft.Mashup.OleDb.1;Data Source=$Workbook$;Location=&quot;Table_3661_113_03&quot;;Extended Properties=&quot;&quot;" commandType="0"/>
  </connection>
  <connection id="258" xr16:uid="{722FDDC9-17D1-4620-9510-5D54C62279F2}" keepAlive="1" name="連線15" type="5" refreshedVersion="0" background="1">
    <dbPr connection="Provider=Microsoft.Mashup.OleDb.1;Data Source=$Workbook$;Location=&quot;Table_1905_113_05&quot;;Extended Properties=&quot;&quot;" commandType="0"/>
  </connection>
  <connection id="259" xr16:uid="{9D3DA270-C7E2-43F0-A70B-468D2E40CDC6}" keepAlive="1" name="連線150" type="5" refreshedVersion="0" background="1">
    <dbPr connection="Provider=Microsoft.Mashup.OleDb.1;Data Source=$Workbook$;Location=&quot;Table_2404_113_05&quot;;Extended Properties=&quot;&quot;" commandType="0"/>
  </connection>
  <connection id="260" xr16:uid="{575FF94C-09B1-429F-9C21-7B412C17ADAD}" keepAlive="1" name="連線151" type="5" refreshedVersion="0" background="1">
    <dbPr connection="Provider=Microsoft.Mashup.OleDb.1;Data Source=$Workbook$;Location=&quot;Table_2404_113_04&quot;;Extended Properties=&quot;&quot;" commandType="0"/>
  </connection>
  <connection id="261" xr16:uid="{768D5FB3-8EA4-49E2-B9AF-4F7EF3EE4CDA}" keepAlive="1" name="連線152" type="5" refreshedVersion="0" background="1">
    <dbPr connection="Provider=Microsoft.Mashup.OleDb.1;Data Source=$Workbook$;Location=&quot;Table_2404_113_03&quot;;Extended Properties=&quot;&quot;" commandType="0"/>
  </connection>
  <connection id="262" xr16:uid="{89EE3473-A577-413A-99B3-A79186C1DD71}" keepAlive="1" name="連線153" type="5" refreshedVersion="0" background="1">
    <dbPr connection="Provider=Microsoft.Mashup.OleDb.1;Data Source=$Workbook$;Location=&quot;Table_2357_113_05&quot;;Extended Properties=&quot;&quot;" commandType="0"/>
  </connection>
  <connection id="263" xr16:uid="{6D279DE6-CD5B-47A9-9931-DC44A5D571D9}" keepAlive="1" name="連線154" type="5" refreshedVersion="0" background="1">
    <dbPr connection="Provider=Microsoft.Mashup.OleDb.1;Data Source=$Workbook$;Location=&quot;Table_2357_113_04&quot;;Extended Properties=&quot;&quot;" commandType="0"/>
  </connection>
  <connection id="264" xr16:uid="{D17A5DA7-D71B-4BA6-AA2B-EC5390FB4955}" keepAlive="1" name="連線155" type="5" refreshedVersion="0" background="1">
    <dbPr connection="Provider=Microsoft.Mashup.OleDb.1;Data Source=$Workbook$;Location=&quot;Table_2357_113_03&quot;;Extended Properties=&quot;&quot;" commandType="0"/>
  </connection>
  <connection id="265" xr16:uid="{C01A5202-0684-4B00-B6DD-F80F7D378193}" keepAlive="1" name="連線156" type="5" refreshedVersion="0" background="1">
    <dbPr connection="Provider=Microsoft.Mashup.OleDb.1;Data Source=$Workbook$;Location=&quot;Table_2059_113_05&quot;;Extended Properties=&quot;&quot;" commandType="0"/>
  </connection>
  <connection id="266" xr16:uid="{262B3853-8553-4053-BDDF-BA30953269AB}" keepAlive="1" name="連線157" type="5" refreshedVersion="0" background="1">
    <dbPr connection="Provider=Microsoft.Mashup.OleDb.1;Data Source=$Workbook$;Location=&quot;Table_2059_113_04&quot;;Extended Properties=&quot;&quot;" commandType="0"/>
  </connection>
  <connection id="267" xr16:uid="{BA725210-21A8-433E-A172-B64A2011C9F8}" keepAlive="1" name="連線158" type="5" refreshedVersion="0" background="1">
    <dbPr connection="Provider=Microsoft.Mashup.OleDb.1;Data Source=$Workbook$;Location=&quot;Table_2059_113_03&quot;;Extended Properties=&quot;&quot;" commandType="0"/>
  </connection>
  <connection id="268" xr16:uid="{DBB6790F-492F-426C-B07C-EC417299AD22}" keepAlive="1" name="連線159" type="5" refreshedVersion="0" background="1">
    <dbPr connection="Provider=Microsoft.Mashup.OleDb.1;Data Source=$Workbook$;Location=&quot;Table_3533_113_05&quot;;Extended Properties=&quot;&quot;" commandType="0"/>
  </connection>
  <connection id="269" xr16:uid="{C2ECF721-B846-4D64-BFAD-7F7D5DD8AC90}" keepAlive="1" name="連線16" type="5" refreshedVersion="0" background="1">
    <dbPr connection="Provider=Microsoft.Mashup.OleDb.1;Data Source=$Workbook$;Location=&quot;Table_1905_113_04&quot;;Extended Properties=&quot;&quot;" commandType="0"/>
  </connection>
  <connection id="270" xr16:uid="{13810DC8-1ED1-461A-B08C-8247C2D8EF2E}" keepAlive="1" name="連線160" type="5" refreshedVersion="0" background="1">
    <dbPr connection="Provider=Microsoft.Mashup.OleDb.1;Data Source=$Workbook$;Location=&quot;Table_3533_113_04&quot;;Extended Properties=&quot;&quot;" commandType="0"/>
  </connection>
  <connection id="271" xr16:uid="{1607D787-5D0E-44B5-AE0F-0B117DE66BE5}" keepAlive="1" name="連線161" type="5" refreshedVersion="0" background="1">
    <dbPr connection="Provider=Microsoft.Mashup.OleDb.1;Data Source=$Workbook$;Location=&quot;Table_3533_113_03&quot;;Extended Properties=&quot;&quot;" commandType="0"/>
  </connection>
  <connection id="272" xr16:uid="{169EE244-ACDC-4A9C-87E4-72D635E531FE}" keepAlive="1" name="連線162" type="5" refreshedVersion="0" background="1">
    <dbPr connection="Provider=Microsoft.Mashup.OleDb.1;Data Source=$Workbook$;Location=&quot;Table_6669_113_05&quot;;Extended Properties=&quot;&quot;" commandType="0"/>
  </connection>
  <connection id="273" xr16:uid="{896281E0-C95B-402F-B669-50131B9AB972}" keepAlive="1" name="連線163" type="5" refreshedVersion="0" background="1">
    <dbPr connection="Provider=Microsoft.Mashup.OleDb.1;Data Source=$Workbook$;Location=&quot;Table_6669_113_04&quot;;Extended Properties=&quot;&quot;" commandType="0"/>
  </connection>
  <connection id="274" xr16:uid="{2CA68DEF-ED9A-43DA-BC52-03572D044CFF}" keepAlive="1" name="連線164" type="5" refreshedVersion="0" background="1">
    <dbPr connection="Provider=Microsoft.Mashup.OleDb.1;Data Source=$Workbook$;Location=&quot;Table_6669_113_03&quot;;Extended Properties=&quot;&quot;" commandType="0"/>
  </connection>
  <connection id="275" xr16:uid="{B1192E21-8B1E-49D1-8AF7-BFF6E41E0C95}" keepAlive="1" name="連線165" type="5" refreshedVersion="0" background="1">
    <dbPr connection="Provider=Microsoft.Mashup.OleDb.1;Data Source=$Workbook$;Location=&quot;Table_2207_113_05&quot;;Extended Properties=&quot;&quot;" commandType="0"/>
  </connection>
  <connection id="276" xr16:uid="{693638E2-FAF8-471A-8671-8BA23A0B7824}" keepAlive="1" name="連線166" type="5" refreshedVersion="0" background="1">
    <dbPr connection="Provider=Microsoft.Mashup.OleDb.1;Data Source=$Workbook$;Location=&quot;Table_2207_113_04&quot;;Extended Properties=&quot;&quot;" commandType="0"/>
  </connection>
  <connection id="277" xr16:uid="{1F30572D-D93D-4FFD-9C72-F09AB2636A29}" keepAlive="1" name="連線167" type="5" refreshedVersion="0" background="1">
    <dbPr connection="Provider=Microsoft.Mashup.OleDb.1;Data Source=$Workbook$;Location=&quot;Table_2207_113_03&quot;;Extended Properties=&quot;&quot;" commandType="0"/>
  </connection>
  <connection id="278" xr16:uid="{BC841D81-269C-449A-BBC9-AEA26E6BF1D4}" keepAlive="1" name="連線168" type="5" refreshedVersion="0" background="1">
    <dbPr connection="Provider=Microsoft.Mashup.OleDb.1;Data Source=$Workbook$;Location=&quot;Table_2454_113_05&quot;;Extended Properties=&quot;&quot;" commandType="0"/>
  </connection>
  <connection id="279" xr16:uid="{4CCFE564-442F-4CDA-8C9F-85B050EA165A}" keepAlive="1" name="連線169" type="5" refreshedVersion="0" background="1">
    <dbPr connection="Provider=Microsoft.Mashup.OleDb.1;Data Source=$Workbook$;Location=&quot;Table_2454_113_04&quot;;Extended Properties=&quot;&quot;" commandType="0"/>
  </connection>
  <connection id="280" xr16:uid="{5643A559-B53D-4912-854E-56DF6B55D32D}" keepAlive="1" name="連線17" type="5" refreshedVersion="0" background="1">
    <dbPr connection="Provider=Microsoft.Mashup.OleDb.1;Data Source=$Workbook$;Location=&quot;Table_1905_113_03&quot;;Extended Properties=&quot;&quot;" commandType="0"/>
  </connection>
  <connection id="281" xr16:uid="{F6D4634C-7D38-43B2-BAA0-EB863F52CAF4}" keepAlive="1" name="連線170" type="5" refreshedVersion="0" background="1">
    <dbPr connection="Provider=Microsoft.Mashup.OleDb.1;Data Source=$Workbook$;Location=&quot;Table_2454_113_03&quot;;Extended Properties=&quot;&quot;" commandType="0"/>
  </connection>
  <connection id="282" xr16:uid="{0B73A9A6-163B-4D70-882B-0417F27E9EDC}" keepAlive="1" name="連線171" type="5" refreshedVersion="0" background="1">
    <dbPr connection="Provider=Microsoft.Mashup.OleDb.1;Data Source=$Workbook$;Location=&quot;Table_4763_113_05&quot;;Extended Properties=&quot;&quot;" commandType="0"/>
  </connection>
  <connection id="283" xr16:uid="{C3736A7B-2009-4A32-BCA3-CD828CD91531}" keepAlive="1" name="連線172" type="5" refreshedVersion="0" background="1">
    <dbPr connection="Provider=Microsoft.Mashup.OleDb.1;Data Source=$Workbook$;Location=&quot;Table_4763_113_04&quot;;Extended Properties=&quot;&quot;" commandType="0"/>
  </connection>
  <connection id="284" xr16:uid="{4BA87F39-34CD-4C4B-85A8-9D713294AE84}" keepAlive="1" name="連線173" type="5" refreshedVersion="0" background="1">
    <dbPr connection="Provider=Microsoft.Mashup.OleDb.1;Data Source=$Workbook$;Location=&quot;Table_4763_113_03&quot;;Extended Properties=&quot;&quot;" commandType="0"/>
  </connection>
  <connection id="285" xr16:uid="{7DD7692A-BC4C-4434-8565-6D2574A1E2B8}" keepAlive="1" name="連線174" type="5" refreshedVersion="0" background="1">
    <dbPr connection="Provider=Microsoft.Mashup.OleDb.1;Data Source=$Workbook$;Location=&quot;Table_3008_113_05&quot;;Extended Properties=&quot;&quot;" commandType="0"/>
  </connection>
  <connection id="286" xr16:uid="{A53192AB-D61A-4132-B97B-5288DB133E4C}" keepAlive="1" name="連線175" type="5" refreshedVersion="0" background="1">
    <dbPr connection="Provider=Microsoft.Mashup.OleDb.1;Data Source=$Workbook$;Location=&quot;Table_3008_113_04&quot;;Extended Properties=&quot;&quot;" commandType="0"/>
  </connection>
  <connection id="287" xr16:uid="{ED83371E-785D-4D23-BFF1-2A456F74C3E3}" keepAlive="1" name="連線176" type="5" refreshedVersion="0" background="1">
    <dbPr connection="Provider=Microsoft.Mashup.OleDb.1;Data Source=$Workbook$;Location=&quot;Table_3008_113_03&quot;;Extended Properties=&quot;&quot;" commandType="0"/>
  </connection>
  <connection id="288" xr16:uid="{8C3E3FAD-7D2C-4D19-9E5A-ED752A1C0B56}" keepAlive="1" name="連線177" type="5" refreshedVersion="0" background="1">
    <dbPr connection="Provider=Microsoft.Mashup.OleDb.1;Data Source=$Workbook$;Location=&quot;Table_3661_113_05&quot;;Extended Properties=&quot;&quot;" commandType="0"/>
  </connection>
  <connection id="289" xr16:uid="{C2986A42-DF6B-4B32-B454-BA4012DA04BF}" keepAlive="1" name="連線178" type="5" refreshedVersion="0" background="1">
    <dbPr connection="Provider=Microsoft.Mashup.OleDb.1;Data Source=$Workbook$;Location=&quot;Table_3661_113_04&quot;;Extended Properties=&quot;&quot;" commandType="0"/>
  </connection>
  <connection id="290" xr16:uid="{ED3FF47A-FE76-4B44-BFD4-7E827C015F97}" keepAlive="1" name="連線179" type="5" refreshedVersion="0" background="1">
    <dbPr connection="Provider=Microsoft.Mashup.OleDb.1;Data Source=$Workbook$;Location=&quot;Table_3661_113_03&quot;;Extended Properties=&quot;&quot;" commandType="0"/>
  </connection>
  <connection id="291" xr16:uid="{2E22D114-D7CB-4559-9F2C-9D16AC775205}" keepAlive="1" name="連線18" type="5" refreshedVersion="0" background="1">
    <dbPr connection="Provider=Microsoft.Mashup.OleDb.1;Data Source=$Workbook$;Location=&quot;Table_6409_113_05&quot;;Extended Properties=&quot;&quot;" commandType="0"/>
  </connection>
  <connection id="292" xr16:uid="{B9E1FC9E-8E8C-4082-A718-F7772730A1CA}" keepAlive="1" name="連線180" type="5" refreshedVersion="0" background="1">
    <dbPr connection="Provider=Microsoft.Mashup.OleDb.1;Data Source=$Workbook$;Location=&quot;Table_2404_113_05&quot;;Extended Properties=&quot;&quot;" commandType="0"/>
  </connection>
  <connection id="293" xr16:uid="{BEB4FBED-1E33-480B-BA56-9978BFFF575A}" keepAlive="1" name="連線181" type="5" refreshedVersion="0" background="1">
    <dbPr connection="Provider=Microsoft.Mashup.OleDb.1;Data Source=$Workbook$;Location=&quot;Table_2404_113_04&quot;;Extended Properties=&quot;&quot;" commandType="0"/>
  </connection>
  <connection id="294" xr16:uid="{15575076-1522-46C6-AE48-810819ED9AD6}" keepAlive="1" name="連線182" type="5" refreshedVersion="0" background="1">
    <dbPr connection="Provider=Microsoft.Mashup.OleDb.1;Data Source=$Workbook$;Location=&quot;Table_2404_113_03&quot;;Extended Properties=&quot;&quot;" commandType="0"/>
  </connection>
  <connection id="295" xr16:uid="{DFE0A40C-9A8A-40D3-A5DC-069733DFDC27}" keepAlive="1" name="連線183" type="5" refreshedVersion="0" background="1">
    <dbPr connection="Provider=Microsoft.Mashup.OleDb.1;Data Source=$Workbook$;Location=&quot;Table_2357_113_05&quot;;Extended Properties=&quot;&quot;" commandType="0"/>
  </connection>
  <connection id="296" xr16:uid="{54F10C57-07FB-464B-AD92-1C4F7A71EBC0}" keepAlive="1" name="連線184" type="5" refreshedVersion="0" background="1">
    <dbPr connection="Provider=Microsoft.Mashup.OleDb.1;Data Source=$Workbook$;Location=&quot;Table_2357_113_04&quot;;Extended Properties=&quot;&quot;" commandType="0"/>
  </connection>
  <connection id="297" xr16:uid="{5CC27ECE-A064-4CFB-9F08-B51D215405C9}" keepAlive="1" name="連線185" type="5" refreshedVersion="0" background="1">
    <dbPr connection="Provider=Microsoft.Mashup.OleDb.1;Data Source=$Workbook$;Location=&quot;Table_2357_113_03&quot;;Extended Properties=&quot;&quot;" commandType="0"/>
  </connection>
  <connection id="298" xr16:uid="{C8898D9D-C561-49D9-B9D0-664D6507B63F}" keepAlive="1" name="連線186" type="5" refreshedVersion="0" background="1">
    <dbPr connection="Provider=Microsoft.Mashup.OleDb.1;Data Source=$Workbook$;Location=&quot;Table_2059_113_05&quot;;Extended Properties=&quot;&quot;" commandType="0"/>
  </connection>
  <connection id="299" xr16:uid="{BDB021B8-5F69-4C2C-B96C-8E30AC13CC0D}" keepAlive="1" name="連線187" type="5" refreshedVersion="0" background="1">
    <dbPr connection="Provider=Microsoft.Mashup.OleDb.1;Data Source=$Workbook$;Location=&quot;Table_2059_113_04&quot;;Extended Properties=&quot;&quot;" commandType="0"/>
  </connection>
  <connection id="300" xr16:uid="{83406975-D41C-43E9-B7F9-44BA8E6B8A08}" keepAlive="1" name="連線188" type="5" refreshedVersion="0" background="1">
    <dbPr connection="Provider=Microsoft.Mashup.OleDb.1;Data Source=$Workbook$;Location=&quot;Table_2059_113_03&quot;;Extended Properties=&quot;&quot;" commandType="0"/>
  </connection>
  <connection id="301" xr16:uid="{3BE279B6-3536-4B8C-A1DE-2A49BFEF7BDD}" keepAlive="1" name="連線189" type="5" refreshedVersion="0" background="1">
    <dbPr connection="Provider=Microsoft.Mashup.OleDb.1;Data Source=$Workbook$;Location=&quot;Table_3533_113_05&quot;;Extended Properties=&quot;&quot;" commandType="0"/>
  </connection>
  <connection id="302" xr16:uid="{8BF99B71-7C39-44EC-9000-7448D05F1F85}" keepAlive="1" name="連線19" type="5" refreshedVersion="0" background="1">
    <dbPr connection="Provider=Microsoft.Mashup.OleDb.1;Data Source=$Workbook$;Location=&quot;Table_6409_113_04&quot;;Extended Properties=&quot;&quot;" commandType="0"/>
  </connection>
  <connection id="303" xr16:uid="{9C214D08-4266-4C05-A95A-578F1E084A9C}" keepAlive="1" name="連線190" type="5" refreshedVersion="0" background="1">
    <dbPr connection="Provider=Microsoft.Mashup.OleDb.1;Data Source=$Workbook$;Location=&quot;Table_3533_113_04&quot;;Extended Properties=&quot;&quot;" commandType="0"/>
  </connection>
  <connection id="304" xr16:uid="{02537410-78E4-475A-AFCB-CDD20679BD06}" keepAlive="1" name="連線191" type="5" refreshedVersion="0" background="1">
    <dbPr connection="Provider=Microsoft.Mashup.OleDb.1;Data Source=$Workbook$;Location=&quot;Table_3533_113_03&quot;;Extended Properties=&quot;&quot;" commandType="0"/>
  </connection>
  <connection id="305" xr16:uid="{E77A1BB9-0340-45F6-84BD-22A924DFD7A5}" keepAlive="1" name="連線192" type="5" refreshedVersion="0" background="1">
    <dbPr connection="Provider=Microsoft.Mashup.OleDb.1;Data Source=$Workbook$;Location=&quot;Table_6669_113_05&quot;;Extended Properties=&quot;&quot;" commandType="0"/>
  </connection>
  <connection id="306" xr16:uid="{125C4726-AE69-4DBA-BDF7-D22566C7D5C4}" keepAlive="1" name="連線193" type="5" refreshedVersion="0" background="1">
    <dbPr connection="Provider=Microsoft.Mashup.OleDb.1;Data Source=$Workbook$;Location=&quot;Table_6669_113_04&quot;;Extended Properties=&quot;&quot;" commandType="0"/>
  </connection>
  <connection id="307" xr16:uid="{F40FA053-15FF-4835-8B93-E34D6FFD82A5}" keepAlive="1" name="連線194" type="5" refreshedVersion="0" background="1">
    <dbPr connection="Provider=Microsoft.Mashup.OleDb.1;Data Source=$Workbook$;Location=&quot;Table_6669_113_03&quot;;Extended Properties=&quot;&quot;" commandType="0"/>
  </connection>
  <connection id="308" xr16:uid="{41F5800E-3B78-4AC6-ABCA-DEDB4FFA0388}" keepAlive="1" name="連線195" type="5" refreshedVersion="0" background="1">
    <dbPr connection="Provider=Microsoft.Mashup.OleDb.1;Data Source=$Workbook$;Location=&quot;Table_2207_113_05&quot;;Extended Properties=&quot;&quot;" commandType="0"/>
  </connection>
  <connection id="309" xr16:uid="{DABFF9E9-FEF0-4876-8B0B-42D05A5E3EB8}" keepAlive="1" name="連線196" type="5" refreshedVersion="0" background="1">
    <dbPr connection="Provider=Microsoft.Mashup.OleDb.1;Data Source=$Workbook$;Location=&quot;Table_2207_113_04&quot;;Extended Properties=&quot;&quot;" commandType="0"/>
  </connection>
  <connection id="310" xr16:uid="{4486604B-EFCE-462B-BADE-8202C6484947}" keepAlive="1" name="連線197" type="5" refreshedVersion="0" background="1">
    <dbPr connection="Provider=Microsoft.Mashup.OleDb.1;Data Source=$Workbook$;Location=&quot;Table_2207_113_03&quot;;Extended Properties=&quot;&quot;" commandType="0"/>
  </connection>
  <connection id="311" xr16:uid="{EA41B725-48EA-4E57-B2D1-9CDCBF34BB0F}" keepAlive="1" name="連線198" type="5" refreshedVersion="0" background="1">
    <dbPr connection="Provider=Microsoft.Mashup.OleDb.1;Data Source=$Workbook$;Location=&quot;Table_2454_113_05&quot;;Extended Properties=&quot;&quot;" commandType="0"/>
  </connection>
  <connection id="312" xr16:uid="{9599B7EE-533C-433B-9511-AD00358EE513}" keepAlive="1" name="連線199" type="5" refreshedVersion="0" background="1">
    <dbPr connection="Provider=Microsoft.Mashup.OleDb.1;Data Source=$Workbook$;Location=&quot;Table_2454_113_04&quot;;Extended Properties=&quot;&quot;" commandType="0"/>
  </connection>
  <connection id="313" xr16:uid="{EF34CC2F-3D3B-4ECD-A9CA-8834112DCFFC}" keepAlive="1" name="連線2" type="5" refreshedVersion="0" background="1">
    <dbPr connection="Provider=Microsoft.Mashup.OleDb.1;Data Source=$Workbook$;Location=&quot;Table_6541_113_03&quot;;Extended Properties=&quot;&quot;" commandType="0"/>
  </connection>
  <connection id="314" xr16:uid="{691F0BB7-7F91-45F7-B144-D72A6A4A7850}" keepAlive="1" name="連線20" type="5" refreshedVersion="0" background="1">
    <dbPr connection="Provider=Microsoft.Mashup.OleDb.1;Data Source=$Workbook$;Location=&quot;Table_6409_113_03&quot;;Extended Properties=&quot;&quot;" commandType="0"/>
  </connection>
  <connection id="315" xr16:uid="{5254C46B-A813-4149-AB74-C8269D8F9EC8}" keepAlive="1" name="連線200" type="5" refreshedVersion="0" background="1">
    <dbPr connection="Provider=Microsoft.Mashup.OleDb.1;Data Source=$Workbook$;Location=&quot;Table_2454_113_03&quot;;Extended Properties=&quot;&quot;" commandType="0"/>
  </connection>
  <connection id="316" xr16:uid="{4FC961A5-06E4-4A3C-8BE5-140616A1793F}" keepAlive="1" name="連線201" type="5" refreshedVersion="0" background="1">
    <dbPr connection="Provider=Microsoft.Mashup.OleDb.1;Data Source=$Workbook$;Location=&quot;Table_4763_113_05&quot;;Extended Properties=&quot;&quot;" commandType="0"/>
  </connection>
  <connection id="317" xr16:uid="{EA60B3B8-0ED6-4DAB-95CC-09E78D9382F0}" keepAlive="1" name="連線202" type="5" refreshedVersion="0" background="1">
    <dbPr connection="Provider=Microsoft.Mashup.OleDb.1;Data Source=$Workbook$;Location=&quot;Table_4763_113_04&quot;;Extended Properties=&quot;&quot;" commandType="0"/>
  </connection>
  <connection id="318" xr16:uid="{1E764B0E-1099-42EC-A187-34378C0EDA8A}" keepAlive="1" name="連線203" type="5" refreshedVersion="0" background="1">
    <dbPr connection="Provider=Microsoft.Mashup.OleDb.1;Data Source=$Workbook$;Location=&quot;Table_4763_113_03&quot;;Extended Properties=&quot;&quot;" commandType="0"/>
  </connection>
  <connection id="319" xr16:uid="{EC3A2F0A-AF0B-4AD0-B0FC-202EE5681AD5}" keepAlive="1" name="連線204" type="5" refreshedVersion="0" background="1">
    <dbPr connection="Provider=Microsoft.Mashup.OleDb.1;Data Source=$Workbook$;Location=&quot;Table_3008_113_05&quot;;Extended Properties=&quot;&quot;" commandType="0"/>
  </connection>
  <connection id="320" xr16:uid="{EB84D41F-5B4E-4BC2-BB72-3E337398300D}" keepAlive="1" name="連線205" type="5" refreshedVersion="0" background="1">
    <dbPr connection="Provider=Microsoft.Mashup.OleDb.1;Data Source=$Workbook$;Location=&quot;Table_3008_113_04&quot;;Extended Properties=&quot;&quot;" commandType="0"/>
  </connection>
  <connection id="321" xr16:uid="{B58C393E-96CA-4063-A076-BEAF53E22F4E}" keepAlive="1" name="連線206" type="5" refreshedVersion="0" background="1">
    <dbPr connection="Provider=Microsoft.Mashup.OleDb.1;Data Source=$Workbook$;Location=&quot;Table_3008_113_03&quot;;Extended Properties=&quot;&quot;" commandType="0"/>
  </connection>
  <connection id="322" xr16:uid="{133F06A7-77FF-4501-8D72-FAB1235E6488}" keepAlive="1" name="連線207" type="5" refreshedVersion="0" background="1">
    <dbPr connection="Provider=Microsoft.Mashup.OleDb.1;Data Source=$Workbook$;Location=&quot;Table_3661_113_05&quot;;Extended Properties=&quot;&quot;" commandType="0"/>
  </connection>
  <connection id="323" xr16:uid="{DD9624DB-FC01-4351-88B6-B8778D646AF2}" keepAlive="1" name="連線208" type="5" refreshedVersion="0" background="1">
    <dbPr connection="Provider=Microsoft.Mashup.OleDb.1;Data Source=$Workbook$;Location=&quot;Table_3661_113_04&quot;;Extended Properties=&quot;&quot;" commandType="0"/>
  </connection>
  <connection id="324" xr16:uid="{0CD54E97-4844-452D-A003-207245F011DD}" keepAlive="1" name="連線209" type="5" refreshedVersion="0" background="1">
    <dbPr connection="Provider=Microsoft.Mashup.OleDb.1;Data Source=$Workbook$;Location=&quot;Table_3661_113_03&quot;;Extended Properties=&quot;&quot;" commandType="0"/>
  </connection>
  <connection id="325" xr16:uid="{E890A03D-7CB3-454F-A240-EB338790F581}" keepAlive="1" name="連線21" type="5" refreshedVersion="0" background="1">
    <dbPr connection="Provider=Microsoft.Mashup.OleDb.1;Data Source=$Workbook$;Location=&quot;Table_3443_113_05&quot;;Extended Properties=&quot;&quot;" commandType="0"/>
  </connection>
  <connection id="326" xr16:uid="{632A8225-1B10-4D8C-B70C-A3FBE236CAC5}" keepAlive="1" name="連線210" type="5" refreshedVersion="0" background="1">
    <dbPr connection="Provider=Microsoft.Mashup.OleDb.1;Data Source=$Workbook$;Location=&quot;Table_6541_113_05&quot;;Extended Properties=&quot;&quot;" commandType="0"/>
  </connection>
  <connection id="327" xr16:uid="{5A1173F5-00BB-4248-B42E-527D35E4CC44}" keepAlive="1" name="連線211" type="5" refreshedVersion="0" background="1">
    <dbPr connection="Provider=Microsoft.Mashup.OleDb.1;Data Source=$Workbook$;Location=&quot;Table_6541_113_04&quot;;Extended Properties=&quot;&quot;" commandType="0"/>
  </connection>
  <connection id="328" xr16:uid="{CB416527-4386-4B69-9E1C-F004A9011E8E}" keepAlive="1" name="連線212" type="5" refreshedVersion="0" background="1">
    <dbPr connection="Provider=Microsoft.Mashup.OleDb.1;Data Source=$Workbook$;Location=&quot;Table_6541_113_03&quot;;Extended Properties=&quot;&quot;" commandType="0"/>
  </connection>
  <connection id="329" xr16:uid="{5D0225D6-0A53-4FF4-81B1-C4901290120E}" keepAlive="1" name="連線213" type="5" refreshedVersion="0" background="1">
    <dbPr connection="Provider=Microsoft.Mashup.OleDb.1;Data Source=$Workbook$;Location=&quot;Table_2345_113_05&quot;;Extended Properties=&quot;&quot;" commandType="0"/>
  </connection>
  <connection id="330" xr16:uid="{06DF9840-4E9E-4670-9B80-152AF47D47E0}" keepAlive="1" name="連線214" type="5" refreshedVersion="0" background="1">
    <dbPr connection="Provider=Microsoft.Mashup.OleDb.1;Data Source=$Workbook$;Location=&quot;Table_2345_113_04&quot;;Extended Properties=&quot;&quot;" commandType="0"/>
  </connection>
  <connection id="331" xr16:uid="{80A36EE6-6651-413F-9D78-21B80BC7DE2F}" keepAlive="1" name="連線215" type="5" refreshedVersion="0" background="1">
    <dbPr connection="Provider=Microsoft.Mashup.OleDb.1;Data Source=$Workbook$;Location=&quot;Table_2345_113_03&quot;;Extended Properties=&quot;&quot;" commandType="0"/>
  </connection>
  <connection id="332" xr16:uid="{B20FE593-A1A9-48F1-BB5F-CBB679223D85}" keepAlive="1" name="連線216" type="5" refreshedVersion="0" background="1">
    <dbPr connection="Provider=Microsoft.Mashup.OleDb.1;Data Source=$Workbook$;Location=&quot;Table_6669_113_05&quot;;Extended Properties=&quot;&quot;" commandType="0"/>
  </connection>
  <connection id="333" xr16:uid="{DC2787D1-FE94-4F5D-A90F-E8AF4BBAC6B5}" keepAlive="1" name="連線217" type="5" refreshedVersion="0" background="1">
    <dbPr connection="Provider=Microsoft.Mashup.OleDb.1;Data Source=$Workbook$;Location=&quot;Table_6669_113_04&quot;;Extended Properties=&quot;&quot;" commandType="0"/>
  </connection>
  <connection id="334" xr16:uid="{EAF499B9-32E4-4518-AF97-2464AD097F96}" keepAlive="1" name="連線218" type="5" refreshedVersion="0" background="1">
    <dbPr connection="Provider=Microsoft.Mashup.OleDb.1;Data Source=$Workbook$;Location=&quot;Table_6669_113_03&quot;;Extended Properties=&quot;&quot;" commandType="0"/>
  </connection>
  <connection id="335" xr16:uid="{9EE8B598-2BC2-454B-B58A-32475CF36FE4}" keepAlive="1" name="連線219" type="5" refreshedVersion="0" background="1">
    <dbPr connection="Provider=Microsoft.Mashup.OleDb.1;Data Source=$Workbook$;Location=&quot;Table_3653_113_05&quot;;Extended Properties=&quot;&quot;" commandType="0"/>
  </connection>
  <connection id="336" xr16:uid="{1D2508EC-00B2-4274-8944-8121BBA8F73D}" keepAlive="1" name="連線22" type="5" refreshedVersion="0" background="1">
    <dbPr connection="Provider=Microsoft.Mashup.OleDb.1;Data Source=$Workbook$;Location=&quot;Table_3443_113_04&quot;;Extended Properties=&quot;&quot;" commandType="0"/>
  </connection>
  <connection id="337" xr16:uid="{6C3935E3-5BB2-44BA-A236-DC67D6073A79}" keepAlive="1" name="連線220" type="5" refreshedVersion="0" background="1">
    <dbPr connection="Provider=Microsoft.Mashup.OleDb.1;Data Source=$Workbook$;Location=&quot;Table_3653_113_04&quot;;Extended Properties=&quot;&quot;" commandType="0"/>
  </connection>
  <connection id="338" xr16:uid="{EFE7E54A-9896-4C11-A7C6-90A8431FB48C}" keepAlive="1" name="連線221" type="5" refreshedVersion="0" background="1">
    <dbPr connection="Provider=Microsoft.Mashup.OleDb.1;Data Source=$Workbook$;Location=&quot;Table_3653_113_03&quot;;Extended Properties=&quot;&quot;" commandType="0"/>
  </connection>
  <connection id="339" xr16:uid="{7E2227F9-330D-486E-9494-BFFC813C757A}" keepAlive="1" name="連線222" type="5" refreshedVersion="0" background="1">
    <dbPr connection="Provider=Microsoft.Mashup.OleDb.1;Data Source=$Workbook$;Location=&quot;Table_1519_113_05&quot;;Extended Properties=&quot;&quot;" commandType="0"/>
  </connection>
  <connection id="340" xr16:uid="{868DB079-637F-416F-8D7F-5D642737E1E6}" keepAlive="1" name="連線223" type="5" refreshedVersion="0" background="1">
    <dbPr connection="Provider=Microsoft.Mashup.OleDb.1;Data Source=$Workbook$;Location=&quot;Table_1519_113_04&quot;;Extended Properties=&quot;&quot;" commandType="0"/>
  </connection>
  <connection id="341" xr16:uid="{24F7ABAE-0C32-429A-9DA0-04725CFCBF44}" keepAlive="1" name="連線224" type="5" refreshedVersion="0" background="1">
    <dbPr connection="Provider=Microsoft.Mashup.OleDb.1;Data Source=$Workbook$;Location=&quot;Table_1519_113_03&quot;;Extended Properties=&quot;&quot;" commandType="0"/>
  </connection>
  <connection id="342" xr16:uid="{51DD08FF-1AE8-4F0F-8488-EAA1D84A41C3}" keepAlive="1" name="連線225" type="5" refreshedVersion="0" background="1">
    <dbPr connection="Provider=Microsoft.Mashup.OleDb.1;Data Source=$Workbook$;Location=&quot;Table_1905_113_05&quot;;Extended Properties=&quot;&quot;" commandType="0"/>
  </connection>
  <connection id="343" xr16:uid="{B1DF6AE3-DF77-43F4-9F8F-341FDF10A4F9}" keepAlive="1" name="連線226" type="5" refreshedVersion="0" background="1">
    <dbPr connection="Provider=Microsoft.Mashup.OleDb.1;Data Source=$Workbook$;Location=&quot;Table_1905_113_04&quot;;Extended Properties=&quot;&quot;" commandType="0"/>
  </connection>
  <connection id="344" xr16:uid="{784382D8-7A79-4279-B052-A9D95989A8C7}" keepAlive="1" name="連線227" type="5" refreshedVersion="0" background="1">
    <dbPr connection="Provider=Microsoft.Mashup.OleDb.1;Data Source=$Workbook$;Location=&quot;Table_1905_113_03&quot;;Extended Properties=&quot;&quot;" commandType="0"/>
  </connection>
  <connection id="345" xr16:uid="{E685FBBF-7F1D-4517-A1D1-A094215ED11B}" keepAlive="1" name="連線228" type="5" refreshedVersion="0" background="1">
    <dbPr connection="Provider=Microsoft.Mashup.OleDb.1;Data Source=$Workbook$;Location=&quot;Table_6409_113_05&quot;;Extended Properties=&quot;&quot;" commandType="0"/>
  </connection>
  <connection id="346" xr16:uid="{DAEB7C16-B669-43EF-84B5-43136BBBE641}" keepAlive="1" name="連線229" type="5" refreshedVersion="0" background="1">
    <dbPr connection="Provider=Microsoft.Mashup.OleDb.1;Data Source=$Workbook$;Location=&quot;Table_6409_113_04&quot;;Extended Properties=&quot;&quot;" commandType="0"/>
  </connection>
  <connection id="347" xr16:uid="{42481E5D-75D2-4A5D-9316-A78B0E7C7774}" keepAlive="1" name="連線23" type="5" refreshedVersion="0" background="1">
    <dbPr connection="Provider=Microsoft.Mashup.OleDb.1;Data Source=$Workbook$;Location=&quot;Table_3443_113_03&quot;;Extended Properties=&quot;&quot;" commandType="0"/>
  </connection>
  <connection id="348" xr16:uid="{3329803C-093E-4590-BE53-74EA9DBD7E48}" keepAlive="1" name="連線230" type="5" refreshedVersion="0" background="1">
    <dbPr connection="Provider=Microsoft.Mashup.OleDb.1;Data Source=$Workbook$;Location=&quot;Table_6409_113_03&quot;;Extended Properties=&quot;&quot;" commandType="0"/>
  </connection>
  <connection id="349" xr16:uid="{A6A9442C-379B-4952-AEC0-DD05CC7D6D42}" keepAlive="1" name="連線231" type="5" refreshedVersion="0" background="1">
    <dbPr connection="Provider=Microsoft.Mashup.OleDb.1;Data Source=$Workbook$;Location=&quot;Table_3443_113_05&quot;;Extended Properties=&quot;&quot;" commandType="0"/>
  </connection>
  <connection id="350" xr16:uid="{481CE90D-1138-492D-AC22-EAF36E1AF1BE}" keepAlive="1" name="連線232" type="5" refreshedVersion="0" background="1">
    <dbPr connection="Provider=Microsoft.Mashup.OleDb.1;Data Source=$Workbook$;Location=&quot;Table_3443_113_04&quot;;Extended Properties=&quot;&quot;" commandType="0"/>
  </connection>
  <connection id="351" xr16:uid="{FCA02334-EF86-4184-941E-57F133E52F38}" keepAlive="1" name="連線233" type="5" refreshedVersion="0" background="1">
    <dbPr connection="Provider=Microsoft.Mashup.OleDb.1;Data Source=$Workbook$;Location=&quot;Table_3443_113_03&quot;;Extended Properties=&quot;&quot;" commandType="0"/>
  </connection>
  <connection id="352" xr16:uid="{D9AABF5C-8C9C-4403-80DC-0696F86089AD}" keepAlive="1" name="連線234" type="5" refreshedVersion="0" background="1">
    <dbPr connection="Provider=Microsoft.Mashup.OleDb.1;Data Source=$Workbook$;Location=&quot;Table_2637_113_05&quot;;Extended Properties=&quot;&quot;" commandType="0"/>
  </connection>
  <connection id="353" xr16:uid="{4CA5B886-7324-4E00-AD55-844C26895646}" keepAlive="1" name="連線235" type="5" refreshedVersion="0" background="1">
    <dbPr connection="Provider=Microsoft.Mashup.OleDb.1;Data Source=$Workbook$;Location=&quot;Table_2637_113_04&quot;;Extended Properties=&quot;&quot;" commandType="0"/>
  </connection>
  <connection id="354" xr16:uid="{F1C20B00-3203-4C2D-902E-56A24CD0AC5C}" keepAlive="1" name="連線236" type="5" refreshedVersion="0" background="1">
    <dbPr connection="Provider=Microsoft.Mashup.OleDb.1;Data Source=$Workbook$;Location=&quot;Table_2637_113_03&quot;;Extended Properties=&quot;&quot;" commandType="0"/>
  </connection>
  <connection id="355" xr16:uid="{5327D8DD-5A6E-4326-9746-A50B05D6B8D2}" keepAlive="1" name="連線237" type="5" refreshedVersion="0" background="1">
    <dbPr connection="Provider=Microsoft.Mashup.OleDb.1;Data Source=$Workbook$;Location=&quot;Table_3661_113_05&quot;;Extended Properties=&quot;&quot;" commandType="0"/>
  </connection>
  <connection id="356" xr16:uid="{08F02B30-CC64-4B59-9096-3573206B6BA7}" keepAlive="1" name="連線238" type="5" refreshedVersion="0" background="1">
    <dbPr connection="Provider=Microsoft.Mashup.OleDb.1;Data Source=$Workbook$;Location=&quot;Table_3661_113_04&quot;;Extended Properties=&quot;&quot;" commandType="0"/>
  </connection>
  <connection id="357" xr16:uid="{2FFED5E1-DBD4-4681-BA38-A4675701A972}" keepAlive="1" name="連線239" type="5" refreshedVersion="0" background="1">
    <dbPr connection="Provider=Microsoft.Mashup.OleDb.1;Data Source=$Workbook$;Location=&quot;Table_3661_113_03&quot;;Extended Properties=&quot;&quot;" commandType="0"/>
  </connection>
  <connection id="358" xr16:uid="{82C8D8ED-4070-416F-9ED4-2649D8853E8A}" keepAlive="1" name="連線24" type="5" refreshedVersion="0" background="1">
    <dbPr connection="Provider=Microsoft.Mashup.OleDb.1;Data Source=$Workbook$;Location=&quot;Table_2637_113_05&quot;;Extended Properties=&quot;&quot;" commandType="0"/>
  </connection>
  <connection id="359" xr16:uid="{8D30DD4B-DE23-4F68-87DC-9AFD4F3EFE90}" keepAlive="1" name="連線240" type="5" refreshedVersion="0" background="1">
    <dbPr connection="Provider=Microsoft.Mashup.OleDb.1;Data Source=$Workbook$;Location=&quot;Table_4938_113_05&quot;;Extended Properties=&quot;&quot;" commandType="0"/>
  </connection>
  <connection id="360" xr16:uid="{C9967FC8-4ACE-4532-9543-AF35EA27873B}" keepAlive="1" name="連線241" type="5" refreshedVersion="0" background="1">
    <dbPr connection="Provider=Microsoft.Mashup.OleDb.1;Data Source=$Workbook$;Location=&quot;Table_4938_113_04&quot;;Extended Properties=&quot;&quot;" commandType="0"/>
  </connection>
  <connection id="361" xr16:uid="{3E598CB0-AD18-449E-876A-BC3E5A6FD25F}" keepAlive="1" name="連線242" type="5" refreshedVersion="0" background="1">
    <dbPr connection="Provider=Microsoft.Mashup.OleDb.1;Data Source=$Workbook$;Location=&quot;Table_4938_113_03&quot;;Extended Properties=&quot;&quot;" commandType="0"/>
  </connection>
  <connection id="362" xr16:uid="{3368EE84-F989-429B-8328-CB863022FC97}" keepAlive="1" name="連線243" type="5" refreshedVersion="0" background="1">
    <dbPr connection="Provider=Microsoft.Mashup.OleDb.1;Data Source=$Workbook$;Location=&quot;Table_2357_113_05&quot;;Extended Properties=&quot;&quot;" commandType="0"/>
  </connection>
  <connection id="363" xr16:uid="{D185BF87-42CA-4E63-8145-BDAD385A77D4}" keepAlive="1" name="連線244" type="5" refreshedVersion="0" background="1">
    <dbPr connection="Provider=Microsoft.Mashup.OleDb.1;Data Source=$Workbook$;Location=&quot;Table_2357_113_04&quot;;Extended Properties=&quot;&quot;" commandType="0"/>
  </connection>
  <connection id="364" xr16:uid="{1AA04338-5F61-4861-960B-4F2352F93649}" keepAlive="1" name="連線245" type="5" refreshedVersion="0" background="1">
    <dbPr connection="Provider=Microsoft.Mashup.OleDb.1;Data Source=$Workbook$;Location=&quot;Table_2357_113_03&quot;;Extended Properties=&quot;&quot;" commandType="0"/>
  </connection>
  <connection id="365" xr16:uid="{631F047D-F1CE-4AB8-BFF4-108583FBFCDB}" keepAlive="1" name="連線246" type="5" refreshedVersion="0" background="1">
    <dbPr connection="Provider=Microsoft.Mashup.OleDb.1;Data Source=$Workbook$;Location=&quot;Table_3036_113_05&quot;;Extended Properties=&quot;&quot;" commandType="0"/>
  </connection>
  <connection id="366" xr16:uid="{00E78754-5FB1-4EAC-AE80-DD11E7338172}" keepAlive="1" name="連線247" type="5" refreshedVersion="0" background="1">
    <dbPr connection="Provider=Microsoft.Mashup.OleDb.1;Data Source=$Workbook$;Location=&quot;Table_3036_113_04&quot;;Extended Properties=&quot;&quot;" commandType="0"/>
  </connection>
  <connection id="367" xr16:uid="{20BEBE4B-BB36-47D5-8014-CC5BFCB8E0AB}" keepAlive="1" name="連線248" type="5" refreshedVersion="0" background="1">
    <dbPr connection="Provider=Microsoft.Mashup.OleDb.1;Data Source=$Workbook$;Location=&quot;Table_3036_113_03&quot;;Extended Properties=&quot;&quot;" commandType="0"/>
  </connection>
  <connection id="368" xr16:uid="{70BA8275-E866-487B-87D2-9798FA3B6FE9}" keepAlive="1" name="連線249" type="5" refreshedVersion="0" background="1">
    <dbPr connection="Provider=Microsoft.Mashup.OleDb.1;Data Source=$Workbook$;Location=&quot;Table_6669_113_05&quot;;Extended Properties=&quot;&quot;" commandType="0"/>
  </connection>
  <connection id="369" xr16:uid="{5BFEB314-45DC-4489-AE07-B999FBDEE4B2}" keepAlive="1" name="連線25" type="5" refreshedVersion="0" background="1">
    <dbPr connection="Provider=Microsoft.Mashup.OleDb.1;Data Source=$Workbook$;Location=&quot;Table_2637_113_04&quot;;Extended Properties=&quot;&quot;" commandType="0"/>
  </connection>
  <connection id="370" xr16:uid="{DFEBE9CF-38DF-4CCF-B07A-BB594C08F9B8}" keepAlive="1" name="連線250" type="5" refreshedVersion="0" background="1">
    <dbPr connection="Provider=Microsoft.Mashup.OleDb.1;Data Source=$Workbook$;Location=&quot;Table_6669_113_04&quot;;Extended Properties=&quot;&quot;" commandType="0"/>
  </connection>
  <connection id="371" xr16:uid="{A05115F0-87FE-409B-9F32-F4D84A1362DD}" keepAlive="1" name="連線251" type="5" refreshedVersion="0" background="1">
    <dbPr connection="Provider=Microsoft.Mashup.OleDb.1;Data Source=$Workbook$;Location=&quot;Table_6669_113_03&quot;;Extended Properties=&quot;&quot;" commandType="0"/>
  </connection>
  <connection id="372" xr16:uid="{6FE4AA30-76D2-44EF-BEA4-1F232EDC9D40}" keepAlive="1" name="連線252" type="5" refreshedVersion="0" background="1">
    <dbPr connection="Provider=Microsoft.Mashup.OleDb.1;Data Source=$Workbook$;Location=&quot;Table_1809_113_05&quot;;Extended Properties=&quot;&quot;" commandType="0"/>
  </connection>
  <connection id="373" xr16:uid="{54D6661A-5B56-44AB-8167-5ABC25BB67D3}" keepAlive="1" name="連線253" type="5" refreshedVersion="0" background="1">
    <dbPr connection="Provider=Microsoft.Mashup.OleDb.1;Data Source=$Workbook$;Location=&quot;Table_1809_113_04&quot;;Extended Properties=&quot;&quot;" commandType="0"/>
  </connection>
  <connection id="374" xr16:uid="{7C994075-B4DF-4B38-AB9F-31DE503DD357}" keepAlive="1" name="連線254" type="5" refreshedVersion="0" background="1">
    <dbPr connection="Provider=Microsoft.Mashup.OleDb.1;Data Source=$Workbook$;Location=&quot;Table_1809_113_03&quot;;Extended Properties=&quot;&quot;" commandType="0"/>
  </connection>
  <connection id="375" xr16:uid="{8C91C8DC-2A8E-48B4-8E10-3046F29A257C}" keepAlive="1" name="連線255" type="5" refreshedVersion="0" background="1">
    <dbPr connection="Provider=Microsoft.Mashup.OleDb.1;Data Source=$Workbook$;Location=&quot;Table_3356_113_05&quot;;Extended Properties=&quot;&quot;" commandType="0"/>
  </connection>
  <connection id="376" xr16:uid="{6638DDC7-8D83-4E74-AE47-CC6A84449C75}" keepAlive="1" name="連線256" type="5" refreshedVersion="0" background="1">
    <dbPr connection="Provider=Microsoft.Mashup.OleDb.1;Data Source=$Workbook$;Location=&quot;Table_3356_113_04&quot;;Extended Properties=&quot;&quot;" commandType="0"/>
  </connection>
  <connection id="377" xr16:uid="{62C61263-BB62-40C2-A241-94788E759632}" keepAlive="1" name="連線257" type="5" refreshedVersion="0" background="1">
    <dbPr connection="Provider=Microsoft.Mashup.OleDb.1;Data Source=$Workbook$;Location=&quot;Table_3356_113_03&quot;;Extended Properties=&quot;&quot;" commandType="0"/>
  </connection>
  <connection id="378" xr16:uid="{EF71E800-0773-4765-9D71-95EB02DD73AA}" keepAlive="1" name="連線258" type="5" refreshedVersion="0" background="1">
    <dbPr connection="Provider=Microsoft.Mashup.OleDb.1;Data Source=$Workbook$;Location=&quot;Table_6414_113_05&quot;;Extended Properties=&quot;&quot;" commandType="0"/>
  </connection>
  <connection id="379" xr16:uid="{049AA587-2F4E-437F-A025-E49E44AEFD89}" keepAlive="1" name="連線259" type="5" refreshedVersion="0" background="1">
    <dbPr connection="Provider=Microsoft.Mashup.OleDb.1;Data Source=$Workbook$;Location=&quot;Table_6414_113_04&quot;;Extended Properties=&quot;&quot;" commandType="0"/>
  </connection>
  <connection id="380" xr16:uid="{AEBADC9A-31E8-4C03-A866-0A9438504EB0}" keepAlive="1" name="連線26" type="5" refreshedVersion="0" background="1">
    <dbPr connection="Provider=Microsoft.Mashup.OleDb.1;Data Source=$Workbook$;Location=&quot;Table_2637_113_03&quot;;Extended Properties=&quot;&quot;" commandType="0"/>
  </connection>
  <connection id="381" xr16:uid="{E15B8C94-79D6-4BA1-A324-98A149747537}" keepAlive="1" name="連線260" type="5" refreshedVersion="0" background="1">
    <dbPr connection="Provider=Microsoft.Mashup.OleDb.1;Data Source=$Workbook$;Location=&quot;Table_6414_113_03&quot;;Extended Properties=&quot;&quot;" commandType="0"/>
  </connection>
  <connection id="382" xr16:uid="{F452D9BA-8DED-4671-87C5-6DEE8549D7C4}" keepAlive="1" name="連線261" type="5" refreshedVersion="0" background="1">
    <dbPr connection="Provider=Microsoft.Mashup.OleDb.1;Data Source=$Workbook$;Location=&quot;Table_1905_113_05&quot;;Extended Properties=&quot;&quot;" commandType="0"/>
  </connection>
  <connection id="383" xr16:uid="{11C33251-6594-4639-B25A-AD55D649AE54}" keepAlive="1" name="連線262" type="5" refreshedVersion="0" background="1">
    <dbPr connection="Provider=Microsoft.Mashup.OleDb.1;Data Source=$Workbook$;Location=&quot;Table_1905_113_04&quot;;Extended Properties=&quot;&quot;" commandType="0"/>
  </connection>
  <connection id="384" xr16:uid="{EA6A276C-64B8-4978-93D2-2C65A8685544}" keepAlive="1" name="連線263" type="5" refreshedVersion="0" background="1">
    <dbPr connection="Provider=Microsoft.Mashup.OleDb.1;Data Source=$Workbook$;Location=&quot;Table_1905_113_03&quot;;Extended Properties=&quot;&quot;" commandType="0"/>
  </connection>
  <connection id="385" xr16:uid="{77E6F9A2-D9AB-44D0-A59F-EA69982081BD}" keepAlive="1" name="連線264" type="5" refreshedVersion="0" background="1">
    <dbPr connection="Provider=Microsoft.Mashup.OleDb.1;Data Source=$Workbook$;Location=&quot;Table_3504_113_05&quot;;Extended Properties=&quot;&quot;" commandType="0"/>
  </connection>
  <connection id="386" xr16:uid="{7B9A0CF3-FA9C-4508-996F-A337CD58F853}" keepAlive="1" name="連線265" type="5" refreshedVersion="0" background="1">
    <dbPr connection="Provider=Microsoft.Mashup.OleDb.1;Data Source=$Workbook$;Location=&quot;Table_3504_113_04&quot;;Extended Properties=&quot;&quot;" commandType="0"/>
  </connection>
  <connection id="387" xr16:uid="{280D24E6-A861-4B5C-B6A2-51112C769024}" keepAlive="1" name="連線266" type="5" refreshedVersion="0" background="1">
    <dbPr connection="Provider=Microsoft.Mashup.OleDb.1;Data Source=$Workbook$;Location=&quot;Table_3504_113_03&quot;;Extended Properties=&quot;&quot;" commandType="0"/>
  </connection>
  <connection id="388" xr16:uid="{4E93CA49-4A7D-49F9-BC18-77292C321871}" keepAlive="1" name="連線267" type="5" refreshedVersion="0" background="1">
    <dbPr connection="Provider=Microsoft.Mashup.OleDb.1;Data Source=$Workbook$;Location=&quot;Table_2338_113_05&quot;;Extended Properties=&quot;&quot;" commandType="0"/>
  </connection>
  <connection id="389" xr16:uid="{B36CFCFE-30DC-4148-8238-E91E054CD8B7}" keepAlive="1" name="連線268" type="5" refreshedVersion="0" background="1">
    <dbPr connection="Provider=Microsoft.Mashup.OleDb.1;Data Source=$Workbook$;Location=&quot;Table_2338_113_04&quot;;Extended Properties=&quot;&quot;" commandType="0"/>
  </connection>
  <connection id="390" xr16:uid="{CB2AF4AD-8DB2-4CEA-9426-8382BF61121E}" keepAlive="1" name="連線269" type="5" refreshedVersion="0" background="1">
    <dbPr connection="Provider=Microsoft.Mashup.OleDb.1;Data Source=$Workbook$;Location=&quot;Table_2338_113_03&quot;;Extended Properties=&quot;&quot;" commandType="0"/>
  </connection>
  <connection id="391" xr16:uid="{D5C6FE9B-7C96-49AB-A349-5699F079BC0A}" keepAlive="1" name="連線27" type="5" refreshedVersion="0" background="1">
    <dbPr connection="Provider=Microsoft.Mashup.OleDb.1;Data Source=$Workbook$;Location=&quot;Table_3661_113_05&quot;;Extended Properties=&quot;&quot;" commandType="0"/>
  </connection>
  <connection id="392" xr16:uid="{B223B1FD-7361-4B33-BBAD-9E19EACFD8FE}" keepAlive="1" name="連線270" type="5" refreshedVersion="0" background="1">
    <dbPr connection="Provider=Microsoft.Mashup.OleDb.1;Data Source=$Workbook$;Location=&quot;Table_2404_113_05&quot;;Extended Properties=&quot;&quot;" commandType="0"/>
  </connection>
  <connection id="393" xr16:uid="{9BEFA22C-AD6F-4F97-B659-AB3C5CF39C64}" keepAlive="1" name="連線271" type="5" refreshedVersion="0" background="1">
    <dbPr connection="Provider=Microsoft.Mashup.OleDb.1;Data Source=$Workbook$;Location=&quot;Table_2404_113_04&quot;;Extended Properties=&quot;&quot;" commandType="0"/>
  </connection>
  <connection id="394" xr16:uid="{FF74D171-4011-4BD9-B015-8BC05E108A1C}" keepAlive="1" name="連線272" type="5" refreshedVersion="0" background="1">
    <dbPr connection="Provider=Microsoft.Mashup.OleDb.1;Data Source=$Workbook$;Location=&quot;Table_2404_113_03&quot;;Extended Properties=&quot;&quot;" commandType="0"/>
  </connection>
  <connection id="395" xr16:uid="{31D58217-6841-42CB-9FCD-81C781444E92}" keepAlive="1" name="連線273" type="5" refreshedVersion="0" background="1">
    <dbPr connection="Provider=Microsoft.Mashup.OleDb.1;Data Source=$Workbook$;Location=&quot;Table_2357_113_05&quot;;Extended Properties=&quot;&quot;" commandType="0"/>
  </connection>
  <connection id="396" xr16:uid="{5F896DA8-AB2C-4247-928F-85A08089AB34}" keepAlive="1" name="連線274" type="5" refreshedVersion="0" background="1">
    <dbPr connection="Provider=Microsoft.Mashup.OleDb.1;Data Source=$Workbook$;Location=&quot;Table_2357_113_04&quot;;Extended Properties=&quot;&quot;" commandType="0"/>
  </connection>
  <connection id="397" xr16:uid="{9AB1F16D-6735-4D3F-95D3-8B2E8C1C823B}" keepAlive="1" name="連線275" type="5" refreshedVersion="0" background="1">
    <dbPr connection="Provider=Microsoft.Mashup.OleDb.1;Data Source=$Workbook$;Location=&quot;Table_2357_113_03&quot;;Extended Properties=&quot;&quot;" commandType="0"/>
  </connection>
  <connection id="398" xr16:uid="{727A3E92-5EA5-4FE2-AE5C-06903A14031B}" keepAlive="1" name="連線276" type="5" refreshedVersion="0" background="1">
    <dbPr connection="Provider=Microsoft.Mashup.OleDb.1;Data Source=$Workbook$;Location=&quot;Table_2059_113_05&quot;;Extended Properties=&quot;&quot;" commandType="0"/>
  </connection>
  <connection id="399" xr16:uid="{1141F74E-495B-4A18-803F-6EDBD18D4F34}" keepAlive="1" name="連線277" type="5" refreshedVersion="0" background="1">
    <dbPr connection="Provider=Microsoft.Mashup.OleDb.1;Data Source=$Workbook$;Location=&quot;Table_2059_113_04&quot;;Extended Properties=&quot;&quot;" commandType="0"/>
  </connection>
  <connection id="400" xr16:uid="{DDC4547E-66A4-4332-9068-CC19697D3CF9}" keepAlive="1" name="連線278" type="5" refreshedVersion="0" background="1">
    <dbPr connection="Provider=Microsoft.Mashup.OleDb.1;Data Source=$Workbook$;Location=&quot;Table_2059_113_03&quot;;Extended Properties=&quot;&quot;" commandType="0"/>
  </connection>
  <connection id="401" xr16:uid="{94E75930-9EF7-4084-A40C-5D237E0D3E26}" keepAlive="1" name="連線279" type="5" refreshedVersion="0" background="1">
    <dbPr connection="Provider=Microsoft.Mashup.OleDb.1;Data Source=$Workbook$;Location=&quot;Table_3533_113_05&quot;;Extended Properties=&quot;&quot;" commandType="0"/>
  </connection>
  <connection id="402" xr16:uid="{383E0DDE-F3C2-4CC5-AA31-9B2052DA2698}" keepAlive="1" name="連線28" type="5" refreshedVersion="0" background="1">
    <dbPr connection="Provider=Microsoft.Mashup.OleDb.1;Data Source=$Workbook$;Location=&quot;Table_3661_113_04&quot;;Extended Properties=&quot;&quot;" commandType="0"/>
  </connection>
  <connection id="403" xr16:uid="{EAEFED06-432F-45AB-A3FB-B5656C7D1975}" keepAlive="1" name="連線280" type="5" refreshedVersion="0" background="1">
    <dbPr connection="Provider=Microsoft.Mashup.OleDb.1;Data Source=$Workbook$;Location=&quot;Table_3533_113_04&quot;;Extended Properties=&quot;&quot;" commandType="0"/>
  </connection>
  <connection id="404" xr16:uid="{5650B01B-BBAF-435D-94E1-4EB6C7545688}" keepAlive="1" name="連線281" type="5" refreshedVersion="0" background="1">
    <dbPr connection="Provider=Microsoft.Mashup.OleDb.1;Data Source=$Workbook$;Location=&quot;Table_3533_113_03&quot;;Extended Properties=&quot;&quot;" commandType="0"/>
  </connection>
  <connection id="405" xr16:uid="{11D15960-246F-4155-B3EC-B250703F9045}" keepAlive="1" name="連線282" type="5" refreshedVersion="0" background="1">
    <dbPr connection="Provider=Microsoft.Mashup.OleDb.1;Data Source=$Workbook$;Location=&quot;Table_6669_113_05&quot;;Extended Properties=&quot;&quot;" commandType="0"/>
  </connection>
  <connection id="406" xr16:uid="{D8F1CEF9-2225-4E91-A4BE-5CCE4E5D4A89}" keepAlive="1" name="連線283" type="5" refreshedVersion="0" background="1">
    <dbPr connection="Provider=Microsoft.Mashup.OleDb.1;Data Source=$Workbook$;Location=&quot;Table_6669_113_04&quot;;Extended Properties=&quot;&quot;" commandType="0"/>
  </connection>
  <connection id="407" xr16:uid="{AF373AC9-35FA-4E47-9234-745001987609}" keepAlive="1" name="連線284" type="5" refreshedVersion="0" background="1">
    <dbPr connection="Provider=Microsoft.Mashup.OleDb.1;Data Source=$Workbook$;Location=&quot;Table_6669_113_03&quot;;Extended Properties=&quot;&quot;" commandType="0"/>
  </connection>
  <connection id="408" xr16:uid="{A121CAE0-F9AC-4A77-B81F-5F7ACEB6F1F4}" keepAlive="1" name="連線285" type="5" refreshedVersion="0" background="1">
    <dbPr connection="Provider=Microsoft.Mashup.OleDb.1;Data Source=$Workbook$;Location=&quot;Table_2207_113_05&quot;;Extended Properties=&quot;&quot;" commandType="0"/>
  </connection>
  <connection id="409" xr16:uid="{E4ACA0F6-67CA-4BA4-9673-669D546484E3}" keepAlive="1" name="連線286" type="5" refreshedVersion="0" background="1">
    <dbPr connection="Provider=Microsoft.Mashup.OleDb.1;Data Source=$Workbook$;Location=&quot;Table_2207_113_04&quot;;Extended Properties=&quot;&quot;" commandType="0"/>
  </connection>
  <connection id="410" xr16:uid="{FC684ADB-D14C-465A-86C6-94CDFA8CFA5F}" keepAlive="1" name="連線287" type="5" refreshedVersion="0" background="1">
    <dbPr connection="Provider=Microsoft.Mashup.OleDb.1;Data Source=$Workbook$;Location=&quot;Table_2207_113_03&quot;;Extended Properties=&quot;&quot;" commandType="0"/>
  </connection>
  <connection id="411" xr16:uid="{AB13FA3B-BC5D-4A1B-859A-274035908E3A}" keepAlive="1" name="連線288" type="5" refreshedVersion="0" background="1">
    <dbPr connection="Provider=Microsoft.Mashup.OleDb.1;Data Source=$Workbook$;Location=&quot;Table_2454_113_05&quot;;Extended Properties=&quot;&quot;" commandType="0"/>
  </connection>
  <connection id="412" xr16:uid="{82A05CA0-7505-4B5D-871A-0C2F0479590E}" keepAlive="1" name="連線289" type="5" refreshedVersion="0" background="1">
    <dbPr connection="Provider=Microsoft.Mashup.OleDb.1;Data Source=$Workbook$;Location=&quot;Table_2454_113_04&quot;;Extended Properties=&quot;&quot;" commandType="0"/>
  </connection>
  <connection id="413" xr16:uid="{34147764-C4E3-4700-9F14-01008301EA35}" keepAlive="1" name="連線29" type="5" refreshedVersion="0" background="1">
    <dbPr connection="Provider=Microsoft.Mashup.OleDb.1;Data Source=$Workbook$;Location=&quot;Table_3661_113_03&quot;;Extended Properties=&quot;&quot;" commandType="0"/>
  </connection>
  <connection id="414" xr16:uid="{FB2979E3-3BDB-4519-9DA1-E7E056155F31}" keepAlive="1" name="連線290" type="5" refreshedVersion="0" background="1">
    <dbPr connection="Provider=Microsoft.Mashup.OleDb.1;Data Source=$Workbook$;Location=&quot;Table_2454_113_03&quot;;Extended Properties=&quot;&quot;" commandType="0"/>
  </connection>
  <connection id="415" xr16:uid="{676D9D80-C45C-4E8C-AAD7-9EBF482F506E}" keepAlive="1" name="連線291" type="5" refreshedVersion="0" background="1">
    <dbPr connection="Provider=Microsoft.Mashup.OleDb.1;Data Source=$Workbook$;Location=&quot;Table_4763_113_05&quot;;Extended Properties=&quot;&quot;" commandType="0"/>
  </connection>
  <connection id="416" xr16:uid="{B9B43986-D70E-4010-BF6F-C643EB7B2A51}" keepAlive="1" name="連線292" type="5" refreshedVersion="0" background="1">
    <dbPr connection="Provider=Microsoft.Mashup.OleDb.1;Data Source=$Workbook$;Location=&quot;Table_4763_113_04&quot;;Extended Properties=&quot;&quot;" commandType="0"/>
  </connection>
  <connection id="417" xr16:uid="{6AEAB2BA-DCF3-4371-A9DC-CCF206545B9C}" keepAlive="1" name="連線293" type="5" refreshedVersion="0" background="1">
    <dbPr connection="Provider=Microsoft.Mashup.OleDb.1;Data Source=$Workbook$;Location=&quot;Table_4763_113_03&quot;;Extended Properties=&quot;&quot;" commandType="0"/>
  </connection>
  <connection id="418" xr16:uid="{76B64D8F-61EA-4A95-A756-651DFCE045CF}" keepAlive="1" name="連線294" type="5" refreshedVersion="0" background="1">
    <dbPr connection="Provider=Microsoft.Mashup.OleDb.1;Data Source=$Workbook$;Location=&quot;Table_3008_113_05&quot;;Extended Properties=&quot;&quot;" commandType="0"/>
  </connection>
  <connection id="419" xr16:uid="{A543F897-5D82-4D94-9436-53BA97E08595}" keepAlive="1" name="連線295" type="5" refreshedVersion="0" background="1">
    <dbPr connection="Provider=Microsoft.Mashup.OleDb.1;Data Source=$Workbook$;Location=&quot;Table_3008_113_04&quot;;Extended Properties=&quot;&quot;" commandType="0"/>
  </connection>
  <connection id="420" xr16:uid="{FB4A1D51-16E8-4EF1-84A1-465C55BB4A05}" keepAlive="1" name="連線296" type="5" refreshedVersion="0" background="1">
    <dbPr connection="Provider=Microsoft.Mashup.OleDb.1;Data Source=$Workbook$;Location=&quot;Table_3008_113_03&quot;;Extended Properties=&quot;&quot;" commandType="0"/>
  </connection>
  <connection id="421" xr16:uid="{BFED1B9E-C528-4733-9557-01EDAA3D8A3B}" keepAlive="1" name="連線297" type="5" refreshedVersion="0" background="1">
    <dbPr connection="Provider=Microsoft.Mashup.OleDb.1;Data Source=$Workbook$;Location=&quot;Table_3661_113_05&quot;;Extended Properties=&quot;&quot;" commandType="0"/>
  </connection>
  <connection id="422" xr16:uid="{D4246680-FC4B-4AEA-A51E-62A252EF0C40}" keepAlive="1" name="連線298" type="5" refreshedVersion="0" background="1">
    <dbPr connection="Provider=Microsoft.Mashup.OleDb.1;Data Source=$Workbook$;Location=&quot;Table_3661_113_04&quot;;Extended Properties=&quot;&quot;" commandType="0"/>
  </connection>
  <connection id="423" xr16:uid="{D4CF1EC0-3D42-4858-8281-F9B8F69EC5DF}" keepAlive="1" name="連線299" type="5" refreshedVersion="0" background="1">
    <dbPr connection="Provider=Microsoft.Mashup.OleDb.1;Data Source=$Workbook$;Location=&quot;Table_3661_113_03&quot;;Extended Properties=&quot;&quot;" commandType="0"/>
  </connection>
  <connection id="424" xr16:uid="{5DB61A17-6CE4-4C80-9902-3112592FC55A}" keepAlive="1" name="連線3" type="5" refreshedVersion="0" background="1">
    <dbPr connection="Provider=Microsoft.Mashup.OleDb.1;Data Source=$Workbook$;Location=&quot;Table_2345_113_05&quot;;Extended Properties=&quot;&quot;" commandType="0"/>
  </connection>
  <connection id="425" xr16:uid="{9BF0BB6B-AB5D-4F20-B305-FB9BC722265A}" keepAlive="1" name="連線30" type="5" refreshedVersion="0" background="1">
    <dbPr connection="Provider=Microsoft.Mashup.OleDb.1;Data Source=$Workbook$;Location=&quot;Table_6541_113_05&quot;;Extended Properties=&quot;&quot;" commandType="0"/>
  </connection>
  <connection id="426" xr16:uid="{B00964A0-93C7-4D74-9EA0-3FF0395C719E}" keepAlive="1" name="連線300" type="5" refreshedVersion="0" background="1">
    <dbPr connection="Provider=Microsoft.Mashup.OleDb.1;Data Source=$Workbook$;Location=&quot;Table_6541_113_05&quot;;Extended Properties=&quot;&quot;" commandType="0"/>
  </connection>
  <connection id="427" xr16:uid="{2E4D75AB-3624-4E10-A72B-32EA5D504BCD}" keepAlive="1" name="連線301" type="5" refreshedVersion="0" background="1">
    <dbPr connection="Provider=Microsoft.Mashup.OleDb.1;Data Source=$Workbook$;Location=&quot;Table_6541_113_04&quot;;Extended Properties=&quot;&quot;" commandType="0"/>
  </connection>
  <connection id="428" xr16:uid="{BB1219E2-7DCA-44AF-AD45-3079835EB116}" keepAlive="1" name="連線302" type="5" refreshedVersion="0" background="1">
    <dbPr connection="Provider=Microsoft.Mashup.OleDb.1;Data Source=$Workbook$;Location=&quot;Table_6541_113_03&quot;;Extended Properties=&quot;&quot;" commandType="0"/>
  </connection>
  <connection id="429" xr16:uid="{BF34EC86-D0F4-4C3A-A25C-F5CDB150C618}" keepAlive="1" name="連線303" type="5" refreshedVersion="0" background="1">
    <dbPr connection="Provider=Microsoft.Mashup.OleDb.1;Data Source=$Workbook$;Location=&quot;Table_2345_113_05&quot;;Extended Properties=&quot;&quot;" commandType="0"/>
  </connection>
  <connection id="430" xr16:uid="{8DE9051F-4714-4EF7-ABB3-70581D9012ED}" keepAlive="1" name="連線304" type="5" refreshedVersion="0" background="1">
    <dbPr connection="Provider=Microsoft.Mashup.OleDb.1;Data Source=$Workbook$;Location=&quot;Table_2345_113_04&quot;;Extended Properties=&quot;&quot;" commandType="0"/>
  </connection>
  <connection id="431" xr16:uid="{E15B882F-ADF6-47C7-947B-0168C2085CE1}" keepAlive="1" name="連線305" type="5" refreshedVersion="0" background="1">
    <dbPr connection="Provider=Microsoft.Mashup.OleDb.1;Data Source=$Workbook$;Location=&quot;Table_2345_113_03&quot;;Extended Properties=&quot;&quot;" commandType="0"/>
  </connection>
  <connection id="432" xr16:uid="{0E7D8185-23DB-4478-817F-80F7EDBB1F42}" keepAlive="1" name="連線306" type="5" refreshedVersion="0" background="1">
    <dbPr connection="Provider=Microsoft.Mashup.OleDb.1;Data Source=$Workbook$;Location=&quot;Table_6669_113_05&quot;;Extended Properties=&quot;&quot;" commandType="0"/>
  </connection>
  <connection id="433" xr16:uid="{171FBDA7-CFC7-4D7F-A43E-F483A14878F7}" keepAlive="1" name="連線307" type="5" refreshedVersion="0" background="1">
    <dbPr connection="Provider=Microsoft.Mashup.OleDb.1;Data Source=$Workbook$;Location=&quot;Table_6669_113_04&quot;;Extended Properties=&quot;&quot;" commandType="0"/>
  </connection>
  <connection id="434" xr16:uid="{3CBEE26A-2EF4-443A-8CE8-93781EF6474C}" keepAlive="1" name="連線308" type="5" refreshedVersion="0" background="1">
    <dbPr connection="Provider=Microsoft.Mashup.OleDb.1;Data Source=$Workbook$;Location=&quot;Table_6669_113_03&quot;;Extended Properties=&quot;&quot;" commandType="0"/>
  </connection>
  <connection id="435" xr16:uid="{CB9B1DC4-7E30-432C-AD75-553C950E109C}" keepAlive="1" name="連線309" type="5" refreshedVersion="0" background="1">
    <dbPr connection="Provider=Microsoft.Mashup.OleDb.1;Data Source=$Workbook$;Location=&quot;Table_3653_113_05&quot;;Extended Properties=&quot;&quot;" commandType="0"/>
  </connection>
  <connection id="436" xr16:uid="{AFAD22EA-91E0-4C75-85F4-1C32D90C55E0}" keepAlive="1" name="連線31" type="5" refreshedVersion="0" background="1">
    <dbPr connection="Provider=Microsoft.Mashup.OleDb.1;Data Source=$Workbook$;Location=&quot;Table_6541_113_04&quot;;Extended Properties=&quot;&quot;" commandType="0"/>
  </connection>
  <connection id="437" xr16:uid="{ACA28444-7314-4493-8D5E-9AA560CBC082}" keepAlive="1" name="連線310" type="5" refreshedVersion="0" background="1">
    <dbPr connection="Provider=Microsoft.Mashup.OleDb.1;Data Source=$Workbook$;Location=&quot;Table_3653_113_04&quot;;Extended Properties=&quot;&quot;" commandType="0"/>
  </connection>
  <connection id="438" xr16:uid="{E92079F3-AD1E-456F-B54E-D7C2693E1668}" keepAlive="1" name="連線311" type="5" refreshedVersion="0" background="1">
    <dbPr connection="Provider=Microsoft.Mashup.OleDb.1;Data Source=$Workbook$;Location=&quot;Table_3653_113_03&quot;;Extended Properties=&quot;&quot;" commandType="0"/>
  </connection>
  <connection id="439" xr16:uid="{EA7EB17E-024C-4F54-AF04-258F2CD7A57E}" keepAlive="1" name="連線312" type="5" refreshedVersion="0" background="1">
    <dbPr connection="Provider=Microsoft.Mashup.OleDb.1;Data Source=$Workbook$;Location=&quot;Table_1519_113_05&quot;;Extended Properties=&quot;&quot;" commandType="0"/>
  </connection>
  <connection id="440" xr16:uid="{5B190D6B-F097-4182-8CDD-10549F419BAC}" keepAlive="1" name="連線313" type="5" refreshedVersion="0" background="1">
    <dbPr connection="Provider=Microsoft.Mashup.OleDb.1;Data Source=$Workbook$;Location=&quot;Table_1519_113_04&quot;;Extended Properties=&quot;&quot;" commandType="0"/>
  </connection>
  <connection id="441" xr16:uid="{AC4F65F5-104B-41F3-998E-211351BE00E7}" keepAlive="1" name="連線314" type="5" refreshedVersion="0" background="1">
    <dbPr connection="Provider=Microsoft.Mashup.OleDb.1;Data Source=$Workbook$;Location=&quot;Table_1519_113_03&quot;;Extended Properties=&quot;&quot;" commandType="0"/>
  </connection>
  <connection id="442" xr16:uid="{419F3B49-3B2B-47A0-9124-72A4F7574981}" keepAlive="1" name="連線315" type="5" refreshedVersion="0" background="1">
    <dbPr connection="Provider=Microsoft.Mashup.OleDb.1;Data Source=$Workbook$;Location=&quot;Table_1905_113_05&quot;;Extended Properties=&quot;&quot;" commandType="0"/>
  </connection>
  <connection id="443" xr16:uid="{4D716E17-334C-4A71-B41F-D2C3D11273C3}" keepAlive="1" name="連線316" type="5" refreshedVersion="0" background="1">
    <dbPr connection="Provider=Microsoft.Mashup.OleDb.1;Data Source=$Workbook$;Location=&quot;Table_1905_113_04&quot;;Extended Properties=&quot;&quot;" commandType="0"/>
  </connection>
  <connection id="444" xr16:uid="{034C2DE4-3B45-4BA5-ACB4-60918AA80C8A}" keepAlive="1" name="連線317" type="5" refreshedVersion="0" background="1">
    <dbPr connection="Provider=Microsoft.Mashup.OleDb.1;Data Source=$Workbook$;Location=&quot;Table_1905_113_03&quot;;Extended Properties=&quot;&quot;" commandType="0"/>
  </connection>
  <connection id="445" xr16:uid="{4D93193E-7242-40AC-92E8-DF69334673E3}" keepAlive="1" name="連線318" type="5" refreshedVersion="0" background="1">
    <dbPr connection="Provider=Microsoft.Mashup.OleDb.1;Data Source=$Workbook$;Location=&quot;Table_6409_113_05&quot;;Extended Properties=&quot;&quot;" commandType="0"/>
  </connection>
  <connection id="446" xr16:uid="{EC1521F8-984B-427C-80F7-23B3CED7854F}" keepAlive="1" name="連線319" type="5" refreshedVersion="0" background="1">
    <dbPr connection="Provider=Microsoft.Mashup.OleDb.1;Data Source=$Workbook$;Location=&quot;Table_6409_113_04&quot;;Extended Properties=&quot;&quot;" commandType="0"/>
  </connection>
  <connection id="447" xr16:uid="{0EDB0D5A-68C7-44F4-A544-61FE3ABE524D}" keepAlive="1" name="連線32" type="5" refreshedVersion="0" background="1">
    <dbPr connection="Provider=Microsoft.Mashup.OleDb.1;Data Source=$Workbook$;Location=&quot;Table_6541_113_03&quot;;Extended Properties=&quot;&quot;" commandType="0"/>
  </connection>
  <connection id="448" xr16:uid="{95250E29-A697-4734-ACB8-86843E2B149D}" keepAlive="1" name="連線320" type="5" refreshedVersion="0" background="1">
    <dbPr connection="Provider=Microsoft.Mashup.OleDb.1;Data Source=$Workbook$;Location=&quot;Table_6409_113_03&quot;;Extended Properties=&quot;&quot;" commandType="0"/>
  </connection>
  <connection id="449" xr16:uid="{96629AEE-C093-4777-8480-07EA3E165408}" keepAlive="1" name="連線321" type="5" refreshedVersion="0" background="1">
    <dbPr connection="Provider=Microsoft.Mashup.OleDb.1;Data Source=$Workbook$;Location=&quot;Table_3443_113_05&quot;;Extended Properties=&quot;&quot;" commandType="0"/>
  </connection>
  <connection id="450" xr16:uid="{721CB88F-3BE5-480D-A7C0-4709B00BFA3A}" keepAlive="1" name="連線322" type="5" refreshedVersion="0" background="1">
    <dbPr connection="Provider=Microsoft.Mashup.OleDb.1;Data Source=$Workbook$;Location=&quot;Table_3443_113_04&quot;;Extended Properties=&quot;&quot;" commandType="0"/>
  </connection>
  <connection id="451" xr16:uid="{6C01A392-E1A0-4036-BC08-A13104DADA1A}" keepAlive="1" name="連線323" type="5" refreshedVersion="0" background="1">
    <dbPr connection="Provider=Microsoft.Mashup.OleDb.1;Data Source=$Workbook$;Location=&quot;Table_3443_113_03&quot;;Extended Properties=&quot;&quot;" commandType="0"/>
  </connection>
  <connection id="452" xr16:uid="{19DB6B12-A0C4-4A24-8AC3-59A1D8041EC0}" keepAlive="1" name="連線324" type="5" refreshedVersion="0" background="1">
    <dbPr connection="Provider=Microsoft.Mashup.OleDb.1;Data Source=$Workbook$;Location=&quot;Table_2637_113_05&quot;;Extended Properties=&quot;&quot;" commandType="0"/>
  </connection>
  <connection id="453" xr16:uid="{84D6E179-FE7B-4172-AB2B-E20EB0C022F0}" keepAlive="1" name="連線325" type="5" refreshedVersion="0" background="1">
    <dbPr connection="Provider=Microsoft.Mashup.OleDb.1;Data Source=$Workbook$;Location=&quot;Table_2637_113_04&quot;;Extended Properties=&quot;&quot;" commandType="0"/>
  </connection>
  <connection id="454" xr16:uid="{AC5D3766-CD3E-44B8-81F3-1019088E6748}" keepAlive="1" name="連線326" type="5" refreshedVersion="0" background="1">
    <dbPr connection="Provider=Microsoft.Mashup.OleDb.1;Data Source=$Workbook$;Location=&quot;Table_2637_113_03&quot;;Extended Properties=&quot;&quot;" commandType="0"/>
  </connection>
  <connection id="455" xr16:uid="{D6200D32-965D-423E-B19B-A06F7EC02B3A}" keepAlive="1" name="連線327" type="5" refreshedVersion="0" background="1">
    <dbPr connection="Provider=Microsoft.Mashup.OleDb.1;Data Source=$Workbook$;Location=&quot;Table_3661_113_05&quot;;Extended Properties=&quot;&quot;" commandType="0"/>
  </connection>
  <connection id="456" xr16:uid="{81D3BE5A-CC82-4261-AEA6-F673DA01601D}" keepAlive="1" name="連線328" type="5" refreshedVersion="0" background="1">
    <dbPr connection="Provider=Microsoft.Mashup.OleDb.1;Data Source=$Workbook$;Location=&quot;Table_3661_113_04&quot;;Extended Properties=&quot;&quot;" commandType="0"/>
  </connection>
  <connection id="457" xr16:uid="{0DBB96F6-F768-47B0-A9B4-FA3E09E02580}" keepAlive="1" name="連線329" type="5" refreshedVersion="0" background="1">
    <dbPr connection="Provider=Microsoft.Mashup.OleDb.1;Data Source=$Workbook$;Location=&quot;Table_3661_113_03&quot;;Extended Properties=&quot;&quot;" commandType="0"/>
  </connection>
  <connection id="458" xr16:uid="{E45FB66B-1BCB-47C5-A878-912129B987E3}" keepAlive="1" name="連線33" type="5" refreshedVersion="0" background="1">
    <dbPr connection="Provider=Microsoft.Mashup.OleDb.1;Data Source=$Workbook$;Location=&quot;Table_2345_113_05&quot;;Extended Properties=&quot;&quot;" commandType="0"/>
  </connection>
  <connection id="459" xr16:uid="{4523BE0A-9E1C-43A6-AF71-DE02989EC878}" keepAlive="1" name="連線330" type="5" refreshedVersion="0" background="1">
    <dbPr connection="Provider=Microsoft.Mashup.OleDb.1;Data Source=$Workbook$;Location=&quot;Table_4938_113_05&quot;;Extended Properties=&quot;&quot;" commandType="0"/>
  </connection>
  <connection id="460" xr16:uid="{9F0F993F-2B0C-4662-9515-088E471F93E8}" keepAlive="1" name="連線331" type="5" refreshedVersion="0" background="1">
    <dbPr connection="Provider=Microsoft.Mashup.OleDb.1;Data Source=$Workbook$;Location=&quot;Table_4938_113_04&quot;;Extended Properties=&quot;&quot;" commandType="0"/>
  </connection>
  <connection id="461" xr16:uid="{F81174DC-272F-46CA-BA57-B808D961FAEB}" keepAlive="1" name="連線332" type="5" refreshedVersion="0" background="1">
    <dbPr connection="Provider=Microsoft.Mashup.OleDb.1;Data Source=$Workbook$;Location=&quot;Table_4938_113_03&quot;;Extended Properties=&quot;&quot;" commandType="0"/>
  </connection>
  <connection id="462" xr16:uid="{03B2A83C-013A-48F2-B1CB-18A6932C951E}" keepAlive="1" name="連線333" type="5" refreshedVersion="0" background="1">
    <dbPr connection="Provider=Microsoft.Mashup.OleDb.1;Data Source=$Workbook$;Location=&quot;Table_2357_113_05&quot;;Extended Properties=&quot;&quot;" commandType="0"/>
  </connection>
  <connection id="463" xr16:uid="{0C042E5F-78DF-42FE-B495-DF9D9D06D721}" keepAlive="1" name="連線334" type="5" refreshedVersion="0" background="1">
    <dbPr connection="Provider=Microsoft.Mashup.OleDb.1;Data Source=$Workbook$;Location=&quot;Table_2357_113_04&quot;;Extended Properties=&quot;&quot;" commandType="0"/>
  </connection>
  <connection id="464" xr16:uid="{CC0989EA-8196-4DA6-86BF-5E091B3B7169}" keepAlive="1" name="連線335" type="5" refreshedVersion="0" background="1">
    <dbPr connection="Provider=Microsoft.Mashup.OleDb.1;Data Source=$Workbook$;Location=&quot;Table_2357_113_03&quot;;Extended Properties=&quot;&quot;" commandType="0"/>
  </connection>
  <connection id="465" xr16:uid="{92609C04-A55E-459D-921E-0542700692F4}" keepAlive="1" name="連線336" type="5" refreshedVersion="0" background="1">
    <dbPr connection="Provider=Microsoft.Mashup.OleDb.1;Data Source=$Workbook$;Location=&quot;Table_3036_113_05&quot;;Extended Properties=&quot;&quot;" commandType="0"/>
  </connection>
  <connection id="466" xr16:uid="{6C2716FC-3666-451E-B9F7-7CE7F0334B62}" keepAlive="1" name="連線337" type="5" refreshedVersion="0" background="1">
    <dbPr connection="Provider=Microsoft.Mashup.OleDb.1;Data Source=$Workbook$;Location=&quot;Table_3036_113_04&quot;;Extended Properties=&quot;&quot;" commandType="0"/>
  </connection>
  <connection id="467" xr16:uid="{99BE396B-30C4-4809-915C-9C4E550E3487}" keepAlive="1" name="連線338" type="5" refreshedVersion="0" background="1">
    <dbPr connection="Provider=Microsoft.Mashup.OleDb.1;Data Source=$Workbook$;Location=&quot;Table_3036_113_03&quot;;Extended Properties=&quot;&quot;" commandType="0"/>
  </connection>
  <connection id="468" xr16:uid="{08A551EE-C6D9-4183-8493-0D2AE8DFF730}" keepAlive="1" name="連線339" type="5" refreshedVersion="0" background="1">
    <dbPr connection="Provider=Microsoft.Mashup.OleDb.1;Data Source=$Workbook$;Location=&quot;Table_6669_113_05&quot;;Extended Properties=&quot;&quot;" commandType="0"/>
  </connection>
  <connection id="469" xr16:uid="{AE7A7E1C-3BFD-4D92-B623-57D3510F8DE6}" keepAlive="1" name="連線34" type="5" refreshedVersion="0" background="1">
    <dbPr connection="Provider=Microsoft.Mashup.OleDb.1;Data Source=$Workbook$;Location=&quot;Table_2345_113_04&quot;;Extended Properties=&quot;&quot;" commandType="0"/>
  </connection>
  <connection id="470" xr16:uid="{F07AC503-6647-4A70-8C84-F4F1BA18D7F7}" keepAlive="1" name="連線340" type="5" refreshedVersion="0" background="1">
    <dbPr connection="Provider=Microsoft.Mashup.OleDb.1;Data Source=$Workbook$;Location=&quot;Table_6669_113_04&quot;;Extended Properties=&quot;&quot;" commandType="0"/>
  </connection>
  <connection id="471" xr16:uid="{8340D71C-5A8C-4CA2-B1A6-FE6AC00BDCA9}" keepAlive="1" name="連線341" type="5" refreshedVersion="0" background="1">
    <dbPr connection="Provider=Microsoft.Mashup.OleDb.1;Data Source=$Workbook$;Location=&quot;Table_6669_113_03&quot;;Extended Properties=&quot;&quot;" commandType="0"/>
  </connection>
  <connection id="472" xr16:uid="{42CC96EE-1B25-4639-895D-E84AC3063BBB}" keepAlive="1" name="連線342" type="5" refreshedVersion="0" background="1">
    <dbPr connection="Provider=Microsoft.Mashup.OleDb.1;Data Source=$Workbook$;Location=&quot;Table_1809_113_05&quot;;Extended Properties=&quot;&quot;" commandType="0"/>
  </connection>
  <connection id="473" xr16:uid="{57ED245C-8E1C-4D8B-BEC2-5F84604B4219}" keepAlive="1" name="連線343" type="5" refreshedVersion="0" background="1">
    <dbPr connection="Provider=Microsoft.Mashup.OleDb.1;Data Source=$Workbook$;Location=&quot;Table_1809_113_04&quot;;Extended Properties=&quot;&quot;" commandType="0"/>
  </connection>
  <connection id="474" xr16:uid="{1ACBAABA-90C2-4A1A-AD4D-634E81DA22FE}" keepAlive="1" name="連線344" type="5" refreshedVersion="0" background="1">
    <dbPr connection="Provider=Microsoft.Mashup.OleDb.1;Data Source=$Workbook$;Location=&quot;Table_1809_113_03&quot;;Extended Properties=&quot;&quot;" commandType="0"/>
  </connection>
  <connection id="475" xr16:uid="{A68C4F9F-9D9F-4B48-99CC-7B2875A4FA5F}" keepAlive="1" name="連線345" type="5" refreshedVersion="0" background="1">
    <dbPr connection="Provider=Microsoft.Mashup.OleDb.1;Data Source=$Workbook$;Location=&quot;Table_3356_113_05&quot;;Extended Properties=&quot;&quot;" commandType="0"/>
  </connection>
  <connection id="476" xr16:uid="{E3F8E711-3E4E-4AC6-9B65-2E80556944C7}" keepAlive="1" name="連線346" type="5" refreshedVersion="0" background="1">
    <dbPr connection="Provider=Microsoft.Mashup.OleDb.1;Data Source=$Workbook$;Location=&quot;Table_3356_113_04&quot;;Extended Properties=&quot;&quot;" commandType="0"/>
  </connection>
  <connection id="477" xr16:uid="{1E0FAE68-6DB9-4B39-BFFE-1D34BAC00B87}" keepAlive="1" name="連線347" type="5" refreshedVersion="0" background="1">
    <dbPr connection="Provider=Microsoft.Mashup.OleDb.1;Data Source=$Workbook$;Location=&quot;Table_3356_113_03&quot;;Extended Properties=&quot;&quot;" commandType="0"/>
  </connection>
  <connection id="478" xr16:uid="{7FCC4017-03BF-4E7E-B1A4-6289DAAAE2FA}" keepAlive="1" name="連線348" type="5" refreshedVersion="0" background="1">
    <dbPr connection="Provider=Microsoft.Mashup.OleDb.1;Data Source=$Workbook$;Location=&quot;Table_6414_113_05&quot;;Extended Properties=&quot;&quot;" commandType="0"/>
  </connection>
  <connection id="479" xr16:uid="{25CB870E-28DC-472A-9329-71F691FB9144}" keepAlive="1" name="連線349" type="5" refreshedVersion="0" background="1">
    <dbPr connection="Provider=Microsoft.Mashup.OleDb.1;Data Source=$Workbook$;Location=&quot;Table_6414_113_04&quot;;Extended Properties=&quot;&quot;" commandType="0"/>
  </connection>
  <connection id="480" xr16:uid="{3403C227-FC32-4C15-A912-DE5DDD993D35}" keepAlive="1" name="連線35" type="5" refreshedVersion="0" background="1">
    <dbPr connection="Provider=Microsoft.Mashup.OleDb.1;Data Source=$Workbook$;Location=&quot;Table_2345_113_03&quot;;Extended Properties=&quot;&quot;" commandType="0"/>
  </connection>
  <connection id="481" xr16:uid="{F7E54F61-BBFC-482A-A41E-2B556D804581}" keepAlive="1" name="連線350" type="5" refreshedVersion="0" background="1">
    <dbPr connection="Provider=Microsoft.Mashup.OleDb.1;Data Source=$Workbook$;Location=&quot;Table_6414_113_03&quot;;Extended Properties=&quot;&quot;" commandType="0"/>
  </connection>
  <connection id="482" xr16:uid="{67A7A6CE-13CB-4C1A-A481-6EAC9BE0E3FC}" keepAlive="1" name="連線351" type="5" refreshedVersion="0" background="1">
    <dbPr connection="Provider=Microsoft.Mashup.OleDb.1;Data Source=$Workbook$;Location=&quot;Table_1905_113_05&quot;;Extended Properties=&quot;&quot;" commandType="0"/>
  </connection>
  <connection id="483" xr16:uid="{6A15B839-B113-42F6-9A6F-1AA894828D07}" keepAlive="1" name="連線352" type="5" refreshedVersion="0" background="1">
    <dbPr connection="Provider=Microsoft.Mashup.OleDb.1;Data Source=$Workbook$;Location=&quot;Table_1905_113_04&quot;;Extended Properties=&quot;&quot;" commandType="0"/>
  </connection>
  <connection id="484" xr16:uid="{866EE147-A86E-483D-9A81-FC982A9EDD77}" keepAlive="1" name="連線353" type="5" refreshedVersion="0" background="1">
    <dbPr connection="Provider=Microsoft.Mashup.OleDb.1;Data Source=$Workbook$;Location=&quot;Table_1905_113_03&quot;;Extended Properties=&quot;&quot;" commandType="0"/>
  </connection>
  <connection id="485" xr16:uid="{A8EAD7B5-E81E-4EBB-8CD9-51657FAD8A8D}" keepAlive="1" name="連線354" type="5" refreshedVersion="0" background="1">
    <dbPr connection="Provider=Microsoft.Mashup.OleDb.1;Data Source=$Workbook$;Location=&quot;Table_3504_113_05&quot;;Extended Properties=&quot;&quot;" commandType="0"/>
  </connection>
  <connection id="486" xr16:uid="{7B310436-0137-4212-B9A7-A178BD6C07FF}" keepAlive="1" name="連線355" type="5" refreshedVersion="0" background="1">
    <dbPr connection="Provider=Microsoft.Mashup.OleDb.1;Data Source=$Workbook$;Location=&quot;Table_3504_113_04&quot;;Extended Properties=&quot;&quot;" commandType="0"/>
  </connection>
  <connection id="487" xr16:uid="{D7ACC576-4005-47AD-81D7-F0AC835EFF85}" keepAlive="1" name="連線356" type="5" refreshedVersion="0" background="1">
    <dbPr connection="Provider=Microsoft.Mashup.OleDb.1;Data Source=$Workbook$;Location=&quot;Table_3504_113_03&quot;;Extended Properties=&quot;&quot;" commandType="0"/>
  </connection>
  <connection id="488" xr16:uid="{B21ED471-276B-44B3-A742-C09BB6F211D4}" keepAlive="1" name="連線357" type="5" refreshedVersion="0" background="1">
    <dbPr connection="Provider=Microsoft.Mashup.OleDb.1;Data Source=$Workbook$;Location=&quot;Table_2338_113_05&quot;;Extended Properties=&quot;&quot;" commandType="0"/>
  </connection>
  <connection id="489" xr16:uid="{1961E30E-0964-4DF1-816E-14DF19B4E897}" keepAlive="1" name="連線358" type="5" refreshedVersion="0" background="1">
    <dbPr connection="Provider=Microsoft.Mashup.OleDb.1;Data Source=$Workbook$;Location=&quot;Table_2338_113_04&quot;;Extended Properties=&quot;&quot;" commandType="0"/>
  </connection>
  <connection id="490" xr16:uid="{198463EC-020E-4C0C-A3D9-80732696C2D1}" keepAlive="1" name="連線359" type="5" refreshedVersion="0" background="1">
    <dbPr connection="Provider=Microsoft.Mashup.OleDb.1;Data Source=$Workbook$;Location=&quot;Table_2338_113_03&quot;;Extended Properties=&quot;&quot;" commandType="0"/>
  </connection>
  <connection id="491" xr16:uid="{9248B5AE-734A-4AE7-89BB-02F363FC72AF}" keepAlive="1" name="連線36" type="5" refreshedVersion="0" background="1">
    <dbPr connection="Provider=Microsoft.Mashup.OleDb.1;Data Source=$Workbook$;Location=&quot;Table_6669_113_05&quot;;Extended Properties=&quot;&quot;" commandType="0"/>
  </connection>
  <connection id="492" xr16:uid="{A7E5B401-9466-4B50-8BB1-C86BC232310A}" keepAlive="1" name="連線360" type="5" refreshedVersion="0" background="1">
    <dbPr connection="Provider=Microsoft.Mashup.OleDb.1;Data Source=$Workbook$;Location=&quot;Table_1731_113_05&quot;;Extended Properties=&quot;&quot;" commandType="0"/>
  </connection>
  <connection id="493" xr16:uid="{4D5F9A97-4FE2-438F-8653-524533E8745C}" keepAlive="1" name="連線361" type="5" refreshedVersion="0" background="1">
    <dbPr connection="Provider=Microsoft.Mashup.OleDb.1;Data Source=$Workbook$;Location=&quot;Table_1731_113_04&quot;;Extended Properties=&quot;&quot;" commandType="0"/>
  </connection>
  <connection id="494" xr16:uid="{CD12B399-4BF8-4299-9F7A-FCD178F675D5}" keepAlive="1" name="連線362" type="5" refreshedVersion="0" background="1">
    <dbPr connection="Provider=Microsoft.Mashup.OleDb.1;Data Source=$Workbook$;Location=&quot;Table_1731_113_03&quot;;Extended Properties=&quot;&quot;" commandType="0"/>
  </connection>
  <connection id="495" xr16:uid="{EE43DE98-AA75-4C65-B963-C9E9B490A730}" keepAlive="1" name="連線363" type="5" refreshedVersion="0" background="1">
    <dbPr connection="Provider=Microsoft.Mashup.OleDb.1;Data Source=$Workbook$;Location=&quot;Table_5434_113_05&quot;;Extended Properties=&quot;&quot;" commandType="0"/>
  </connection>
  <connection id="496" xr16:uid="{81843C0B-0F01-439E-B35F-AA8535AA45B1}" keepAlive="1" name="連線364" type="5" refreshedVersion="0" background="1">
    <dbPr connection="Provider=Microsoft.Mashup.OleDb.1;Data Source=$Workbook$;Location=&quot;Table_5434_113_04&quot;;Extended Properties=&quot;&quot;" commandType="0"/>
  </connection>
  <connection id="497" xr16:uid="{8B05ABA5-FA39-4A4D-AEF8-3233D8341B99}" keepAlive="1" name="連線365" type="5" refreshedVersion="0" background="1">
    <dbPr connection="Provider=Microsoft.Mashup.OleDb.1;Data Source=$Workbook$;Location=&quot;Table_5434_113_03&quot;;Extended Properties=&quot;&quot;" commandType="0"/>
  </connection>
  <connection id="498" xr16:uid="{E8CACE76-2E03-426E-BDD8-730FC49259D1}" keepAlive="1" name="連線366" type="5" refreshedVersion="0" background="1">
    <dbPr connection="Provider=Microsoft.Mashup.OleDb.1;Data Source=$Workbook$;Location=&quot;Table_3533_113_05&quot;;Extended Properties=&quot;&quot;" commandType="0"/>
  </connection>
  <connection id="499" xr16:uid="{4F3DAEF4-37F2-4EF6-8315-D18BACF73182}" keepAlive="1" name="連線367" type="5" refreshedVersion="0" background="1">
    <dbPr connection="Provider=Microsoft.Mashup.OleDb.1;Data Source=$Workbook$;Location=&quot;Table_3533_113_04&quot;;Extended Properties=&quot;&quot;" commandType="0"/>
  </connection>
  <connection id="500" xr16:uid="{C549A03A-72B3-42D4-B354-F91975F997BD}" keepAlive="1" name="連線368" type="5" refreshedVersion="0" background="1">
    <dbPr connection="Provider=Microsoft.Mashup.OleDb.1;Data Source=$Workbook$;Location=&quot;Table_3533_113_03&quot;;Extended Properties=&quot;&quot;" commandType="0"/>
  </connection>
  <connection id="501" xr16:uid="{392DAF68-3FE1-4D87-8515-54894E9DFD25}" keepAlive="1" name="連線369" type="5" refreshedVersion="0" background="1">
    <dbPr connection="Provider=Microsoft.Mashup.OleDb.1;Data Source=$Workbook$;Location=&quot;Table_2608_113_05&quot;;Extended Properties=&quot;&quot;" commandType="0"/>
  </connection>
  <connection id="502" xr16:uid="{8656A24D-E479-4EE4-AD47-F8865EDC9C71}" keepAlive="1" name="連線37" type="5" refreshedVersion="0" background="1">
    <dbPr connection="Provider=Microsoft.Mashup.OleDb.1;Data Source=$Workbook$;Location=&quot;Table_6669_113_04&quot;;Extended Properties=&quot;&quot;" commandType="0"/>
  </connection>
  <connection id="503" xr16:uid="{813BF625-2195-4CDA-85FD-6E9797A031E8}" keepAlive="1" name="連線370" type="5" refreshedVersion="0" background="1">
    <dbPr connection="Provider=Microsoft.Mashup.OleDb.1;Data Source=$Workbook$;Location=&quot;Table_2608_113_04&quot;;Extended Properties=&quot;&quot;" commandType="0"/>
  </connection>
  <connection id="504" xr16:uid="{B6526B98-BDA2-4C6F-A3D8-B21FF81406B0}" keepAlive="1" name="連線371" type="5" refreshedVersion="0" background="1">
    <dbPr connection="Provider=Microsoft.Mashup.OleDb.1;Data Source=$Workbook$;Location=&quot;Table_2608_113_03&quot;;Extended Properties=&quot;&quot;" commandType="0"/>
  </connection>
  <connection id="505" xr16:uid="{9F7B0E4E-B674-4C6C-87EB-203C560307C2}" keepAlive="1" name="連線372" type="5" refreshedVersion="0" background="1">
    <dbPr connection="Provider=Microsoft.Mashup.OleDb.1;Data Source=$Workbook$;Location=&quot;Table_5284_113_05&quot;;Extended Properties=&quot;&quot;" commandType="0"/>
  </connection>
  <connection id="506" xr16:uid="{DA04A739-1655-4BD6-8125-EAB577F67450}" keepAlive="1" name="連線373" type="5" refreshedVersion="0" background="1">
    <dbPr connection="Provider=Microsoft.Mashup.OleDb.1;Data Source=$Workbook$;Location=&quot;Table_5284_113_04&quot;;Extended Properties=&quot;&quot;" commandType="0"/>
  </connection>
  <connection id="507" xr16:uid="{E49531FA-88F3-4F40-ABDB-51AB49DA1D0D}" keepAlive="1" name="連線374" type="5" refreshedVersion="0" background="1">
    <dbPr connection="Provider=Microsoft.Mashup.OleDb.1;Data Source=$Workbook$;Location=&quot;Table_5284_113_03&quot;;Extended Properties=&quot;&quot;" commandType="0"/>
  </connection>
  <connection id="508" xr16:uid="{942489DA-FE01-48CD-92AE-0A9F5FA01358}" keepAlive="1" name="連線375" type="5" refreshedVersion="0" background="1">
    <dbPr connection="Provider=Microsoft.Mashup.OleDb.1;Data Source=$Workbook$;Location=&quot;Table_2636_113_05&quot;;Extended Properties=&quot;&quot;" commandType="0"/>
  </connection>
  <connection id="509" xr16:uid="{2E1C0D2D-6D2D-48B1-BA41-30209E604016}" keepAlive="1" name="連線376" type="5" refreshedVersion="0" background="1">
    <dbPr connection="Provider=Microsoft.Mashup.OleDb.1;Data Source=$Workbook$;Location=&quot;Table_2636_113_04&quot;;Extended Properties=&quot;&quot;" commandType="0"/>
  </connection>
  <connection id="510" xr16:uid="{A4E401E0-7661-48B2-B282-68D9796D4D18}" keepAlive="1" name="連線377" type="5" refreshedVersion="0" background="1">
    <dbPr connection="Provider=Microsoft.Mashup.OleDb.1;Data Source=$Workbook$;Location=&quot;Table_2636_113_03&quot;;Extended Properties=&quot;&quot;" commandType="0"/>
  </connection>
  <connection id="511" xr16:uid="{970F640E-AA44-49AD-9613-AEAE0517B92A}" keepAlive="1" name="連線378" type="5" refreshedVersion="0" background="1">
    <dbPr connection="Provider=Microsoft.Mashup.OleDb.1;Data Source=$Workbook$;Location=&quot;Table_2383_113_05&quot;;Extended Properties=&quot;&quot;" commandType="0"/>
  </connection>
  <connection id="512" xr16:uid="{F2B20B65-181E-42C3-8ADC-C8EF8AF3EA25}" keepAlive="1" name="連線379" type="5" refreshedVersion="0" background="1">
    <dbPr connection="Provider=Microsoft.Mashup.OleDb.1;Data Source=$Workbook$;Location=&quot;Table_2383_113_04&quot;;Extended Properties=&quot;&quot;" commandType="0"/>
  </connection>
  <connection id="513" xr16:uid="{35AF400B-76A5-4DC4-85A5-71C1D5538721}" keepAlive="1" name="連線38" type="5" refreshedVersion="0" background="1">
    <dbPr connection="Provider=Microsoft.Mashup.OleDb.1;Data Source=$Workbook$;Location=&quot;Table_6669_113_03&quot;;Extended Properties=&quot;&quot;" commandType="0"/>
  </connection>
  <connection id="514" xr16:uid="{4CE0AB5C-DE31-49A5-BDBC-B7776C230F87}" keepAlive="1" name="連線380" type="5" refreshedVersion="0" background="1">
    <dbPr connection="Provider=Microsoft.Mashup.OleDb.1;Data Source=$Workbook$;Location=&quot;Table_2383_113_03&quot;;Extended Properties=&quot;&quot;" commandType="0"/>
  </connection>
  <connection id="515" xr16:uid="{755ADF97-EED9-4BA0-86D3-8AA2CA7C0992}" keepAlive="1" name="連線381" type="5" refreshedVersion="0" background="1">
    <dbPr connection="Provider=Microsoft.Mashup.OleDb.1;Data Source=$Workbook$;Location=&quot;Table_4566_113_05&quot;;Extended Properties=&quot;&quot;" commandType="0"/>
  </connection>
  <connection id="516" xr16:uid="{3336E729-AB40-492A-80A2-5E54BEFC7AF4}" keepAlive="1" name="連線382" type="5" refreshedVersion="0" background="1">
    <dbPr connection="Provider=Microsoft.Mashup.OleDb.1;Data Source=$Workbook$;Location=&quot;Table_4566_113_04&quot;;Extended Properties=&quot;&quot;" commandType="0"/>
  </connection>
  <connection id="517" xr16:uid="{2508E8A8-7FF3-486B-B6E8-005C69EE5C50}" keepAlive="1" name="連線383" type="5" refreshedVersion="0" background="1">
    <dbPr connection="Provider=Microsoft.Mashup.OleDb.1;Data Source=$Workbook$;Location=&quot;Table_4566_113_03&quot;;Extended Properties=&quot;&quot;" commandType="0"/>
  </connection>
  <connection id="518" xr16:uid="{F9E9FCBB-C654-44BB-9AF1-0F1249322BB0}" keepAlive="1" name="連線384" type="5" refreshedVersion="0" background="1">
    <dbPr connection="Provider=Microsoft.Mashup.OleDb.1;Data Source=$Workbook$;Location=&quot;Table_1909_113_05&quot;;Extended Properties=&quot;&quot;" commandType="0"/>
  </connection>
  <connection id="519" xr16:uid="{E8EAB7E0-16B0-45D2-9FBB-061653AEE6AC}" keepAlive="1" name="連線385" type="5" refreshedVersion="0" background="1">
    <dbPr connection="Provider=Microsoft.Mashup.OleDb.1;Data Source=$Workbook$;Location=&quot;Table_1909_113_04&quot;;Extended Properties=&quot;&quot;" commandType="0"/>
  </connection>
  <connection id="520" xr16:uid="{A256277B-AE92-4950-84E0-F8F28386CED9}" keepAlive="1" name="連線386" type="5" refreshedVersion="0" background="1">
    <dbPr connection="Provider=Microsoft.Mashup.OleDb.1;Data Source=$Workbook$;Location=&quot;Table_1909_113_03&quot;;Extended Properties=&quot;&quot;" commandType="0"/>
  </connection>
  <connection id="521" xr16:uid="{3582BDFD-D1DE-4A9C-9828-42BAB631AE20}" keepAlive="1" name="連線387" type="5" refreshedVersion="0" background="1">
    <dbPr connection="Provider=Microsoft.Mashup.OleDb.1;Data Source=$Workbook$;Location=&quot;Table_6706_113_05&quot;;Extended Properties=&quot;&quot;" commandType="0"/>
  </connection>
  <connection id="522" xr16:uid="{C9CF22D9-B763-4B3F-9525-A1711D298C07}" keepAlive="1" name="連線388" type="5" refreshedVersion="0" background="1">
    <dbPr connection="Provider=Microsoft.Mashup.OleDb.1;Data Source=$Workbook$;Location=&quot;Table_6706_113_04&quot;;Extended Properties=&quot;&quot;" commandType="0"/>
  </connection>
  <connection id="523" xr16:uid="{270BECF9-3ACA-4C03-9F8F-2E43182AD93F}" keepAlive="1" name="連線389" type="5" refreshedVersion="0" background="1">
    <dbPr connection="Provider=Microsoft.Mashup.OleDb.1;Data Source=$Workbook$;Location=&quot;Table_6706_113_03&quot;;Extended Properties=&quot;&quot;" commandType="0"/>
  </connection>
  <connection id="524" xr16:uid="{62582128-75A8-4460-9A7F-E316EA670119}" keepAlive="1" name="連線39" type="5" refreshedVersion="0" background="1">
    <dbPr connection="Provider=Microsoft.Mashup.OleDb.1;Data Source=$Workbook$;Location=&quot;Table_3653_113_05&quot;;Extended Properties=&quot;&quot;" commandType="0"/>
  </connection>
  <connection id="525" xr16:uid="{4F0E99A8-C371-493A-BC10-0F6439524CE2}" keepAlive="1" name="連線390" type="5" refreshedVersion="0" background="1">
    <dbPr connection="Provider=Microsoft.Mashup.OleDb.1;Data Source=$Workbook$;Location=&quot;Table_2317_113_05&quot;;Extended Properties=&quot;&quot;" commandType="0"/>
  </connection>
  <connection id="526" xr16:uid="{A86635DF-9CA7-428B-BE7B-C426B431DBBF}" keepAlive="1" name="連線391" type="5" refreshedVersion="0" background="1">
    <dbPr connection="Provider=Microsoft.Mashup.OleDb.1;Data Source=$Workbook$;Location=&quot;Table_2317_113_04&quot;;Extended Properties=&quot;&quot;" commandType="0"/>
  </connection>
  <connection id="527" xr16:uid="{60BB5CBC-3EC0-4315-ACF5-791B406834E6}" keepAlive="1" name="連線392" type="5" refreshedVersion="0" background="1">
    <dbPr connection="Provider=Microsoft.Mashup.OleDb.1;Data Source=$Workbook$;Location=&quot;Table_2317_113_03&quot;;Extended Properties=&quot;&quot;" commandType="0"/>
  </connection>
  <connection id="528" xr16:uid="{EBB0245F-CAB8-4255-B3B2-1F5BA7D0C4E4}" keepAlive="1" name="連線393" type="5" refreshedVersion="0" background="1">
    <dbPr connection="Provider=Microsoft.Mashup.OleDb.1;Data Source=$Workbook$;Location=&quot;Table_4938_113_05&quot;;Extended Properties=&quot;&quot;" commandType="0"/>
  </connection>
  <connection id="529" xr16:uid="{F2629753-53DD-4EB6-BD08-63A08E666578}" keepAlive="1" name="連線394" type="5" refreshedVersion="0" background="1">
    <dbPr connection="Provider=Microsoft.Mashup.OleDb.1;Data Source=$Workbook$;Location=&quot;Table_4938_113_04&quot;;Extended Properties=&quot;&quot;" commandType="0"/>
  </connection>
  <connection id="530" xr16:uid="{F42AD9AD-1E46-4299-9974-1D6EDC144781}" keepAlive="1" name="連線395" type="5" refreshedVersion="0" background="1">
    <dbPr connection="Provider=Microsoft.Mashup.OleDb.1;Data Source=$Workbook$;Location=&quot;Table_4938_113_03&quot;;Extended Properties=&quot;&quot;" commandType="0"/>
  </connection>
  <connection id="531" xr16:uid="{A177C5C9-5081-4790-BC8A-E437377A2DDB}" keepAlive="1" name="連線396" type="5" refreshedVersion="0" background="1">
    <dbPr connection="Provider=Microsoft.Mashup.OleDb.1;Data Source=$Workbook$;Location=&quot;Table_2357_113_05&quot;;Extended Properties=&quot;&quot;" commandType="0"/>
  </connection>
  <connection id="532" xr16:uid="{76C18708-F223-45D3-BB94-C811C497CD0A}" keepAlive="1" name="連線397" type="5" refreshedVersion="0" background="1">
    <dbPr connection="Provider=Microsoft.Mashup.OleDb.1;Data Source=$Workbook$;Location=&quot;Table_2357_113_04&quot;;Extended Properties=&quot;&quot;" commandType="0"/>
  </connection>
  <connection id="533" xr16:uid="{F9D7B6C5-B57A-4F54-BAF1-D680B40682D0}" keepAlive="1" name="連線398" type="5" refreshedVersion="0" background="1">
    <dbPr connection="Provider=Microsoft.Mashup.OleDb.1;Data Source=$Workbook$;Location=&quot;Table_2357_113_03&quot;;Extended Properties=&quot;&quot;" commandType="0"/>
  </connection>
  <connection id="534" xr16:uid="{8412FBFD-EBF0-4B95-B5E7-B95CE13437F6}" keepAlive="1" name="連線399" type="5" refreshedVersion="0" background="1">
    <dbPr connection="Provider=Microsoft.Mashup.OleDb.1;Data Source=$Workbook$;Location=&quot;Table_3036_113_05&quot;;Extended Properties=&quot;&quot;" commandType="0"/>
  </connection>
  <connection id="535" xr16:uid="{9C496775-2488-4824-B408-51428EF81BF2}" keepAlive="1" name="連線4" type="5" refreshedVersion="0" background="1">
    <dbPr connection="Provider=Microsoft.Mashup.OleDb.1;Data Source=$Workbook$;Location=&quot;Table_2345_113_04&quot;;Extended Properties=&quot;&quot;" commandType="0"/>
  </connection>
  <connection id="536" xr16:uid="{CBD17881-1DAC-4FB0-85A7-E8C97D130510}" keepAlive="1" name="連線40" type="5" refreshedVersion="0" background="1">
    <dbPr connection="Provider=Microsoft.Mashup.OleDb.1;Data Source=$Workbook$;Location=&quot;Table_3653_113_04&quot;;Extended Properties=&quot;&quot;" commandType="0"/>
  </connection>
  <connection id="537" xr16:uid="{FE7EC376-1655-4090-A313-C9ED838396B1}" keepAlive="1" name="連線400" type="5" refreshedVersion="0" background="1">
    <dbPr connection="Provider=Microsoft.Mashup.OleDb.1;Data Source=$Workbook$;Location=&quot;Table_3036_113_04&quot;;Extended Properties=&quot;&quot;" commandType="0"/>
  </connection>
  <connection id="538" xr16:uid="{452DF1A6-8350-46F6-9EC1-7198715071D3}" keepAlive="1" name="連線401" type="5" refreshedVersion="0" background="1">
    <dbPr connection="Provider=Microsoft.Mashup.OleDb.1;Data Source=$Workbook$;Location=&quot;Table_3036_113_03&quot;;Extended Properties=&quot;&quot;" commandType="0"/>
  </connection>
  <connection id="539" xr16:uid="{4600883A-A6A3-4AC8-A5A0-E8567C79A261}" keepAlive="1" name="連線402" type="5" refreshedVersion="0" background="1">
    <dbPr connection="Provider=Microsoft.Mashup.OleDb.1;Data Source=$Workbook$;Location=&quot;Table_6669_113_05&quot;;Extended Properties=&quot;&quot;" commandType="0"/>
  </connection>
  <connection id="540" xr16:uid="{3DEA9E9B-0A58-4CF6-B3E2-02528A105FB6}" keepAlive="1" name="連線403" type="5" refreshedVersion="0" background="1">
    <dbPr connection="Provider=Microsoft.Mashup.OleDb.1;Data Source=$Workbook$;Location=&quot;Table_6669_113_04&quot;;Extended Properties=&quot;&quot;" commandType="0"/>
  </connection>
  <connection id="541" xr16:uid="{6CE96E07-B88F-4C7B-9A23-B5B38ED1F21E}" keepAlive="1" name="連線404" type="5" refreshedVersion="0" background="1">
    <dbPr connection="Provider=Microsoft.Mashup.OleDb.1;Data Source=$Workbook$;Location=&quot;Table_6669_113_03&quot;;Extended Properties=&quot;&quot;" commandType="0"/>
  </connection>
  <connection id="542" xr16:uid="{1311702C-B022-412E-9A49-A62A4685017F}" keepAlive="1" name="連線405" type="5" refreshedVersion="0" background="1">
    <dbPr connection="Provider=Microsoft.Mashup.OleDb.1;Data Source=$Workbook$;Location=&quot;Table_1809_113_05&quot;;Extended Properties=&quot;&quot;" commandType="0"/>
  </connection>
  <connection id="543" xr16:uid="{F0F83814-361D-4B44-813F-98F448B40115}" keepAlive="1" name="連線406" type="5" refreshedVersion="0" background="1">
    <dbPr connection="Provider=Microsoft.Mashup.OleDb.1;Data Source=$Workbook$;Location=&quot;Table_1809_113_04&quot;;Extended Properties=&quot;&quot;" commandType="0"/>
  </connection>
  <connection id="544" xr16:uid="{D073ACAA-0145-4800-8A26-4DC2E5010F46}" keepAlive="1" name="連線407" type="5" refreshedVersion="0" background="1">
    <dbPr connection="Provider=Microsoft.Mashup.OleDb.1;Data Source=$Workbook$;Location=&quot;Table_1809_113_03&quot;;Extended Properties=&quot;&quot;" commandType="0"/>
  </connection>
  <connection id="545" xr16:uid="{0BEB4F81-DFF4-4DAB-833E-79D56B1F3327}" keepAlive="1" name="連線408" type="5" refreshedVersion="0" background="1">
    <dbPr connection="Provider=Microsoft.Mashup.OleDb.1;Data Source=$Workbook$;Location=&quot;Table_3356_113_05&quot;;Extended Properties=&quot;&quot;" commandType="0"/>
  </connection>
  <connection id="546" xr16:uid="{EDEBE057-AC03-4417-8F47-50FC63C5F394}" keepAlive="1" name="連線409" type="5" refreshedVersion="0" background="1">
    <dbPr connection="Provider=Microsoft.Mashup.OleDb.1;Data Source=$Workbook$;Location=&quot;Table_3356_113_04&quot;;Extended Properties=&quot;&quot;" commandType="0"/>
  </connection>
  <connection id="547" xr16:uid="{99C54C1E-2D43-4E74-8592-782E77B6C888}" keepAlive="1" name="連線41" type="5" refreshedVersion="0" background="1">
    <dbPr connection="Provider=Microsoft.Mashup.OleDb.1;Data Source=$Workbook$;Location=&quot;Table_3653_113_03&quot;;Extended Properties=&quot;&quot;" commandType="0"/>
  </connection>
  <connection id="548" xr16:uid="{4886407E-1BD4-49DD-BBDA-966343F0294B}" keepAlive="1" name="連線410" type="5" refreshedVersion="0" background="1">
    <dbPr connection="Provider=Microsoft.Mashup.OleDb.1;Data Source=$Workbook$;Location=&quot;Table_3356_113_03&quot;;Extended Properties=&quot;&quot;" commandType="0"/>
  </connection>
  <connection id="549" xr16:uid="{C1D53B44-F225-4B01-BBAD-2A071AF9670B}" keepAlive="1" name="連線411" type="5" refreshedVersion="0" background="1">
    <dbPr connection="Provider=Microsoft.Mashup.OleDb.1;Data Source=$Workbook$;Location=&quot;Table_6414_113_05&quot;;Extended Properties=&quot;&quot;" commandType="0"/>
  </connection>
  <connection id="550" xr16:uid="{0419A5F6-A170-452D-9A46-45C2EE7FF1B4}" keepAlive="1" name="連線412" type="5" refreshedVersion="0" background="1">
    <dbPr connection="Provider=Microsoft.Mashup.OleDb.1;Data Source=$Workbook$;Location=&quot;Table_6414_113_04&quot;;Extended Properties=&quot;&quot;" commandType="0"/>
  </connection>
  <connection id="551" xr16:uid="{BFC43D32-A7B8-4932-9162-13F667AED390}" keepAlive="1" name="連線413" type="5" refreshedVersion="0" background="1">
    <dbPr connection="Provider=Microsoft.Mashup.OleDb.1;Data Source=$Workbook$;Location=&quot;Table_6414_113_03&quot;;Extended Properties=&quot;&quot;" commandType="0"/>
  </connection>
  <connection id="552" xr16:uid="{F98A5829-76DE-44E4-A010-F30872866A2C}" keepAlive="1" name="連線414" type="5" refreshedVersion="0" background="1">
    <dbPr connection="Provider=Microsoft.Mashup.OleDb.1;Data Source=$Workbook$;Location=&quot;Table_1905_113_05&quot;;Extended Properties=&quot;&quot;" commandType="0"/>
  </connection>
  <connection id="553" xr16:uid="{88B32C8E-3A19-47EB-9491-A601AF0E64FE}" keepAlive="1" name="連線415" type="5" refreshedVersion="0" background="1">
    <dbPr connection="Provider=Microsoft.Mashup.OleDb.1;Data Source=$Workbook$;Location=&quot;Table_1905_113_04&quot;;Extended Properties=&quot;&quot;" commandType="0"/>
  </connection>
  <connection id="554" xr16:uid="{1A4CEDBA-1AF4-4253-A58D-7B11D408D800}" keepAlive="1" name="連線416" type="5" refreshedVersion="0" background="1">
    <dbPr connection="Provider=Microsoft.Mashup.OleDb.1;Data Source=$Workbook$;Location=&quot;Table_1905_113_03&quot;;Extended Properties=&quot;&quot;" commandType="0"/>
  </connection>
  <connection id="555" xr16:uid="{B64F7A3E-21EE-40A3-B002-E9A89EF43B5E}" keepAlive="1" name="連線417" type="5" refreshedVersion="0" background="1">
    <dbPr connection="Provider=Microsoft.Mashup.OleDb.1;Data Source=$Workbook$;Location=&quot;Table_2338_113_05&quot;;Extended Properties=&quot;&quot;" commandType="0"/>
  </connection>
  <connection id="556" xr16:uid="{C3E55F3C-DF25-48A5-864E-0BBE950A01B1}" keepAlive="1" name="連線418" type="5" refreshedVersion="0" background="1">
    <dbPr connection="Provider=Microsoft.Mashup.OleDb.1;Data Source=$Workbook$;Location=&quot;Table_2338_113_04&quot;;Extended Properties=&quot;&quot;" commandType="0"/>
  </connection>
  <connection id="557" xr16:uid="{763A248A-815E-4424-BC54-79D5B13FA25A}" keepAlive="1" name="連線419" type="5" refreshedVersion="0" background="1">
    <dbPr connection="Provider=Microsoft.Mashup.OleDb.1;Data Source=$Workbook$;Location=&quot;Table_2338_113_03&quot;;Extended Properties=&quot;&quot;" commandType="0"/>
  </connection>
  <connection id="558" xr16:uid="{34788ECE-CC98-4849-8434-3FE7666384C0}" keepAlive="1" name="連線42" type="5" refreshedVersion="0" background="1">
    <dbPr connection="Provider=Microsoft.Mashup.OleDb.1;Data Source=$Workbook$;Location=&quot;Table_1519_113_05&quot;;Extended Properties=&quot;&quot;" commandType="0"/>
  </connection>
  <connection id="559" xr16:uid="{DE5280D2-DA99-4E73-9B1E-FFA866BFF8B5}" keepAlive="1" name="連線420" type="5" refreshedVersion="0" background="1">
    <dbPr connection="Provider=Microsoft.Mashup.OleDb.1;Data Source=$Workbook$;Location=&quot;Table_6541_113_05&quot;;Extended Properties=&quot;&quot;" commandType="0"/>
  </connection>
  <connection id="560" xr16:uid="{78594FB4-1E9B-4F01-BD6E-76C83416298B}" keepAlive="1" name="連線421" type="5" refreshedVersion="0" background="1">
    <dbPr connection="Provider=Microsoft.Mashup.OleDb.1;Data Source=$Workbook$;Location=&quot;Table_6541_113_04&quot;;Extended Properties=&quot;&quot;" commandType="0"/>
  </connection>
  <connection id="561" xr16:uid="{E4166A40-74D2-4683-A2E8-952FF4953434}" keepAlive="1" name="連線422" type="5" refreshedVersion="0" background="1">
    <dbPr connection="Provider=Microsoft.Mashup.OleDb.1;Data Source=$Workbook$;Location=&quot;Table_6541_113_03&quot;;Extended Properties=&quot;&quot;" commandType="0"/>
  </connection>
  <connection id="562" xr16:uid="{104D6FC5-720E-492B-B1D5-78C69AD3742E}" keepAlive="1" name="連線423" type="5" refreshedVersion="0" background="1">
    <dbPr connection="Provider=Microsoft.Mashup.OleDb.1;Data Source=$Workbook$;Location=&quot;Table_2345_113_05&quot;;Extended Properties=&quot;&quot;" commandType="0"/>
  </connection>
  <connection id="563" xr16:uid="{FDEBEF52-F851-40F2-ADD0-92E9AA204C0E}" keepAlive="1" name="連線424" type="5" refreshedVersion="0" background="1">
    <dbPr connection="Provider=Microsoft.Mashup.OleDb.1;Data Source=$Workbook$;Location=&quot;Table_2345_113_04&quot;;Extended Properties=&quot;&quot;" commandType="0"/>
  </connection>
  <connection id="564" xr16:uid="{7315FB2A-054F-41EA-9636-A8C35229A0A1}" keepAlive="1" name="連線425" type="5" refreshedVersion="0" background="1">
    <dbPr connection="Provider=Microsoft.Mashup.OleDb.1;Data Source=$Workbook$;Location=&quot;Table_2345_113_03&quot;;Extended Properties=&quot;&quot;" commandType="0"/>
  </connection>
  <connection id="565" xr16:uid="{C9B96F83-900A-4C38-87F2-519FB1BBB90D}" keepAlive="1" name="連線426" type="5" refreshedVersion="0" background="1">
    <dbPr connection="Provider=Microsoft.Mashup.OleDb.1;Data Source=$Workbook$;Location=&quot;Table_6669_113_05&quot;;Extended Properties=&quot;&quot;" commandType="0"/>
  </connection>
  <connection id="566" xr16:uid="{7C682F18-6A0E-4DBC-A260-2F2FFD7AAF81}" keepAlive="1" name="連線427" type="5" refreshedVersion="0" background="1">
    <dbPr connection="Provider=Microsoft.Mashup.OleDb.1;Data Source=$Workbook$;Location=&quot;Table_6669_113_04&quot;;Extended Properties=&quot;&quot;" commandType="0"/>
  </connection>
  <connection id="567" xr16:uid="{B1661BE1-4407-4D63-B13E-6A3DD2493E38}" keepAlive="1" name="連線428" type="5" refreshedVersion="0" background="1">
    <dbPr connection="Provider=Microsoft.Mashup.OleDb.1;Data Source=$Workbook$;Location=&quot;Table_6669_113_03&quot;;Extended Properties=&quot;&quot;" commandType="0"/>
  </connection>
  <connection id="568" xr16:uid="{870FF4E3-EC06-412C-829E-F02E7F1F4755}" keepAlive="1" name="連線429" type="5" refreshedVersion="0" background="1">
    <dbPr connection="Provider=Microsoft.Mashup.OleDb.1;Data Source=$Workbook$;Location=&quot;Table_3653_113_05&quot;;Extended Properties=&quot;&quot;" commandType="0"/>
  </connection>
  <connection id="569" xr16:uid="{AA10A98D-22A3-496A-9E17-98DADB2AE484}" keepAlive="1" name="連線43" type="5" refreshedVersion="0" background="1">
    <dbPr connection="Provider=Microsoft.Mashup.OleDb.1;Data Source=$Workbook$;Location=&quot;Table_1519_113_04&quot;;Extended Properties=&quot;&quot;" commandType="0"/>
  </connection>
  <connection id="570" xr16:uid="{BC6810BE-4620-4BF0-9C79-9F3336EA10A5}" keepAlive="1" name="連線430" type="5" refreshedVersion="0" background="1">
    <dbPr connection="Provider=Microsoft.Mashup.OleDb.1;Data Source=$Workbook$;Location=&quot;Table_3653_113_04&quot;;Extended Properties=&quot;&quot;" commandType="0"/>
  </connection>
  <connection id="571" xr16:uid="{EA13A1A9-261E-43FD-B2E8-BADF8EFFA5CF}" keepAlive="1" name="連線431" type="5" refreshedVersion="0" background="1">
    <dbPr connection="Provider=Microsoft.Mashup.OleDb.1;Data Source=$Workbook$;Location=&quot;Table_3653_113_03&quot;;Extended Properties=&quot;&quot;" commandType="0"/>
  </connection>
  <connection id="572" xr16:uid="{1BB8B969-7008-4A7C-8211-DCA6CC71C284}" keepAlive="1" name="連線432" type="5" refreshedVersion="0" background="1">
    <dbPr connection="Provider=Microsoft.Mashup.OleDb.1;Data Source=$Workbook$;Location=&quot;Table_1519_113_05&quot;;Extended Properties=&quot;&quot;" commandType="0"/>
  </connection>
  <connection id="573" xr16:uid="{5B824EB4-E240-4B8D-8F53-3B7FCBA75794}" keepAlive="1" name="連線433" type="5" refreshedVersion="0" background="1">
    <dbPr connection="Provider=Microsoft.Mashup.OleDb.1;Data Source=$Workbook$;Location=&quot;Table_1519_113_04&quot;;Extended Properties=&quot;&quot;" commandType="0"/>
  </connection>
  <connection id="574" xr16:uid="{890A953B-B00E-4D7D-8A9E-9478D2978FAE}" keepAlive="1" name="連線434" type="5" refreshedVersion="0" background="1">
    <dbPr connection="Provider=Microsoft.Mashup.OleDb.1;Data Source=$Workbook$;Location=&quot;Table_1519_113_03&quot;;Extended Properties=&quot;&quot;" commandType="0"/>
  </connection>
  <connection id="575" xr16:uid="{99C82BAA-1FAA-4B6B-875F-72C7C474B881}" keepAlive="1" name="連線435" type="5" refreshedVersion="0" background="1">
    <dbPr connection="Provider=Microsoft.Mashup.OleDb.1;Data Source=$Workbook$;Location=&quot;Table_1905_113_05&quot;;Extended Properties=&quot;&quot;" commandType="0"/>
  </connection>
  <connection id="576" xr16:uid="{A40A85A8-625E-4A4B-A4CB-D69242E47BD9}" keepAlive="1" name="連線436" type="5" refreshedVersion="0" background="1">
    <dbPr connection="Provider=Microsoft.Mashup.OleDb.1;Data Source=$Workbook$;Location=&quot;Table_1905_113_04&quot;;Extended Properties=&quot;&quot;" commandType="0"/>
  </connection>
  <connection id="577" xr16:uid="{484363DD-C12E-4E0D-B76A-AACB7E3FC431}" keepAlive="1" name="連線437" type="5" refreshedVersion="0" background="1">
    <dbPr connection="Provider=Microsoft.Mashup.OleDb.1;Data Source=$Workbook$;Location=&quot;Table_1905_113_03&quot;;Extended Properties=&quot;&quot;" commandType="0"/>
  </connection>
  <connection id="578" xr16:uid="{CA728C39-E73B-4543-8627-C07D85C45873}" keepAlive="1" name="連線438" type="5" refreshedVersion="0" background="1">
    <dbPr connection="Provider=Microsoft.Mashup.OleDb.1;Data Source=$Workbook$;Location=&quot;Table_6409_113_05&quot;;Extended Properties=&quot;&quot;" commandType="0"/>
  </connection>
  <connection id="579" xr16:uid="{DD56CFCE-0122-4E2F-BF03-4F49D6C7CDE6}" keepAlive="1" name="連線439" type="5" refreshedVersion="0" background="1">
    <dbPr connection="Provider=Microsoft.Mashup.OleDb.1;Data Source=$Workbook$;Location=&quot;Table_6409_113_04&quot;;Extended Properties=&quot;&quot;" commandType="0"/>
  </connection>
  <connection id="580" xr16:uid="{FACFFFA1-8780-4AA6-9C74-C5C5D15FD790}" keepAlive="1" name="連線44" type="5" refreshedVersion="0" background="1">
    <dbPr connection="Provider=Microsoft.Mashup.OleDb.1;Data Source=$Workbook$;Location=&quot;Table_1519_113_03&quot;;Extended Properties=&quot;&quot;" commandType="0"/>
  </connection>
  <connection id="581" xr16:uid="{4C89A812-2C51-400C-868E-7AB2EDA6A314}" keepAlive="1" name="連線440" type="5" refreshedVersion="0" background="1">
    <dbPr connection="Provider=Microsoft.Mashup.OleDb.1;Data Source=$Workbook$;Location=&quot;Table_6409_113_03&quot;;Extended Properties=&quot;&quot;" commandType="0"/>
  </connection>
  <connection id="582" xr16:uid="{81D185DD-CD59-4102-B3F4-A5A729C02117}" keepAlive="1" name="連線441" type="5" refreshedVersion="0" background="1">
    <dbPr connection="Provider=Microsoft.Mashup.OleDb.1;Data Source=$Workbook$;Location=&quot;Table_3443_113_05&quot;;Extended Properties=&quot;&quot;" commandType="0"/>
  </connection>
  <connection id="583" xr16:uid="{65899331-C4E9-415E-A95B-14492EFAFC73}" keepAlive="1" name="連線442" type="5" refreshedVersion="0" background="1">
    <dbPr connection="Provider=Microsoft.Mashup.OleDb.1;Data Source=$Workbook$;Location=&quot;Table_3443_113_04&quot;;Extended Properties=&quot;&quot;" commandType="0"/>
  </connection>
  <connection id="584" xr16:uid="{81E95F2C-01B8-4F1B-BCE8-4E142FF3984C}" keepAlive="1" name="連線443" type="5" refreshedVersion="0" background="1">
    <dbPr connection="Provider=Microsoft.Mashup.OleDb.1;Data Source=$Workbook$;Location=&quot;Table_3443_113_03&quot;;Extended Properties=&quot;&quot;" commandType="0"/>
  </connection>
  <connection id="585" xr16:uid="{C0A63313-8516-41F9-B245-C3D3F73949E0}" keepAlive="1" name="連線444" type="5" refreshedVersion="0" background="1">
    <dbPr connection="Provider=Microsoft.Mashup.OleDb.1;Data Source=$Workbook$;Location=&quot;Table_2637_113_05&quot;;Extended Properties=&quot;&quot;" commandType="0"/>
  </connection>
  <connection id="586" xr16:uid="{6EB21509-CAAB-4816-BD59-9E41E47331B9}" keepAlive="1" name="連線445" type="5" refreshedVersion="0" background="1">
    <dbPr connection="Provider=Microsoft.Mashup.OleDb.1;Data Source=$Workbook$;Location=&quot;Table_2637_113_04&quot;;Extended Properties=&quot;&quot;" commandType="0"/>
  </connection>
  <connection id="587" xr16:uid="{D9F911D0-A8C4-49DA-A345-35CBD77A37F5}" keepAlive="1" name="連線446" type="5" refreshedVersion="0" background="1">
    <dbPr connection="Provider=Microsoft.Mashup.OleDb.1;Data Source=$Workbook$;Location=&quot;Table_2637_113_03&quot;;Extended Properties=&quot;&quot;" commandType="0"/>
  </connection>
  <connection id="588" xr16:uid="{76FCDB00-BF14-497B-8A55-7EB0C16D4C29}" keepAlive="1" name="連線447" type="5" refreshedVersion="0" background="1">
    <dbPr connection="Provider=Microsoft.Mashup.OleDb.1;Data Source=$Workbook$;Location=&quot;Table_3661_113_05&quot;;Extended Properties=&quot;&quot;" commandType="0"/>
  </connection>
  <connection id="589" xr16:uid="{06908A44-BA2D-4471-B0F3-62A388BC9EA0}" keepAlive="1" name="連線448" type="5" refreshedVersion="0" background="1">
    <dbPr connection="Provider=Microsoft.Mashup.OleDb.1;Data Source=$Workbook$;Location=&quot;Table_3661_113_04&quot;;Extended Properties=&quot;&quot;" commandType="0"/>
  </connection>
  <connection id="590" xr16:uid="{6EDAFFBC-D3B3-4AA9-A6E7-C4C822040DBD}" keepAlive="1" name="連線449" type="5" refreshedVersion="0" background="1">
    <dbPr connection="Provider=Microsoft.Mashup.OleDb.1;Data Source=$Workbook$;Location=&quot;Table_3661_113_03&quot;;Extended Properties=&quot;&quot;" commandType="0"/>
  </connection>
  <connection id="591" xr16:uid="{C6C6F7BF-A4AE-4C91-BC05-5A31E21D583D}" keepAlive="1" name="連線45" type="5" refreshedVersion="0" background="1">
    <dbPr connection="Provider=Microsoft.Mashup.OleDb.1;Data Source=$Workbook$;Location=&quot;Table_1905_113_05&quot;;Extended Properties=&quot;&quot;" commandType="0"/>
  </connection>
  <connection id="592" xr16:uid="{19DD4C8E-CF1F-4B80-9F8A-A7515C38A50C}" keepAlive="1" name="連線450" type="5" refreshedVersion="0" background="1">
    <dbPr connection="Provider=Microsoft.Mashup.OleDb.1;Data Source=$Workbook$;Location=&quot;Table_2357_113_05&quot;;Extended Properties=&quot;&quot;" commandType="0"/>
  </connection>
  <connection id="593" xr16:uid="{E8D8ADFB-4BF6-4836-8163-7C476D4EF79D}" keepAlive="1" name="連線451" type="5" refreshedVersion="0" background="1">
    <dbPr connection="Provider=Microsoft.Mashup.OleDb.1;Data Source=$Workbook$;Location=&quot;Table_2357_113_04&quot;;Extended Properties=&quot;&quot;" commandType="0"/>
  </connection>
  <connection id="594" xr16:uid="{E69D8EFF-E81F-4015-A0AA-8319EDF4C251}" keepAlive="1" name="連線452" type="5" refreshedVersion="0" background="1">
    <dbPr connection="Provider=Microsoft.Mashup.OleDb.1;Data Source=$Workbook$;Location=&quot;Table_2357_113_03&quot;;Extended Properties=&quot;&quot;" commandType="0"/>
  </connection>
  <connection id="595" xr16:uid="{79DCDA25-1776-4196-A18B-FB8EB796735D}" keepAlive="1" name="連線453" type="5" refreshedVersion="0" background="1">
    <dbPr connection="Provider=Microsoft.Mashup.OleDb.1;Data Source=$Workbook$;Location=&quot;Table_2059_113_05&quot;;Extended Properties=&quot;&quot;" commandType="0"/>
  </connection>
  <connection id="596" xr16:uid="{80640ED1-F2A1-4643-A29D-6C46204DCAF2}" keepAlive="1" name="連線454" type="5" refreshedVersion="0" background="1">
    <dbPr connection="Provider=Microsoft.Mashup.OleDb.1;Data Source=$Workbook$;Location=&quot;Table_2059_113_04&quot;;Extended Properties=&quot;&quot;" commandType="0"/>
  </connection>
  <connection id="597" xr16:uid="{DA15B185-FCF2-4AC5-9396-70090801BA9B}" keepAlive="1" name="連線455" type="5" refreshedVersion="0" background="1">
    <dbPr connection="Provider=Microsoft.Mashup.OleDb.1;Data Source=$Workbook$;Location=&quot;Table_2059_113_03&quot;;Extended Properties=&quot;&quot;" commandType="0"/>
  </connection>
  <connection id="598" xr16:uid="{258864FD-05DA-4BEC-B221-245B7BF16FF8}" keepAlive="1" name="連線456" type="5" refreshedVersion="0" background="1">
    <dbPr connection="Provider=Microsoft.Mashup.OleDb.1;Data Source=$Workbook$;Location=&quot;Table_3533_113_05&quot;;Extended Properties=&quot;&quot;" commandType="0"/>
  </connection>
  <connection id="599" xr16:uid="{7F192FD4-06D9-47C4-9BCB-331621A49850}" keepAlive="1" name="連線457" type="5" refreshedVersion="0" background="1">
    <dbPr connection="Provider=Microsoft.Mashup.OleDb.1;Data Source=$Workbook$;Location=&quot;Table_3533_113_04&quot;;Extended Properties=&quot;&quot;" commandType="0"/>
  </connection>
  <connection id="600" xr16:uid="{66CEF63C-08A2-4247-A62D-FE43BC96FAAE}" keepAlive="1" name="連線458" type="5" refreshedVersion="0" background="1">
    <dbPr connection="Provider=Microsoft.Mashup.OleDb.1;Data Source=$Workbook$;Location=&quot;Table_3533_113_03&quot;;Extended Properties=&quot;&quot;" commandType="0"/>
  </connection>
  <connection id="601" xr16:uid="{F63C811C-B741-4619-8E29-F6243C09E184}" keepAlive="1" name="連線459" type="5" refreshedVersion="0" background="1">
    <dbPr connection="Provider=Microsoft.Mashup.OleDb.1;Data Source=$Workbook$;Location=&quot;Table_6669_113_05&quot;;Extended Properties=&quot;&quot;" commandType="0"/>
  </connection>
  <connection id="602" xr16:uid="{7F11D3CB-1E69-45B3-9B26-B6FD537D0C95}" keepAlive="1" name="連線46" type="5" refreshedVersion="0" background="1">
    <dbPr connection="Provider=Microsoft.Mashup.OleDb.1;Data Source=$Workbook$;Location=&quot;Table_1905_113_04&quot;;Extended Properties=&quot;&quot;" commandType="0"/>
  </connection>
  <connection id="603" xr16:uid="{702A3189-8B9A-4690-9F06-6493C37E3278}" keepAlive="1" name="連線460" type="5" refreshedVersion="0" background="1">
    <dbPr connection="Provider=Microsoft.Mashup.OleDb.1;Data Source=$Workbook$;Location=&quot;Table_6669_113_04&quot;;Extended Properties=&quot;&quot;" commandType="0"/>
  </connection>
  <connection id="604" xr16:uid="{5FA1509E-0391-4573-B56D-254D840C8DC3}" keepAlive="1" name="連線461" type="5" refreshedVersion="0" background="1">
    <dbPr connection="Provider=Microsoft.Mashup.OleDb.1;Data Source=$Workbook$;Location=&quot;Table_6669_113_03&quot;;Extended Properties=&quot;&quot;" commandType="0"/>
  </connection>
  <connection id="605" xr16:uid="{05ADF714-54AF-4320-A80D-4B237B1D24C6}" keepAlive="1" name="連線462" type="5" refreshedVersion="0" background="1">
    <dbPr connection="Provider=Microsoft.Mashup.OleDb.1;Data Source=$Workbook$;Location=&quot;Table_2207_113_05&quot;;Extended Properties=&quot;&quot;" commandType="0"/>
  </connection>
  <connection id="606" xr16:uid="{15739DB7-283B-446F-9184-44EC01132CEF}" keepAlive="1" name="連線463" type="5" refreshedVersion="0" background="1">
    <dbPr connection="Provider=Microsoft.Mashup.OleDb.1;Data Source=$Workbook$;Location=&quot;Table_2207_113_04&quot;;Extended Properties=&quot;&quot;" commandType="0"/>
  </connection>
  <connection id="607" xr16:uid="{8A5A6571-C23B-43F5-B6A7-385F0CE23C22}" keepAlive="1" name="連線464" type="5" refreshedVersion="0" background="1">
    <dbPr connection="Provider=Microsoft.Mashup.OleDb.1;Data Source=$Workbook$;Location=&quot;Table_2207_113_03&quot;;Extended Properties=&quot;&quot;" commandType="0"/>
  </connection>
  <connection id="608" xr16:uid="{0C2A70A4-9FC4-4EB7-8159-FC06E2D7491C}" keepAlive="1" name="連線465" type="5" refreshedVersion="0" background="1">
    <dbPr connection="Provider=Microsoft.Mashup.OleDb.1;Data Source=$Workbook$;Location=&quot;Table_2454_113_05&quot;;Extended Properties=&quot;&quot;" commandType="0"/>
  </connection>
  <connection id="609" xr16:uid="{F894E2FA-5AD4-45CB-B5D2-3E6A92350D71}" keepAlive="1" name="連線466" type="5" refreshedVersion="0" background="1">
    <dbPr connection="Provider=Microsoft.Mashup.OleDb.1;Data Source=$Workbook$;Location=&quot;Table_2454_113_04&quot;;Extended Properties=&quot;&quot;" commandType="0"/>
  </connection>
  <connection id="610" xr16:uid="{8ABF9482-819F-4958-BC85-2451F06F9036}" keepAlive="1" name="連線467" type="5" refreshedVersion="0" background="1">
    <dbPr connection="Provider=Microsoft.Mashup.OleDb.1;Data Source=$Workbook$;Location=&quot;Table_2454_113_03&quot;;Extended Properties=&quot;&quot;" commandType="0"/>
  </connection>
  <connection id="611" xr16:uid="{BF551791-1148-4219-8D93-8C643FE68578}" keepAlive="1" name="連線468" type="5" refreshedVersion="0" background="1">
    <dbPr connection="Provider=Microsoft.Mashup.OleDb.1;Data Source=$Workbook$;Location=&quot;Table_4763_113_05&quot;;Extended Properties=&quot;&quot;" commandType="0"/>
  </connection>
  <connection id="612" xr16:uid="{8D685F14-D283-46E1-A7C4-47E93D176981}" keepAlive="1" name="連線469" type="5" refreshedVersion="0" background="1">
    <dbPr connection="Provider=Microsoft.Mashup.OleDb.1;Data Source=$Workbook$;Location=&quot;Table_4763_113_04&quot;;Extended Properties=&quot;&quot;" commandType="0"/>
  </connection>
  <connection id="613" xr16:uid="{B90BFE8F-E8AB-42FE-A744-DFC063103C15}" keepAlive="1" name="連線47" type="5" refreshedVersion="0" background="1">
    <dbPr connection="Provider=Microsoft.Mashup.OleDb.1;Data Source=$Workbook$;Location=&quot;Table_1905_113_03&quot;;Extended Properties=&quot;&quot;" commandType="0"/>
  </connection>
  <connection id="614" xr16:uid="{CA2A7B3C-E4CB-4308-BB24-943A24326116}" keepAlive="1" name="連線470" type="5" refreshedVersion="0" background="1">
    <dbPr connection="Provider=Microsoft.Mashup.OleDb.1;Data Source=$Workbook$;Location=&quot;Table_4763_113_03&quot;;Extended Properties=&quot;&quot;" commandType="0"/>
  </connection>
  <connection id="615" xr16:uid="{4962F21D-E24E-4AB5-93AF-3F3B052AB7D0}" keepAlive="1" name="連線471" type="5" refreshedVersion="0" background="1">
    <dbPr connection="Provider=Microsoft.Mashup.OleDb.1;Data Source=$Workbook$;Location=&quot;Table_3008_113_05&quot;;Extended Properties=&quot;&quot;" commandType="0"/>
  </connection>
  <connection id="616" xr16:uid="{7153152D-06BF-4075-AF46-FE2D31D3793D}" keepAlive="1" name="連線472" type="5" refreshedVersion="0" background="1">
    <dbPr connection="Provider=Microsoft.Mashup.OleDb.1;Data Source=$Workbook$;Location=&quot;Table_3008_113_04&quot;;Extended Properties=&quot;&quot;" commandType="0"/>
  </connection>
  <connection id="617" xr16:uid="{9C4C7C4B-9083-4A5C-8BF7-5A3AA2BBB1BE}" keepAlive="1" name="連線473" type="5" refreshedVersion="0" background="1">
    <dbPr connection="Provider=Microsoft.Mashup.OleDb.1;Data Source=$Workbook$;Location=&quot;Table_3008_113_03&quot;;Extended Properties=&quot;&quot;" commandType="0"/>
  </connection>
  <connection id="618" xr16:uid="{F3B492F8-CF88-456D-938F-9B523BC9D403}" keepAlive="1" name="連線474" type="5" refreshedVersion="0" background="1">
    <dbPr connection="Provider=Microsoft.Mashup.OleDb.1;Data Source=$Workbook$;Location=&quot;Table_2327_113_05&quot;;Extended Properties=&quot;&quot;" commandType="0"/>
  </connection>
  <connection id="619" xr16:uid="{8F91B233-4FC7-4C5E-B01A-EF0012B75D05}" keepAlive="1" name="連線475" type="5" refreshedVersion="0" background="1">
    <dbPr connection="Provider=Microsoft.Mashup.OleDb.1;Data Source=$Workbook$;Location=&quot;Table_2327_113_04&quot;;Extended Properties=&quot;&quot;" commandType="0"/>
  </connection>
  <connection id="620" xr16:uid="{142BBAB6-5984-4F06-B7EB-BB0DC8BCA306}" keepAlive="1" name="連線476" type="5" refreshedVersion="0" background="1">
    <dbPr connection="Provider=Microsoft.Mashup.OleDb.1;Data Source=$Workbook$;Location=&quot;Table_2327_113_03&quot;;Extended Properties=&quot;&quot;" commandType="0"/>
  </connection>
  <connection id="621" xr16:uid="{8CDE64D5-F750-4AF4-91DF-0806BD854C61}" keepAlive="1" name="連線477" type="5" refreshedVersion="0" background="1">
    <dbPr connection="Provider=Microsoft.Mashup.OleDb.1;Data Source=$Workbook$;Location=&quot;Table_3661_113_05&quot;;Extended Properties=&quot;&quot;" commandType="0"/>
  </connection>
  <connection id="622" xr16:uid="{4AEA2D7B-AFA0-4D8A-8BDD-5605AD945516}" keepAlive="1" name="連線478" type="5" refreshedVersion="0" background="1">
    <dbPr connection="Provider=Microsoft.Mashup.OleDb.1;Data Source=$Workbook$;Location=&quot;Table_3661_113_04&quot;;Extended Properties=&quot;&quot;" commandType="0"/>
  </connection>
  <connection id="623" xr16:uid="{583582D5-B3D8-4106-BC71-EF8378BB8AB0}" keepAlive="1" name="連線479" type="5" refreshedVersion="0" background="1">
    <dbPr connection="Provider=Microsoft.Mashup.OleDb.1;Data Source=$Workbook$;Location=&quot;Table_3661_113_03&quot;;Extended Properties=&quot;&quot;" commandType="0"/>
  </connection>
  <connection id="624" xr16:uid="{CCA54CEC-EF96-4CC1-8E64-26FCD25AB5D6}" keepAlive="1" name="連線48" type="5" refreshedVersion="0" background="1">
    <dbPr connection="Provider=Microsoft.Mashup.OleDb.1;Data Source=$Workbook$;Location=&quot;Table_6409_113_05&quot;;Extended Properties=&quot;&quot;" commandType="0"/>
  </connection>
  <connection id="625" xr16:uid="{8EA0DAF7-2AC6-444F-9D65-14A52E4158D5}" keepAlive="1" name="連線480" type="5" refreshedVersion="0" background="1">
    <dbPr connection="Provider=Microsoft.Mashup.OleDb.1;Data Source=$Workbook$;Location=&quot;Table_2345_113_05&quot;;Extended Properties=&quot;&quot;" commandType="0"/>
  </connection>
  <connection id="626" xr16:uid="{C6C35607-6E2F-47E7-A82C-9BE5D69EF13C}" keepAlive="1" name="連線481" type="5" refreshedVersion="0" background="1">
    <dbPr connection="Provider=Microsoft.Mashup.OleDb.1;Data Source=$Workbook$;Location=&quot;Table_2345_113_04&quot;;Extended Properties=&quot;&quot;" commandType="0"/>
  </connection>
  <connection id="627" xr16:uid="{A7FDC34C-C9ED-4EE0-8F37-46455BB7A551}" keepAlive="1" name="連線482" type="5" refreshedVersion="0" background="1">
    <dbPr connection="Provider=Microsoft.Mashup.OleDb.1;Data Source=$Workbook$;Location=&quot;Table_2345_113_03&quot;;Extended Properties=&quot;&quot;" commandType="0"/>
  </connection>
  <connection id="628" xr16:uid="{08960CEE-0F7D-45AB-BEAF-ACAB1C46FD72}" keepAlive="1" name="連線483" type="5" refreshedVersion="0" background="1">
    <dbPr connection="Provider=Microsoft.Mashup.OleDb.1;Data Source=$Workbook$;Location=&quot;Table_6669_113_05&quot;;Extended Properties=&quot;&quot;" commandType="0"/>
  </connection>
  <connection id="629" xr16:uid="{6EA8A4A7-99D8-42A7-A299-9B7D7D341B56}" keepAlive="1" name="連線484" type="5" refreshedVersion="0" background="1">
    <dbPr connection="Provider=Microsoft.Mashup.OleDb.1;Data Source=$Workbook$;Location=&quot;Table_6669_113_04&quot;;Extended Properties=&quot;&quot;" commandType="0"/>
  </connection>
  <connection id="630" xr16:uid="{22C8BF3B-05A4-4918-B838-5E0B7ADCEAEB}" keepAlive="1" name="連線485" type="5" refreshedVersion="0" background="1">
    <dbPr connection="Provider=Microsoft.Mashup.OleDb.1;Data Source=$Workbook$;Location=&quot;Table_6669_113_03&quot;;Extended Properties=&quot;&quot;" commandType="0"/>
  </connection>
  <connection id="631" xr16:uid="{4BAD2037-E3F1-4380-92DC-15981AFB82C9}" keepAlive="1" name="連線486" type="5" refreshedVersion="0" background="1">
    <dbPr connection="Provider=Microsoft.Mashup.OleDb.1;Data Source=$Workbook$;Location=&quot;Table_3653_113_05&quot;;Extended Properties=&quot;&quot;" commandType="0"/>
  </connection>
  <connection id="632" xr16:uid="{8AFA1D02-A64D-4ECC-A49D-97EA3E1842CA}" keepAlive="1" name="連線487" type="5" refreshedVersion="0" background="1">
    <dbPr connection="Provider=Microsoft.Mashup.OleDb.1;Data Source=$Workbook$;Location=&quot;Table_3653_113_04&quot;;Extended Properties=&quot;&quot;" commandType="0"/>
  </connection>
  <connection id="633" xr16:uid="{FE549888-6613-4119-BFAE-F608232D1A05}" keepAlive="1" name="連線488" type="5" refreshedVersion="0" background="1">
    <dbPr connection="Provider=Microsoft.Mashup.OleDb.1;Data Source=$Workbook$;Location=&quot;Table_3653_113_03&quot;;Extended Properties=&quot;&quot;" commandType="0"/>
  </connection>
  <connection id="634" xr16:uid="{853DEC01-1AF6-4E72-B058-CBFF744EB039}" keepAlive="1" name="連線489" type="5" refreshedVersion="0" background="1">
    <dbPr connection="Provider=Microsoft.Mashup.OleDb.1;Data Source=$Workbook$;Location=&quot;Table_1519_113_05&quot;;Extended Properties=&quot;&quot;" commandType="0"/>
  </connection>
  <connection id="635" xr16:uid="{5AE3F524-8F4F-42D2-BBC9-A1E73A22ED0E}" keepAlive="1" name="連線49" type="5" refreshedVersion="0" background="1">
    <dbPr connection="Provider=Microsoft.Mashup.OleDb.1;Data Source=$Workbook$;Location=&quot;Table_6409_113_04&quot;;Extended Properties=&quot;&quot;" commandType="0"/>
  </connection>
  <connection id="636" xr16:uid="{CB62232D-117E-4DF4-BD61-F0D0F360EE50}" keepAlive="1" name="連線490" type="5" refreshedVersion="0" background="1">
    <dbPr connection="Provider=Microsoft.Mashup.OleDb.1;Data Source=$Workbook$;Location=&quot;Table_1519_113_04&quot;;Extended Properties=&quot;&quot;" commandType="0"/>
  </connection>
  <connection id="637" xr16:uid="{523E508E-E55B-4609-BF2C-AC3881200C69}" keepAlive="1" name="連線491" type="5" refreshedVersion="0" background="1">
    <dbPr connection="Provider=Microsoft.Mashup.OleDb.1;Data Source=$Workbook$;Location=&quot;Table_1519_113_03&quot;;Extended Properties=&quot;&quot;" commandType="0"/>
  </connection>
  <connection id="638" xr16:uid="{F31D10C0-2BD4-48A4-A7B3-0683A3DA1539}" keepAlive="1" name="連線492" type="5" refreshedVersion="0" background="1">
    <dbPr connection="Provider=Microsoft.Mashup.OleDb.1;Data Source=$Workbook$;Location=&quot;Table_1905_113_05&quot;;Extended Properties=&quot;&quot;" commandType="0"/>
  </connection>
  <connection id="639" xr16:uid="{0C4729D3-8DB8-49D4-BE6C-85202B4E7DD6}" keepAlive="1" name="連線493" type="5" refreshedVersion="0" background="1">
    <dbPr connection="Provider=Microsoft.Mashup.OleDb.1;Data Source=$Workbook$;Location=&quot;Table_1905_113_04&quot;;Extended Properties=&quot;&quot;" commandType="0"/>
  </connection>
  <connection id="640" xr16:uid="{AF9B72EA-2B50-4BFF-94A9-30C7D1A9B651}" keepAlive="1" name="連線494" type="5" refreshedVersion="0" background="1">
    <dbPr connection="Provider=Microsoft.Mashup.OleDb.1;Data Source=$Workbook$;Location=&quot;Table_1905_113_03&quot;;Extended Properties=&quot;&quot;" commandType="0"/>
  </connection>
  <connection id="641" xr16:uid="{FB1EBD18-91AD-46C1-A13C-6100096699E1}" keepAlive="1" name="連線495" type="5" refreshedVersion="0" background="1">
    <dbPr connection="Provider=Microsoft.Mashup.OleDb.1;Data Source=$Workbook$;Location=&quot;Table_6409_113_05&quot;;Extended Properties=&quot;&quot;" commandType="0"/>
  </connection>
  <connection id="642" xr16:uid="{8F71EF8B-C320-4F9A-95E3-6F9760A33E6E}" keepAlive="1" name="連線496" type="5" refreshedVersion="0" background="1">
    <dbPr connection="Provider=Microsoft.Mashup.OleDb.1;Data Source=$Workbook$;Location=&quot;Table_6409_113_04&quot;;Extended Properties=&quot;&quot;" commandType="0"/>
  </connection>
  <connection id="643" xr16:uid="{9F1F14F1-14AA-4A41-90AF-53AC7D565DCC}" keepAlive="1" name="連線497" type="5" refreshedVersion="0" background="1">
    <dbPr connection="Provider=Microsoft.Mashup.OleDb.1;Data Source=$Workbook$;Location=&quot;Table_6409_113_03&quot;;Extended Properties=&quot;&quot;" commandType="0"/>
  </connection>
  <connection id="644" xr16:uid="{5A6E8D01-CA04-424E-9F09-35C3704B5323}" keepAlive="1" name="連線498" type="5" refreshedVersion="0" background="1">
    <dbPr connection="Provider=Microsoft.Mashup.OleDb.1;Data Source=$Workbook$;Location=&quot;Table_3443_113_05&quot;;Extended Properties=&quot;&quot;" commandType="0"/>
  </connection>
  <connection id="645" xr16:uid="{0DC80243-DC5B-447A-ABF1-16EF5485082A}" keepAlive="1" name="連線499" type="5" refreshedVersion="0" background="1">
    <dbPr connection="Provider=Microsoft.Mashup.OleDb.1;Data Source=$Workbook$;Location=&quot;Table_3443_113_04&quot;;Extended Properties=&quot;&quot;" commandType="0"/>
  </connection>
  <connection id="646" xr16:uid="{E0059F82-58CE-4839-8C46-714E23603839}" keepAlive="1" name="連線5" type="5" refreshedVersion="0" background="1">
    <dbPr connection="Provider=Microsoft.Mashup.OleDb.1;Data Source=$Workbook$;Location=&quot;Table_2345_113_03&quot;;Extended Properties=&quot;&quot;" commandType="0"/>
  </connection>
  <connection id="647" xr16:uid="{FC0F90F0-F587-4274-B71D-EF89949FEEDB}" keepAlive="1" name="連線50" type="5" refreshedVersion="0" background="1">
    <dbPr connection="Provider=Microsoft.Mashup.OleDb.1;Data Source=$Workbook$;Location=&quot;Table_6409_113_03&quot;;Extended Properties=&quot;&quot;" commandType="0"/>
  </connection>
  <connection id="648" xr16:uid="{674D7486-7A1C-4C8E-8056-6C248C44B350}" keepAlive="1" name="連線500" type="5" refreshedVersion="0" background="1">
    <dbPr connection="Provider=Microsoft.Mashup.OleDb.1;Data Source=$Workbook$;Location=&quot;Table_3443_113_03&quot;;Extended Properties=&quot;&quot;" commandType="0"/>
  </connection>
  <connection id="649" xr16:uid="{D7721804-D340-4192-8676-462F10A80BCB}" keepAlive="1" name="連線501" type="5" refreshedVersion="0" background="1">
    <dbPr connection="Provider=Microsoft.Mashup.OleDb.1;Data Source=$Workbook$;Location=&quot;Table_2637_113_05&quot;;Extended Properties=&quot;&quot;" commandType="0"/>
  </connection>
  <connection id="650" xr16:uid="{9947205D-40DE-4F34-8027-EB80DECCEDC0}" keepAlive="1" name="連線502" type="5" refreshedVersion="0" background="1">
    <dbPr connection="Provider=Microsoft.Mashup.OleDb.1;Data Source=$Workbook$;Location=&quot;Table_2637_113_04&quot;;Extended Properties=&quot;&quot;" commandType="0"/>
  </connection>
  <connection id="651" xr16:uid="{9A92A3BC-9CEF-47DA-807A-04F97ACAA466}" keepAlive="1" name="連線503" type="5" refreshedVersion="0" background="1">
    <dbPr connection="Provider=Microsoft.Mashup.OleDb.1;Data Source=$Workbook$;Location=&quot;Table_2637_113_03&quot;;Extended Properties=&quot;&quot;" commandType="0"/>
  </connection>
  <connection id="652" xr16:uid="{25A6BCFF-6175-4D99-B511-C661DB8F06E3}" keepAlive="1" name="連線504" type="5" refreshedVersion="0" background="1">
    <dbPr connection="Provider=Microsoft.Mashup.OleDb.1;Data Source=$Workbook$;Location=&quot;Table_2455_113_05&quot;;Extended Properties=&quot;&quot;" commandType="0"/>
  </connection>
  <connection id="653" xr16:uid="{F982E503-CF07-4CC0-9F03-55D6272574EB}" keepAlive="1" name="連線505" type="5" refreshedVersion="0" background="1">
    <dbPr connection="Provider=Microsoft.Mashup.OleDb.1;Data Source=$Workbook$;Location=&quot;Table_2455_113_04&quot;;Extended Properties=&quot;&quot;" commandType="0"/>
  </connection>
  <connection id="654" xr16:uid="{1F11B3B7-523B-46C1-914E-2E685AF1F4C0}" keepAlive="1" name="連線506" type="5" refreshedVersion="0" background="1">
    <dbPr connection="Provider=Microsoft.Mashup.OleDb.1;Data Source=$Workbook$;Location=&quot;Table_2455_113_03&quot;;Extended Properties=&quot;&quot;" commandType="0"/>
  </connection>
  <connection id="655" xr16:uid="{B2296F34-3911-4532-BFFB-1DB119E79755}" keepAlive="1" name="連線507" type="5" refreshedVersion="0" background="1">
    <dbPr connection="Provider=Microsoft.Mashup.OleDb.1;Data Source=$Workbook$;Location=&quot;Table_3661_113_05&quot;;Extended Properties=&quot;&quot;" commandType="0"/>
  </connection>
  <connection id="656" xr16:uid="{8B287797-0341-467C-B1AD-4F3B50212F2A}" keepAlive="1" name="連線508" type="5" refreshedVersion="0" background="1">
    <dbPr connection="Provider=Microsoft.Mashup.OleDb.1;Data Source=$Workbook$;Location=&quot;Table_3661_113_04&quot;;Extended Properties=&quot;&quot;" commandType="0"/>
  </connection>
  <connection id="657" xr16:uid="{E62B8A3C-D090-45D8-A073-E1D53501424A}" keepAlive="1" name="連線509" type="5" refreshedVersion="0" background="1">
    <dbPr connection="Provider=Microsoft.Mashup.OleDb.1;Data Source=$Workbook$;Location=&quot;Table_3661_113_03&quot;;Extended Properties=&quot;&quot;" commandType="0"/>
  </connection>
  <connection id="658" xr16:uid="{544CF255-D257-436A-9776-3DB6646A72EC}" keepAlive="1" name="連線51" type="5" refreshedVersion="0" background="1">
    <dbPr connection="Provider=Microsoft.Mashup.OleDb.1;Data Source=$Workbook$;Location=&quot;Table_3443_113_05&quot;;Extended Properties=&quot;&quot;" commandType="0"/>
  </connection>
  <connection id="659" xr16:uid="{354F3153-DD8C-496A-BEF4-3BB88033C503}" keepAlive="1" name="連線510" type="5" refreshedVersion="0" background="1">
    <dbPr connection="Provider=Microsoft.Mashup.OleDb.1;Data Source=$Workbook$;Location=&quot;Table_2345_113_05&quot;;Extended Properties=&quot;&quot;" commandType="0"/>
  </connection>
  <connection id="660" xr16:uid="{CF18C56F-D107-437F-A73B-EFC51F36D4D3}" keepAlive="1" name="連線511" type="5" refreshedVersion="0" background="1">
    <dbPr connection="Provider=Microsoft.Mashup.OleDb.1;Data Source=$Workbook$;Location=&quot;Table_2345_113_04&quot;;Extended Properties=&quot;&quot;" commandType="0"/>
  </connection>
  <connection id="661" xr16:uid="{5A85FEDA-9CD0-4A44-BDAB-9B92546DE1CD}" keepAlive="1" name="連線512" type="5" refreshedVersion="0" background="1">
    <dbPr connection="Provider=Microsoft.Mashup.OleDb.1;Data Source=$Workbook$;Location=&quot;Table_2345_113_03&quot;;Extended Properties=&quot;&quot;" commandType="0"/>
  </connection>
  <connection id="662" xr16:uid="{7A631526-5F8F-4A58-8A38-DFA2FCC41827}" keepAlive="1" name="連線513" type="5" refreshedVersion="0" background="1">
    <dbPr connection="Provider=Microsoft.Mashup.OleDb.1;Data Source=$Workbook$;Location=&quot;Table_6669_113_05&quot;;Extended Properties=&quot;&quot;" commandType="0"/>
  </connection>
  <connection id="663" xr16:uid="{DF224B97-78D4-4293-B6EC-D18A2F2188E5}" keepAlive="1" name="連線514" type="5" refreshedVersion="0" background="1">
    <dbPr connection="Provider=Microsoft.Mashup.OleDb.1;Data Source=$Workbook$;Location=&quot;Table_6669_113_04&quot;;Extended Properties=&quot;&quot;" commandType="0"/>
  </connection>
  <connection id="664" xr16:uid="{811B71FD-B099-4406-9093-5CB6BF965B21}" keepAlive="1" name="連線515" type="5" refreshedVersion="0" background="1">
    <dbPr connection="Provider=Microsoft.Mashup.OleDb.1;Data Source=$Workbook$;Location=&quot;Table_6669_113_03&quot;;Extended Properties=&quot;&quot;" commandType="0"/>
  </connection>
  <connection id="665" xr16:uid="{EB4F6EEC-E0D2-479E-9E8E-3C060D188ACE}" keepAlive="1" name="連線516" type="5" refreshedVersion="0" background="1">
    <dbPr connection="Provider=Microsoft.Mashup.OleDb.1;Data Source=$Workbook$;Location=&quot;Table_3653_113_05&quot;;Extended Properties=&quot;&quot;" commandType="0"/>
  </connection>
  <connection id="666" xr16:uid="{158D6268-59B7-4BCD-B12C-575BCC031D7C}" keepAlive="1" name="連線517" type="5" refreshedVersion="0" background="1">
    <dbPr connection="Provider=Microsoft.Mashup.OleDb.1;Data Source=$Workbook$;Location=&quot;Table_3653_113_04&quot;;Extended Properties=&quot;&quot;" commandType="0"/>
  </connection>
  <connection id="667" xr16:uid="{3B9BED02-CC0E-48B4-938C-FAC601243D0B}" keepAlive="1" name="連線518" type="5" refreshedVersion="0" background="1">
    <dbPr connection="Provider=Microsoft.Mashup.OleDb.1;Data Source=$Workbook$;Location=&quot;Table_3653_113_03&quot;;Extended Properties=&quot;&quot;" commandType="0"/>
  </connection>
  <connection id="668" xr16:uid="{A1C0C492-2D14-4C94-BC1F-801BA05BBE58}" keepAlive="1" name="連線519" type="5" refreshedVersion="0" background="1">
    <dbPr connection="Provider=Microsoft.Mashup.OleDb.1;Data Source=$Workbook$;Location=&quot;Table_1519_113_05&quot;;Extended Properties=&quot;&quot;" commandType="0"/>
  </connection>
  <connection id="669" xr16:uid="{71F1C0DF-8884-40AE-9993-B1F9F8BE56BB}" keepAlive="1" name="連線52" type="5" refreshedVersion="0" background="1">
    <dbPr connection="Provider=Microsoft.Mashup.OleDb.1;Data Source=$Workbook$;Location=&quot;Table_3443_113_04&quot;;Extended Properties=&quot;&quot;" commandType="0"/>
  </connection>
  <connection id="670" xr16:uid="{18F2930B-5B19-49C7-AD5C-A24C972DED93}" keepAlive="1" name="連線520" type="5" refreshedVersion="0" background="1">
    <dbPr connection="Provider=Microsoft.Mashup.OleDb.1;Data Source=$Workbook$;Location=&quot;Table_1519_113_04&quot;;Extended Properties=&quot;&quot;" commandType="0"/>
  </connection>
  <connection id="671" xr16:uid="{C3035D6E-EE71-4B98-B518-9A8524DC041D}" keepAlive="1" name="連線521" type="5" refreshedVersion="0" background="1">
    <dbPr connection="Provider=Microsoft.Mashup.OleDb.1;Data Source=$Workbook$;Location=&quot;Table_1519_113_03&quot;;Extended Properties=&quot;&quot;" commandType="0"/>
  </connection>
  <connection id="672" xr16:uid="{8AABE70B-A107-4B03-938D-ABE7F8237EF1}" keepAlive="1" name="連線522" type="5" refreshedVersion="0" background="1">
    <dbPr connection="Provider=Microsoft.Mashup.OleDb.1;Data Source=$Workbook$;Location=&quot;Table_1905_113_05&quot;;Extended Properties=&quot;&quot;" commandType="0"/>
  </connection>
  <connection id="673" xr16:uid="{22A9EE3E-4676-4A26-9D3F-49AD9ECA6406}" keepAlive="1" name="連線523" type="5" refreshedVersion="0" background="1">
    <dbPr connection="Provider=Microsoft.Mashup.OleDb.1;Data Source=$Workbook$;Location=&quot;Table_1905_113_04&quot;;Extended Properties=&quot;&quot;" commandType="0"/>
  </connection>
  <connection id="674" xr16:uid="{95547963-793A-4774-A10B-ABBA5FD8BC75}" keepAlive="1" name="連線524" type="5" refreshedVersion="0" background="1">
    <dbPr connection="Provider=Microsoft.Mashup.OleDb.1;Data Source=$Workbook$;Location=&quot;Table_1905_113_03&quot;;Extended Properties=&quot;&quot;" commandType="0"/>
  </connection>
  <connection id="675" xr16:uid="{B8D36239-2FD4-42B0-99F5-10F639ED6E9D}" keepAlive="1" name="連線525" type="5" refreshedVersion="0" background="1">
    <dbPr connection="Provider=Microsoft.Mashup.OleDb.1;Data Source=$Workbook$;Location=&quot;Table_6409_113_05&quot;;Extended Properties=&quot;&quot;" commandType="0"/>
  </connection>
  <connection id="676" xr16:uid="{5830F7EA-EF0C-4FA2-B13F-26DFA96DDBC6}" keepAlive="1" name="連線526" type="5" refreshedVersion="0" background="1">
    <dbPr connection="Provider=Microsoft.Mashup.OleDb.1;Data Source=$Workbook$;Location=&quot;Table_6409_113_04&quot;;Extended Properties=&quot;&quot;" commandType="0"/>
  </connection>
  <connection id="677" xr16:uid="{98086461-9253-4427-966F-589A5710262F}" keepAlive="1" name="連線527" type="5" refreshedVersion="0" background="1">
    <dbPr connection="Provider=Microsoft.Mashup.OleDb.1;Data Source=$Workbook$;Location=&quot;Table_6409_113_03&quot;;Extended Properties=&quot;&quot;" commandType="0"/>
  </connection>
  <connection id="678" xr16:uid="{DE8FB9BD-900E-4F4C-992E-3BADEB56FF84}" keepAlive="1" name="連線528" type="5" refreshedVersion="0" background="1">
    <dbPr connection="Provider=Microsoft.Mashup.OleDb.1;Data Source=$Workbook$;Location=&quot;Table_3443_113_05&quot;;Extended Properties=&quot;&quot;" commandType="0"/>
  </connection>
  <connection id="679" xr16:uid="{B183111E-4212-4928-9C32-DA63E879F015}" keepAlive="1" name="連線529" type="5" refreshedVersion="0" background="1">
    <dbPr connection="Provider=Microsoft.Mashup.OleDb.1;Data Source=$Workbook$;Location=&quot;Table_3443_113_04&quot;;Extended Properties=&quot;&quot;" commandType="0"/>
  </connection>
  <connection id="680" xr16:uid="{8BC69E6C-BE6E-4E86-9BFC-28FEA53B4638}" keepAlive="1" name="連線53" type="5" refreshedVersion="0" background="1">
    <dbPr connection="Provider=Microsoft.Mashup.OleDb.1;Data Source=$Workbook$;Location=&quot;Table_3443_113_03&quot;;Extended Properties=&quot;&quot;" commandType="0"/>
  </connection>
  <connection id="681" xr16:uid="{FA70D5EA-7C39-4B33-8154-CC406733CAC6}" keepAlive="1" name="連線530" type="5" refreshedVersion="0" background="1">
    <dbPr connection="Provider=Microsoft.Mashup.OleDb.1;Data Source=$Workbook$;Location=&quot;Table_3443_113_03&quot;;Extended Properties=&quot;&quot;" commandType="0"/>
  </connection>
  <connection id="682" xr16:uid="{D06D877F-65D1-47C1-A9FF-4CCD9696A1F7}" keepAlive="1" name="連線531" type="5" refreshedVersion="0" background="1">
    <dbPr connection="Provider=Microsoft.Mashup.OleDb.1;Data Source=$Workbook$;Location=&quot;Table_2637_113_05&quot;;Extended Properties=&quot;&quot;" commandType="0"/>
  </connection>
  <connection id="683" xr16:uid="{ED96E9A8-B38D-4AB7-8B8D-5719A12AE9EB}" keepAlive="1" name="連線532" type="5" refreshedVersion="0" background="1">
    <dbPr connection="Provider=Microsoft.Mashup.OleDb.1;Data Source=$Workbook$;Location=&quot;Table_2637_113_04&quot;;Extended Properties=&quot;&quot;" commandType="0"/>
  </connection>
  <connection id="684" xr16:uid="{DAD371A4-0B86-4B07-A543-6755816CFF92}" keepAlive="1" name="連線533" type="5" refreshedVersion="0" background="1">
    <dbPr connection="Provider=Microsoft.Mashup.OleDb.1;Data Source=$Workbook$;Location=&quot;Table_2637_113_03&quot;;Extended Properties=&quot;&quot;" commandType="0"/>
  </connection>
  <connection id="685" xr16:uid="{0BD8AF93-3739-49D9-8634-65EE70C786A5}" keepAlive="1" name="連線534" type="5" refreshedVersion="0" background="1">
    <dbPr connection="Provider=Microsoft.Mashup.OleDb.1;Data Source=$Workbook$;Location=&quot;Table_2455_113_05&quot;;Extended Properties=&quot;&quot;" commandType="0"/>
  </connection>
  <connection id="686" xr16:uid="{B4076A3F-FAB3-4E03-801E-6456D8A6F2E1}" keepAlive="1" name="連線535" type="5" refreshedVersion="0" background="1">
    <dbPr connection="Provider=Microsoft.Mashup.OleDb.1;Data Source=$Workbook$;Location=&quot;Table_2455_113_04&quot;;Extended Properties=&quot;&quot;" commandType="0"/>
  </connection>
  <connection id="687" xr16:uid="{4E2CE684-FB13-4628-873E-040E3CE8B756}" keepAlive="1" name="連線536" type="5" refreshedVersion="0" background="1">
    <dbPr connection="Provider=Microsoft.Mashup.OleDb.1;Data Source=$Workbook$;Location=&quot;Table_2455_113_03&quot;;Extended Properties=&quot;&quot;" commandType="0"/>
  </connection>
  <connection id="688" xr16:uid="{FC4E9698-52A1-4370-BE3D-C4C1CED02F45}" keepAlive="1" name="連線537" type="5" refreshedVersion="0" background="1">
    <dbPr connection="Provider=Microsoft.Mashup.OleDb.1;Data Source=$Workbook$;Location=&quot;Table_3661_113_05&quot;;Extended Properties=&quot;&quot;" commandType="0"/>
  </connection>
  <connection id="689" xr16:uid="{F1CEB135-0D32-41BA-94AD-D37A3652520B}" keepAlive="1" name="連線538" type="5" refreshedVersion="0" background="1">
    <dbPr connection="Provider=Microsoft.Mashup.OleDb.1;Data Source=$Workbook$;Location=&quot;Table_3661_113_04&quot;;Extended Properties=&quot;&quot;" commandType="0"/>
  </connection>
  <connection id="690" xr16:uid="{B3C02F66-9DF0-4930-833F-377F1E9142B3}" keepAlive="1" name="連線539" type="5" refreshedVersion="0" background="1">
    <dbPr connection="Provider=Microsoft.Mashup.OleDb.1;Data Source=$Workbook$;Location=&quot;Table_3661_113_03&quot;;Extended Properties=&quot;&quot;" commandType="0"/>
  </connection>
  <connection id="691" xr16:uid="{E47711E8-98E7-49D4-B2B3-869CEB43B206}" keepAlive="1" name="連線54" type="5" refreshedVersion="0" background="1">
    <dbPr connection="Provider=Microsoft.Mashup.OleDb.1;Data Source=$Workbook$;Location=&quot;Table_2637_113_05&quot;;Extended Properties=&quot;&quot;" commandType="0"/>
  </connection>
  <connection id="692" xr16:uid="{63A241EC-1DFC-4B27-B3B5-036FD1484F02}" keepAlive="1" name="連線540" type="5" refreshedVersion="0" background="1">
    <dbPr connection="Provider=Microsoft.Mashup.OleDb.1;Data Source=$Workbook$;Location=&quot;Table_4938_113_05&quot;;Extended Properties=&quot;&quot;" commandType="0"/>
  </connection>
  <connection id="693" xr16:uid="{A71F1151-A6C8-4597-BE49-3661F76E54D8}" keepAlive="1" name="連線541" type="5" refreshedVersion="0" background="1">
    <dbPr connection="Provider=Microsoft.Mashup.OleDb.1;Data Source=$Workbook$;Location=&quot;Table_4938_113_04&quot;;Extended Properties=&quot;&quot;" commandType="0"/>
  </connection>
  <connection id="694" xr16:uid="{223DA7C0-D547-42B1-948F-76ED4B78822D}" keepAlive="1" name="連線542" type="5" refreshedVersion="0" background="1">
    <dbPr connection="Provider=Microsoft.Mashup.OleDb.1;Data Source=$Workbook$;Location=&quot;Table_4938_113_03&quot;;Extended Properties=&quot;&quot;" commandType="0"/>
  </connection>
  <connection id="695" xr16:uid="{7B82A0FF-C9AB-471E-9324-99821EDCD2E4}" keepAlive="1" name="連線543" type="5" refreshedVersion="0" background="1">
    <dbPr connection="Provider=Microsoft.Mashup.OleDb.1;Data Source=$Workbook$;Location=&quot;Table_2357_113_05&quot;;Extended Properties=&quot;&quot;" commandType="0"/>
  </connection>
  <connection id="696" xr16:uid="{0A337536-F442-44B5-AEB2-BCA7184026FF}" keepAlive="1" name="連線544" type="5" refreshedVersion="0" background="1">
    <dbPr connection="Provider=Microsoft.Mashup.OleDb.1;Data Source=$Workbook$;Location=&quot;Table_2357_113_04&quot;;Extended Properties=&quot;&quot;" commandType="0"/>
  </connection>
  <connection id="697" xr16:uid="{CF7CFF46-2D4C-4F9D-96F3-6C0E16D66BC4}" keepAlive="1" name="連線545" type="5" refreshedVersion="0" background="1">
    <dbPr connection="Provider=Microsoft.Mashup.OleDb.1;Data Source=$Workbook$;Location=&quot;Table_2357_113_03&quot;;Extended Properties=&quot;&quot;" commandType="0"/>
  </connection>
  <connection id="698" xr16:uid="{1D2CC7A2-EB44-467D-A4C3-4600650CD292}" keepAlive="1" name="連線546" type="5" refreshedVersion="0" background="1">
    <dbPr connection="Provider=Microsoft.Mashup.OleDb.1;Data Source=$Workbook$;Location=&quot;Table_3036_113_05&quot;;Extended Properties=&quot;&quot;" commandType="0"/>
  </connection>
  <connection id="699" xr16:uid="{E26C2B20-3228-486A-B3D5-49B49D0D2140}" keepAlive="1" name="連線547" type="5" refreshedVersion="0" background="1">
    <dbPr connection="Provider=Microsoft.Mashup.OleDb.1;Data Source=$Workbook$;Location=&quot;Table_3036_113_04&quot;;Extended Properties=&quot;&quot;" commandType="0"/>
  </connection>
  <connection id="700" xr16:uid="{D8206B47-0BC6-46A8-80A8-09955CCED86C}" keepAlive="1" name="連線548" type="5" refreshedVersion="0" background="1">
    <dbPr connection="Provider=Microsoft.Mashup.OleDb.1;Data Source=$Workbook$;Location=&quot;Table_3036_113_03&quot;;Extended Properties=&quot;&quot;" commandType="0"/>
  </connection>
  <connection id="701" xr16:uid="{BDE0EB47-21E3-4E4A-AC0A-CD91ED94E28F}" keepAlive="1" name="連線549" type="5" refreshedVersion="0" background="1">
    <dbPr connection="Provider=Microsoft.Mashup.OleDb.1;Data Source=$Workbook$;Location=&quot;Table_6669_113_05&quot;;Extended Properties=&quot;&quot;" commandType="0"/>
  </connection>
  <connection id="702" xr16:uid="{B49A898B-210D-4B90-BF3F-D38F7A08F6FD}" keepAlive="1" name="連線55" type="5" refreshedVersion="0" background="1">
    <dbPr connection="Provider=Microsoft.Mashup.OleDb.1;Data Source=$Workbook$;Location=&quot;Table_2637_113_04&quot;;Extended Properties=&quot;&quot;" commandType="0"/>
  </connection>
  <connection id="703" xr16:uid="{72784B6D-F92F-4A19-93BC-58D5056F7758}" keepAlive="1" name="連線550" type="5" refreshedVersion="0" background="1">
    <dbPr connection="Provider=Microsoft.Mashup.OleDb.1;Data Source=$Workbook$;Location=&quot;Table_6669_113_04&quot;;Extended Properties=&quot;&quot;" commandType="0"/>
  </connection>
  <connection id="704" xr16:uid="{3AC7BD7E-CB2C-4EBE-9F51-2A0F01617B10}" keepAlive="1" name="連線551" type="5" refreshedVersion="0" background="1">
    <dbPr connection="Provider=Microsoft.Mashup.OleDb.1;Data Source=$Workbook$;Location=&quot;Table_6669_113_03&quot;;Extended Properties=&quot;&quot;" commandType="0"/>
  </connection>
  <connection id="705" xr16:uid="{EBD807D0-58D1-4AA2-A60F-696211FCA564}" keepAlive="1" name="連線552" type="5" refreshedVersion="0" background="1">
    <dbPr connection="Provider=Microsoft.Mashup.OleDb.1;Data Source=$Workbook$;Location=&quot;Table_1809_113_05&quot;;Extended Properties=&quot;&quot;" commandType="0"/>
  </connection>
  <connection id="706" xr16:uid="{FE80EB49-30DE-41D7-98F8-903912F36E1C}" keepAlive="1" name="連線553" type="5" refreshedVersion="0" background="1">
    <dbPr connection="Provider=Microsoft.Mashup.OleDb.1;Data Source=$Workbook$;Location=&quot;Table_1809_113_04&quot;;Extended Properties=&quot;&quot;" commandType="0"/>
  </connection>
  <connection id="707" xr16:uid="{671FCB23-0E0A-4506-A0EB-FC2ECE23F800}" keepAlive="1" name="連線554" type="5" refreshedVersion="0" background="1">
    <dbPr connection="Provider=Microsoft.Mashup.OleDb.1;Data Source=$Workbook$;Location=&quot;Table_1809_113_03&quot;;Extended Properties=&quot;&quot;" commandType="0"/>
  </connection>
  <connection id="708" xr16:uid="{9F1CE8F0-25B4-47F5-AE59-453A15ED8E7D}" keepAlive="1" name="連線555" type="5" refreshedVersion="0" background="1">
    <dbPr connection="Provider=Microsoft.Mashup.OleDb.1;Data Source=$Workbook$;Location=&quot;Table_3356_113_05&quot;;Extended Properties=&quot;&quot;" commandType="0"/>
  </connection>
  <connection id="709" xr16:uid="{7A950FE5-CD5D-4F95-A2B9-A18D9D770C0F}" keepAlive="1" name="連線556" type="5" refreshedVersion="0" background="1">
    <dbPr connection="Provider=Microsoft.Mashup.OleDb.1;Data Source=$Workbook$;Location=&quot;Table_3356_113_04&quot;;Extended Properties=&quot;&quot;" commandType="0"/>
  </connection>
  <connection id="710" xr16:uid="{E46223A3-E9E6-48D7-939F-9AF498791083}" keepAlive="1" name="連線557" type="5" refreshedVersion="0" background="1">
    <dbPr connection="Provider=Microsoft.Mashup.OleDb.1;Data Source=$Workbook$;Location=&quot;Table_3356_113_03&quot;;Extended Properties=&quot;&quot;" commandType="0"/>
  </connection>
  <connection id="711" xr16:uid="{F60C4650-0CE7-47C3-A4E8-64394330F733}" keepAlive="1" name="連線558" type="5" refreshedVersion="0" background="1">
    <dbPr connection="Provider=Microsoft.Mashup.OleDb.1;Data Source=$Workbook$;Location=&quot;Table_6414_113_05&quot;;Extended Properties=&quot;&quot;" commandType="0"/>
  </connection>
  <connection id="712" xr16:uid="{8FD27BD7-B346-42B3-BE50-0E006AA8AEFA}" keepAlive="1" name="連線559" type="5" refreshedVersion="0" background="1">
    <dbPr connection="Provider=Microsoft.Mashup.OleDb.1;Data Source=$Workbook$;Location=&quot;Table_6414_113_04&quot;;Extended Properties=&quot;&quot;" commandType="0"/>
  </connection>
  <connection id="713" xr16:uid="{0706EA26-D98E-47F9-9FCA-E9C8D4FCA19E}" keepAlive="1" name="連線56" type="5" refreshedVersion="0" background="1">
    <dbPr connection="Provider=Microsoft.Mashup.OleDb.1;Data Source=$Workbook$;Location=&quot;Table_2637_113_03&quot;;Extended Properties=&quot;&quot;" commandType="0"/>
  </connection>
  <connection id="714" xr16:uid="{BE8BBAF3-7D3D-49A7-956E-798BC548D5D5}" keepAlive="1" name="連線560" type="5" refreshedVersion="0" background="1">
    <dbPr connection="Provider=Microsoft.Mashup.OleDb.1;Data Source=$Workbook$;Location=&quot;Table_6414_113_03&quot;;Extended Properties=&quot;&quot;" commandType="0"/>
  </connection>
  <connection id="715" xr16:uid="{2BAD55D6-34D5-4DFC-80E7-6D348074DAAA}" keepAlive="1" name="連線561" type="5" refreshedVersion="0" background="1">
    <dbPr connection="Provider=Microsoft.Mashup.OleDb.1;Data Source=$Workbook$;Location=&quot;Table_1905_113_05&quot;;Extended Properties=&quot;&quot;" commandType="0"/>
  </connection>
  <connection id="716" xr16:uid="{54821407-F87B-4A44-89A6-90D40B32C854}" keepAlive="1" name="連線562" type="5" refreshedVersion="0" background="1">
    <dbPr connection="Provider=Microsoft.Mashup.OleDb.1;Data Source=$Workbook$;Location=&quot;Table_1905_113_04&quot;;Extended Properties=&quot;&quot;" commandType="0"/>
  </connection>
  <connection id="717" xr16:uid="{698DBB2A-F4B6-453E-9E44-26DDF0DEAED1}" keepAlive="1" name="連線563" type="5" refreshedVersion="0" background="1">
    <dbPr connection="Provider=Microsoft.Mashup.OleDb.1;Data Source=$Workbook$;Location=&quot;Table_1905_113_03&quot;;Extended Properties=&quot;&quot;" commandType="0"/>
  </connection>
  <connection id="718" xr16:uid="{17DEFEE6-4CC2-4F3A-8E94-9D77DDCB4004}" keepAlive="1" name="連線564" type="5" refreshedVersion="0" background="1">
    <dbPr connection="Provider=Microsoft.Mashup.OleDb.1;Data Source=$Workbook$;Location=&quot;Table_3504_113_05&quot;;Extended Properties=&quot;&quot;" commandType="0"/>
  </connection>
  <connection id="719" xr16:uid="{B2769A01-F9FD-4DC4-B437-3C46C941DB69}" keepAlive="1" name="連線565" type="5" refreshedVersion="0" background="1">
    <dbPr connection="Provider=Microsoft.Mashup.OleDb.1;Data Source=$Workbook$;Location=&quot;Table_3504_113_04&quot;;Extended Properties=&quot;&quot;" commandType="0"/>
  </connection>
  <connection id="720" xr16:uid="{438C9553-7DFA-46EA-8FBF-7495C03EEB90}" keepAlive="1" name="連線566" type="5" refreshedVersion="0" background="1">
    <dbPr connection="Provider=Microsoft.Mashup.OleDb.1;Data Source=$Workbook$;Location=&quot;Table_3504_113_03&quot;;Extended Properties=&quot;&quot;" commandType="0"/>
  </connection>
  <connection id="721" xr16:uid="{63E90458-DB9C-4479-85DB-EFFAC04E825C}" keepAlive="1" name="連線567" type="5" refreshedVersion="0" background="1">
    <dbPr connection="Provider=Microsoft.Mashup.OleDb.1;Data Source=$Workbook$;Location=&quot;Table_2338_113_05&quot;;Extended Properties=&quot;&quot;" commandType="0"/>
  </connection>
  <connection id="722" xr16:uid="{AA8B6B7C-6A00-4C82-B2B0-EF5F36E68CF0}" keepAlive="1" name="連線568" type="5" refreshedVersion="0" background="1">
    <dbPr connection="Provider=Microsoft.Mashup.OleDb.1;Data Source=$Workbook$;Location=&quot;Table_2338_113_04&quot;;Extended Properties=&quot;&quot;" commandType="0"/>
  </connection>
  <connection id="723" xr16:uid="{0BCB2D14-0813-45A9-BE44-09F39482C71F}" keepAlive="1" name="連線569" type="5" refreshedVersion="0" background="1">
    <dbPr connection="Provider=Microsoft.Mashup.OleDb.1;Data Source=$Workbook$;Location=&quot;Table_2338_113_03&quot;;Extended Properties=&quot;&quot;" commandType="0"/>
  </connection>
  <connection id="724" xr16:uid="{5CDFBC9C-FD1D-4EC0-A555-79EF59F7F479}" keepAlive="1" name="連線57" type="5" refreshedVersion="0" background="1">
    <dbPr connection="Provider=Microsoft.Mashup.OleDb.1;Data Source=$Workbook$;Location=&quot;Table_3661_113_05&quot;;Extended Properties=&quot;&quot;" commandType="0"/>
  </connection>
  <connection id="725" xr16:uid="{FD47D0C5-B7DD-4344-9BEC-F3D35402208E}" keepAlive="1" name="連線570" type="5" refreshedVersion="0" background="1">
    <dbPr connection="Provider=Microsoft.Mashup.OleDb.1;Data Source=$Workbook$;Location=&quot;Table_4938_113_05&quot;;Extended Properties=&quot;&quot;" commandType="0"/>
  </connection>
  <connection id="726" xr16:uid="{2213B7B0-F88A-48A4-B530-7607FCD50482}" keepAlive="1" name="連線571" type="5" refreshedVersion="0" background="1">
    <dbPr connection="Provider=Microsoft.Mashup.OleDb.1;Data Source=$Workbook$;Location=&quot;Table_4938_113_04&quot;;Extended Properties=&quot;&quot;" commandType="0"/>
  </connection>
  <connection id="727" xr16:uid="{1A9DB7C6-CE3B-4A00-BBA3-55EF70278EC0}" keepAlive="1" name="連線572" type="5" refreshedVersion="0" background="1">
    <dbPr connection="Provider=Microsoft.Mashup.OleDb.1;Data Source=$Workbook$;Location=&quot;Table_4938_113_03&quot;;Extended Properties=&quot;&quot;" commandType="0"/>
  </connection>
  <connection id="728" xr16:uid="{98D1C16E-0390-4B42-A42A-574B7F9E5872}" keepAlive="1" name="連線573" type="5" refreshedVersion="0" background="1">
    <dbPr connection="Provider=Microsoft.Mashup.OleDb.1;Data Source=$Workbook$;Location=&quot;Table_2357_113_05&quot;;Extended Properties=&quot;&quot;" commandType="0"/>
  </connection>
  <connection id="729" xr16:uid="{411D2EAD-D8F1-44CD-A0DE-0832095F2510}" keepAlive="1" name="連線574" type="5" refreshedVersion="0" background="1">
    <dbPr connection="Provider=Microsoft.Mashup.OleDb.1;Data Source=$Workbook$;Location=&quot;Table_2357_113_04&quot;;Extended Properties=&quot;&quot;" commandType="0"/>
  </connection>
  <connection id="730" xr16:uid="{C3113E43-C74F-43FF-8B21-7BF7860B8FA9}" keepAlive="1" name="連線575" type="5" refreshedVersion="0" background="1">
    <dbPr connection="Provider=Microsoft.Mashup.OleDb.1;Data Source=$Workbook$;Location=&quot;Table_2357_113_03&quot;;Extended Properties=&quot;&quot;" commandType="0"/>
  </connection>
  <connection id="731" xr16:uid="{007D97B6-4FB8-4F8A-B4D2-EE255E7BB0C1}" keepAlive="1" name="連線576" type="5" refreshedVersion="0" background="1">
    <dbPr connection="Provider=Microsoft.Mashup.OleDb.1;Data Source=$Workbook$;Location=&quot;Table_3036_113_05&quot;;Extended Properties=&quot;&quot;" commandType="0"/>
  </connection>
  <connection id="732" xr16:uid="{B72348FD-B067-4797-BB76-6DED0C5A725B}" keepAlive="1" name="連線577" type="5" refreshedVersion="0" background="1">
    <dbPr connection="Provider=Microsoft.Mashup.OleDb.1;Data Source=$Workbook$;Location=&quot;Table_3036_113_04&quot;;Extended Properties=&quot;&quot;" commandType="0"/>
  </connection>
  <connection id="733" xr16:uid="{E48CCB91-1F28-4225-BE0E-911F59354EBB}" keepAlive="1" name="連線578" type="5" refreshedVersion="0" background="1">
    <dbPr connection="Provider=Microsoft.Mashup.OleDb.1;Data Source=$Workbook$;Location=&quot;Table_3036_113_03&quot;;Extended Properties=&quot;&quot;" commandType="0"/>
  </connection>
  <connection id="734" xr16:uid="{FEAFD750-BABA-4652-8A5E-6B8B25DF07C4}" keepAlive="1" name="連線579" type="5" refreshedVersion="0" background="1">
    <dbPr connection="Provider=Microsoft.Mashup.OleDb.1;Data Source=$Workbook$;Location=&quot;Table_6669_113_05&quot;;Extended Properties=&quot;&quot;" commandType="0"/>
  </connection>
  <connection id="735" xr16:uid="{4B96A63A-5164-49C0-9A52-C5A772CD18AD}" keepAlive="1" name="連線58" type="5" refreshedVersion="0" background="1">
    <dbPr connection="Provider=Microsoft.Mashup.OleDb.1;Data Source=$Workbook$;Location=&quot;Table_3661_113_04&quot;;Extended Properties=&quot;&quot;" commandType="0"/>
  </connection>
  <connection id="736" xr16:uid="{5B3E836C-8965-464B-9BA4-AB3AB121F6AB}" keepAlive="1" name="連線580" type="5" refreshedVersion="0" background="1">
    <dbPr connection="Provider=Microsoft.Mashup.OleDb.1;Data Source=$Workbook$;Location=&quot;Table_6669_113_04&quot;;Extended Properties=&quot;&quot;" commandType="0"/>
  </connection>
  <connection id="737" xr16:uid="{49145666-E592-482C-9C6C-9FA67CBD899E}" keepAlive="1" name="連線581" type="5" refreshedVersion="0" background="1">
    <dbPr connection="Provider=Microsoft.Mashup.OleDb.1;Data Source=$Workbook$;Location=&quot;Table_6669_113_03&quot;;Extended Properties=&quot;&quot;" commandType="0"/>
  </connection>
  <connection id="738" xr16:uid="{F8E4CC74-001B-4B4B-A8EA-C2538799DAFF}" keepAlive="1" name="連線582" type="5" refreshedVersion="0" background="1">
    <dbPr connection="Provider=Microsoft.Mashup.OleDb.1;Data Source=$Workbook$;Location=&quot;Table_1809_113_05&quot;;Extended Properties=&quot;&quot;" commandType="0"/>
  </connection>
  <connection id="739" xr16:uid="{60716CF5-93CE-4986-AD03-815E94091132}" keepAlive="1" name="連線583" type="5" refreshedVersion="0" background="1">
    <dbPr connection="Provider=Microsoft.Mashup.OleDb.1;Data Source=$Workbook$;Location=&quot;Table_1809_113_04&quot;;Extended Properties=&quot;&quot;" commandType="0"/>
  </connection>
  <connection id="740" xr16:uid="{3B8B327C-7895-40BB-B080-1076011AABBC}" keepAlive="1" name="連線584" type="5" refreshedVersion="0" background="1">
    <dbPr connection="Provider=Microsoft.Mashup.OleDb.1;Data Source=$Workbook$;Location=&quot;Table_1809_113_03&quot;;Extended Properties=&quot;&quot;" commandType="0"/>
  </connection>
  <connection id="741" xr16:uid="{4EE679DB-E2F0-4E74-B059-4E1D22E0EA8B}" keepAlive="1" name="連線585" type="5" refreshedVersion="0" background="1">
    <dbPr connection="Provider=Microsoft.Mashup.OleDb.1;Data Source=$Workbook$;Location=&quot;Table_3356_113_05&quot;;Extended Properties=&quot;&quot;" commandType="0"/>
  </connection>
  <connection id="742" xr16:uid="{0C5EA3DB-EF69-4529-9CDA-329987DBC8AC}" keepAlive="1" name="連線586" type="5" refreshedVersion="0" background="1">
    <dbPr connection="Provider=Microsoft.Mashup.OleDb.1;Data Source=$Workbook$;Location=&quot;Table_3356_113_04&quot;;Extended Properties=&quot;&quot;" commandType="0"/>
  </connection>
  <connection id="743" xr16:uid="{58D6F3F9-F9CD-4606-8FAC-1830CEC86B9C}" keepAlive="1" name="連線587" type="5" refreshedVersion="0" background="1">
    <dbPr connection="Provider=Microsoft.Mashup.OleDb.1;Data Source=$Workbook$;Location=&quot;Table_3356_113_03&quot;;Extended Properties=&quot;&quot;" commandType="0"/>
  </connection>
  <connection id="744" xr16:uid="{A7576E05-0FB6-4718-863B-BC2E0CA88E6C}" keepAlive="1" name="連線588" type="5" refreshedVersion="0" background="1">
    <dbPr connection="Provider=Microsoft.Mashup.OleDb.1;Data Source=$Workbook$;Location=&quot;Table_6414_113_05&quot;;Extended Properties=&quot;&quot;" commandType="0"/>
  </connection>
  <connection id="745" xr16:uid="{784D9683-64C8-4342-9715-15C481D9ADE2}" keepAlive="1" name="連線589" type="5" refreshedVersion="0" background="1">
    <dbPr connection="Provider=Microsoft.Mashup.OleDb.1;Data Source=$Workbook$;Location=&quot;Table_6414_113_04&quot;;Extended Properties=&quot;&quot;" commandType="0"/>
  </connection>
  <connection id="746" xr16:uid="{2C42D61D-8E87-4643-9E2C-89015ADD4331}" keepAlive="1" name="連線59" type="5" refreshedVersion="0" background="1">
    <dbPr connection="Provider=Microsoft.Mashup.OleDb.1;Data Source=$Workbook$;Location=&quot;Table_3661_113_03&quot;;Extended Properties=&quot;&quot;" commandType="0"/>
  </connection>
  <connection id="747" xr16:uid="{2393F36D-0CD4-46E9-B744-86079ADB5AD6}" keepAlive="1" name="連線590" type="5" refreshedVersion="0" background="1">
    <dbPr connection="Provider=Microsoft.Mashup.OleDb.1;Data Source=$Workbook$;Location=&quot;Table_6414_113_03&quot;;Extended Properties=&quot;&quot;" commandType="0"/>
  </connection>
  <connection id="748" xr16:uid="{0A6CD9EA-EF5D-4730-8D86-2845494EA4AE}" keepAlive="1" name="連線591" type="5" refreshedVersion="0" background="1">
    <dbPr connection="Provider=Microsoft.Mashup.OleDb.1;Data Source=$Workbook$;Location=&quot;Table_1905_113_05&quot;;Extended Properties=&quot;&quot;" commandType="0"/>
  </connection>
  <connection id="749" xr16:uid="{BA321784-9530-4B92-A70B-DA857D18D07B}" keepAlive="1" name="連線592" type="5" refreshedVersion="0" background="1">
    <dbPr connection="Provider=Microsoft.Mashup.OleDb.1;Data Source=$Workbook$;Location=&quot;Table_1905_113_04&quot;;Extended Properties=&quot;&quot;" commandType="0"/>
  </connection>
  <connection id="750" xr16:uid="{1541EE34-BA07-4E9C-9149-234A3AD17DDB}" keepAlive="1" name="連線593" type="5" refreshedVersion="0" background="1">
    <dbPr connection="Provider=Microsoft.Mashup.OleDb.1;Data Source=$Workbook$;Location=&quot;Table_1905_113_03&quot;;Extended Properties=&quot;&quot;" commandType="0"/>
  </connection>
  <connection id="751" xr16:uid="{219CB4E9-8D3D-4269-8BDC-7A5EC75198B8}" keepAlive="1" name="連線594" type="5" refreshedVersion="0" background="1">
    <dbPr connection="Provider=Microsoft.Mashup.OleDb.1;Data Source=$Workbook$;Location=&quot;Table_3504_113_05&quot;;Extended Properties=&quot;&quot;" commandType="0"/>
  </connection>
  <connection id="752" xr16:uid="{EB84F724-4C96-4FCF-A6ED-DCC9C88E999C}" keepAlive="1" name="連線595" type="5" refreshedVersion="0" background="1">
    <dbPr connection="Provider=Microsoft.Mashup.OleDb.1;Data Source=$Workbook$;Location=&quot;Table_3504_113_04&quot;;Extended Properties=&quot;&quot;" commandType="0"/>
  </connection>
  <connection id="753" xr16:uid="{1DB1B8D6-8A90-4E3A-93F5-753668A73141}" keepAlive="1" name="連線596" type="5" refreshedVersion="0" background="1">
    <dbPr connection="Provider=Microsoft.Mashup.OleDb.1;Data Source=$Workbook$;Location=&quot;Table_3504_113_03&quot;;Extended Properties=&quot;&quot;" commandType="0"/>
  </connection>
  <connection id="754" xr16:uid="{1BC08242-BF3E-4DBD-B96C-1DC31559A359}" keepAlive="1" name="連線597" type="5" refreshedVersion="0" background="1">
    <dbPr connection="Provider=Microsoft.Mashup.OleDb.1;Data Source=$Workbook$;Location=&quot;Table_2338_113_05&quot;;Extended Properties=&quot;&quot;" commandType="0"/>
  </connection>
  <connection id="755" xr16:uid="{97A266A9-F1AE-418A-9B0B-F532274EE4EF}" keepAlive="1" name="連線598" type="5" refreshedVersion="0" background="1">
    <dbPr connection="Provider=Microsoft.Mashup.OleDb.1;Data Source=$Workbook$;Location=&quot;Table_2338_113_04&quot;;Extended Properties=&quot;&quot;" commandType="0"/>
  </connection>
  <connection id="756" xr16:uid="{DC4B4AD1-DE53-4F37-A22F-6370E25A288F}" keepAlive="1" name="連線599" type="5" refreshedVersion="0" background="1">
    <dbPr connection="Provider=Microsoft.Mashup.OleDb.1;Data Source=$Workbook$;Location=&quot;Table_2338_113_03&quot;;Extended Properties=&quot;&quot;" commandType="0"/>
  </connection>
  <connection id="757" xr16:uid="{B4F40245-EDDF-4756-A8DA-87C5A36DB609}" keepAlive="1" name="連線6" type="5" refreshedVersion="0" background="1">
    <dbPr connection="Provider=Microsoft.Mashup.OleDb.1;Data Source=$Workbook$;Location=&quot;Table_6669_113_05&quot;;Extended Properties=&quot;&quot;" commandType="0"/>
  </connection>
  <connection id="758" xr16:uid="{17410688-4725-4DC7-BC3A-A80609E3A22A}" keepAlive="1" name="連線60" type="5" refreshedVersion="0" background="1">
    <dbPr connection="Provider=Microsoft.Mashup.OleDb.1;Data Source=$Workbook$;Location=&quot;Table_6541_113_05&quot;;Extended Properties=&quot;&quot;" commandType="0"/>
  </connection>
  <connection id="759" xr16:uid="{28B864A0-D36D-49D3-94AD-0501ED31073C}" keepAlive="1" name="連線600" type="5" refreshedVersion="0" background="1">
    <dbPr connection="Provider=Microsoft.Mashup.OleDb.1;Data Source=$Workbook$;Location=&quot;Table_2357_113_05&quot;;Extended Properties=&quot;&quot;" commandType="0"/>
  </connection>
  <connection id="760" xr16:uid="{DAA2245F-4F29-416B-BF5C-BA0B01FE2A28}" keepAlive="1" name="連線601" type="5" refreshedVersion="0" background="1">
    <dbPr connection="Provider=Microsoft.Mashup.OleDb.1;Data Source=$Workbook$;Location=&quot;Table_2357_113_04&quot;;Extended Properties=&quot;&quot;" commandType="0"/>
  </connection>
  <connection id="761" xr16:uid="{0FE3963C-C8E7-445C-8854-DC8CAE49C2E8}" keepAlive="1" name="連線602" type="5" refreshedVersion="0" background="1">
    <dbPr connection="Provider=Microsoft.Mashup.OleDb.1;Data Source=$Workbook$;Location=&quot;Table_2357_113_03&quot;;Extended Properties=&quot;&quot;" commandType="0"/>
  </connection>
  <connection id="762" xr16:uid="{CB8FAF1A-E7F7-46C8-9933-A1A48193E622}" keepAlive="1" name="連線603" type="5" refreshedVersion="0" background="1">
    <dbPr connection="Provider=Microsoft.Mashup.OleDb.1;Data Source=$Workbook$;Location=&quot;Table_2059_113_05&quot;;Extended Properties=&quot;&quot;" commandType="0"/>
  </connection>
  <connection id="763" xr16:uid="{56134E6A-55DE-4F89-959B-89F6DA46E42F}" keepAlive="1" name="連線604" type="5" refreshedVersion="0" background="1">
    <dbPr connection="Provider=Microsoft.Mashup.OleDb.1;Data Source=$Workbook$;Location=&quot;Table_2059_113_04&quot;;Extended Properties=&quot;&quot;" commandType="0"/>
  </connection>
  <connection id="764" xr16:uid="{FFB27C70-EB3A-4865-8115-94ED9364C746}" keepAlive="1" name="連線605" type="5" refreshedVersion="0" background="1">
    <dbPr connection="Provider=Microsoft.Mashup.OleDb.1;Data Source=$Workbook$;Location=&quot;Table_2059_113_03&quot;;Extended Properties=&quot;&quot;" commandType="0"/>
  </connection>
  <connection id="765" xr16:uid="{752F37E4-A9C6-4A6B-917A-741ED4FCFF2C}" keepAlive="1" name="連線606" type="5" refreshedVersion="0" background="1">
    <dbPr connection="Provider=Microsoft.Mashup.OleDb.1;Data Source=$Workbook$;Location=&quot;Table_3533_113_05&quot;;Extended Properties=&quot;&quot;" commandType="0"/>
  </connection>
  <connection id="766" xr16:uid="{559D8214-690A-483B-8256-EA7C7519936C}" keepAlive="1" name="連線607" type="5" refreshedVersion="0" background="1">
    <dbPr connection="Provider=Microsoft.Mashup.OleDb.1;Data Source=$Workbook$;Location=&quot;Table_3533_113_04&quot;;Extended Properties=&quot;&quot;" commandType="0"/>
  </connection>
  <connection id="767" xr16:uid="{BF90B3A4-420C-4720-B8C1-BC706CD72FCE}" keepAlive="1" name="連線608" type="5" refreshedVersion="0" background="1">
    <dbPr connection="Provider=Microsoft.Mashup.OleDb.1;Data Source=$Workbook$;Location=&quot;Table_3533_113_03&quot;;Extended Properties=&quot;&quot;" commandType="0"/>
  </connection>
  <connection id="768" xr16:uid="{D75017FD-83A6-4711-AFB2-5B30E670C6D5}" keepAlive="1" name="連線609" type="5" refreshedVersion="0" background="1">
    <dbPr connection="Provider=Microsoft.Mashup.OleDb.1;Data Source=$Workbook$;Location=&quot;Table_6669_113_05&quot;;Extended Properties=&quot;&quot;" commandType="0"/>
  </connection>
  <connection id="769" xr16:uid="{E51DF8A3-7F9D-45F8-8A32-650453ECF1DC}" keepAlive="1" name="連線61" type="5" refreshedVersion="0" background="1">
    <dbPr connection="Provider=Microsoft.Mashup.OleDb.1;Data Source=$Workbook$;Location=&quot;Table_6541_113_04&quot;;Extended Properties=&quot;&quot;" commandType="0"/>
  </connection>
  <connection id="770" xr16:uid="{AC1D46C5-61DD-4DE2-AA60-3C90C77091CA}" keepAlive="1" name="連線610" type="5" refreshedVersion="0" background="1">
    <dbPr connection="Provider=Microsoft.Mashup.OleDb.1;Data Source=$Workbook$;Location=&quot;Table_6669_113_04&quot;;Extended Properties=&quot;&quot;" commandType="0"/>
  </connection>
  <connection id="771" xr16:uid="{BAA32D37-5288-4A4E-964F-2AAD336D76CB}" keepAlive="1" name="連線611" type="5" refreshedVersion="0" background="1">
    <dbPr connection="Provider=Microsoft.Mashup.OleDb.1;Data Source=$Workbook$;Location=&quot;Table_6669_113_03&quot;;Extended Properties=&quot;&quot;" commandType="0"/>
  </connection>
  <connection id="772" xr16:uid="{53306CF5-AD6A-44A8-AEF1-A1F8362DA7D5}" keepAlive="1" name="連線612" type="5" refreshedVersion="0" background="1">
    <dbPr connection="Provider=Microsoft.Mashup.OleDb.1;Data Source=$Workbook$;Location=&quot;Table_2207_113_05&quot;;Extended Properties=&quot;&quot;" commandType="0"/>
  </connection>
  <connection id="773" xr16:uid="{3B303F95-1869-4162-A765-ECC6A70B4587}" keepAlive="1" name="連線613" type="5" refreshedVersion="0" background="1">
    <dbPr connection="Provider=Microsoft.Mashup.OleDb.1;Data Source=$Workbook$;Location=&quot;Table_2207_113_04&quot;;Extended Properties=&quot;&quot;" commandType="0"/>
  </connection>
  <connection id="774" xr16:uid="{21F85B36-A3C4-4E55-AF60-D158EAA1A027}" keepAlive="1" name="連線614" type="5" refreshedVersion="0" background="1">
    <dbPr connection="Provider=Microsoft.Mashup.OleDb.1;Data Source=$Workbook$;Location=&quot;Table_2207_113_03&quot;;Extended Properties=&quot;&quot;" commandType="0"/>
  </connection>
  <connection id="775" xr16:uid="{EF057FB9-4A01-4E22-9007-7FE0A9D5FC72}" keepAlive="1" name="連線615" type="5" refreshedVersion="0" background="1">
    <dbPr connection="Provider=Microsoft.Mashup.OleDb.1;Data Source=$Workbook$;Location=&quot;Table_2454_113_05&quot;;Extended Properties=&quot;&quot;" commandType="0"/>
  </connection>
  <connection id="776" xr16:uid="{2CAD8AC0-50B9-4C7E-8C24-485D707AB071}" keepAlive="1" name="連線616" type="5" refreshedVersion="0" background="1">
    <dbPr connection="Provider=Microsoft.Mashup.OleDb.1;Data Source=$Workbook$;Location=&quot;Table_2454_113_04&quot;;Extended Properties=&quot;&quot;" commandType="0"/>
  </connection>
  <connection id="777" xr16:uid="{DBBAA165-460F-4738-B38B-4B0C3348E8F9}" keepAlive="1" name="連線617" type="5" refreshedVersion="0" background="1">
    <dbPr connection="Provider=Microsoft.Mashup.OleDb.1;Data Source=$Workbook$;Location=&quot;Table_2454_113_03&quot;;Extended Properties=&quot;&quot;" commandType="0"/>
  </connection>
  <connection id="778" xr16:uid="{1C671374-BA9A-4DBC-9BD9-236416B19558}" keepAlive="1" name="連線618" type="5" refreshedVersion="0" background="1">
    <dbPr connection="Provider=Microsoft.Mashup.OleDb.1;Data Source=$Workbook$;Location=&quot;Table_4763_113_05&quot;;Extended Properties=&quot;&quot;" commandType="0"/>
  </connection>
  <connection id="779" xr16:uid="{E81C3C9A-97DB-48C6-BE44-C60C7189179D}" keepAlive="1" name="連線619" type="5" refreshedVersion="0" background="1">
    <dbPr connection="Provider=Microsoft.Mashup.OleDb.1;Data Source=$Workbook$;Location=&quot;Table_4763_113_04&quot;;Extended Properties=&quot;&quot;" commandType="0"/>
  </connection>
  <connection id="780" xr16:uid="{DD61DEDA-0CC0-4683-B412-4CD103AD9CBB}" keepAlive="1" name="連線62" type="5" refreshedVersion="0" background="1">
    <dbPr connection="Provider=Microsoft.Mashup.OleDb.1;Data Source=$Workbook$;Location=&quot;Table_6541_113_03&quot;;Extended Properties=&quot;&quot;" commandType="0"/>
  </connection>
  <connection id="781" xr16:uid="{99C9CE70-DFF8-45EE-B368-11DC771533E2}" keepAlive="1" name="連線620" type="5" refreshedVersion="0" background="1">
    <dbPr connection="Provider=Microsoft.Mashup.OleDb.1;Data Source=$Workbook$;Location=&quot;Table_4763_113_03&quot;;Extended Properties=&quot;&quot;" commandType="0"/>
  </connection>
  <connection id="782" xr16:uid="{E1DF3EA9-1986-49F6-AEA9-A9101B4C1F6D}" keepAlive="1" name="連線621" type="5" refreshedVersion="0" background="1">
    <dbPr connection="Provider=Microsoft.Mashup.OleDb.1;Data Source=$Workbook$;Location=&quot;Table_3008_113_05&quot;;Extended Properties=&quot;&quot;" commandType="0"/>
  </connection>
  <connection id="783" xr16:uid="{C62C343E-7A8D-4A12-A8B4-6D5AE66BA822}" keepAlive="1" name="連線622" type="5" refreshedVersion="0" background="1">
    <dbPr connection="Provider=Microsoft.Mashup.OleDb.1;Data Source=$Workbook$;Location=&quot;Table_3008_113_04&quot;;Extended Properties=&quot;&quot;" commandType="0"/>
  </connection>
  <connection id="784" xr16:uid="{75806A4F-A07A-4A7E-9B45-65A8CF2F9C10}" keepAlive="1" name="連線623" type="5" refreshedVersion="0" background="1">
    <dbPr connection="Provider=Microsoft.Mashup.OleDb.1;Data Source=$Workbook$;Location=&quot;Table_3008_113_03&quot;;Extended Properties=&quot;&quot;" commandType="0"/>
  </connection>
  <connection id="785" xr16:uid="{72EAB766-5C3F-4163-8B4A-4504C8FF5C7C}" keepAlive="1" name="連線624" type="5" refreshedVersion="0" background="1">
    <dbPr connection="Provider=Microsoft.Mashup.OleDb.1;Data Source=$Workbook$;Location=&quot;Table_2327_113_05&quot;;Extended Properties=&quot;&quot;" commandType="0"/>
  </connection>
  <connection id="786" xr16:uid="{B4608F75-04D5-4976-883A-651ED36A4519}" keepAlive="1" name="連線625" type="5" refreshedVersion="0" background="1">
    <dbPr connection="Provider=Microsoft.Mashup.OleDb.1;Data Source=$Workbook$;Location=&quot;Table_2327_113_04&quot;;Extended Properties=&quot;&quot;" commandType="0"/>
  </connection>
  <connection id="787" xr16:uid="{BE9C1A47-66B0-44BD-812F-8299E44E4862}" keepAlive="1" name="連線626" type="5" refreshedVersion="0" background="1">
    <dbPr connection="Provider=Microsoft.Mashup.OleDb.1;Data Source=$Workbook$;Location=&quot;Table_2327_113_03&quot;;Extended Properties=&quot;&quot;" commandType="0"/>
  </connection>
  <connection id="788" xr16:uid="{FF2CB099-2345-4BF5-99FB-61D05380A23E}" keepAlive="1" name="連線627" type="5" refreshedVersion="0" background="1">
    <dbPr connection="Provider=Microsoft.Mashup.OleDb.1;Data Source=$Workbook$;Location=&quot;Table_3661_113_05&quot;;Extended Properties=&quot;&quot;" commandType="0"/>
  </connection>
  <connection id="789" xr16:uid="{9565F7A9-AF0B-4ECC-A168-43B3E81BA48E}" keepAlive="1" name="連線628" type="5" refreshedVersion="0" background="1">
    <dbPr connection="Provider=Microsoft.Mashup.OleDb.1;Data Source=$Workbook$;Location=&quot;Table_3661_113_04&quot;;Extended Properties=&quot;&quot;" commandType="0"/>
  </connection>
  <connection id="790" xr16:uid="{CA2E522A-BFD5-44D8-ACCD-5B33517114F2}" keepAlive="1" name="連線629" type="5" refreshedVersion="0" background="1">
    <dbPr connection="Provider=Microsoft.Mashup.OleDb.1;Data Source=$Workbook$;Location=&quot;Table_3661_113_03&quot;;Extended Properties=&quot;&quot;" commandType="0"/>
  </connection>
  <connection id="791" xr16:uid="{0046EFA5-B44F-4E54-B9A4-018DF894C0EF}" keepAlive="1" name="連線63" type="5" refreshedVersion="0" background="1">
    <dbPr connection="Provider=Microsoft.Mashup.OleDb.1;Data Source=$Workbook$;Location=&quot;Table_2345_113_05&quot;;Extended Properties=&quot;&quot;" commandType="0"/>
  </connection>
  <connection id="792" xr16:uid="{46AA4FE6-F875-452F-B062-640DD203BC9F}" keepAlive="1" name="連線630" type="5" refreshedVersion="0" background="1">
    <dbPr connection="Provider=Microsoft.Mashup.OleDb.1;Data Source=$Workbook$;Location=&quot;Table_2345_113_05&quot;;Extended Properties=&quot;&quot;" commandType="0"/>
  </connection>
  <connection id="793" xr16:uid="{8B39367C-5E59-4905-84A7-321D8D3538A0}" keepAlive="1" name="連線631" type="5" refreshedVersion="0" background="1">
    <dbPr connection="Provider=Microsoft.Mashup.OleDb.1;Data Source=$Workbook$;Location=&quot;Table_2345_113_04&quot;;Extended Properties=&quot;&quot;" commandType="0"/>
  </connection>
  <connection id="794" xr16:uid="{C96B01D5-6808-4A07-84A2-49FABC8FF18F}" keepAlive="1" name="連線632" type="5" refreshedVersion="0" background="1">
    <dbPr connection="Provider=Microsoft.Mashup.OleDb.1;Data Source=$Workbook$;Location=&quot;Table_2345_113_03&quot;;Extended Properties=&quot;&quot;" commandType="0"/>
  </connection>
  <connection id="795" xr16:uid="{D4A6568A-5256-48F0-844D-5A94C7F779E2}" keepAlive="1" name="連線633" type="5" refreshedVersion="0" background="1">
    <dbPr connection="Provider=Microsoft.Mashup.OleDb.1;Data Source=$Workbook$;Location=&quot;Table_6669_113_05&quot;;Extended Properties=&quot;&quot;" commandType="0"/>
  </connection>
  <connection id="796" xr16:uid="{858F11EA-81D9-47A3-840C-0075BB653843}" keepAlive="1" name="連線634" type="5" refreshedVersion="0" background="1">
    <dbPr connection="Provider=Microsoft.Mashup.OleDb.1;Data Source=$Workbook$;Location=&quot;Table_6669_113_04&quot;;Extended Properties=&quot;&quot;" commandType="0"/>
  </connection>
  <connection id="797" xr16:uid="{E1ABD8D4-9D4A-4FF4-B5D9-9BAFCBDA4DE6}" keepAlive="1" name="連線635" type="5" refreshedVersion="0" background="1">
    <dbPr connection="Provider=Microsoft.Mashup.OleDb.1;Data Source=$Workbook$;Location=&quot;Table_6669_113_03&quot;;Extended Properties=&quot;&quot;" commandType="0"/>
  </connection>
  <connection id="798" xr16:uid="{AFF2D157-B775-4586-AF73-7F9A331CB399}" keepAlive="1" name="連線636" type="5" refreshedVersion="0" background="1">
    <dbPr connection="Provider=Microsoft.Mashup.OleDb.1;Data Source=$Workbook$;Location=&quot;Table_3653_113_05&quot;;Extended Properties=&quot;&quot;" commandType="0"/>
  </connection>
  <connection id="799" xr16:uid="{C894D6F5-2C84-42FD-A5C1-64E5EB607558}" keepAlive="1" name="連線637" type="5" refreshedVersion="0" background="1">
    <dbPr connection="Provider=Microsoft.Mashup.OleDb.1;Data Source=$Workbook$;Location=&quot;Table_3653_113_04&quot;;Extended Properties=&quot;&quot;" commandType="0"/>
  </connection>
  <connection id="800" xr16:uid="{A347287C-2750-465F-AF44-BC439414D4F6}" keepAlive="1" name="連線638" type="5" refreshedVersion="0" background="1">
    <dbPr connection="Provider=Microsoft.Mashup.OleDb.1;Data Source=$Workbook$;Location=&quot;Table_3653_113_03&quot;;Extended Properties=&quot;&quot;" commandType="0"/>
  </connection>
  <connection id="801" xr16:uid="{0E48F6D8-A4B5-456A-B199-54842569803D}" keepAlive="1" name="連線639" type="5" refreshedVersion="0" background="1">
    <dbPr connection="Provider=Microsoft.Mashup.OleDb.1;Data Source=$Workbook$;Location=&quot;Table_1519_113_05&quot;;Extended Properties=&quot;&quot;" commandType="0"/>
  </connection>
  <connection id="802" xr16:uid="{727CAAFE-DA0F-4671-99DA-234CAEDD6CAF}" keepAlive="1" name="連線64" type="5" refreshedVersion="0" background="1">
    <dbPr connection="Provider=Microsoft.Mashup.OleDb.1;Data Source=$Workbook$;Location=&quot;Table_2345_113_04&quot;;Extended Properties=&quot;&quot;" commandType="0"/>
  </connection>
  <connection id="803" xr16:uid="{A1477009-5767-4540-86C9-55968BE6D7A6}" keepAlive="1" name="連線640" type="5" refreshedVersion="0" background="1">
    <dbPr connection="Provider=Microsoft.Mashup.OleDb.1;Data Source=$Workbook$;Location=&quot;Table_1519_113_04&quot;;Extended Properties=&quot;&quot;" commandType="0"/>
  </connection>
  <connection id="804" xr16:uid="{EBB35960-93A0-4778-BF19-01D1D6BD519D}" keepAlive="1" name="連線641" type="5" refreshedVersion="0" background="1">
    <dbPr connection="Provider=Microsoft.Mashup.OleDb.1;Data Source=$Workbook$;Location=&quot;Table_1519_113_03&quot;;Extended Properties=&quot;&quot;" commandType="0"/>
  </connection>
  <connection id="805" xr16:uid="{99003F4C-69B1-4248-AB26-E423A3F3BFC4}" keepAlive="1" name="連線642" type="5" refreshedVersion="0" background="1">
    <dbPr connection="Provider=Microsoft.Mashup.OleDb.1;Data Source=$Workbook$;Location=&quot;Table_1905_113_05&quot;;Extended Properties=&quot;&quot;" commandType="0"/>
  </connection>
  <connection id="806" xr16:uid="{BFFF2350-27F8-454F-B193-9697B649C344}" keepAlive="1" name="連線643" type="5" refreshedVersion="0" background="1">
    <dbPr connection="Provider=Microsoft.Mashup.OleDb.1;Data Source=$Workbook$;Location=&quot;Table_1905_113_04&quot;;Extended Properties=&quot;&quot;" commandType="0"/>
  </connection>
  <connection id="807" xr16:uid="{D8A264AC-0242-44E6-8F4F-4E3370AE433E}" keepAlive="1" name="連線644" type="5" refreshedVersion="0" background="1">
    <dbPr connection="Provider=Microsoft.Mashup.OleDb.1;Data Source=$Workbook$;Location=&quot;Table_1905_113_03&quot;;Extended Properties=&quot;&quot;" commandType="0"/>
  </connection>
  <connection id="808" xr16:uid="{2254FE61-CB9E-401B-8F7D-A1418FB0D7EC}" keepAlive="1" name="連線645" type="5" refreshedVersion="0" background="1">
    <dbPr connection="Provider=Microsoft.Mashup.OleDb.1;Data Source=$Workbook$;Location=&quot;Table_6409_113_05&quot;;Extended Properties=&quot;&quot;" commandType="0"/>
  </connection>
  <connection id="809" xr16:uid="{42F98806-DC17-46ED-9743-E4BC21986E89}" keepAlive="1" name="連線646" type="5" refreshedVersion="0" background="1">
    <dbPr connection="Provider=Microsoft.Mashup.OleDb.1;Data Source=$Workbook$;Location=&quot;Table_6409_113_04&quot;;Extended Properties=&quot;&quot;" commandType="0"/>
  </connection>
  <connection id="810" xr16:uid="{41216D59-E47B-4C75-8D0E-9D85362D7A8F}" keepAlive="1" name="連線647" type="5" refreshedVersion="0" background="1">
    <dbPr connection="Provider=Microsoft.Mashup.OleDb.1;Data Source=$Workbook$;Location=&quot;Table_6409_113_03&quot;;Extended Properties=&quot;&quot;" commandType="0"/>
  </connection>
  <connection id="811" xr16:uid="{F4BB0905-49A3-475D-B92A-E68D2FE85891}" keepAlive="1" name="連線648" type="5" refreshedVersion="0" background="1">
    <dbPr connection="Provider=Microsoft.Mashup.OleDb.1;Data Source=$Workbook$;Location=&quot;Table_3443_113_05&quot;;Extended Properties=&quot;&quot;" commandType="0"/>
  </connection>
  <connection id="812" xr16:uid="{56BCABA7-810D-470E-A8E1-0C38AD12096B}" keepAlive="1" name="連線649" type="5" refreshedVersion="0" background="1">
    <dbPr connection="Provider=Microsoft.Mashup.OleDb.1;Data Source=$Workbook$;Location=&quot;Table_3443_113_04&quot;;Extended Properties=&quot;&quot;" commandType="0"/>
  </connection>
  <connection id="813" xr16:uid="{D27B8EE8-5E02-4FB0-96BC-3D2B79E5EAEC}" keepAlive="1" name="連線65" type="5" refreshedVersion="0" background="1">
    <dbPr connection="Provider=Microsoft.Mashup.OleDb.1;Data Source=$Workbook$;Location=&quot;Table_2345_113_03&quot;;Extended Properties=&quot;&quot;" commandType="0"/>
  </connection>
  <connection id="814" xr16:uid="{5B3A45CD-ABCA-488B-972F-F0A9FEDC3328}" keepAlive="1" name="連線650" type="5" refreshedVersion="0" background="1">
    <dbPr connection="Provider=Microsoft.Mashup.OleDb.1;Data Source=$Workbook$;Location=&quot;Table_3443_113_03&quot;;Extended Properties=&quot;&quot;" commandType="0"/>
  </connection>
  <connection id="815" xr16:uid="{F864BECA-1A2B-4A52-80D6-8D1ED92E9680}" keepAlive="1" name="連線651" type="5" refreshedVersion="0" background="1">
    <dbPr connection="Provider=Microsoft.Mashup.OleDb.1;Data Source=$Workbook$;Location=&quot;Table_2637_113_05&quot;;Extended Properties=&quot;&quot;" commandType="0"/>
  </connection>
  <connection id="816" xr16:uid="{85AC6BD1-B01E-44FE-9BC6-6B6CF53BFAAE}" keepAlive="1" name="連線652" type="5" refreshedVersion="0" background="1">
    <dbPr connection="Provider=Microsoft.Mashup.OleDb.1;Data Source=$Workbook$;Location=&quot;Table_2637_113_04&quot;;Extended Properties=&quot;&quot;" commandType="0"/>
  </connection>
  <connection id="817" xr16:uid="{56953F24-68DF-4A96-BF36-E4B5EA4D94A7}" keepAlive="1" name="連線653" type="5" refreshedVersion="0" background="1">
    <dbPr connection="Provider=Microsoft.Mashup.OleDb.1;Data Source=$Workbook$;Location=&quot;Table_2637_113_03&quot;;Extended Properties=&quot;&quot;" commandType="0"/>
  </connection>
  <connection id="818" xr16:uid="{6F16478A-104C-4FD4-A519-DAC6F8FF5317}" keepAlive="1" name="連線654" type="5" refreshedVersion="0" background="1">
    <dbPr connection="Provider=Microsoft.Mashup.OleDb.1;Data Source=$Workbook$;Location=&quot;Table_2455_113_05&quot;;Extended Properties=&quot;&quot;" commandType="0"/>
  </connection>
  <connection id="819" xr16:uid="{CB9CB590-E039-4FD6-834D-12586F7BB1D0}" keepAlive="1" name="連線655" type="5" refreshedVersion="0" background="1">
    <dbPr connection="Provider=Microsoft.Mashup.OleDb.1;Data Source=$Workbook$;Location=&quot;Table_2455_113_04&quot;;Extended Properties=&quot;&quot;" commandType="0"/>
  </connection>
  <connection id="820" xr16:uid="{499BF550-906C-4C92-8A4A-431093DA949C}" keepAlive="1" name="連線656" type="5" refreshedVersion="0" background="1">
    <dbPr connection="Provider=Microsoft.Mashup.OleDb.1;Data Source=$Workbook$;Location=&quot;Table_2455_113_03&quot;;Extended Properties=&quot;&quot;" commandType="0"/>
  </connection>
  <connection id="821" xr16:uid="{801C9FD5-AD8A-4362-A421-79888AABB9C8}" keepAlive="1" name="連線657" type="5" refreshedVersion="0" background="1">
    <dbPr connection="Provider=Microsoft.Mashup.OleDb.1;Data Source=$Workbook$;Location=&quot;Table_3661_113_05&quot;;Extended Properties=&quot;&quot;" commandType="0"/>
  </connection>
  <connection id="822" xr16:uid="{F2E7B0EE-10F5-4E5E-851A-F9752509E826}" keepAlive="1" name="連線658" type="5" refreshedVersion="0" background="1">
    <dbPr connection="Provider=Microsoft.Mashup.OleDb.1;Data Source=$Workbook$;Location=&quot;Table_3661_113_04&quot;;Extended Properties=&quot;&quot;" commandType="0"/>
  </connection>
  <connection id="823" xr16:uid="{770B7735-B6F3-42D9-A491-150DED95DE2A}" keepAlive="1" name="連線659" type="5" refreshedVersion="0" background="1">
    <dbPr connection="Provider=Microsoft.Mashup.OleDb.1;Data Source=$Workbook$;Location=&quot;Table_3661_113_03&quot;;Extended Properties=&quot;&quot;" commandType="0"/>
  </connection>
  <connection id="824" xr16:uid="{050305CD-4767-498A-BF6A-E8985766C757}" keepAlive="1" name="連線66" type="5" refreshedVersion="0" background="1">
    <dbPr connection="Provider=Microsoft.Mashup.OleDb.1;Data Source=$Workbook$;Location=&quot;Table_6669_113_05&quot;;Extended Properties=&quot;&quot;" commandType="0"/>
  </connection>
  <connection id="825" xr16:uid="{EB2FD601-BD28-4912-8E9D-01B6424F655C}" keepAlive="1" name="連線660" type="5" refreshedVersion="0" background="1">
    <dbPr connection="Provider=Microsoft.Mashup.OleDb.1;Data Source=$Workbook$;Location=&quot;Table_2357_113_05&quot;;Extended Properties=&quot;&quot;" commandType="0"/>
  </connection>
  <connection id="826" xr16:uid="{3D1C371B-1F98-4275-B44D-AFC3421D107A}" keepAlive="1" name="連線661" type="5" refreshedVersion="0" background="1">
    <dbPr connection="Provider=Microsoft.Mashup.OleDb.1;Data Source=$Workbook$;Location=&quot;Table_2357_113_04&quot;;Extended Properties=&quot;&quot;" commandType="0"/>
  </connection>
  <connection id="827" xr16:uid="{424DCDE4-F364-47A3-9359-0CE4C655D782}" keepAlive="1" name="連線662" type="5" refreshedVersion="0" background="1">
    <dbPr connection="Provider=Microsoft.Mashup.OleDb.1;Data Source=$Workbook$;Location=&quot;Table_2357_113_03&quot;;Extended Properties=&quot;&quot;" commandType="0"/>
  </connection>
  <connection id="828" xr16:uid="{79A56E5C-9AA4-48AB-9F76-240D6273D2FA}" keepAlive="1" name="連線663" type="5" refreshedVersion="0" background="1">
    <dbPr connection="Provider=Microsoft.Mashup.OleDb.1;Data Source=$Workbook$;Location=&quot;Table_2059_113_05&quot;;Extended Properties=&quot;&quot;" commandType="0"/>
  </connection>
  <connection id="829" xr16:uid="{4A042A1B-E234-4A91-A926-429FC4622FEF}" keepAlive="1" name="連線664" type="5" refreshedVersion="0" background="1">
    <dbPr connection="Provider=Microsoft.Mashup.OleDb.1;Data Source=$Workbook$;Location=&quot;Table_2059_113_04&quot;;Extended Properties=&quot;&quot;" commandType="0"/>
  </connection>
  <connection id="830" xr16:uid="{4E06EB75-8A8B-417B-8D15-A10FA86E05C4}" keepAlive="1" name="連線665" type="5" refreshedVersion="0" background="1">
    <dbPr connection="Provider=Microsoft.Mashup.OleDb.1;Data Source=$Workbook$;Location=&quot;Table_2059_113_03&quot;;Extended Properties=&quot;&quot;" commandType="0"/>
  </connection>
  <connection id="831" xr16:uid="{4649979B-1997-43FB-86C1-56662D40F374}" keepAlive="1" name="連線666" type="5" refreshedVersion="0" background="1">
    <dbPr connection="Provider=Microsoft.Mashup.OleDb.1;Data Source=$Workbook$;Location=&quot;Table_3533_113_05&quot;;Extended Properties=&quot;&quot;" commandType="0"/>
  </connection>
  <connection id="832" xr16:uid="{C60DB10B-1029-494F-AD1B-56B1CAE9DB84}" keepAlive="1" name="連線667" type="5" refreshedVersion="0" background="1">
    <dbPr connection="Provider=Microsoft.Mashup.OleDb.1;Data Source=$Workbook$;Location=&quot;Table_3533_113_04&quot;;Extended Properties=&quot;&quot;" commandType="0"/>
  </connection>
  <connection id="833" xr16:uid="{5AD09679-1C2A-4AEB-98D4-347EFFDDA94F}" keepAlive="1" name="連線668" type="5" refreshedVersion="0" background="1">
    <dbPr connection="Provider=Microsoft.Mashup.OleDb.1;Data Source=$Workbook$;Location=&quot;Table_3533_113_03&quot;;Extended Properties=&quot;&quot;" commandType="0"/>
  </connection>
  <connection id="834" xr16:uid="{7EA7F45F-63EB-40F9-8CD7-8EE54246B4B8}" keepAlive="1" name="連線669" type="5" refreshedVersion="0" background="1">
    <dbPr connection="Provider=Microsoft.Mashup.OleDb.1;Data Source=$Workbook$;Location=&quot;Table_6669_113_05&quot;;Extended Properties=&quot;&quot;" commandType="0"/>
  </connection>
  <connection id="835" xr16:uid="{9B8E187C-599F-43DE-8DE8-84D4032F8B89}" keepAlive="1" name="連線67" type="5" refreshedVersion="0" background="1">
    <dbPr connection="Provider=Microsoft.Mashup.OleDb.1;Data Source=$Workbook$;Location=&quot;Table_6669_113_04&quot;;Extended Properties=&quot;&quot;" commandType="0"/>
  </connection>
  <connection id="836" xr16:uid="{5A7C2F87-91AF-4E6A-BB5C-3619E6311C48}" keepAlive="1" name="連線670" type="5" refreshedVersion="0" background="1">
    <dbPr connection="Provider=Microsoft.Mashup.OleDb.1;Data Source=$Workbook$;Location=&quot;Table_6669_113_04&quot;;Extended Properties=&quot;&quot;" commandType="0"/>
  </connection>
  <connection id="837" xr16:uid="{3CAC1967-B4FA-46DB-9A31-1E5FA63E1D79}" keepAlive="1" name="連線671" type="5" refreshedVersion="0" background="1">
    <dbPr connection="Provider=Microsoft.Mashup.OleDb.1;Data Source=$Workbook$;Location=&quot;Table_6669_113_03&quot;;Extended Properties=&quot;&quot;" commandType="0"/>
  </connection>
  <connection id="838" xr16:uid="{9CEF8E7B-F8DC-4890-8F3F-6BEB7982E1F3}" keepAlive="1" name="連線672" type="5" refreshedVersion="0" background="1">
    <dbPr connection="Provider=Microsoft.Mashup.OleDb.1;Data Source=$Workbook$;Location=&quot;Table_2207_113_05&quot;;Extended Properties=&quot;&quot;" commandType="0"/>
  </connection>
  <connection id="839" xr16:uid="{F9E9C682-960C-4155-B445-EA2F005A86B3}" keepAlive="1" name="連線673" type="5" refreshedVersion="0" background="1">
    <dbPr connection="Provider=Microsoft.Mashup.OleDb.1;Data Source=$Workbook$;Location=&quot;Table_2207_113_04&quot;;Extended Properties=&quot;&quot;" commandType="0"/>
  </connection>
  <connection id="840" xr16:uid="{CBEB72B3-74A2-4790-9A9F-CED90D55180C}" keepAlive="1" name="連線674" type="5" refreshedVersion="0" background="1">
    <dbPr connection="Provider=Microsoft.Mashup.OleDb.1;Data Source=$Workbook$;Location=&quot;Table_2207_113_03&quot;;Extended Properties=&quot;&quot;" commandType="0"/>
  </connection>
  <connection id="841" xr16:uid="{A8B926E1-42D8-41A8-8132-7FCE4EF4490E}" keepAlive="1" name="連線675" type="5" refreshedVersion="0" background="1">
    <dbPr connection="Provider=Microsoft.Mashup.OleDb.1;Data Source=$Workbook$;Location=&quot;Table_2454_113_05&quot;;Extended Properties=&quot;&quot;" commandType="0"/>
  </connection>
  <connection id="842" xr16:uid="{D521450A-1469-4F3C-AC26-DE5942665FEB}" keepAlive="1" name="連線676" type="5" refreshedVersion="0" background="1">
    <dbPr connection="Provider=Microsoft.Mashup.OleDb.1;Data Source=$Workbook$;Location=&quot;Table_2454_113_04&quot;;Extended Properties=&quot;&quot;" commandType="0"/>
  </connection>
  <connection id="843" xr16:uid="{98DE4641-73F5-4353-95F4-4D194C95D537}" keepAlive="1" name="連線677" type="5" refreshedVersion="0" background="1">
    <dbPr connection="Provider=Microsoft.Mashup.OleDb.1;Data Source=$Workbook$;Location=&quot;Table_2454_113_03&quot;;Extended Properties=&quot;&quot;" commandType="0"/>
  </connection>
  <connection id="844" xr16:uid="{89122C6F-AEDE-4D8F-9C79-DFA73522518D}" keepAlive="1" name="連線678" type="5" refreshedVersion="0" background="1">
    <dbPr connection="Provider=Microsoft.Mashup.OleDb.1;Data Source=$Workbook$;Location=&quot;Table_4763_113_05&quot;;Extended Properties=&quot;&quot;" commandType="0"/>
  </connection>
  <connection id="845" xr16:uid="{29ABF276-C2C3-4E54-8E57-EB80E7F00491}" keepAlive="1" name="連線679" type="5" refreshedVersion="0" background="1">
    <dbPr connection="Provider=Microsoft.Mashup.OleDb.1;Data Source=$Workbook$;Location=&quot;Table_4763_113_04&quot;;Extended Properties=&quot;&quot;" commandType="0"/>
  </connection>
  <connection id="846" xr16:uid="{E09A9A8D-1EE9-423B-B28B-C3C5BCAC83C4}" keepAlive="1" name="連線68" type="5" refreshedVersion="0" background="1">
    <dbPr connection="Provider=Microsoft.Mashup.OleDb.1;Data Source=$Workbook$;Location=&quot;Table_6669_113_03&quot;;Extended Properties=&quot;&quot;" commandType="0"/>
  </connection>
  <connection id="847" xr16:uid="{ACE453FC-A8C3-4954-8ACB-1082E1F54877}" keepAlive="1" name="連線680" type="5" refreshedVersion="0" background="1">
    <dbPr connection="Provider=Microsoft.Mashup.OleDb.1;Data Source=$Workbook$;Location=&quot;Table_4763_113_03&quot;;Extended Properties=&quot;&quot;" commandType="0"/>
  </connection>
  <connection id="848" xr16:uid="{A8A397AC-66E3-41BB-816F-6FAF8BC98BBF}" keepAlive="1" name="連線681" type="5" refreshedVersion="0" background="1">
    <dbPr connection="Provider=Microsoft.Mashup.OleDb.1;Data Source=$Workbook$;Location=&quot;Table_3008_113_05&quot;;Extended Properties=&quot;&quot;" commandType="0"/>
  </connection>
  <connection id="849" xr16:uid="{84D83E31-3203-4E1B-859A-4887C8A8D2C5}" keepAlive="1" name="連線682" type="5" refreshedVersion="0" background="1">
    <dbPr connection="Provider=Microsoft.Mashup.OleDb.1;Data Source=$Workbook$;Location=&quot;Table_3008_113_04&quot;;Extended Properties=&quot;&quot;" commandType="0"/>
  </connection>
  <connection id="850" xr16:uid="{5FB95E18-EE34-4694-89A8-92ECA47A62C0}" keepAlive="1" name="連線683" type="5" refreshedVersion="0" background="1">
    <dbPr connection="Provider=Microsoft.Mashup.OleDb.1;Data Source=$Workbook$;Location=&quot;Table_3008_113_03&quot;;Extended Properties=&quot;&quot;" commandType="0"/>
  </connection>
  <connection id="851" xr16:uid="{FB3979B3-C433-46CF-8E1A-23DBBBB5385A}" keepAlive="1" name="連線684" type="5" refreshedVersion="0" background="1">
    <dbPr connection="Provider=Microsoft.Mashup.OleDb.1;Data Source=$Workbook$;Location=&quot;Table_2327_113_05&quot;;Extended Properties=&quot;&quot;" commandType="0"/>
  </connection>
  <connection id="852" xr16:uid="{CDB4B8EE-5F9A-4ADD-AEF6-02BBFFA79819}" keepAlive="1" name="連線685" type="5" refreshedVersion="0" background="1">
    <dbPr connection="Provider=Microsoft.Mashup.OleDb.1;Data Source=$Workbook$;Location=&quot;Table_2327_113_04&quot;;Extended Properties=&quot;&quot;" commandType="0"/>
  </connection>
  <connection id="853" xr16:uid="{FDAB5324-CAAF-4002-B1EF-7C5F8EEF0D48}" keepAlive="1" name="連線686" type="5" refreshedVersion="0" background="1">
    <dbPr connection="Provider=Microsoft.Mashup.OleDb.1;Data Source=$Workbook$;Location=&quot;Table_2327_113_03&quot;;Extended Properties=&quot;&quot;" commandType="0"/>
  </connection>
  <connection id="854" xr16:uid="{1DDE0D06-98F2-4B36-ACC4-5D98CBD94CEA}" keepAlive="1" name="連線687" type="5" refreshedVersion="0" background="1">
    <dbPr connection="Provider=Microsoft.Mashup.OleDb.1;Data Source=$Workbook$;Location=&quot;Table_3661_113_05&quot;;Extended Properties=&quot;&quot;" commandType="0"/>
  </connection>
  <connection id="855" xr16:uid="{17EA1C12-2343-41E7-8CD2-D4FF9574BFB1}" keepAlive="1" name="連線688" type="5" refreshedVersion="0" background="1">
    <dbPr connection="Provider=Microsoft.Mashup.OleDb.1;Data Source=$Workbook$;Location=&quot;Table_3661_113_04&quot;;Extended Properties=&quot;&quot;" commandType="0"/>
  </connection>
  <connection id="856" xr16:uid="{3DAEAE79-9420-43E1-9B18-384071D4CF1C}" keepAlive="1" name="連線689" type="5" refreshedVersion="0" background="1">
    <dbPr connection="Provider=Microsoft.Mashup.OleDb.1;Data Source=$Workbook$;Location=&quot;Table_3661_113_03&quot;;Extended Properties=&quot;&quot;" commandType="0"/>
  </connection>
  <connection id="857" xr16:uid="{F2B8BA3B-D3B9-4750-B0A7-D036C51433EA}" keepAlive="1" name="連線69" type="5" refreshedVersion="0" background="1">
    <dbPr connection="Provider=Microsoft.Mashup.OleDb.1;Data Source=$Workbook$;Location=&quot;Table_3653_113_05&quot;;Extended Properties=&quot;&quot;" commandType="0"/>
  </connection>
  <connection id="858" xr16:uid="{3BA4DAA3-784D-430A-8762-B7D0A1B766A5}" keepAlive="1" name="連線690" type="5" refreshedVersion="0" background="1">
    <dbPr connection="Provider=Microsoft.Mashup.OleDb.1;Data Source=$Workbook$;Location=&quot;Table_2357_113_05&quot;;Extended Properties=&quot;&quot;" commandType="0"/>
  </connection>
  <connection id="859" xr16:uid="{F6114637-46EF-429C-8DC5-FC7C522C6A98}" keepAlive="1" name="連線691" type="5" refreshedVersion="0" background="1">
    <dbPr connection="Provider=Microsoft.Mashup.OleDb.1;Data Source=$Workbook$;Location=&quot;Table_2357_113_04&quot;;Extended Properties=&quot;&quot;" commandType="0"/>
  </connection>
  <connection id="860" xr16:uid="{1A5E84B1-B5EA-48FC-9D3B-8F8B8FAF6CDC}" keepAlive="1" name="連線692" type="5" refreshedVersion="0" background="1">
    <dbPr connection="Provider=Microsoft.Mashup.OleDb.1;Data Source=$Workbook$;Location=&quot;Table_2357_113_03&quot;;Extended Properties=&quot;&quot;" commandType="0"/>
  </connection>
  <connection id="861" xr16:uid="{1285B68A-7BE0-4242-9F09-83021BFE4BCB}" keepAlive="1" name="連線693" type="5" refreshedVersion="0" background="1">
    <dbPr connection="Provider=Microsoft.Mashup.OleDb.1;Data Source=$Workbook$;Location=&quot;Table_2059_113_05&quot;;Extended Properties=&quot;&quot;" commandType="0"/>
  </connection>
  <connection id="862" xr16:uid="{F3B37010-2121-44D6-93F0-C02C0731E3F9}" keepAlive="1" name="連線694" type="5" refreshedVersion="0" background="1">
    <dbPr connection="Provider=Microsoft.Mashup.OleDb.1;Data Source=$Workbook$;Location=&quot;Table_2059_113_04&quot;;Extended Properties=&quot;&quot;" commandType="0"/>
  </connection>
  <connection id="863" xr16:uid="{5539AD90-915E-42D6-B740-23C6243D4324}" keepAlive="1" name="連線695" type="5" refreshedVersion="0" background="1">
    <dbPr connection="Provider=Microsoft.Mashup.OleDb.1;Data Source=$Workbook$;Location=&quot;Table_2059_113_03&quot;;Extended Properties=&quot;&quot;" commandType="0"/>
  </connection>
  <connection id="864" xr16:uid="{A57AE0B7-03C0-4AAC-9094-4C3A2218AC0D}" keepAlive="1" name="連線696" type="5" refreshedVersion="0" background="1">
    <dbPr connection="Provider=Microsoft.Mashup.OleDb.1;Data Source=$Workbook$;Location=&quot;Table_3533_113_05&quot;;Extended Properties=&quot;&quot;" commandType="0"/>
  </connection>
  <connection id="865" xr16:uid="{9D58BDD8-FDC5-4894-A344-99DA02366801}" keepAlive="1" name="連線697" type="5" refreshedVersion="0" background="1">
    <dbPr connection="Provider=Microsoft.Mashup.OleDb.1;Data Source=$Workbook$;Location=&quot;Table_3533_113_04&quot;;Extended Properties=&quot;&quot;" commandType="0"/>
  </connection>
  <connection id="866" xr16:uid="{84662575-0617-4738-8A4B-BE5A18D47E87}" keepAlive="1" name="連線698" type="5" refreshedVersion="0" background="1">
    <dbPr connection="Provider=Microsoft.Mashup.OleDb.1;Data Source=$Workbook$;Location=&quot;Table_3533_113_03&quot;;Extended Properties=&quot;&quot;" commandType="0"/>
  </connection>
  <connection id="867" xr16:uid="{ECD984AD-9F86-4104-9B13-BFD0C35A8B41}" keepAlive="1" name="連線699" type="5" refreshedVersion="0" background="1">
    <dbPr connection="Provider=Microsoft.Mashup.OleDb.1;Data Source=$Workbook$;Location=&quot;Table_6669_113_05&quot;;Extended Properties=&quot;&quot;" commandType="0"/>
  </connection>
  <connection id="868" xr16:uid="{4AD7A233-CCA2-4B84-AA84-EB2580CCE3B0}" keepAlive="1" name="連線7" type="5" refreshedVersion="0" background="1">
    <dbPr connection="Provider=Microsoft.Mashup.OleDb.1;Data Source=$Workbook$;Location=&quot;Table_6669_113_04&quot;;Extended Properties=&quot;&quot;" commandType="0"/>
  </connection>
  <connection id="869" xr16:uid="{2A84BDED-5ADC-4EEC-BA76-CC98B82E52DD}" keepAlive="1" name="連線70" type="5" refreshedVersion="0" background="1">
    <dbPr connection="Provider=Microsoft.Mashup.OleDb.1;Data Source=$Workbook$;Location=&quot;Table_3653_113_04&quot;;Extended Properties=&quot;&quot;" commandType="0"/>
  </connection>
  <connection id="870" xr16:uid="{2B823908-0DEA-4816-98B5-5AB00B384C63}" keepAlive="1" name="連線700" type="5" refreshedVersion="0" background="1">
    <dbPr connection="Provider=Microsoft.Mashup.OleDb.1;Data Source=$Workbook$;Location=&quot;Table_6669_113_04&quot;;Extended Properties=&quot;&quot;" commandType="0"/>
  </connection>
  <connection id="871" xr16:uid="{E25AEB97-A59E-4794-B99D-DC2AC41FA4C3}" keepAlive="1" name="連線701" type="5" refreshedVersion="0" background="1">
    <dbPr connection="Provider=Microsoft.Mashup.OleDb.1;Data Source=$Workbook$;Location=&quot;Table_6669_113_03&quot;;Extended Properties=&quot;&quot;" commandType="0"/>
  </connection>
  <connection id="872" xr16:uid="{F7F1B7BF-7A14-4F43-870C-867E031B2948}" keepAlive="1" name="連線702" type="5" refreshedVersion="0" background="1">
    <dbPr connection="Provider=Microsoft.Mashup.OleDb.1;Data Source=$Workbook$;Location=&quot;Table_2207_113_05&quot;;Extended Properties=&quot;&quot;" commandType="0"/>
  </connection>
  <connection id="873" xr16:uid="{5E308087-1888-4573-B5B4-7F376473F4E6}" keepAlive="1" name="連線703" type="5" refreshedVersion="0" background="1">
    <dbPr connection="Provider=Microsoft.Mashup.OleDb.1;Data Source=$Workbook$;Location=&quot;Table_2207_113_04&quot;;Extended Properties=&quot;&quot;" commandType="0"/>
  </connection>
  <connection id="874" xr16:uid="{773B3218-34AA-41D3-A33A-AEB45B5AEBCF}" keepAlive="1" name="連線704" type="5" refreshedVersion="0" background="1">
    <dbPr connection="Provider=Microsoft.Mashup.OleDb.1;Data Source=$Workbook$;Location=&quot;Table_2207_113_03&quot;;Extended Properties=&quot;&quot;" commandType="0"/>
  </connection>
  <connection id="875" xr16:uid="{14F1C8E1-8E46-4016-A397-DE5AA6AC49EF}" keepAlive="1" name="連線705" type="5" refreshedVersion="0" background="1">
    <dbPr connection="Provider=Microsoft.Mashup.OleDb.1;Data Source=$Workbook$;Location=&quot;Table_2454_113_05&quot;;Extended Properties=&quot;&quot;" commandType="0"/>
  </connection>
  <connection id="876" xr16:uid="{E91B43BF-065A-435B-AE70-D9399F73C543}" keepAlive="1" name="連線706" type="5" refreshedVersion="0" background="1">
    <dbPr connection="Provider=Microsoft.Mashup.OleDb.1;Data Source=$Workbook$;Location=&quot;Table_2454_113_04&quot;;Extended Properties=&quot;&quot;" commandType="0"/>
  </connection>
  <connection id="877" xr16:uid="{369EDAF6-4C8C-4FB8-92BE-A8FB869A15D4}" keepAlive="1" name="連線707" type="5" refreshedVersion="0" background="1">
    <dbPr connection="Provider=Microsoft.Mashup.OleDb.1;Data Source=$Workbook$;Location=&quot;Table_2454_113_03&quot;;Extended Properties=&quot;&quot;" commandType="0"/>
  </connection>
  <connection id="878" xr16:uid="{EE4A547D-F12E-485C-9D17-DBBB159454B3}" keepAlive="1" name="連線708" type="5" refreshedVersion="0" background="1">
    <dbPr connection="Provider=Microsoft.Mashup.OleDb.1;Data Source=$Workbook$;Location=&quot;Table_4763_113_05&quot;;Extended Properties=&quot;&quot;" commandType="0"/>
  </connection>
  <connection id="879" xr16:uid="{41D23D03-CD15-4E4C-B04A-D51921CB83BC}" keepAlive="1" name="連線709" type="5" refreshedVersion="0" background="1">
    <dbPr connection="Provider=Microsoft.Mashup.OleDb.1;Data Source=$Workbook$;Location=&quot;Table_4763_113_04&quot;;Extended Properties=&quot;&quot;" commandType="0"/>
  </connection>
  <connection id="880" xr16:uid="{0AD12367-8DD3-4D7D-A609-D6CE2609BEFF}" keepAlive="1" name="連線71" type="5" refreshedVersion="0" background="1">
    <dbPr connection="Provider=Microsoft.Mashup.OleDb.1;Data Source=$Workbook$;Location=&quot;Table_3653_113_03&quot;;Extended Properties=&quot;&quot;" commandType="0"/>
  </connection>
  <connection id="881" xr16:uid="{A087275A-5140-4358-B8A2-98A8F996D866}" keepAlive="1" name="連線710" type="5" refreshedVersion="0" background="1">
    <dbPr connection="Provider=Microsoft.Mashup.OleDb.1;Data Source=$Workbook$;Location=&quot;Table_4763_113_03&quot;;Extended Properties=&quot;&quot;" commandType="0"/>
  </connection>
  <connection id="882" xr16:uid="{71D99AA9-82BC-446E-A48B-27F28B06C0FB}" keepAlive="1" name="連線711" type="5" refreshedVersion="0" background="1">
    <dbPr connection="Provider=Microsoft.Mashup.OleDb.1;Data Source=$Workbook$;Location=&quot;Table_3008_113_05&quot;;Extended Properties=&quot;&quot;" commandType="0"/>
  </connection>
  <connection id="883" xr16:uid="{CA17A08D-3E95-488C-8832-16071BB82556}" keepAlive="1" name="連線712" type="5" refreshedVersion="0" background="1">
    <dbPr connection="Provider=Microsoft.Mashup.OleDb.1;Data Source=$Workbook$;Location=&quot;Table_3008_113_04&quot;;Extended Properties=&quot;&quot;" commandType="0"/>
  </connection>
  <connection id="884" xr16:uid="{55F9B85B-9E22-4073-9D62-CFE6298B178E}" keepAlive="1" name="連線713" type="5" refreshedVersion="0" background="1">
    <dbPr connection="Provider=Microsoft.Mashup.OleDb.1;Data Source=$Workbook$;Location=&quot;Table_3008_113_03&quot;;Extended Properties=&quot;&quot;" commandType="0"/>
  </connection>
  <connection id="885" xr16:uid="{01F5464C-50EB-4AD7-A9E7-F1B3433C1B67}" keepAlive="1" name="連線714" type="5" refreshedVersion="0" background="1">
    <dbPr connection="Provider=Microsoft.Mashup.OleDb.1;Data Source=$Workbook$;Location=&quot;Table_2327_113_05&quot;;Extended Properties=&quot;&quot;" commandType="0"/>
  </connection>
  <connection id="886" xr16:uid="{FBC18C58-2C7C-434A-AAEA-6ABFD2824A3E}" keepAlive="1" name="連線715" type="5" refreshedVersion="0" background="1">
    <dbPr connection="Provider=Microsoft.Mashup.OleDb.1;Data Source=$Workbook$;Location=&quot;Table_2327_113_04&quot;;Extended Properties=&quot;&quot;" commandType="0"/>
  </connection>
  <connection id="887" xr16:uid="{50BC3149-3FC6-4CD9-AAF4-D7CB952B12E2}" keepAlive="1" name="連線716" type="5" refreshedVersion="0" background="1">
    <dbPr connection="Provider=Microsoft.Mashup.OleDb.1;Data Source=$Workbook$;Location=&quot;Table_2327_113_03&quot;;Extended Properties=&quot;&quot;" commandType="0"/>
  </connection>
  <connection id="888" xr16:uid="{66724CA0-55DE-4503-9E00-CCFEE894F542}" keepAlive="1" name="連線717" type="5" refreshedVersion="0" background="1">
    <dbPr connection="Provider=Microsoft.Mashup.OleDb.1;Data Source=$Workbook$;Location=&quot;Table_3661_113_05&quot;;Extended Properties=&quot;&quot;" commandType="0"/>
  </connection>
  <connection id="889" xr16:uid="{B643E8AF-4F51-4AA1-92A2-ADE728DE4B90}" keepAlive="1" name="連線718" type="5" refreshedVersion="0" background="1">
    <dbPr connection="Provider=Microsoft.Mashup.OleDb.1;Data Source=$Workbook$;Location=&quot;Table_3661_113_04&quot;;Extended Properties=&quot;&quot;" commandType="0"/>
  </connection>
  <connection id="890" xr16:uid="{8C7ADB09-2FC5-4EE0-BE05-9F4CC9B52E9A}" keepAlive="1" name="連線719" type="5" refreshedVersion="0" background="1">
    <dbPr connection="Provider=Microsoft.Mashup.OleDb.1;Data Source=$Workbook$;Location=&quot;Table_3661_113_03&quot;;Extended Properties=&quot;&quot;" commandType="0"/>
  </connection>
  <connection id="891" xr16:uid="{4C3296CC-1981-443E-8C03-8895013BDEB3}" keepAlive="1" name="連線72" type="5" refreshedVersion="0" background="1">
    <dbPr connection="Provider=Microsoft.Mashup.OleDb.1;Data Source=$Workbook$;Location=&quot;Table_1519_113_05&quot;;Extended Properties=&quot;&quot;" commandType="0"/>
  </connection>
  <connection id="892" xr16:uid="{43FB7C24-B9FB-4164-81C6-98593E36D19E}" keepAlive="1" name="連線720" type="5" refreshedVersion="0" background="1">
    <dbPr connection="Provider=Microsoft.Mashup.OleDb.1;Data Source=$Workbook$;Location=&quot;Table_4938_113_05&quot;;Extended Properties=&quot;&quot;" commandType="0"/>
  </connection>
  <connection id="893" xr16:uid="{9BB456F9-8B69-48D0-ADC2-2A8B7712D7C1}" keepAlive="1" name="連線721" type="5" refreshedVersion="0" background="1">
    <dbPr connection="Provider=Microsoft.Mashup.OleDb.1;Data Source=$Workbook$;Location=&quot;Table_4938_113_04&quot;;Extended Properties=&quot;&quot;" commandType="0"/>
  </connection>
  <connection id="894" xr16:uid="{54F4BBAD-783E-4E00-878D-7950FB848BD3}" keepAlive="1" name="連線722" type="5" refreshedVersion="0" background="1">
    <dbPr connection="Provider=Microsoft.Mashup.OleDb.1;Data Source=$Workbook$;Location=&quot;Table_4938_113_03&quot;;Extended Properties=&quot;&quot;" commandType="0"/>
  </connection>
  <connection id="895" xr16:uid="{2B266765-8685-41F1-8F8D-E66827B4C50C}" keepAlive="1" name="連線723" type="5" refreshedVersion="0" background="1">
    <dbPr connection="Provider=Microsoft.Mashup.OleDb.1;Data Source=$Workbook$;Location=&quot;Table_2357_113_05&quot;;Extended Properties=&quot;&quot;" commandType="0"/>
  </connection>
  <connection id="896" xr16:uid="{C74BABDA-4332-4F50-920C-C4655B9D72C8}" keepAlive="1" name="連線724" type="5" refreshedVersion="0" background="1">
    <dbPr connection="Provider=Microsoft.Mashup.OleDb.1;Data Source=$Workbook$;Location=&quot;Table_2357_113_04&quot;;Extended Properties=&quot;&quot;" commandType="0"/>
  </connection>
  <connection id="897" xr16:uid="{CB01FCC4-ED09-4EF9-A6D1-AA4300ADF881}" keepAlive="1" name="連線725" type="5" refreshedVersion="0" background="1">
    <dbPr connection="Provider=Microsoft.Mashup.OleDb.1;Data Source=$Workbook$;Location=&quot;Table_2357_113_03&quot;;Extended Properties=&quot;&quot;" commandType="0"/>
  </connection>
  <connection id="898" xr16:uid="{C8D6B747-705D-4386-A5AB-58199E9F58AC}" keepAlive="1" name="連線726" type="5" refreshedVersion="0" background="1">
    <dbPr connection="Provider=Microsoft.Mashup.OleDb.1;Data Source=$Workbook$;Location=&quot;Table_3036_113_05&quot;;Extended Properties=&quot;&quot;" commandType="0"/>
  </connection>
  <connection id="899" xr16:uid="{4A1173B8-7424-4555-9886-EA7D975CA60D}" keepAlive="1" name="連線727" type="5" refreshedVersion="0" background="1">
    <dbPr connection="Provider=Microsoft.Mashup.OleDb.1;Data Source=$Workbook$;Location=&quot;Table_3036_113_04&quot;;Extended Properties=&quot;&quot;" commandType="0"/>
  </connection>
  <connection id="900" xr16:uid="{8E59E7AA-12E5-4FB4-A910-53A21000CFB6}" keepAlive="1" name="連線728" type="5" refreshedVersion="0" background="1">
    <dbPr connection="Provider=Microsoft.Mashup.OleDb.1;Data Source=$Workbook$;Location=&quot;Table_3036_113_03&quot;;Extended Properties=&quot;&quot;" commandType="0"/>
  </connection>
  <connection id="901" xr16:uid="{16370F54-6E65-4D4F-BFF6-5E72844E6771}" keepAlive="1" name="連線729" type="5" refreshedVersion="0" background="1">
    <dbPr connection="Provider=Microsoft.Mashup.OleDb.1;Data Source=$Workbook$;Location=&quot;Table_6669_113_05&quot;;Extended Properties=&quot;&quot;" commandType="0"/>
  </connection>
  <connection id="902" xr16:uid="{0774DADD-D8DF-4105-B160-AF193DA8273A}" keepAlive="1" name="連線73" type="5" refreshedVersion="0" background="1">
    <dbPr connection="Provider=Microsoft.Mashup.OleDb.1;Data Source=$Workbook$;Location=&quot;Table_1519_113_04&quot;;Extended Properties=&quot;&quot;" commandType="0"/>
  </connection>
  <connection id="903" xr16:uid="{287336EC-9063-42C3-856F-0988FC2D89A0}" keepAlive="1" name="連線730" type="5" refreshedVersion="0" background="1">
    <dbPr connection="Provider=Microsoft.Mashup.OleDb.1;Data Source=$Workbook$;Location=&quot;Table_6669_113_04&quot;;Extended Properties=&quot;&quot;" commandType="0"/>
  </connection>
  <connection id="904" xr16:uid="{4ED1B30D-1C0A-42CF-9482-0056000FF35B}" keepAlive="1" name="連線731" type="5" refreshedVersion="0" background="1">
    <dbPr connection="Provider=Microsoft.Mashup.OleDb.1;Data Source=$Workbook$;Location=&quot;Table_6669_113_03&quot;;Extended Properties=&quot;&quot;" commandType="0"/>
  </connection>
  <connection id="905" xr16:uid="{A509BE67-F721-49DF-ADA5-3DBDD3BB3CD6}" keepAlive="1" name="連線732" type="5" refreshedVersion="0" background="1">
    <dbPr connection="Provider=Microsoft.Mashup.OleDb.1;Data Source=$Workbook$;Location=&quot;Table_1809_113_05&quot;;Extended Properties=&quot;&quot;" commandType="0"/>
  </connection>
  <connection id="906" xr16:uid="{92023BCF-448B-46E1-8A81-54D7F2DC9C42}" keepAlive="1" name="連線733" type="5" refreshedVersion="0" background="1">
    <dbPr connection="Provider=Microsoft.Mashup.OleDb.1;Data Source=$Workbook$;Location=&quot;Table_1809_113_04&quot;;Extended Properties=&quot;&quot;" commandType="0"/>
  </connection>
  <connection id="907" xr16:uid="{59E98963-12BD-4C2C-8930-0B30F624583E}" keepAlive="1" name="連線734" type="5" refreshedVersion="0" background="1">
    <dbPr connection="Provider=Microsoft.Mashup.OleDb.1;Data Source=$Workbook$;Location=&quot;Table_1809_113_03&quot;;Extended Properties=&quot;&quot;" commandType="0"/>
  </connection>
  <connection id="908" xr16:uid="{F8F5F35E-02AC-4B70-A144-C6DF7CACDFDE}" keepAlive="1" name="連線735" type="5" refreshedVersion="0" background="1">
    <dbPr connection="Provider=Microsoft.Mashup.OleDb.1;Data Source=$Workbook$;Location=&quot;Table_3356_113_05&quot;;Extended Properties=&quot;&quot;" commandType="0"/>
  </connection>
  <connection id="909" xr16:uid="{2048B24D-FEB4-4C5F-BC9A-0C6541068416}" keepAlive="1" name="連線736" type="5" refreshedVersion="0" background="1">
    <dbPr connection="Provider=Microsoft.Mashup.OleDb.1;Data Source=$Workbook$;Location=&quot;Table_3356_113_04&quot;;Extended Properties=&quot;&quot;" commandType="0"/>
  </connection>
  <connection id="910" xr16:uid="{02485A8F-02FB-4923-B099-803D37BFA6EF}" keepAlive="1" name="連線737" type="5" refreshedVersion="0" background="1">
    <dbPr connection="Provider=Microsoft.Mashup.OleDb.1;Data Source=$Workbook$;Location=&quot;Table_3356_113_03&quot;;Extended Properties=&quot;&quot;" commandType="0"/>
  </connection>
  <connection id="911" xr16:uid="{BAF6AABA-3E32-4720-8653-75467E29B95F}" keepAlive="1" name="連線738" type="5" refreshedVersion="0" background="1">
    <dbPr connection="Provider=Microsoft.Mashup.OleDb.1;Data Source=$Workbook$;Location=&quot;Table_6414_113_05&quot;;Extended Properties=&quot;&quot;" commandType="0"/>
  </connection>
  <connection id="912" xr16:uid="{C6AAFDF7-9F41-42A4-A7E7-37EF963BFE98}" keepAlive="1" name="連線739" type="5" refreshedVersion="0" background="1">
    <dbPr connection="Provider=Microsoft.Mashup.OleDb.1;Data Source=$Workbook$;Location=&quot;Table_6414_113_04&quot;;Extended Properties=&quot;&quot;" commandType="0"/>
  </connection>
  <connection id="913" xr16:uid="{C098F86C-F96F-4B87-AADE-0DCAA05F6B2E}" keepAlive="1" name="連線74" type="5" refreshedVersion="0" background="1">
    <dbPr connection="Provider=Microsoft.Mashup.OleDb.1;Data Source=$Workbook$;Location=&quot;Table_1519_113_03&quot;;Extended Properties=&quot;&quot;" commandType="0"/>
  </connection>
  <connection id="914" xr16:uid="{B7BC0D8A-D7B7-49FF-B2FA-F48DEBF2B350}" keepAlive="1" name="連線740" type="5" refreshedVersion="0" background="1">
    <dbPr connection="Provider=Microsoft.Mashup.OleDb.1;Data Source=$Workbook$;Location=&quot;Table_6414_113_03&quot;;Extended Properties=&quot;&quot;" commandType="0"/>
  </connection>
  <connection id="915" xr16:uid="{F3D213A9-7CF9-47A1-9E32-6D387E8EEB7A}" keepAlive="1" name="連線741" type="5" refreshedVersion="0" background="1">
    <dbPr connection="Provider=Microsoft.Mashup.OleDb.1;Data Source=$Workbook$;Location=&quot;Table_1905_113_05&quot;;Extended Properties=&quot;&quot;" commandType="0"/>
  </connection>
  <connection id="916" xr16:uid="{69B01E96-89D9-46B7-90ED-FAA2FE0E091B}" keepAlive="1" name="連線742" type="5" refreshedVersion="0" background="1">
    <dbPr connection="Provider=Microsoft.Mashup.OleDb.1;Data Source=$Workbook$;Location=&quot;Table_1905_113_04&quot;;Extended Properties=&quot;&quot;" commandType="0"/>
  </connection>
  <connection id="917" xr16:uid="{CAD7E3BC-80D8-457A-A27B-6DA6AD0AF1FC}" keepAlive="1" name="連線743" type="5" refreshedVersion="0" background="1">
    <dbPr connection="Provider=Microsoft.Mashup.OleDb.1;Data Source=$Workbook$;Location=&quot;Table_1905_113_03&quot;;Extended Properties=&quot;&quot;" commandType="0"/>
  </connection>
  <connection id="918" xr16:uid="{D59D0AFA-CA39-4DEE-9902-3B3D30C61D87}" keepAlive="1" name="連線744" type="5" refreshedVersion="0" background="1">
    <dbPr connection="Provider=Microsoft.Mashup.OleDb.1;Data Source=$Workbook$;Location=&quot;Table_3504_113_05&quot;;Extended Properties=&quot;&quot;" commandType="0"/>
  </connection>
  <connection id="919" xr16:uid="{7BCE6669-6B13-48FE-9C73-04166E5DC32A}" keepAlive="1" name="連線745" type="5" refreshedVersion="0" background="1">
    <dbPr connection="Provider=Microsoft.Mashup.OleDb.1;Data Source=$Workbook$;Location=&quot;Table_3504_113_04&quot;;Extended Properties=&quot;&quot;" commandType="0"/>
  </connection>
  <connection id="920" xr16:uid="{3C13B62A-07FC-455B-A55E-F9E3DD3A421A}" keepAlive="1" name="連線746" type="5" refreshedVersion="0" background="1">
    <dbPr connection="Provider=Microsoft.Mashup.OleDb.1;Data Source=$Workbook$;Location=&quot;Table_3504_113_03&quot;;Extended Properties=&quot;&quot;" commandType="0"/>
  </connection>
  <connection id="921" xr16:uid="{63295828-5A4E-4645-86C8-7BA53241740F}" keepAlive="1" name="連線747" type="5" refreshedVersion="0" background="1">
    <dbPr connection="Provider=Microsoft.Mashup.OleDb.1;Data Source=$Workbook$;Location=&quot;Table_2338_113_05&quot;;Extended Properties=&quot;&quot;" commandType="0"/>
  </connection>
  <connection id="922" xr16:uid="{7F9F8E33-4F56-4EB8-A79B-EC76B6C5E8C6}" keepAlive="1" name="連線748" type="5" refreshedVersion="0" background="1">
    <dbPr connection="Provider=Microsoft.Mashup.OleDb.1;Data Source=$Workbook$;Location=&quot;Table_2338_113_04&quot;;Extended Properties=&quot;&quot;" commandType="0"/>
  </connection>
  <connection id="923" xr16:uid="{50C03A7B-FDD2-4603-B058-B9C29665887D}" keepAlive="1" name="連線749" type="5" refreshedVersion="0" background="1">
    <dbPr connection="Provider=Microsoft.Mashup.OleDb.1;Data Source=$Workbook$;Location=&quot;Table_2338_113_03&quot;;Extended Properties=&quot;&quot;" commandType="0"/>
  </connection>
  <connection id="924" xr16:uid="{650A4461-E87F-4265-A24C-52CA755E95E6}" keepAlive="1" name="連線75" type="5" refreshedVersion="0" background="1">
    <dbPr connection="Provider=Microsoft.Mashup.OleDb.1;Data Source=$Workbook$;Location=&quot;Table_1905_113_05&quot;;Extended Properties=&quot;&quot;" commandType="0"/>
  </connection>
  <connection id="925" xr16:uid="{6DB7777A-1F09-4280-BD1F-E80527EAE598}" keepAlive="1" name="連線750" type="5" refreshedVersion="0" background="1">
    <dbPr connection="Provider=Microsoft.Mashup.OleDb.1;Data Source=$Workbook$;Location=&quot;Table_2357_113_05&quot;;Extended Properties=&quot;&quot;" commandType="0"/>
  </connection>
  <connection id="926" xr16:uid="{67EC49C8-4203-4A03-AE2E-A25E5C57BA6E}" keepAlive="1" name="連線751" type="5" refreshedVersion="0" background="1">
    <dbPr connection="Provider=Microsoft.Mashup.OleDb.1;Data Source=$Workbook$;Location=&quot;Table_2357_113_04&quot;;Extended Properties=&quot;&quot;" commandType="0"/>
  </connection>
  <connection id="927" xr16:uid="{62A27CE2-6D2D-4499-B22A-4D42C96125D9}" keepAlive="1" name="連線752" type="5" refreshedVersion="0" background="1">
    <dbPr connection="Provider=Microsoft.Mashup.OleDb.1;Data Source=$Workbook$;Location=&quot;Table_2357_113_03&quot;;Extended Properties=&quot;&quot;" commandType="0"/>
  </connection>
  <connection id="928" xr16:uid="{2ACA0460-4EE6-4C48-9B07-CC4BC5F13AEF}" keepAlive="1" name="連線753" type="5" refreshedVersion="0" background="1">
    <dbPr connection="Provider=Microsoft.Mashup.OleDb.1;Data Source=$Workbook$;Location=&quot;Table_2059_113_05&quot;;Extended Properties=&quot;&quot;" commandType="0"/>
  </connection>
  <connection id="929" xr16:uid="{A094DB11-B47E-41D2-BE8A-ECCB5EDBBA56}" keepAlive="1" name="連線754" type="5" refreshedVersion="0" background="1">
    <dbPr connection="Provider=Microsoft.Mashup.OleDb.1;Data Source=$Workbook$;Location=&quot;Table_2059_113_04&quot;;Extended Properties=&quot;&quot;" commandType="0"/>
  </connection>
  <connection id="930" xr16:uid="{E1F80D5E-A6E9-4DC0-85B4-3C07B9EDA067}" keepAlive="1" name="連線755" type="5" refreshedVersion="0" background="1">
    <dbPr connection="Provider=Microsoft.Mashup.OleDb.1;Data Source=$Workbook$;Location=&quot;Table_2059_113_03&quot;;Extended Properties=&quot;&quot;" commandType="0"/>
  </connection>
  <connection id="931" xr16:uid="{7FBACAE4-8594-4944-900F-E4DA9C971A93}" keepAlive="1" name="連線756" type="5" refreshedVersion="0" background="1">
    <dbPr connection="Provider=Microsoft.Mashup.OleDb.1;Data Source=$Workbook$;Location=&quot;Table_3533_113_05&quot;;Extended Properties=&quot;&quot;" commandType="0"/>
  </connection>
  <connection id="932" xr16:uid="{48F0FF4D-9BEB-4A80-8F15-8EA7E4904F60}" keepAlive="1" name="連線757" type="5" refreshedVersion="0" background="1">
    <dbPr connection="Provider=Microsoft.Mashup.OleDb.1;Data Source=$Workbook$;Location=&quot;Table_3533_113_04&quot;;Extended Properties=&quot;&quot;" commandType="0"/>
  </connection>
  <connection id="933" xr16:uid="{3A9A04BA-1827-4665-B74A-27DF5F5F18EB}" keepAlive="1" name="連線758" type="5" refreshedVersion="0" background="1">
    <dbPr connection="Provider=Microsoft.Mashup.OleDb.1;Data Source=$Workbook$;Location=&quot;Table_3533_113_03&quot;;Extended Properties=&quot;&quot;" commandType="0"/>
  </connection>
  <connection id="934" xr16:uid="{C3BC0887-67C0-426D-90A2-C07643D51BB3}" keepAlive="1" name="連線759" type="5" refreshedVersion="0" background="1">
    <dbPr connection="Provider=Microsoft.Mashup.OleDb.1;Data Source=$Workbook$;Location=&quot;Table_6669_113_05&quot;;Extended Properties=&quot;&quot;" commandType="0"/>
  </connection>
  <connection id="935" xr16:uid="{71D67FF1-581E-4751-AB8E-5876FB28FAF3}" keepAlive="1" name="連線76" type="5" refreshedVersion="0" background="1">
    <dbPr connection="Provider=Microsoft.Mashup.OleDb.1;Data Source=$Workbook$;Location=&quot;Table_1905_113_04&quot;;Extended Properties=&quot;&quot;" commandType="0"/>
  </connection>
  <connection id="936" xr16:uid="{BD8581C1-2DB9-4C80-8198-96640CF29997}" keepAlive="1" name="連線760" type="5" refreshedVersion="0" background="1">
    <dbPr connection="Provider=Microsoft.Mashup.OleDb.1;Data Source=$Workbook$;Location=&quot;Table_6669_113_04&quot;;Extended Properties=&quot;&quot;" commandType="0"/>
  </connection>
  <connection id="937" xr16:uid="{80C1C143-AC70-4350-952F-47656D7B3DA4}" keepAlive="1" name="連線761" type="5" refreshedVersion="0" background="1">
    <dbPr connection="Provider=Microsoft.Mashup.OleDb.1;Data Source=$Workbook$;Location=&quot;Table_6669_113_03&quot;;Extended Properties=&quot;&quot;" commandType="0"/>
  </connection>
  <connection id="938" xr16:uid="{DD05F534-99A1-4DC8-9F8C-C7E88D9BB052}" keepAlive="1" name="連線762" type="5" refreshedVersion="0" background="1">
    <dbPr connection="Provider=Microsoft.Mashup.OleDb.1;Data Source=$Workbook$;Location=&quot;Table_2207_113_05&quot;;Extended Properties=&quot;&quot;" commandType="0"/>
  </connection>
  <connection id="939" xr16:uid="{AEDB9456-8BE5-43B9-8D2C-77B0926807F1}" keepAlive="1" name="連線763" type="5" refreshedVersion="0" background="1">
    <dbPr connection="Provider=Microsoft.Mashup.OleDb.1;Data Source=$Workbook$;Location=&quot;Table_2207_113_04&quot;;Extended Properties=&quot;&quot;" commandType="0"/>
  </connection>
  <connection id="940" xr16:uid="{2D635299-E03F-4256-B63A-1966273C00BF}" keepAlive="1" name="連線764" type="5" refreshedVersion="0" background="1">
    <dbPr connection="Provider=Microsoft.Mashup.OleDb.1;Data Source=$Workbook$;Location=&quot;Table_2207_113_03&quot;;Extended Properties=&quot;&quot;" commandType="0"/>
  </connection>
  <connection id="941" xr16:uid="{965340EF-AF7C-41C8-8C75-8C5745E98D2D}" keepAlive="1" name="連線765" type="5" refreshedVersion="0" background="1">
    <dbPr connection="Provider=Microsoft.Mashup.OleDb.1;Data Source=$Workbook$;Location=&quot;Table_2454_113_05&quot;;Extended Properties=&quot;&quot;" commandType="0"/>
  </connection>
  <connection id="942" xr16:uid="{B0E232AE-38C8-4CE0-AFF7-25EEA87C4739}" keepAlive="1" name="連線766" type="5" refreshedVersion="0" background="1">
    <dbPr connection="Provider=Microsoft.Mashup.OleDb.1;Data Source=$Workbook$;Location=&quot;Table_2454_113_04&quot;;Extended Properties=&quot;&quot;" commandType="0"/>
  </connection>
  <connection id="943" xr16:uid="{BD33FE18-1759-44E6-AB12-AC18D046755D}" keepAlive="1" name="連線767" type="5" refreshedVersion="0" background="1">
    <dbPr connection="Provider=Microsoft.Mashup.OleDb.1;Data Source=$Workbook$;Location=&quot;Table_2454_113_03&quot;;Extended Properties=&quot;&quot;" commandType="0"/>
  </connection>
  <connection id="944" xr16:uid="{CC96135B-580B-4DDC-A1EC-D8600A887505}" keepAlive="1" name="連線768" type="5" refreshedVersion="0" background="1">
    <dbPr connection="Provider=Microsoft.Mashup.OleDb.1;Data Source=$Workbook$;Location=&quot;Table_4763_113_05&quot;;Extended Properties=&quot;&quot;" commandType="0"/>
  </connection>
  <connection id="945" xr16:uid="{C99FC736-B0BD-4819-BFF4-6777947E24E8}" keepAlive="1" name="連線769" type="5" refreshedVersion="0" background="1">
    <dbPr connection="Provider=Microsoft.Mashup.OleDb.1;Data Source=$Workbook$;Location=&quot;Table_4763_113_04&quot;;Extended Properties=&quot;&quot;" commandType="0"/>
  </connection>
  <connection id="946" xr16:uid="{A25DD63C-628D-43CC-BBD9-851EEEFDB14F}" keepAlive="1" name="連線77" type="5" refreshedVersion="0" background="1">
    <dbPr connection="Provider=Microsoft.Mashup.OleDb.1;Data Source=$Workbook$;Location=&quot;Table_1905_113_03&quot;;Extended Properties=&quot;&quot;" commandType="0"/>
  </connection>
  <connection id="947" xr16:uid="{ED047EF1-207F-4049-A2CE-5331F25C3067}" keepAlive="1" name="連線770" type="5" refreshedVersion="0" background="1">
    <dbPr connection="Provider=Microsoft.Mashup.OleDb.1;Data Source=$Workbook$;Location=&quot;Table_4763_113_03&quot;;Extended Properties=&quot;&quot;" commandType="0"/>
  </connection>
  <connection id="948" xr16:uid="{885A516F-B609-45B7-9298-740E153682F0}" keepAlive="1" name="連線771" type="5" refreshedVersion="0" background="1">
    <dbPr connection="Provider=Microsoft.Mashup.OleDb.1;Data Source=$Workbook$;Location=&quot;Table_3008_113_05&quot;;Extended Properties=&quot;&quot;" commandType="0"/>
  </connection>
  <connection id="949" xr16:uid="{5662C152-DB81-4824-8F46-A8334DA4CFE5}" keepAlive="1" name="連線772" type="5" refreshedVersion="0" background="1">
    <dbPr connection="Provider=Microsoft.Mashup.OleDb.1;Data Source=$Workbook$;Location=&quot;Table_3008_113_04&quot;;Extended Properties=&quot;&quot;" commandType="0"/>
  </connection>
  <connection id="950" xr16:uid="{03EF884B-6DB4-47E3-863D-17E35448234D}" keepAlive="1" name="連線773" type="5" refreshedVersion="0" background="1">
    <dbPr connection="Provider=Microsoft.Mashup.OleDb.1;Data Source=$Workbook$;Location=&quot;Table_3008_113_03&quot;;Extended Properties=&quot;&quot;" commandType="0"/>
  </connection>
  <connection id="951" xr16:uid="{AF73DE55-3273-4481-880F-08E3B98B3E82}" keepAlive="1" name="連線774" type="5" refreshedVersion="0" background="1">
    <dbPr connection="Provider=Microsoft.Mashup.OleDb.1;Data Source=$Workbook$;Location=&quot;Table_2327_113_05&quot;;Extended Properties=&quot;&quot;" commandType="0"/>
  </connection>
  <connection id="952" xr16:uid="{077B7C46-72FA-462A-ACD4-95DE78C18DAA}" keepAlive="1" name="連線775" type="5" refreshedVersion="0" background="1">
    <dbPr connection="Provider=Microsoft.Mashup.OleDb.1;Data Source=$Workbook$;Location=&quot;Table_2327_113_04&quot;;Extended Properties=&quot;&quot;" commandType="0"/>
  </connection>
  <connection id="953" xr16:uid="{75A5C9E1-2CBC-45E7-93E4-3DA5DA02126D}" keepAlive="1" name="連線776" type="5" refreshedVersion="0" background="1">
    <dbPr connection="Provider=Microsoft.Mashup.OleDb.1;Data Source=$Workbook$;Location=&quot;Table_2327_113_03&quot;;Extended Properties=&quot;&quot;" commandType="0"/>
  </connection>
  <connection id="954" xr16:uid="{333FEA4C-9F45-43D5-ACD5-2973176DE343}" keepAlive="1" name="連線777" type="5" refreshedVersion="0" background="1">
    <dbPr connection="Provider=Microsoft.Mashup.OleDb.1;Data Source=$Workbook$;Location=&quot;Table_3661_113_05&quot;;Extended Properties=&quot;&quot;" commandType="0"/>
  </connection>
  <connection id="955" xr16:uid="{933BE3E5-B2A2-4CD8-AD6A-B78655C99070}" keepAlive="1" name="連線778" type="5" refreshedVersion="0" background="1">
    <dbPr connection="Provider=Microsoft.Mashup.OleDb.1;Data Source=$Workbook$;Location=&quot;Table_3661_113_04&quot;;Extended Properties=&quot;&quot;" commandType="0"/>
  </connection>
  <connection id="956" xr16:uid="{1B5EAFEB-1E68-4C82-8201-691D3F9A6C61}" keepAlive="1" name="連線779" type="5" refreshedVersion="0" background="1">
    <dbPr connection="Provider=Microsoft.Mashup.OleDb.1;Data Source=$Workbook$;Location=&quot;Table_3661_113_03&quot;;Extended Properties=&quot;&quot;" commandType="0"/>
  </connection>
  <connection id="957" xr16:uid="{00571EE8-347C-4786-907E-70CA1BE52886}" keepAlive="1" name="連線78" type="5" refreshedVersion="0" background="1">
    <dbPr connection="Provider=Microsoft.Mashup.OleDb.1;Data Source=$Workbook$;Location=&quot;Table_6409_113_05&quot;;Extended Properties=&quot;&quot;" commandType="0"/>
  </connection>
  <connection id="958" xr16:uid="{00F877BE-AABF-41CB-A1F3-563C0665375B}" keepAlive="1" name="連線780" type="5" refreshedVersion="0" background="1">
    <dbPr connection="Provider=Microsoft.Mashup.OleDb.1;Data Source=$Workbook$;Location=&quot;Table_1109_113_05&quot;;Extended Properties=&quot;&quot;" commandType="0"/>
  </connection>
  <connection id="959" xr16:uid="{FC05F524-A3BB-4427-8966-E2CD2CA6386F}" keepAlive="1" name="連線781" type="5" refreshedVersion="0" background="1">
    <dbPr connection="Provider=Microsoft.Mashup.OleDb.1;Data Source=$Workbook$;Location=&quot;Table_1109_113_04&quot;;Extended Properties=&quot;&quot;" commandType="0"/>
  </connection>
  <connection id="960" xr16:uid="{3D732BEE-2DDB-4C8E-A41D-9AB68AE3243E}" keepAlive="1" name="連線782" type="5" refreshedVersion="0" background="1">
    <dbPr connection="Provider=Microsoft.Mashup.OleDb.1;Data Source=$Workbook$;Location=&quot;Table_1109_113_03&quot;;Extended Properties=&quot;&quot;" commandType="0"/>
  </connection>
  <connection id="961" xr16:uid="{314491B1-5C1F-4B10-BF6A-6F40A5C7AF3C}" keepAlive="1" name="連線783" type="5" refreshedVersion="0" background="1">
    <dbPr connection="Provider=Microsoft.Mashup.OleDb.1;Data Source=$Workbook$;Location=&quot;Table_2023_113_05&quot;;Extended Properties=&quot;&quot;" commandType="0"/>
  </connection>
  <connection id="962" xr16:uid="{8E951797-7920-486C-A2EC-DE2256EE7CE7}" keepAlive="1" name="連線784" type="5" refreshedVersion="0" background="1">
    <dbPr connection="Provider=Microsoft.Mashup.OleDb.1;Data Source=$Workbook$;Location=&quot;Table_2023_113_04&quot;;Extended Properties=&quot;&quot;" commandType="0"/>
  </connection>
  <connection id="963" xr16:uid="{E9A2D7F3-CFFF-4E95-9C27-46007FF7B31A}" keepAlive="1" name="連線785" type="5" refreshedVersion="0" background="1">
    <dbPr connection="Provider=Microsoft.Mashup.OleDb.1;Data Source=$Workbook$;Location=&quot;Table_2023_113_03&quot;;Extended Properties=&quot;&quot;" commandType="0"/>
  </connection>
  <connection id="964" xr16:uid="{0B1070AE-3252-4B37-9644-604F0358C425}" keepAlive="1" name="連線786" type="5" refreshedVersion="0" background="1">
    <dbPr connection="Provider=Microsoft.Mashup.OleDb.1;Data Source=$Workbook$;Location=&quot;Table_9802_113_05&quot;;Extended Properties=&quot;&quot;" commandType="0"/>
  </connection>
  <connection id="965" xr16:uid="{304666C8-564B-4D36-86DD-656E461138C2}" keepAlive="1" name="連線787" type="5" refreshedVersion="0" background="1">
    <dbPr connection="Provider=Microsoft.Mashup.OleDb.1;Data Source=$Workbook$;Location=&quot;Table_9802_113_04&quot;;Extended Properties=&quot;&quot;" commandType="0"/>
  </connection>
  <connection id="966" xr16:uid="{CE77660D-31C7-4389-982D-4409EF79118D}" keepAlive="1" name="連線788" type="5" refreshedVersion="0" background="1">
    <dbPr connection="Provider=Microsoft.Mashup.OleDb.1;Data Source=$Workbook$;Location=&quot;Table_9802_113_03&quot;;Extended Properties=&quot;&quot;" commandType="0"/>
  </connection>
  <connection id="967" xr16:uid="{756E7372-CED8-41FC-9BC0-55E176D63050}" keepAlive="1" name="連線789" type="5" refreshedVersion="0" background="1">
    <dbPr connection="Provider=Microsoft.Mashup.OleDb.1;Data Source=$Workbook$;Location=&quot;Table_6213_113_05&quot;;Extended Properties=&quot;&quot;" commandType="0"/>
  </connection>
  <connection id="968" xr16:uid="{8F96747F-818D-412B-B623-EB0BEC59E7FE}" keepAlive="1" name="連線79" type="5" refreshedVersion="0" background="1">
    <dbPr connection="Provider=Microsoft.Mashup.OleDb.1;Data Source=$Workbook$;Location=&quot;Table_6409_113_04&quot;;Extended Properties=&quot;&quot;" commandType="0"/>
  </connection>
  <connection id="969" xr16:uid="{7611ED4D-7A68-4BD7-9C5F-A5FCE0507D16}" keepAlive="1" name="連線790" type="5" refreshedVersion="0" background="1">
    <dbPr connection="Provider=Microsoft.Mashup.OleDb.1;Data Source=$Workbook$;Location=&quot;Table_6213_113_04&quot;;Extended Properties=&quot;&quot;" commandType="0"/>
  </connection>
  <connection id="970" xr16:uid="{D234C701-D0FC-4F3C-B2BD-70125300D418}" keepAlive="1" name="連線791" type="5" refreshedVersion="0" background="1">
    <dbPr connection="Provider=Microsoft.Mashup.OleDb.1;Data Source=$Workbook$;Location=&quot;Table_6213_113_03&quot;;Extended Properties=&quot;&quot;" commandType="0"/>
  </connection>
  <connection id="971" xr16:uid="{049A6F44-815C-44E6-80FB-D2F6331FAC51}" keepAlive="1" name="連線792" type="5" refreshedVersion="0" background="1">
    <dbPr connection="Provider=Microsoft.Mashup.OleDb.1;Data Source=$Workbook$;Location=&quot;Table_6449_113_05&quot;;Extended Properties=&quot;&quot;" commandType="0"/>
  </connection>
  <connection id="972" xr16:uid="{0EA76DA7-A3C7-48C4-89AF-BA48001278A0}" keepAlive="1" name="連線793" type="5" refreshedVersion="0" background="1">
    <dbPr connection="Provider=Microsoft.Mashup.OleDb.1;Data Source=$Workbook$;Location=&quot;Table_6449_113_04&quot;;Extended Properties=&quot;&quot;" commandType="0"/>
  </connection>
  <connection id="973" xr16:uid="{097AEF4E-D1D7-4F00-AA13-CBFA56342A82}" keepAlive="1" name="連線794" type="5" refreshedVersion="0" background="1">
    <dbPr connection="Provider=Microsoft.Mashup.OleDb.1;Data Source=$Workbook$;Location=&quot;Table_6449_113_03&quot;;Extended Properties=&quot;&quot;" commandType="0"/>
  </connection>
  <connection id="974" xr16:uid="{3058B6B7-4B6E-4F51-BF79-679C3F7DC673}" keepAlive="1" name="連線795" type="5" refreshedVersion="0" background="1">
    <dbPr connection="Provider=Microsoft.Mashup.OleDb.1;Data Source=$Workbook$;Location=&quot;Table_6770_113_05&quot;;Extended Properties=&quot;&quot;" commandType="0"/>
  </connection>
  <connection id="975" xr16:uid="{E8F86CC2-B80C-438A-95AC-A844140F016C}" keepAlive="1" name="連線796" type="5" refreshedVersion="0" background="1">
    <dbPr connection="Provider=Microsoft.Mashup.OleDb.1;Data Source=$Workbook$;Location=&quot;Table_6770_113_04&quot;;Extended Properties=&quot;&quot;" commandType="0"/>
  </connection>
  <connection id="976" xr16:uid="{BB368B38-F37B-49D6-9839-C4FC0995B48C}" keepAlive="1" name="連線797" type="5" refreshedVersion="0" background="1">
    <dbPr connection="Provider=Microsoft.Mashup.OleDb.1;Data Source=$Workbook$;Location=&quot;Table_6770_113_03&quot;;Extended Properties=&quot;&quot;" commandType="0"/>
  </connection>
  <connection id="977" xr16:uid="{68A4CE6E-2B65-447D-A141-38C5ADD27883}" keepAlive="1" name="連線798" type="5" refreshedVersion="0" background="1">
    <dbPr connection="Provider=Microsoft.Mashup.OleDb.1;Data Source=$Workbook$;Location=&quot;Table_2231_113_05&quot;;Extended Properties=&quot;&quot;" commandType="0"/>
  </connection>
  <connection id="978" xr16:uid="{BF1CB8C1-65D1-4F14-A5A5-ABCDDD571A80}" keepAlive="1" name="連線799" type="5" refreshedVersion="0" background="1">
    <dbPr connection="Provider=Microsoft.Mashup.OleDb.1;Data Source=$Workbook$;Location=&quot;Table_2231_113_04&quot;;Extended Properties=&quot;&quot;" commandType="0"/>
  </connection>
  <connection id="979" xr16:uid="{CE7A05BE-CB14-41F3-B694-950F9F404E77}" keepAlive="1" name="連線8" type="5" refreshedVersion="0" background="1">
    <dbPr connection="Provider=Microsoft.Mashup.OleDb.1;Data Source=$Workbook$;Location=&quot;Table_6669_113_03&quot;;Extended Properties=&quot;&quot;" commandType="0"/>
  </connection>
  <connection id="980" xr16:uid="{2BB697E9-B3AE-4A76-819F-30846D18EA6A}" keepAlive="1" name="連線80" type="5" refreshedVersion="0" background="1">
    <dbPr connection="Provider=Microsoft.Mashup.OleDb.1;Data Source=$Workbook$;Location=&quot;Table_6409_113_03&quot;;Extended Properties=&quot;&quot;" commandType="0"/>
  </connection>
  <connection id="981" xr16:uid="{9C82E76F-AA88-4890-8ACB-3C568CBA33E4}" keepAlive="1" name="連線800" type="5" refreshedVersion="0" background="1">
    <dbPr connection="Provider=Microsoft.Mashup.OleDb.1;Data Source=$Workbook$;Location=&quot;Table_2231_113_03&quot;;Extended Properties=&quot;&quot;" commandType="0"/>
  </connection>
  <connection id="982" xr16:uid="{2BAAE319-E1B0-4B02-9330-31B4FC771391}" keepAlive="1" name="連線801" type="5" refreshedVersion="0" background="1">
    <dbPr connection="Provider=Microsoft.Mashup.OleDb.1;Data Source=$Workbook$;Location=&quot;Table_6443_113_05&quot;;Extended Properties=&quot;&quot;" commandType="0"/>
  </connection>
  <connection id="983" xr16:uid="{9853AFE7-3565-4823-8B38-9F968E002F79}" keepAlive="1" name="連線802" type="5" refreshedVersion="0" background="1">
    <dbPr connection="Provider=Microsoft.Mashup.OleDb.1;Data Source=$Workbook$;Location=&quot;Table_6443_113_04&quot;;Extended Properties=&quot;&quot;" commandType="0"/>
  </connection>
  <connection id="984" xr16:uid="{EA91717C-5F21-4A29-80F3-278269DC3106}" keepAlive="1" name="連線803" type="5" refreshedVersion="0" background="1">
    <dbPr connection="Provider=Microsoft.Mashup.OleDb.1;Data Source=$Workbook$;Location=&quot;Table_6443_113_03&quot;;Extended Properties=&quot;&quot;" commandType="0"/>
  </connection>
  <connection id="985" xr16:uid="{83E33B3E-2D4C-4B90-8A3B-F02699170207}" keepAlive="1" name="連線804" type="5" refreshedVersion="0" background="1">
    <dbPr connection="Provider=Microsoft.Mashup.OleDb.1;Data Source=$Workbook$;Location=&quot;Table_4968_113_05&quot;;Extended Properties=&quot;&quot;" commandType="0"/>
  </connection>
  <connection id="986" xr16:uid="{19EF1F2F-F720-4F2F-AD27-57F4F5A8DBF4}" keepAlive="1" name="連線805" type="5" refreshedVersion="0" background="1">
    <dbPr connection="Provider=Microsoft.Mashup.OleDb.1;Data Source=$Workbook$;Location=&quot;Table_4968_113_04&quot;;Extended Properties=&quot;&quot;" commandType="0"/>
  </connection>
  <connection id="987" xr16:uid="{7D5DCFB0-474B-4F7B-8E87-D7F67A684E74}" keepAlive="1" name="連線806" type="5" refreshedVersion="0" background="1">
    <dbPr connection="Provider=Microsoft.Mashup.OleDb.1;Data Source=$Workbook$;Location=&quot;Table_4968_113_03&quot;;Extended Properties=&quot;&quot;" commandType="0"/>
  </connection>
  <connection id="988" xr16:uid="{5F10BD84-7B87-4A5A-B4B3-B2A8485CA993}" keepAlive="1" name="連線807" type="5" refreshedVersion="0" background="1">
    <dbPr connection="Provider=Microsoft.Mashup.OleDb.1;Data Source=$Workbook$;Location=&quot;Table_2330_113_05&quot;;Extended Properties=&quot;&quot;" commandType="0"/>
  </connection>
  <connection id="989" xr16:uid="{B958ED25-020E-4D1E-9E2B-20C9BE54AA51}" keepAlive="1" name="連線808" type="5" refreshedVersion="0" background="1">
    <dbPr connection="Provider=Microsoft.Mashup.OleDb.1;Data Source=$Workbook$;Location=&quot;Table_2330_113_04&quot;;Extended Properties=&quot;&quot;" commandType="0"/>
  </connection>
  <connection id="990" xr16:uid="{4D160CD4-4C1B-4837-922C-DC5AB68C2FFB}" keepAlive="1" name="連線809" type="5" refreshedVersion="0" background="1">
    <dbPr connection="Provider=Microsoft.Mashup.OleDb.1;Data Source=$Workbook$;Location=&quot;Table_2330_113_03&quot;;Extended Properties=&quot;&quot;" commandType="0"/>
  </connection>
  <connection id="991" xr16:uid="{AFA691A7-38D6-4848-A266-CAC841128445}" keepAlive="1" name="連線81" type="5" refreshedVersion="0" background="1">
    <dbPr connection="Provider=Microsoft.Mashup.OleDb.1;Data Source=$Workbook$;Location=&quot;Table_3443_113_05&quot;;Extended Properties=&quot;&quot;" commandType="0"/>
  </connection>
  <connection id="992" xr16:uid="{7DCC1F9B-2A73-4929-AC6E-56D8777D80E3}" keepAlive="1" name="連線810" type="5" refreshedVersion="0" background="1">
    <dbPr connection="Provider=Microsoft.Mashup.OleDb.1;Data Source=$Workbook$;Location=&quot;Table_6541_113_05&quot;;Extended Properties=&quot;&quot;" commandType="0"/>
  </connection>
  <connection id="993" xr16:uid="{52C84FEF-A366-4FC3-A6DD-091D0B59227E}" keepAlive="1" name="連線811" type="5" refreshedVersion="0" background="1">
    <dbPr connection="Provider=Microsoft.Mashup.OleDb.1;Data Source=$Workbook$;Location=&quot;Table_6541_113_04&quot;;Extended Properties=&quot;&quot;" commandType="0"/>
  </connection>
  <connection id="994" xr16:uid="{84CAEFC9-17AF-41CA-96D9-0CEBBE60E73A}" keepAlive="1" name="連線812" type="5" refreshedVersion="0" background="1">
    <dbPr connection="Provider=Microsoft.Mashup.OleDb.1;Data Source=$Workbook$;Location=&quot;Table_6541_113_03&quot;;Extended Properties=&quot;&quot;" commandType="0"/>
  </connection>
  <connection id="995" xr16:uid="{7DA34388-87B4-40B3-979D-CF5D850D389D}" keepAlive="1" name="連線813" type="5" refreshedVersion="0" background="1">
    <dbPr connection="Provider=Microsoft.Mashup.OleDb.1;Data Source=$Workbook$;Location=&quot;Table_2345_113_05&quot;;Extended Properties=&quot;&quot;" commandType="0"/>
  </connection>
  <connection id="996" xr16:uid="{CD6A96A5-583F-46CB-9C26-7EB536C62382}" keepAlive="1" name="連線814" type="5" refreshedVersion="0" background="1">
    <dbPr connection="Provider=Microsoft.Mashup.OleDb.1;Data Source=$Workbook$;Location=&quot;Table_2345_113_04&quot;;Extended Properties=&quot;&quot;" commandType="0"/>
  </connection>
  <connection id="997" xr16:uid="{67188BAC-C3CC-4AD3-99D2-AFCD416E528F}" keepAlive="1" name="連線815" type="5" refreshedVersion="0" background="1">
    <dbPr connection="Provider=Microsoft.Mashup.OleDb.1;Data Source=$Workbook$;Location=&quot;Table_2345_113_03&quot;;Extended Properties=&quot;&quot;" commandType="0"/>
  </connection>
  <connection id="998" xr16:uid="{20CEB2E2-788E-4C3F-A656-F9E15CFF35F9}" keepAlive="1" name="連線816" type="5" refreshedVersion="0" background="1">
    <dbPr connection="Provider=Microsoft.Mashup.OleDb.1;Data Source=$Workbook$;Location=&quot;Table_6669_113_05&quot;;Extended Properties=&quot;&quot;" commandType="0"/>
  </connection>
  <connection id="999" xr16:uid="{CD4E9318-1C56-4184-A8E0-10C8883AB0C3}" keepAlive="1" name="連線817" type="5" refreshedVersion="0" background="1">
    <dbPr connection="Provider=Microsoft.Mashup.OleDb.1;Data Source=$Workbook$;Location=&quot;Table_6669_113_04&quot;;Extended Properties=&quot;&quot;" commandType="0"/>
  </connection>
  <connection id="1000" xr16:uid="{8F86715B-2DA9-467C-B76D-DEC99E011491}" keepAlive="1" name="連線818" type="5" refreshedVersion="0" background="1">
    <dbPr connection="Provider=Microsoft.Mashup.OleDb.1;Data Source=$Workbook$;Location=&quot;Table_6669_113_03&quot;;Extended Properties=&quot;&quot;" commandType="0"/>
  </connection>
  <connection id="1001" xr16:uid="{AAD0FFE7-D4CC-421D-B6A8-C46A5A184EE2}" keepAlive="1" name="連線819" type="5" refreshedVersion="0" background="1">
    <dbPr connection="Provider=Microsoft.Mashup.OleDb.1;Data Source=$Workbook$;Location=&quot;Table_3653_113_05&quot;;Extended Properties=&quot;&quot;" commandType="0"/>
  </connection>
  <connection id="1002" xr16:uid="{26DFDD80-F261-4641-A4A0-DE4FD9FE1154}" keepAlive="1" name="連線82" type="5" refreshedVersion="0" background="1">
    <dbPr connection="Provider=Microsoft.Mashup.OleDb.1;Data Source=$Workbook$;Location=&quot;Table_3443_113_04&quot;;Extended Properties=&quot;&quot;" commandType="0"/>
  </connection>
  <connection id="1003" xr16:uid="{C5C36C0B-D909-424D-A245-20F900F9F7CA}" keepAlive="1" name="連線820" type="5" refreshedVersion="0" background="1">
    <dbPr connection="Provider=Microsoft.Mashup.OleDb.1;Data Source=$Workbook$;Location=&quot;Table_3653_113_04&quot;;Extended Properties=&quot;&quot;" commandType="0"/>
  </connection>
  <connection id="1004" xr16:uid="{40AF4F38-C83D-4E93-9D92-1E407AFAA38D}" keepAlive="1" name="連線821" type="5" refreshedVersion="0" background="1">
    <dbPr connection="Provider=Microsoft.Mashup.OleDb.1;Data Source=$Workbook$;Location=&quot;Table_3653_113_03&quot;;Extended Properties=&quot;&quot;" commandType="0"/>
  </connection>
  <connection id="1005" xr16:uid="{775F04EF-7C13-4BB2-902F-D5F0AA8965D9}" keepAlive="1" name="連線822" type="5" refreshedVersion="0" background="1">
    <dbPr connection="Provider=Microsoft.Mashup.OleDb.1;Data Source=$Workbook$;Location=&quot;Table_1519_113_05&quot;;Extended Properties=&quot;&quot;" commandType="0"/>
  </connection>
  <connection id="1006" xr16:uid="{46A71EAF-16BC-4724-BC19-C5AF6A4D331E}" keepAlive="1" name="連線823" type="5" refreshedVersion="0" background="1">
    <dbPr connection="Provider=Microsoft.Mashup.OleDb.1;Data Source=$Workbook$;Location=&quot;Table_1519_113_04&quot;;Extended Properties=&quot;&quot;" commandType="0"/>
  </connection>
  <connection id="1007" xr16:uid="{D25E65D7-C148-43F8-9A71-04FC0968D903}" keepAlive="1" name="連線824" type="5" refreshedVersion="0" background="1">
    <dbPr connection="Provider=Microsoft.Mashup.OleDb.1;Data Source=$Workbook$;Location=&quot;Table_1519_113_03&quot;;Extended Properties=&quot;&quot;" commandType="0"/>
  </connection>
  <connection id="1008" xr16:uid="{4DD6FBAE-2517-42EE-8D96-3A11644B848A}" keepAlive="1" name="連線825" type="5" refreshedVersion="0" background="1">
    <dbPr connection="Provider=Microsoft.Mashup.OleDb.1;Data Source=$Workbook$;Location=&quot;Table_1905_113_05&quot;;Extended Properties=&quot;&quot;" commandType="0"/>
  </connection>
  <connection id="1009" xr16:uid="{E3D96FF6-9DBF-4F3C-AC33-FD4BA01DAF76}" keepAlive="1" name="連線826" type="5" refreshedVersion="0" background="1">
    <dbPr connection="Provider=Microsoft.Mashup.OleDb.1;Data Source=$Workbook$;Location=&quot;Table_1905_113_04&quot;;Extended Properties=&quot;&quot;" commandType="0"/>
  </connection>
  <connection id="1010" xr16:uid="{66F662A9-0383-45D2-A359-530A4FC51D28}" keepAlive="1" name="連線827" type="5" refreshedVersion="0" background="1">
    <dbPr connection="Provider=Microsoft.Mashup.OleDb.1;Data Source=$Workbook$;Location=&quot;Table_1905_113_03&quot;;Extended Properties=&quot;&quot;" commandType="0"/>
  </connection>
  <connection id="1011" xr16:uid="{15AEC4DC-0376-40E6-ADE8-DE23B8DC1CD1}" keepAlive="1" name="連線828" type="5" refreshedVersion="0" background="1">
    <dbPr connection="Provider=Microsoft.Mashup.OleDb.1;Data Source=$Workbook$;Location=&quot;Table_6409_113_05&quot;;Extended Properties=&quot;&quot;" commandType="0"/>
  </connection>
  <connection id="1012" xr16:uid="{10BB2581-13A0-4CD4-AA80-D2AFCA6B1658}" keepAlive="1" name="連線829" type="5" refreshedVersion="0" background="1">
    <dbPr connection="Provider=Microsoft.Mashup.OleDb.1;Data Source=$Workbook$;Location=&quot;Table_6409_113_04&quot;;Extended Properties=&quot;&quot;" commandType="0"/>
  </connection>
  <connection id="1013" xr16:uid="{D1E1CC83-11CA-4C63-BABC-A520E7D02A3A}" keepAlive="1" name="連線83" type="5" refreshedVersion="0" background="1">
    <dbPr connection="Provider=Microsoft.Mashup.OleDb.1;Data Source=$Workbook$;Location=&quot;Table_3443_113_03&quot;;Extended Properties=&quot;&quot;" commandType="0"/>
  </connection>
  <connection id="1014" xr16:uid="{977F2179-C032-4D73-91EC-A39AF718221A}" keepAlive="1" name="連線830" type="5" refreshedVersion="0" background="1">
    <dbPr connection="Provider=Microsoft.Mashup.OleDb.1;Data Source=$Workbook$;Location=&quot;Table_6409_113_03&quot;;Extended Properties=&quot;&quot;" commandType="0"/>
  </connection>
  <connection id="1015" xr16:uid="{B69AD804-E367-49D6-B0F0-615D14BDC2F8}" keepAlive="1" name="連線831" type="5" refreshedVersion="0" background="1">
    <dbPr connection="Provider=Microsoft.Mashup.OleDb.1;Data Source=$Workbook$;Location=&quot;Table_3443_113_05&quot;;Extended Properties=&quot;&quot;" commandType="0"/>
  </connection>
  <connection id="1016" xr16:uid="{006E63DD-1978-45A9-A257-5C0FFB34CBEC}" keepAlive="1" name="連線832" type="5" refreshedVersion="0" background="1">
    <dbPr connection="Provider=Microsoft.Mashup.OleDb.1;Data Source=$Workbook$;Location=&quot;Table_3443_113_04&quot;;Extended Properties=&quot;&quot;" commandType="0"/>
  </connection>
  <connection id="1017" xr16:uid="{74DB3EC0-B097-4EFC-A4AF-DD57D0DCD2ED}" keepAlive="1" name="連線833" type="5" refreshedVersion="0" background="1">
    <dbPr connection="Provider=Microsoft.Mashup.OleDb.1;Data Source=$Workbook$;Location=&quot;Table_3443_113_03&quot;;Extended Properties=&quot;&quot;" commandType="0"/>
  </connection>
  <connection id="1018" xr16:uid="{8F8E08F2-D4D2-4395-AF9D-D85DBF7B4E0F}" keepAlive="1" name="連線834" type="5" refreshedVersion="0" background="1">
    <dbPr connection="Provider=Microsoft.Mashup.OleDb.1;Data Source=$Workbook$;Location=&quot;Table_2637_113_05&quot;;Extended Properties=&quot;&quot;" commandType="0"/>
  </connection>
  <connection id="1019" xr16:uid="{7559C9B5-071C-4EC0-8E38-B2E39962D6D3}" keepAlive="1" name="連線835" type="5" refreshedVersion="0" background="1">
    <dbPr connection="Provider=Microsoft.Mashup.OleDb.1;Data Source=$Workbook$;Location=&quot;Table_2637_113_04&quot;;Extended Properties=&quot;&quot;" commandType="0"/>
  </connection>
  <connection id="1020" xr16:uid="{F1AF67F4-5F81-4420-AFB6-31D398DB55E9}" keepAlive="1" name="連線836" type="5" refreshedVersion="0" background="1">
    <dbPr connection="Provider=Microsoft.Mashup.OleDb.1;Data Source=$Workbook$;Location=&quot;Table_2637_113_03&quot;;Extended Properties=&quot;&quot;" commandType="0"/>
  </connection>
  <connection id="1021" xr16:uid="{45404085-C320-489B-A997-D5FBF401DC00}" keepAlive="1" name="連線837" type="5" refreshedVersion="0" background="1">
    <dbPr connection="Provider=Microsoft.Mashup.OleDb.1;Data Source=$Workbook$;Location=&quot;Table_3661_113_05&quot;;Extended Properties=&quot;&quot;" commandType="0"/>
  </connection>
  <connection id="1022" xr16:uid="{16BE8B59-5B32-43F0-870A-4703AFAA0195}" keepAlive="1" name="連線838" type="5" refreshedVersion="0" background="1">
    <dbPr connection="Provider=Microsoft.Mashup.OleDb.1;Data Source=$Workbook$;Location=&quot;Table_3661_113_04&quot;;Extended Properties=&quot;&quot;" commandType="0"/>
  </connection>
  <connection id="1023" xr16:uid="{ACEE1FB0-7DEB-4CC9-9B09-D2FAB6C19A8F}" keepAlive="1" name="連線839" type="5" refreshedVersion="0" background="1">
    <dbPr connection="Provider=Microsoft.Mashup.OleDb.1;Data Source=$Workbook$;Location=&quot;Table_3661_113_03&quot;;Extended Properties=&quot;&quot;" commandType="0"/>
  </connection>
  <connection id="1024" xr16:uid="{FDD01F0A-C203-4F23-92C0-147B3AA0F84E}" keepAlive="1" name="連線84" type="5" refreshedVersion="0" background="1">
    <dbPr connection="Provider=Microsoft.Mashup.OleDb.1;Data Source=$Workbook$;Location=&quot;Table_2637_113_05&quot;;Extended Properties=&quot;&quot;" commandType="0"/>
  </connection>
  <connection id="1025" xr16:uid="{26E0BCF3-8B1E-4A31-8A15-02F50092B3C3}" keepAlive="1" name="連線840" type="5" refreshedVersion="0" background="1">
    <dbPr connection="Provider=Microsoft.Mashup.OleDb.1;Data Source=$Workbook$;Location=&quot;Table_6669_113_05&quot;;Extended Properties=&quot;&quot;" commandType="0"/>
  </connection>
  <connection id="1026" xr16:uid="{1D532597-20DC-4C84-A346-587EDAF809B0}" keepAlive="1" name="連線841" type="5" refreshedVersion="0" background="1">
    <dbPr connection="Provider=Microsoft.Mashup.OleDb.1;Data Source=$Workbook$;Location=&quot;Table_6669_113_04&quot;;Extended Properties=&quot;&quot;" commandType="0"/>
  </connection>
  <connection id="1027" xr16:uid="{94F4B94D-923A-4D78-AEDA-9D771C382546}" keepAlive="1" name="連線842" type="5" refreshedVersion="0" background="1">
    <dbPr connection="Provider=Microsoft.Mashup.OleDb.1;Data Source=$Workbook$;Location=&quot;Table_6669_113_03&quot;;Extended Properties=&quot;&quot;" commandType="0"/>
  </connection>
  <connection id="1028" xr16:uid="{45F150B7-CBE4-4941-A262-3105664AA52B}" keepAlive="1" name="連線843" type="5" refreshedVersion="0" background="1">
    <dbPr connection="Provider=Microsoft.Mashup.OleDb.1;Data Source=$Workbook$;Location=&quot;Table_3036_113_05&quot;;Extended Properties=&quot;&quot;" commandType="0"/>
  </connection>
  <connection id="1029" xr16:uid="{13CC2969-678D-4B37-9F7F-1B100B5B953C}" keepAlive="1" name="連線844" type="5" refreshedVersion="0" background="1">
    <dbPr connection="Provider=Microsoft.Mashup.OleDb.1;Data Source=$Workbook$;Location=&quot;Table_3036_113_04&quot;;Extended Properties=&quot;&quot;" commandType="0"/>
  </connection>
  <connection id="1030" xr16:uid="{B1004E9F-3553-40DF-8BD4-B62206D7581F}" keepAlive="1" name="連線845" type="5" refreshedVersion="0" background="1">
    <dbPr connection="Provider=Microsoft.Mashup.OleDb.1;Data Source=$Workbook$;Location=&quot;Table_3036_113_03&quot;;Extended Properties=&quot;&quot;" commandType="0"/>
  </connection>
  <connection id="1031" xr16:uid="{62DB9781-A09C-48AF-BC3F-AA4BCFB100AF}" keepAlive="1" name="連線846" type="5" refreshedVersion="0" background="1">
    <dbPr connection="Provider=Microsoft.Mashup.OleDb.1;Data Source=$Workbook$;Location=&quot;Table_2357_113_05&quot;;Extended Properties=&quot;&quot;" commandType="0"/>
  </connection>
  <connection id="1032" xr16:uid="{35B5F609-B8ED-40F4-B27C-CC732A63C75C}" keepAlive="1" name="連線847" type="5" refreshedVersion="0" background="1">
    <dbPr connection="Provider=Microsoft.Mashup.OleDb.1;Data Source=$Workbook$;Location=&quot;Table_2357_113_04&quot;;Extended Properties=&quot;&quot;" commandType="0"/>
  </connection>
  <connection id="1033" xr16:uid="{E93C21CC-44FE-4B87-B53E-042D748A7008}" keepAlive="1" name="連線848" type="5" refreshedVersion="0" background="1">
    <dbPr connection="Provider=Microsoft.Mashup.OleDb.1;Data Source=$Workbook$;Location=&quot;Table_2357_113_03&quot;;Extended Properties=&quot;&quot;" commandType="0"/>
  </connection>
  <connection id="1034" xr16:uid="{D42C0134-84E7-49D0-BB67-BBBE925EE2AB}" keepAlive="1" name="連線849" type="5" refreshedVersion="0" background="1">
    <dbPr connection="Provider=Microsoft.Mashup.OleDb.1;Data Source=$Workbook$;Location=&quot;Table_4938_113_05&quot;;Extended Properties=&quot;&quot;" commandType="0"/>
  </connection>
  <connection id="1035" xr16:uid="{E3EBDF89-5586-4A6E-9F6B-DB6E57BDD848}" keepAlive="1" name="連線85" type="5" refreshedVersion="0" background="1">
    <dbPr connection="Provider=Microsoft.Mashup.OleDb.1;Data Source=$Workbook$;Location=&quot;Table_2637_113_04&quot;;Extended Properties=&quot;&quot;" commandType="0"/>
  </connection>
  <connection id="1036" xr16:uid="{4F38939B-6313-4E1D-9856-B6ECBB8AF866}" keepAlive="1" name="連線850" type="5" refreshedVersion="0" background="1">
    <dbPr connection="Provider=Microsoft.Mashup.OleDb.1;Data Source=$Workbook$;Location=&quot;Table_4938_113_04&quot;;Extended Properties=&quot;&quot;" commandType="0"/>
  </connection>
  <connection id="1037" xr16:uid="{D439C37A-62DE-41EE-8CE2-D0EC474D1E6A}" keepAlive="1" name="連線851" type="5" refreshedVersion="0" background="1">
    <dbPr connection="Provider=Microsoft.Mashup.OleDb.1;Data Source=$Workbook$;Location=&quot;Table_4938_113_03&quot;;Extended Properties=&quot;&quot;" commandType="0"/>
  </connection>
  <connection id="1038" xr16:uid="{ACC78044-801F-4A4F-98A7-91957CDC18C3}" keepAlive="1" name="連線852" type="5" refreshedVersion="0" background="1">
    <dbPr connection="Provider=Microsoft.Mashup.OleDb.1;Data Source=$Workbook$;Location=&quot;Table_1905_113_05&quot;;Extended Properties=&quot;&quot;" commandType="0"/>
  </connection>
  <connection id="1039" xr16:uid="{3BFC4395-CB65-424B-B7CF-09E5936311CE}" keepAlive="1" name="連線853" type="5" refreshedVersion="0" background="1">
    <dbPr connection="Provider=Microsoft.Mashup.OleDb.1;Data Source=$Workbook$;Location=&quot;Table_1905_113_04&quot;;Extended Properties=&quot;&quot;" commandType="0"/>
  </connection>
  <connection id="1040" xr16:uid="{D10F6141-785B-49FF-98EC-132979F805CD}" keepAlive="1" name="連線854" type="5" refreshedVersion="0" background="1">
    <dbPr connection="Provider=Microsoft.Mashup.OleDb.1;Data Source=$Workbook$;Location=&quot;Table_1905_113_03&quot;;Extended Properties=&quot;&quot;" commandType="0"/>
  </connection>
  <connection id="1041" xr16:uid="{B36EBA34-137B-44B8-8257-E5811FEA35BB}" keepAlive="1" name="連線855" type="5" refreshedVersion="0" background="1">
    <dbPr connection="Provider=Microsoft.Mashup.OleDb.1;Data Source=$Workbook$;Location=&quot;Table_6414_113_05&quot;;Extended Properties=&quot;&quot;" commandType="0"/>
  </connection>
  <connection id="1042" xr16:uid="{208E1AC1-FCF0-46B7-8FC4-1182CA410560}" keepAlive="1" name="連線856" type="5" refreshedVersion="0" background="1">
    <dbPr connection="Provider=Microsoft.Mashup.OleDb.1;Data Source=$Workbook$;Location=&quot;Table_6414_113_04&quot;;Extended Properties=&quot;&quot;" commandType="0"/>
  </connection>
  <connection id="1043" xr16:uid="{DCACEDBF-D027-4DE7-927D-6D8820902DC0}" keepAlive="1" name="連線857" type="5" refreshedVersion="0" background="1">
    <dbPr connection="Provider=Microsoft.Mashup.OleDb.1;Data Source=$Workbook$;Location=&quot;Table_6414_113_03&quot;;Extended Properties=&quot;&quot;" commandType="0"/>
  </connection>
  <connection id="1044" xr16:uid="{D31AC7BB-EA5A-450B-AE3C-D4CFD82948B6}" keepAlive="1" name="連線858" type="5" refreshedVersion="0" background="1">
    <dbPr connection="Provider=Microsoft.Mashup.OleDb.1;Data Source=$Workbook$;Location=&quot;Table_3356_113_05&quot;;Extended Properties=&quot;&quot;" commandType="0"/>
  </connection>
  <connection id="1045" xr16:uid="{C6EC589D-353A-4844-9B14-0410B90A1B5E}" keepAlive="1" name="連線859" type="5" refreshedVersion="0" background="1">
    <dbPr connection="Provider=Microsoft.Mashup.OleDb.1;Data Source=$Workbook$;Location=&quot;Table_3356_113_04&quot;;Extended Properties=&quot;&quot;" commandType="0"/>
  </connection>
  <connection id="1046" xr16:uid="{97CF2C63-7737-48A1-9D1D-4BF2DCD20F8F}" keepAlive="1" name="連線86" type="5" refreshedVersion="0" background="1">
    <dbPr connection="Provider=Microsoft.Mashup.OleDb.1;Data Source=$Workbook$;Location=&quot;Table_2637_113_03&quot;;Extended Properties=&quot;&quot;" commandType="0"/>
  </connection>
  <connection id="1047" xr16:uid="{5125C7FA-AE90-4DBC-95E5-75F4FD8E326B}" keepAlive="1" name="連線860" type="5" refreshedVersion="0" background="1">
    <dbPr connection="Provider=Microsoft.Mashup.OleDb.1;Data Source=$Workbook$;Location=&quot;Table_3356_113_03&quot;;Extended Properties=&quot;&quot;" commandType="0"/>
  </connection>
  <connection id="1048" xr16:uid="{43D9D742-5B6C-482F-805A-45EED803FB7F}" keepAlive="1" name="連線861" type="5" refreshedVersion="0" background="1">
    <dbPr connection="Provider=Microsoft.Mashup.OleDb.1;Data Source=$Workbook$;Location=&quot;Table_1809_113_05&quot;;Extended Properties=&quot;&quot;" commandType="0"/>
  </connection>
  <connection id="1049" xr16:uid="{360BC2CE-5D52-45BF-9DB5-3BFF3F5FBFAC}" keepAlive="1" name="連線862" type="5" refreshedVersion="0" background="1">
    <dbPr connection="Provider=Microsoft.Mashup.OleDb.1;Data Source=$Workbook$;Location=&quot;Table_1809_113_04&quot;;Extended Properties=&quot;&quot;" commandType="0"/>
  </connection>
  <connection id="1050" xr16:uid="{BC2B2A74-1F15-4D49-AC38-829751D22BD0}" keepAlive="1" name="連線863" type="5" refreshedVersion="0" background="1">
    <dbPr connection="Provider=Microsoft.Mashup.OleDb.1;Data Source=$Workbook$;Location=&quot;Table_1809_113_03&quot;;Extended Properties=&quot;&quot;" commandType="0"/>
  </connection>
  <connection id="1051" xr16:uid="{03EB6ACE-9300-44EA-8645-CF09DC67290A}" keepAlive="1" name="連線864" type="5" refreshedVersion="0" background="1">
    <dbPr connection="Provider=Microsoft.Mashup.OleDb.1;Data Source=$Workbook$;Location=&quot;Table_2338_113_05&quot;;Extended Properties=&quot;&quot;" commandType="0"/>
  </connection>
  <connection id="1052" xr16:uid="{7679E8CD-79CB-48EF-ABD5-953892571B51}" keepAlive="1" name="連線865" type="5" refreshedVersion="0" background="1">
    <dbPr connection="Provider=Microsoft.Mashup.OleDb.1;Data Source=$Workbook$;Location=&quot;Table_2338_113_04&quot;;Extended Properties=&quot;&quot;" commandType="0"/>
  </connection>
  <connection id="1053" xr16:uid="{6A3ED0AE-FB7D-439D-9DFF-F0AB638C1B36}" keepAlive="1" name="連線866" type="5" refreshedVersion="0" background="1">
    <dbPr connection="Provider=Microsoft.Mashup.OleDb.1;Data Source=$Workbook$;Location=&quot;Table_2338_113_03&quot;;Extended Properties=&quot;&quot;" commandType="0"/>
  </connection>
  <connection id="1054" xr16:uid="{01AF1E73-4892-4D18-9C74-EB67A1212342}" keepAlive="1" name="連線867" type="5" refreshedVersion="0" background="1">
    <dbPr connection="Provider=Microsoft.Mashup.OleDb.1;Data Source=$Workbook$;Location=&quot;Table_3504_113_05&quot;;Extended Properties=&quot;&quot;" commandType="0"/>
  </connection>
  <connection id="1055" xr16:uid="{5D30B333-0E87-4736-BB6E-B3ECF46301A5}" keepAlive="1" name="連線868" type="5" refreshedVersion="0" background="1">
    <dbPr connection="Provider=Microsoft.Mashup.OleDb.1;Data Source=$Workbook$;Location=&quot;Table_3504_113_04&quot;;Extended Properties=&quot;&quot;" commandType="0"/>
  </connection>
  <connection id="1056" xr16:uid="{A96B1DF4-EAC1-42CB-AAAF-E8CBC257ADAC}" keepAlive="1" name="連線869" type="5" refreshedVersion="0" background="1">
    <dbPr connection="Provider=Microsoft.Mashup.OleDb.1;Data Source=$Workbook$;Location=&quot;Table_3504_113_03&quot;;Extended Properties=&quot;&quot;" commandType="0"/>
  </connection>
  <connection id="1057" xr16:uid="{67A895D9-5A67-4013-90BD-8F814D8C7953}" keepAlive="1" name="連線87" type="5" refreshedVersion="0" background="1">
    <dbPr connection="Provider=Microsoft.Mashup.OleDb.1;Data Source=$Workbook$;Location=&quot;Table_3661_113_05&quot;;Extended Properties=&quot;&quot;" commandType="0"/>
  </connection>
  <connection id="1058" xr16:uid="{6E422F01-C841-494A-A625-ADED524CE4EC}" keepAlive="1" name="連線870" type="5" refreshedVersion="0" background="1">
    <dbPr connection="Provider=Microsoft.Mashup.OleDb.1;Data Source=$Workbook$;Location=&quot;Table_1519_113_05&quot;;Extended Properties=&quot;&quot;" commandType="0"/>
  </connection>
  <connection id="1059" xr16:uid="{165C78F5-EBFA-4CE9-BC8F-E3E6EE082CC2}" keepAlive="1" name="連線871" type="5" refreshedVersion="0" background="1">
    <dbPr connection="Provider=Microsoft.Mashup.OleDb.1;Data Source=$Workbook$;Location=&quot;Table_1519_113_04&quot;;Extended Properties=&quot;&quot;" commandType="0"/>
  </connection>
  <connection id="1060" xr16:uid="{F32DFFE4-C85C-406D-B655-756FD220DC26}" keepAlive="1" name="連線872" type="5" refreshedVersion="0" background="1">
    <dbPr connection="Provider=Microsoft.Mashup.OleDb.1;Data Source=$Workbook$;Location=&quot;Table_1519_113_03&quot;;Extended Properties=&quot;&quot;" commandType="0"/>
  </connection>
  <connection id="1061" xr16:uid="{1FC981D7-5AF2-4C1B-86E8-7E11A680084B}" keepAlive="1" name="連線873" type="5" refreshedVersion="0" background="1">
    <dbPr connection="Provider=Microsoft.Mashup.OleDb.1;Data Source=$Workbook$;Location=&quot;Table_3653_113_05&quot;;Extended Properties=&quot;&quot;" commandType="0"/>
  </connection>
  <connection id="1062" xr16:uid="{6A2FD6F2-B9AC-405F-B795-AE2DD3D31FC6}" keepAlive="1" name="連線874" type="5" refreshedVersion="0" background="1">
    <dbPr connection="Provider=Microsoft.Mashup.OleDb.1;Data Source=$Workbook$;Location=&quot;Table_3653_113_04&quot;;Extended Properties=&quot;&quot;" commandType="0"/>
  </connection>
  <connection id="1063" xr16:uid="{87097E05-D32A-4A3E-8D90-0F214B4238E2}" keepAlive="1" name="連線875" type="5" refreshedVersion="0" background="1">
    <dbPr connection="Provider=Microsoft.Mashup.OleDb.1;Data Source=$Workbook$;Location=&quot;Table_3653_113_03&quot;;Extended Properties=&quot;&quot;" commandType="0"/>
  </connection>
  <connection id="1064" xr16:uid="{261AB7B6-80D9-4105-B6FD-C56F8825CF08}" keepAlive="1" name="連線876" type="5" refreshedVersion="0" background="1">
    <dbPr connection="Provider=Microsoft.Mashup.OleDb.1;Data Source=$Workbook$;Location=&quot;Table_6669_113_05&quot;;Extended Properties=&quot;&quot;" commandType="0"/>
  </connection>
  <connection id="1065" xr16:uid="{7838F9CC-B785-45EF-8B54-425CB6EBE2B9}" keepAlive="1" name="連線877" type="5" refreshedVersion="0" background="1">
    <dbPr connection="Provider=Microsoft.Mashup.OleDb.1;Data Source=$Workbook$;Location=&quot;Table_6669_113_04&quot;;Extended Properties=&quot;&quot;" commandType="0"/>
  </connection>
  <connection id="1066" xr16:uid="{E3EC6B1F-5A02-4EE8-81B2-17BA96094EBC}" keepAlive="1" name="連線878" type="5" refreshedVersion="0" background="1">
    <dbPr connection="Provider=Microsoft.Mashup.OleDb.1;Data Source=$Workbook$;Location=&quot;Table_6669_113_03&quot;;Extended Properties=&quot;&quot;" commandType="0"/>
  </connection>
  <connection id="1067" xr16:uid="{D69EDA90-FDA3-4C97-BCD7-2A189A6504DD}" keepAlive="1" name="連線879" type="5" refreshedVersion="0" background="1">
    <dbPr connection="Provider=Microsoft.Mashup.OleDb.1;Data Source=$Workbook$;Location=&quot;Table_2345_113_05&quot;;Extended Properties=&quot;&quot;" commandType="0"/>
  </connection>
  <connection id="1068" xr16:uid="{84F829D1-1B18-4841-8DF4-AAB4CAB8EC6F}" keepAlive="1" name="連線88" type="5" refreshedVersion="0" background="1">
    <dbPr connection="Provider=Microsoft.Mashup.OleDb.1;Data Source=$Workbook$;Location=&quot;Table_3661_113_04&quot;;Extended Properties=&quot;&quot;" commandType="0"/>
  </connection>
  <connection id="1069" xr16:uid="{769B6BB0-7743-4E20-A9CF-1E535D7491AA}" keepAlive="1" name="連線880" type="5" refreshedVersion="0" background="1">
    <dbPr connection="Provider=Microsoft.Mashup.OleDb.1;Data Source=$Workbook$;Location=&quot;Table_2345_113_04&quot;;Extended Properties=&quot;&quot;" commandType="0"/>
  </connection>
  <connection id="1070" xr16:uid="{0D2D10B3-8932-4074-AEE0-06EEC00E63BD}" keepAlive="1" name="連線881" type="5" refreshedVersion="0" background="1">
    <dbPr connection="Provider=Microsoft.Mashup.OleDb.1;Data Source=$Workbook$;Location=&quot;Table_2345_113_03&quot;;Extended Properties=&quot;&quot;" commandType="0"/>
  </connection>
  <connection id="1071" xr16:uid="{CA06CE23-29ED-433F-96A6-364E17474FA8}" keepAlive="1" name="連線882" type="5" refreshedVersion="0" background="1">
    <dbPr connection="Provider=Microsoft.Mashup.OleDb.1;Data Source=$Workbook$;Location=&quot;Table_6541_113_05&quot;;Extended Properties=&quot;&quot;" commandType="0"/>
  </connection>
  <connection id="1072" xr16:uid="{D72A639E-D566-4E65-BF16-33B4543D2653}" keepAlive="1" name="連線883" type="5" refreshedVersion="0" background="1">
    <dbPr connection="Provider=Microsoft.Mashup.OleDb.1;Data Source=$Workbook$;Location=&quot;Table_6541_113_04&quot;;Extended Properties=&quot;&quot;" commandType="0"/>
  </connection>
  <connection id="1073" xr16:uid="{89DB87B6-815E-42A7-A7E8-12B99165D268}" keepAlive="1" name="連線884" type="5" refreshedVersion="0" background="1">
    <dbPr connection="Provider=Microsoft.Mashup.OleDb.1;Data Source=$Workbook$;Location=&quot;Table_6541_113_03&quot;;Extended Properties=&quot;&quot;" commandType="0"/>
  </connection>
  <connection id="1074" xr16:uid="{16DD3B94-5704-4763-B9BF-7239F88A0A34}" keepAlive="1" name="連線885" type="5" refreshedVersion="0" background="1">
    <dbPr connection="Provider=Microsoft.Mashup.OleDb.1;Data Source=$Workbook$;Location=&quot;Table_2637_113_05&quot;;Extended Properties=&quot;&quot;" commandType="0"/>
  </connection>
  <connection id="1075" xr16:uid="{3D03ABCD-23B0-4628-A77F-9BA406C3D4E5}" keepAlive="1" name="連線886" type="5" refreshedVersion="0" background="1">
    <dbPr connection="Provider=Microsoft.Mashup.OleDb.1;Data Source=$Workbook$;Location=&quot;Table_2637_113_04&quot;;Extended Properties=&quot;&quot;" commandType="0"/>
  </connection>
  <connection id="1076" xr16:uid="{14F31117-A70A-415D-B8FA-D448499481EA}" keepAlive="1" name="連線887" type="5" refreshedVersion="0" background="1">
    <dbPr connection="Provider=Microsoft.Mashup.OleDb.1;Data Source=$Workbook$;Location=&quot;Table_2637_113_03&quot;;Extended Properties=&quot;&quot;" commandType="0"/>
  </connection>
  <connection id="1077" xr16:uid="{019AD474-A580-47F8-BCF5-766A52C3F6A7}" keepAlive="1" name="連線888" type="5" refreshedVersion="0" background="1">
    <dbPr connection="Provider=Microsoft.Mashup.OleDb.1;Data Source=$Workbook$;Location=&quot;Table_3443_113_05&quot;;Extended Properties=&quot;&quot;" commandType="0"/>
  </connection>
  <connection id="1078" xr16:uid="{E6168D9F-55A3-491B-8EC2-AB1F910C7B87}" keepAlive="1" name="連線889" type="5" refreshedVersion="0" background="1">
    <dbPr connection="Provider=Microsoft.Mashup.OleDb.1;Data Source=$Workbook$;Location=&quot;Table_3443_113_04&quot;;Extended Properties=&quot;&quot;" commandType="0"/>
  </connection>
  <connection id="1079" xr16:uid="{D6F5F424-E9A9-4000-96AA-2007F73B171A}" keepAlive="1" name="連線89" type="5" refreshedVersion="0" background="1">
    <dbPr connection="Provider=Microsoft.Mashup.OleDb.1;Data Source=$Workbook$;Location=&quot;Table_3661_113_03&quot;;Extended Properties=&quot;&quot;" commandType="0"/>
  </connection>
  <connection id="1080" xr16:uid="{320B762E-67AD-431A-9B1E-90DF1E130E00}" keepAlive="1" name="連線890" type="5" refreshedVersion="0" background="1">
    <dbPr connection="Provider=Microsoft.Mashup.OleDb.1;Data Source=$Workbook$;Location=&quot;Table_3443_113_03&quot;;Extended Properties=&quot;&quot;" commandType="0"/>
  </connection>
  <connection id="1081" xr16:uid="{78A87603-D82F-4C5B-808B-F0DDDCFBBDC9}" keepAlive="1" name="連線891" type="5" refreshedVersion="0" background="1">
    <dbPr connection="Provider=Microsoft.Mashup.OleDb.1;Data Source=$Workbook$;Location=&quot;Table_6409_113_05&quot;;Extended Properties=&quot;&quot;" commandType="0"/>
  </connection>
  <connection id="1082" xr16:uid="{E9C89069-EF97-4178-80C4-1416FFC0552B}" keepAlive="1" name="連線892" type="5" refreshedVersion="0" background="1">
    <dbPr connection="Provider=Microsoft.Mashup.OleDb.1;Data Source=$Workbook$;Location=&quot;Table_6409_113_04&quot;;Extended Properties=&quot;&quot;" commandType="0"/>
  </connection>
  <connection id="1083" xr16:uid="{0A53C201-DD8E-4621-A296-0E9FDD3CC98D}" keepAlive="1" name="連線893" type="5" refreshedVersion="0" background="1">
    <dbPr connection="Provider=Microsoft.Mashup.OleDb.1;Data Source=$Workbook$;Location=&quot;Table_6409_113_03&quot;;Extended Properties=&quot;&quot;" commandType="0"/>
  </connection>
  <connection id="1084" xr16:uid="{8B5DF592-D4C0-46EC-BB2A-0B5D032F9DBB}" keepAlive="1" name="連線894" type="5" refreshedVersion="0" background="1">
    <dbPr connection="Provider=Microsoft.Mashup.OleDb.1;Data Source=$Workbook$;Location=&quot;Table_1905_113_05&quot;;Extended Properties=&quot;&quot;" commandType="0"/>
  </connection>
  <connection id="1085" xr16:uid="{D0B22B70-B3BE-4EE2-B786-D5492A51D565}" keepAlive="1" name="連線895" type="5" refreshedVersion="0" background="1">
    <dbPr connection="Provider=Microsoft.Mashup.OleDb.1;Data Source=$Workbook$;Location=&quot;Table_1905_113_04&quot;;Extended Properties=&quot;&quot;" commandType="0"/>
  </connection>
  <connection id="1086" xr16:uid="{45112982-F603-4F07-A6F4-9DB46F928F1A}" keepAlive="1" name="連線896" type="5" refreshedVersion="0" background="1">
    <dbPr connection="Provider=Microsoft.Mashup.OleDb.1;Data Source=$Workbook$;Location=&quot;Table_1905_113_03&quot;;Extended Properties=&quot;&quot;" commandType="0"/>
  </connection>
  <connection id="1087" xr16:uid="{7161A316-3484-425A-8B74-C9C45C9EBED8}" keepAlive="1" name="連線897" type="5" refreshedVersion="0" background="1">
    <dbPr connection="Provider=Microsoft.Mashup.OleDb.1;Data Source=$Workbook$;Location=&quot;Table_3661_113_05&quot;;Extended Properties=&quot;&quot;" commandType="0"/>
  </connection>
  <connection id="1088" xr16:uid="{1EE92662-75D7-4194-A1D5-5C6D0B7309EB}" keepAlive="1" name="連線898" type="5" refreshedVersion="0" background="1">
    <dbPr connection="Provider=Microsoft.Mashup.OleDb.1;Data Source=$Workbook$;Location=&quot;Table_3661_113_04&quot;;Extended Properties=&quot;&quot;" commandType="0"/>
  </connection>
  <connection id="1089" xr16:uid="{AFAD8347-BE1E-4B73-8F95-46CB92D28091}" keepAlive="1" name="連線899" type="5" refreshedVersion="0" background="1">
    <dbPr connection="Provider=Microsoft.Mashup.OleDb.1;Data Source=$Workbook$;Location=&quot;Table_3661_113_03&quot;;Extended Properties=&quot;&quot;" commandType="0"/>
  </connection>
  <connection id="1090" xr16:uid="{80252E41-AD29-4574-8244-38BD1840F184}" keepAlive="1" name="連線9" type="5" refreshedVersion="0" background="1">
    <dbPr connection="Provider=Microsoft.Mashup.OleDb.1;Data Source=$Workbook$;Location=&quot;Table_3653_113_05&quot;;Extended Properties=&quot;&quot;" commandType="0"/>
  </connection>
  <connection id="1091" xr16:uid="{E4A01AD9-6C34-4E10-BCA5-6AD11A15DAC1}" keepAlive="1" name="連線90" type="5" refreshedVersion="0" background="1">
    <dbPr connection="Provider=Microsoft.Mashup.OleDb.1;Data Source=$Workbook$;Location=&quot;Table_6541_113_05&quot;;Extended Properties=&quot;&quot;" commandType="0"/>
  </connection>
  <connection id="1092" xr16:uid="{E6567741-6A7E-4423-9A34-26FFFFA5F452}" keepAlive="1" name="連線900" type="5" refreshedVersion="0" background="1">
    <dbPr connection="Provider=Microsoft.Mashup.OleDb.1;Data Source=$Workbook$;Location=&quot;Table_1519_113_05&quot;;Extended Properties=&quot;&quot;" commandType="0"/>
  </connection>
  <connection id="1093" xr16:uid="{31D10D8B-B5E0-4421-A230-77D584A08118}" keepAlive="1" name="連線901" type="5" refreshedVersion="0" background="1">
    <dbPr connection="Provider=Microsoft.Mashup.OleDb.1;Data Source=$Workbook$;Location=&quot;Table_1519_113_04&quot;;Extended Properties=&quot;&quot;" commandType="0"/>
  </connection>
  <connection id="1094" xr16:uid="{865B68BC-2963-4532-9F48-436EF07D9A5E}" keepAlive="1" name="連線902" type="5" refreshedVersion="0" background="1">
    <dbPr connection="Provider=Microsoft.Mashup.OleDb.1;Data Source=$Workbook$;Location=&quot;Table_1519_113_03&quot;;Extended Properties=&quot;&quot;" commandType="0"/>
  </connection>
  <connection id="1095" xr16:uid="{A81471C0-57B0-4505-A557-5EB89D9142CA}" keepAlive="1" name="連線903" type="5" refreshedVersion="0" background="1">
    <dbPr connection="Provider=Microsoft.Mashup.OleDb.1;Data Source=$Workbook$;Location=&quot;Table_3653_113_05&quot;;Extended Properties=&quot;&quot;" commandType="0"/>
  </connection>
  <connection id="1096" xr16:uid="{CEEC885C-3F00-444B-B438-BC7886DDA5C7}" keepAlive="1" name="連線904" type="5" refreshedVersion="0" background="1">
    <dbPr connection="Provider=Microsoft.Mashup.OleDb.1;Data Source=$Workbook$;Location=&quot;Table_3653_113_04&quot;;Extended Properties=&quot;&quot;" commandType="0"/>
  </connection>
  <connection id="1097" xr16:uid="{EA25F085-E207-46FD-9558-316930DEC694}" keepAlive="1" name="連線905" type="5" refreshedVersion="0" background="1">
    <dbPr connection="Provider=Microsoft.Mashup.OleDb.1;Data Source=$Workbook$;Location=&quot;Table_3653_113_03&quot;;Extended Properties=&quot;&quot;" commandType="0"/>
  </connection>
  <connection id="1098" xr16:uid="{D1F4B8CD-833E-49B2-A707-EBE26CD35092}" keepAlive="1" name="連線906" type="5" refreshedVersion="0" background="1">
    <dbPr connection="Provider=Microsoft.Mashup.OleDb.1;Data Source=$Workbook$;Location=&quot;Table_6669_113_05&quot;;Extended Properties=&quot;&quot;" commandType="0"/>
  </connection>
  <connection id="1099" xr16:uid="{85BB6111-A4D7-45B5-92ED-9E07A6040A1C}" keepAlive="1" name="連線907" type="5" refreshedVersion="0" background="1">
    <dbPr connection="Provider=Microsoft.Mashup.OleDb.1;Data Source=$Workbook$;Location=&quot;Table_6669_113_04&quot;;Extended Properties=&quot;&quot;" commandType="0"/>
  </connection>
  <connection id="1100" xr16:uid="{FD7ADCF0-3292-4FFE-94FC-CC120A64E6C1}" keepAlive="1" name="連線908" type="5" refreshedVersion="0" background="1">
    <dbPr connection="Provider=Microsoft.Mashup.OleDb.1;Data Source=$Workbook$;Location=&quot;Table_6669_113_03&quot;;Extended Properties=&quot;&quot;" commandType="0"/>
  </connection>
  <connection id="1101" xr16:uid="{0F3CC010-EE75-4F45-A69E-BD34855BB69E}" keepAlive="1" name="連線909" type="5" refreshedVersion="0" background="1">
    <dbPr connection="Provider=Microsoft.Mashup.OleDb.1;Data Source=$Workbook$;Location=&quot;Table_2345_113_05&quot;;Extended Properties=&quot;&quot;" commandType="0"/>
  </connection>
  <connection id="1102" xr16:uid="{007376CF-1A92-418F-A566-A3CEF1D4A9A3}" keepAlive="1" name="連線91" type="5" refreshedVersion="0" background="1">
    <dbPr connection="Provider=Microsoft.Mashup.OleDb.1;Data Source=$Workbook$;Location=&quot;Table_6541_113_04&quot;;Extended Properties=&quot;&quot;" commandType="0"/>
  </connection>
  <connection id="1103" xr16:uid="{79B0BDAD-BC42-4CA7-B8CB-FA4F55FA6036}" keepAlive="1" name="連線910" type="5" refreshedVersion="0" background="1">
    <dbPr connection="Provider=Microsoft.Mashup.OleDb.1;Data Source=$Workbook$;Location=&quot;Table_2345_113_04&quot;;Extended Properties=&quot;&quot;" commandType="0"/>
  </connection>
  <connection id="1104" xr16:uid="{E8BF4A96-7CB7-4D39-845A-7491F08B355B}" keepAlive="1" name="連線911" type="5" refreshedVersion="0" background="1">
    <dbPr connection="Provider=Microsoft.Mashup.OleDb.1;Data Source=$Workbook$;Location=&quot;Table_2345_113_03&quot;;Extended Properties=&quot;&quot;" commandType="0"/>
  </connection>
  <connection id="1105" xr16:uid="{7F671103-9FAF-46C2-B947-4293DF667893}" keepAlive="1" name="連線912" type="5" refreshedVersion="0" background="1">
    <dbPr connection="Provider=Microsoft.Mashup.OleDb.1;Data Source=$Workbook$;Location=&quot;Table_6541_113_05&quot;;Extended Properties=&quot;&quot;" commandType="0"/>
  </connection>
  <connection id="1106" xr16:uid="{7CF4505D-62EF-47A6-B1F6-B325F4450181}" keepAlive="1" name="連線913" type="5" refreshedVersion="0" background="1">
    <dbPr connection="Provider=Microsoft.Mashup.OleDb.1;Data Source=$Workbook$;Location=&quot;Table_6541_113_04&quot;;Extended Properties=&quot;&quot;" commandType="0"/>
  </connection>
  <connection id="1107" xr16:uid="{C9FCB5E9-DF6B-45E3-A3EF-5FA9D639E3DC}" keepAlive="1" name="連線914" type="5" refreshedVersion="0" background="1">
    <dbPr connection="Provider=Microsoft.Mashup.OleDb.1;Data Source=$Workbook$;Location=&quot;Table_6541_113_03&quot;;Extended Properties=&quot;&quot;" commandType="0"/>
  </connection>
  <connection id="1108" xr16:uid="{7AC9CB4B-EBF5-4746-851D-95FC25104034}" keepAlive="1" name="連線915" type="5" refreshedVersion="0" background="1">
    <dbPr connection="Provider=Microsoft.Mashup.OleDb.1;Data Source=$Workbook$;Location=&quot;Table_2637_113_05&quot;;Extended Properties=&quot;&quot;" commandType="0"/>
  </connection>
  <connection id="1109" xr16:uid="{9CE90439-7E94-4ABE-BFAA-AD47F3D16EE9}" keepAlive="1" name="連線916" type="5" refreshedVersion="0" background="1">
    <dbPr connection="Provider=Microsoft.Mashup.OleDb.1;Data Source=$Workbook$;Location=&quot;Table_2637_113_04&quot;;Extended Properties=&quot;&quot;" commandType="0"/>
  </connection>
  <connection id="1110" xr16:uid="{AC728107-34F8-402A-B86A-D841B4A8D691}" keepAlive="1" name="連線917" type="5" refreshedVersion="0" background="1">
    <dbPr connection="Provider=Microsoft.Mashup.OleDb.1;Data Source=$Workbook$;Location=&quot;Table_2637_113_03&quot;;Extended Properties=&quot;&quot;" commandType="0"/>
  </connection>
  <connection id="1111" xr16:uid="{50C4B355-D5ED-4611-B7A5-3F1BCE74043B}" keepAlive="1" name="連線918" type="5" refreshedVersion="0" background="1">
    <dbPr connection="Provider=Microsoft.Mashup.OleDb.1;Data Source=$Workbook$;Location=&quot;Table_3443_113_05&quot;;Extended Properties=&quot;&quot;" commandType="0"/>
  </connection>
  <connection id="1112" xr16:uid="{327EA7D1-503D-486B-858A-E56164E7714D}" keepAlive="1" name="連線919" type="5" refreshedVersion="0" background="1">
    <dbPr connection="Provider=Microsoft.Mashup.OleDb.1;Data Source=$Workbook$;Location=&quot;Table_3443_113_04&quot;;Extended Properties=&quot;&quot;" commandType="0"/>
  </connection>
  <connection id="1113" xr16:uid="{E6170BE5-352D-4B7A-83E8-776B675642D4}" keepAlive="1" name="連線92" type="5" refreshedVersion="0" background="1">
    <dbPr connection="Provider=Microsoft.Mashup.OleDb.1;Data Source=$Workbook$;Location=&quot;Table_6541_113_03&quot;;Extended Properties=&quot;&quot;" commandType="0"/>
  </connection>
  <connection id="1114" xr16:uid="{C29A41C4-F73A-4EE5-8434-6621009383F8}" keepAlive="1" name="連線920" type="5" refreshedVersion="0" background="1">
    <dbPr connection="Provider=Microsoft.Mashup.OleDb.1;Data Source=$Workbook$;Location=&quot;Table_3443_113_03&quot;;Extended Properties=&quot;&quot;" commandType="0"/>
  </connection>
  <connection id="1115" xr16:uid="{5F72CC94-CA4B-4133-A914-5837C59FC3ED}" keepAlive="1" name="連線921" type="5" refreshedVersion="0" background="1">
    <dbPr connection="Provider=Microsoft.Mashup.OleDb.1;Data Source=$Workbook$;Location=&quot;Table_6409_113_05&quot;;Extended Properties=&quot;&quot;" commandType="0"/>
  </connection>
  <connection id="1116" xr16:uid="{4C9C0F63-F5DD-4DD2-9D05-73DA593F831B}" keepAlive="1" name="連線922" type="5" refreshedVersion="0" background="1">
    <dbPr connection="Provider=Microsoft.Mashup.OleDb.1;Data Source=$Workbook$;Location=&quot;Table_6409_113_04&quot;;Extended Properties=&quot;&quot;" commandType="0"/>
  </connection>
  <connection id="1117" xr16:uid="{B6FD8B99-A9EB-469E-8AFE-0E0FDAF9E8B7}" keepAlive="1" name="連線923" type="5" refreshedVersion="0" background="1">
    <dbPr connection="Provider=Microsoft.Mashup.OleDb.1;Data Source=$Workbook$;Location=&quot;Table_6409_113_03&quot;;Extended Properties=&quot;&quot;" commandType="0"/>
  </connection>
  <connection id="1118" xr16:uid="{B6BF93BE-8DD4-4623-AF61-CBBD1E1739E1}" keepAlive="1" name="連線924" type="5" refreshedVersion="0" background="1">
    <dbPr connection="Provider=Microsoft.Mashup.OleDb.1;Data Source=$Workbook$;Location=&quot;Table_1905_113_05&quot;;Extended Properties=&quot;&quot;" commandType="0"/>
  </connection>
  <connection id="1119" xr16:uid="{0A5C01AB-07B5-468D-808F-49ECAD917E74}" keepAlive="1" name="連線925" type="5" refreshedVersion="0" background="1">
    <dbPr connection="Provider=Microsoft.Mashup.OleDb.1;Data Source=$Workbook$;Location=&quot;Table_1905_113_04&quot;;Extended Properties=&quot;&quot;" commandType="0"/>
  </connection>
  <connection id="1120" xr16:uid="{DF767CF6-3815-436F-9C25-81198F7DDB04}" keepAlive="1" name="連線926" type="5" refreshedVersion="0" background="1">
    <dbPr connection="Provider=Microsoft.Mashup.OleDb.1;Data Source=$Workbook$;Location=&quot;Table_1905_113_03&quot;;Extended Properties=&quot;&quot;" commandType="0"/>
  </connection>
  <connection id="1121" xr16:uid="{AC2DB8A4-C62A-40D3-AE39-065CB04DD34B}" keepAlive="1" name="連線927" type="5" refreshedVersion="0" background="1">
    <dbPr connection="Provider=Microsoft.Mashup.OleDb.1;Data Source=$Workbook$;Location=&quot;Table_3661_113_05&quot;;Extended Properties=&quot;&quot;" commandType="0"/>
  </connection>
  <connection id="1122" xr16:uid="{E170FAAD-F08B-4E6F-B9EF-CB55B1273110}" keepAlive="1" name="連線928" type="5" refreshedVersion="0" background="1">
    <dbPr connection="Provider=Microsoft.Mashup.OleDb.1;Data Source=$Workbook$;Location=&quot;Table_3661_113_04&quot;;Extended Properties=&quot;&quot;" commandType="0"/>
  </connection>
  <connection id="1123" xr16:uid="{93428B64-9203-4369-BE82-A553C331D58F}" keepAlive="1" name="連線929" type="5" refreshedVersion="0" background="1">
    <dbPr connection="Provider=Microsoft.Mashup.OleDb.1;Data Source=$Workbook$;Location=&quot;Table_3661_113_03&quot;;Extended Properties=&quot;&quot;" commandType="0"/>
  </connection>
  <connection id="1124" xr16:uid="{830840CA-CAC7-4CB6-83D2-2413A8DEF394}" keepAlive="1" name="連線93" type="5" refreshedVersion="0" background="1">
    <dbPr connection="Provider=Microsoft.Mashup.OleDb.1;Data Source=$Workbook$;Location=&quot;Table_2345_113_05&quot;;Extended Properties=&quot;&quot;" commandType="0"/>
  </connection>
  <connection id="1125" xr16:uid="{695077E1-D204-41C1-A078-9517F7137EEC}" keepAlive="1" name="連線930" type="5" refreshedVersion="0" background="1">
    <dbPr connection="Provider=Microsoft.Mashup.OleDb.1;Data Source=$Workbook$;Location=&quot;Table_6669_113_05&quot;;Extended Properties=&quot;&quot;" commandType="0"/>
  </connection>
  <connection id="1126" xr16:uid="{C83FB79E-2395-4862-BB37-5CC6155FB315}" keepAlive="1" name="連線931" type="5" refreshedVersion="0" background="1">
    <dbPr connection="Provider=Microsoft.Mashup.OleDb.1;Data Source=$Workbook$;Location=&quot;Table_6669_113_04&quot;;Extended Properties=&quot;&quot;" commandType="0"/>
  </connection>
  <connection id="1127" xr16:uid="{128B490A-D277-4E48-A2D9-B3E67A07F114}" keepAlive="1" name="連線932" type="5" refreshedVersion="0" background="1">
    <dbPr connection="Provider=Microsoft.Mashup.OleDb.1;Data Source=$Workbook$;Location=&quot;Table_6669_113_03&quot;;Extended Properties=&quot;&quot;" commandType="0"/>
  </connection>
  <connection id="1128" xr16:uid="{366E8A8F-BD0F-4508-B4D1-533E0CAED197}" keepAlive="1" name="連線933" type="5" refreshedVersion="0" background="1">
    <dbPr connection="Provider=Microsoft.Mashup.OleDb.1;Data Source=$Workbook$;Location=&quot;Table_3036_113_05&quot;;Extended Properties=&quot;&quot;" commandType="0"/>
  </connection>
  <connection id="1129" xr16:uid="{9F0728E7-FADD-4DD1-B346-90FBEA91AA82}" keepAlive="1" name="連線934" type="5" refreshedVersion="0" background="1">
    <dbPr connection="Provider=Microsoft.Mashup.OleDb.1;Data Source=$Workbook$;Location=&quot;Table_3036_113_04&quot;;Extended Properties=&quot;&quot;" commandType="0"/>
  </connection>
  <connection id="1130" xr16:uid="{11B1EBFB-D2D9-4C28-B5CF-8BB839767E1F}" keepAlive="1" name="連線935" type="5" refreshedVersion="0" background="1">
    <dbPr connection="Provider=Microsoft.Mashup.OleDb.1;Data Source=$Workbook$;Location=&quot;Table_3036_113_03&quot;;Extended Properties=&quot;&quot;" commandType="0"/>
  </connection>
  <connection id="1131" xr16:uid="{6FCA5D5A-4DB1-4060-BBFD-BA16BC6D51F2}" keepAlive="1" name="連線936" type="5" refreshedVersion="0" background="1">
    <dbPr connection="Provider=Microsoft.Mashup.OleDb.1;Data Source=$Workbook$;Location=&quot;Table_2357_113_05&quot;;Extended Properties=&quot;&quot;" commandType="0"/>
  </connection>
  <connection id="1132" xr16:uid="{DD779FD1-DE7D-4FA7-BE9B-CA7399C05900}" keepAlive="1" name="連線937" type="5" refreshedVersion="0" background="1">
    <dbPr connection="Provider=Microsoft.Mashup.OleDb.1;Data Source=$Workbook$;Location=&quot;Table_2357_113_04&quot;;Extended Properties=&quot;&quot;" commandType="0"/>
  </connection>
  <connection id="1133" xr16:uid="{EF759863-F7D2-4C6E-BE65-88A9C8484DFF}" keepAlive="1" name="連線938" type="5" refreshedVersion="0" background="1">
    <dbPr connection="Provider=Microsoft.Mashup.OleDb.1;Data Source=$Workbook$;Location=&quot;Table_2357_113_03&quot;;Extended Properties=&quot;&quot;" commandType="0"/>
  </connection>
  <connection id="1134" xr16:uid="{53E55E95-EEF4-426B-850B-3935D8C81E5F}" keepAlive="1" name="連線939" type="5" refreshedVersion="0" background="1">
    <dbPr connection="Provider=Microsoft.Mashup.OleDb.1;Data Source=$Workbook$;Location=&quot;Table_4938_113_05&quot;;Extended Properties=&quot;&quot;" commandType="0"/>
  </connection>
  <connection id="1135" xr16:uid="{B70B5D99-7393-450E-B899-64178A931E88}" keepAlive="1" name="連線94" type="5" refreshedVersion="0" background="1">
    <dbPr connection="Provider=Microsoft.Mashup.OleDb.1;Data Source=$Workbook$;Location=&quot;Table_2345_113_04&quot;;Extended Properties=&quot;&quot;" commandType="0"/>
  </connection>
  <connection id="1136" xr16:uid="{4396D4BE-0C11-4356-9C46-536C1D031474}" keepAlive="1" name="連線940" type="5" refreshedVersion="0" background="1">
    <dbPr connection="Provider=Microsoft.Mashup.OleDb.1;Data Source=$Workbook$;Location=&quot;Table_4938_113_04&quot;;Extended Properties=&quot;&quot;" commandType="0"/>
  </connection>
  <connection id="1137" xr16:uid="{B010CBE1-DE2C-4AB8-AFDB-9FDEA95B07AB}" keepAlive="1" name="連線941" type="5" refreshedVersion="0" background="1">
    <dbPr connection="Provider=Microsoft.Mashup.OleDb.1;Data Source=$Workbook$;Location=&quot;Table_4938_113_03&quot;;Extended Properties=&quot;&quot;" commandType="0"/>
  </connection>
  <connection id="1138" xr16:uid="{7E9EA21B-7513-4EE8-A738-A91104812F18}" keepAlive="1" name="連線942" type="5" refreshedVersion="0" background="1">
    <dbPr connection="Provider=Microsoft.Mashup.OleDb.1;Data Source=$Workbook$;Location=&quot;Table_1905_113_05&quot;;Extended Properties=&quot;&quot;" commandType="0"/>
  </connection>
  <connection id="1139" xr16:uid="{C80757DE-00C7-44CA-B012-DB6C3F019917}" keepAlive="1" name="連線943" type="5" refreshedVersion="0" background="1">
    <dbPr connection="Provider=Microsoft.Mashup.OleDb.1;Data Source=$Workbook$;Location=&quot;Table_1905_113_04&quot;;Extended Properties=&quot;&quot;" commandType="0"/>
  </connection>
  <connection id="1140" xr16:uid="{969D0F0B-2846-4140-811A-48A04C0527EE}" keepAlive="1" name="連線944" type="5" refreshedVersion="0" background="1">
    <dbPr connection="Provider=Microsoft.Mashup.OleDb.1;Data Source=$Workbook$;Location=&quot;Table_1905_113_03&quot;;Extended Properties=&quot;&quot;" commandType="0"/>
  </connection>
  <connection id="1141" xr16:uid="{F33FA5B1-71B0-4DB5-A543-45787669CBC5}" keepAlive="1" name="連線945" type="5" refreshedVersion="0" background="1">
    <dbPr connection="Provider=Microsoft.Mashup.OleDb.1;Data Source=$Workbook$;Location=&quot;Table_6414_113_05&quot;;Extended Properties=&quot;&quot;" commandType="0"/>
  </connection>
  <connection id="1142" xr16:uid="{3EAFFF06-F5DA-4F0A-A109-BAF106935A1F}" keepAlive="1" name="連線946" type="5" refreshedVersion="0" background="1">
    <dbPr connection="Provider=Microsoft.Mashup.OleDb.1;Data Source=$Workbook$;Location=&quot;Table_6414_113_04&quot;;Extended Properties=&quot;&quot;" commandType="0"/>
  </connection>
  <connection id="1143" xr16:uid="{25D42564-F487-463A-8837-2C35C3257645}" keepAlive="1" name="連線947" type="5" refreshedVersion="0" background="1">
    <dbPr connection="Provider=Microsoft.Mashup.OleDb.1;Data Source=$Workbook$;Location=&quot;Table_6414_113_03&quot;;Extended Properties=&quot;&quot;" commandType="0"/>
  </connection>
  <connection id="1144" xr16:uid="{9F185917-4D4E-4EAC-AE5A-0E450CED45C8}" keepAlive="1" name="連線948" type="5" refreshedVersion="0" background="1">
    <dbPr connection="Provider=Microsoft.Mashup.OleDb.1;Data Source=$Workbook$;Location=&quot;Table_3356_113_05&quot;;Extended Properties=&quot;&quot;" commandType="0"/>
  </connection>
  <connection id="1145" xr16:uid="{CBF76D43-6AFB-4883-8BC6-483AA6FBFD01}" keepAlive="1" name="連線949" type="5" refreshedVersion="0" background="1">
    <dbPr connection="Provider=Microsoft.Mashup.OleDb.1;Data Source=$Workbook$;Location=&quot;Table_3356_113_04&quot;;Extended Properties=&quot;&quot;" commandType="0"/>
  </connection>
  <connection id="1146" xr16:uid="{13EB4889-B73C-44A0-92D5-1FFF804AB28E}" keepAlive="1" name="連線95" type="5" refreshedVersion="0" background="1">
    <dbPr connection="Provider=Microsoft.Mashup.OleDb.1;Data Source=$Workbook$;Location=&quot;Table_2345_113_03&quot;;Extended Properties=&quot;&quot;" commandType="0"/>
  </connection>
  <connection id="1147" xr16:uid="{52406870-6D43-49C1-939D-A8E49B573BE0}" keepAlive="1" name="連線950" type="5" refreshedVersion="0" background="1">
    <dbPr connection="Provider=Microsoft.Mashup.OleDb.1;Data Source=$Workbook$;Location=&quot;Table_3356_113_03&quot;;Extended Properties=&quot;&quot;" commandType="0"/>
  </connection>
  <connection id="1148" xr16:uid="{D0F6AF7B-8519-4C0E-ABE8-CBA188245892}" keepAlive="1" name="連線951" type="5" refreshedVersion="0" background="1">
    <dbPr connection="Provider=Microsoft.Mashup.OleDb.1;Data Source=$Workbook$;Location=&quot;Table_1809_113_05&quot;;Extended Properties=&quot;&quot;" commandType="0"/>
  </connection>
  <connection id="1149" xr16:uid="{C094A080-205B-4637-9313-4B235176CFEE}" keepAlive="1" name="連線952" type="5" refreshedVersion="0" background="1">
    <dbPr connection="Provider=Microsoft.Mashup.OleDb.1;Data Source=$Workbook$;Location=&quot;Table_1809_113_04&quot;;Extended Properties=&quot;&quot;" commandType="0"/>
  </connection>
  <connection id="1150" xr16:uid="{DB2EBA9E-667D-4158-B44E-49616AD37BDD}" keepAlive="1" name="連線953" type="5" refreshedVersion="0" background="1">
    <dbPr connection="Provider=Microsoft.Mashup.OleDb.1;Data Source=$Workbook$;Location=&quot;Table_1809_113_03&quot;;Extended Properties=&quot;&quot;" commandType="0"/>
  </connection>
  <connection id="1151" xr16:uid="{69D41991-5031-48C6-AAFA-67E307803754}" keepAlive="1" name="連線954" type="5" refreshedVersion="0" background="1">
    <dbPr connection="Provider=Microsoft.Mashup.OleDb.1;Data Source=$Workbook$;Location=&quot;Table_2338_113_05&quot;;Extended Properties=&quot;&quot;" commandType="0"/>
  </connection>
  <connection id="1152" xr16:uid="{E863DC8F-FDF2-4978-9C07-52CFEE9B1DBD}" keepAlive="1" name="連線955" type="5" refreshedVersion="0" background="1">
    <dbPr connection="Provider=Microsoft.Mashup.OleDb.1;Data Source=$Workbook$;Location=&quot;Table_2338_113_04&quot;;Extended Properties=&quot;&quot;" commandType="0"/>
  </connection>
  <connection id="1153" xr16:uid="{0F49D09A-E8D6-4B25-B231-20FAEBBEAE14}" keepAlive="1" name="連線956" type="5" refreshedVersion="0" background="1">
    <dbPr connection="Provider=Microsoft.Mashup.OleDb.1;Data Source=$Workbook$;Location=&quot;Table_2338_113_03&quot;;Extended Properties=&quot;&quot;" commandType="0"/>
  </connection>
  <connection id="1154" xr16:uid="{C5625FDA-0BE1-4EEF-A908-7FFFD92AE3C3}" keepAlive="1" name="連線957" type="5" refreshedVersion="0" background="1">
    <dbPr connection="Provider=Microsoft.Mashup.OleDb.1;Data Source=$Workbook$;Location=&quot;Table_3504_113_05&quot;;Extended Properties=&quot;&quot;" commandType="0"/>
  </connection>
  <connection id="1155" xr16:uid="{AEFCCC23-841C-4CF1-94AB-2FD2C3E565A6}" keepAlive="1" name="連線958" type="5" refreshedVersion="0" background="1">
    <dbPr connection="Provider=Microsoft.Mashup.OleDb.1;Data Source=$Workbook$;Location=&quot;Table_3504_113_04&quot;;Extended Properties=&quot;&quot;" commandType="0"/>
  </connection>
  <connection id="1156" xr16:uid="{784BECA8-FEDC-403F-B654-B9227C80B457}" keepAlive="1" name="連線959" type="5" refreshedVersion="0" background="1">
    <dbPr connection="Provider=Microsoft.Mashup.OleDb.1;Data Source=$Workbook$;Location=&quot;Table_3504_113_03&quot;;Extended Properties=&quot;&quot;" commandType="0"/>
  </connection>
  <connection id="1157" xr16:uid="{BFBD0186-B84D-4B13-B914-1E8EE66F786C}" keepAlive="1" name="連線96" type="5" refreshedVersion="0" background="1">
    <dbPr connection="Provider=Microsoft.Mashup.OleDb.1;Data Source=$Workbook$;Location=&quot;Table_6669_113_05&quot;;Extended Properties=&quot;&quot;" commandType="0"/>
  </connection>
  <connection id="1158" xr16:uid="{C585C173-DB49-4039-A902-855F5DD7599F}" keepAlive="1" name="連線960" type="5" refreshedVersion="0" background="1">
    <dbPr connection="Provider=Microsoft.Mashup.OleDb.1;Data Source=$Workbook$;Location=&quot;Table_6669_113_05&quot;;Extended Properties=&quot;&quot;" commandType="0"/>
  </connection>
  <connection id="1159" xr16:uid="{15AD1DEE-C9E5-4763-A6D9-D3161E418113}" keepAlive="1" name="連線961" type="5" refreshedVersion="0" background="1">
    <dbPr connection="Provider=Microsoft.Mashup.OleDb.1;Data Source=$Workbook$;Location=&quot;Table_6669_113_04&quot;;Extended Properties=&quot;&quot;" commandType="0"/>
  </connection>
  <connection id="1160" xr16:uid="{399A59F5-172C-49F4-97CE-51F9E23F3774}" keepAlive="1" name="連線962" type="5" refreshedVersion="0" background="1">
    <dbPr connection="Provider=Microsoft.Mashup.OleDb.1;Data Source=$Workbook$;Location=&quot;Table_6669_113_03&quot;;Extended Properties=&quot;&quot;" commandType="0"/>
  </connection>
  <connection id="1161" xr16:uid="{0F7F5EC7-D681-41E4-BF5C-48524FA38011}" keepAlive="1" name="連線963" type="5" refreshedVersion="0" background="1">
    <dbPr connection="Provider=Microsoft.Mashup.OleDb.1;Data Source=$Workbook$;Location=&quot;Table_3533_113_05&quot;;Extended Properties=&quot;&quot;" commandType="0"/>
  </connection>
  <connection id="1162" xr16:uid="{BEC0B18F-E6A0-47E0-926B-403885EBEBF4}" keepAlive="1" name="連線964" type="5" refreshedVersion="0" background="1">
    <dbPr connection="Provider=Microsoft.Mashup.OleDb.1;Data Source=$Workbook$;Location=&quot;Table_3533_113_04&quot;;Extended Properties=&quot;&quot;" commandType="0"/>
  </connection>
  <connection id="1163" xr16:uid="{5126C266-9E65-4A37-9861-9990D4AA7D73}" keepAlive="1" name="連線965" type="5" refreshedVersion="0" background="1">
    <dbPr connection="Provider=Microsoft.Mashup.OleDb.1;Data Source=$Workbook$;Location=&quot;Table_3533_113_03&quot;;Extended Properties=&quot;&quot;" commandType="0"/>
  </connection>
  <connection id="1164" xr16:uid="{242D8B12-180E-4117-8979-18C85D42F5B7}" keepAlive="1" name="連線966" type="5" refreshedVersion="0" background="1">
    <dbPr connection="Provider=Microsoft.Mashup.OleDb.1;Data Source=$Workbook$;Location=&quot;Table_2059_113_05&quot;;Extended Properties=&quot;&quot;" commandType="0"/>
  </connection>
  <connection id="1165" xr16:uid="{433735B6-42A7-4886-9F24-D4EA7B7A0BDF}" keepAlive="1" name="連線967" type="5" refreshedVersion="0" background="1">
    <dbPr connection="Provider=Microsoft.Mashup.OleDb.1;Data Source=$Workbook$;Location=&quot;Table_2059_113_04&quot;;Extended Properties=&quot;&quot;" commandType="0"/>
  </connection>
  <connection id="1166" xr16:uid="{4C3FB9D7-C546-4401-88BA-505DA449C427}" keepAlive="1" name="連線968" type="5" refreshedVersion="0" background="1">
    <dbPr connection="Provider=Microsoft.Mashup.OleDb.1;Data Source=$Workbook$;Location=&quot;Table_2059_113_03&quot;;Extended Properties=&quot;&quot;" commandType="0"/>
  </connection>
  <connection id="1167" xr16:uid="{6189D3DB-2BA6-4D72-A3DA-F4B4F63710C2}" keepAlive="1" name="連線969" type="5" refreshedVersion="0" background="1">
    <dbPr connection="Provider=Microsoft.Mashup.OleDb.1;Data Source=$Workbook$;Location=&quot;Table_2357_113_05&quot;;Extended Properties=&quot;&quot;" commandType="0"/>
  </connection>
  <connection id="1168" xr16:uid="{0D85E25B-A1C0-45F2-9D30-0F75120A2C85}" keepAlive="1" name="連線97" type="5" refreshedVersion="0" background="1">
    <dbPr connection="Provider=Microsoft.Mashup.OleDb.1;Data Source=$Workbook$;Location=&quot;Table_6669_113_04&quot;;Extended Properties=&quot;&quot;" commandType="0"/>
  </connection>
  <connection id="1169" xr16:uid="{22588790-47BA-4DEE-A624-383CC60D2A72}" keepAlive="1" name="連線970" type="5" refreshedVersion="0" background="1">
    <dbPr connection="Provider=Microsoft.Mashup.OleDb.1;Data Source=$Workbook$;Location=&quot;Table_2357_113_04&quot;;Extended Properties=&quot;&quot;" commandType="0"/>
  </connection>
  <connection id="1170" xr16:uid="{D8A32508-4DE2-4B3D-AC47-AFF8B2BE9151}" keepAlive="1" name="連線971" type="5" refreshedVersion="0" background="1">
    <dbPr connection="Provider=Microsoft.Mashup.OleDb.1;Data Source=$Workbook$;Location=&quot;Table_2357_113_03&quot;;Extended Properties=&quot;&quot;" commandType="0"/>
  </connection>
  <connection id="1171" xr16:uid="{A40582B1-45A1-428E-A526-F639B8A748FB}" keepAlive="1" name="連線972" type="5" refreshedVersion="0" background="1">
    <dbPr connection="Provider=Microsoft.Mashup.OleDb.1;Data Source=$Workbook$;Location=&quot;Table_2404_113_05&quot;;Extended Properties=&quot;&quot;" commandType="0"/>
  </connection>
  <connection id="1172" xr16:uid="{0F1CFFA6-84E6-49EB-B165-6C0197F4B6B8}" keepAlive="1" name="連線973" type="5" refreshedVersion="0" background="1">
    <dbPr connection="Provider=Microsoft.Mashup.OleDb.1;Data Source=$Workbook$;Location=&quot;Table_2404_113_04&quot;;Extended Properties=&quot;&quot;" commandType="0"/>
  </connection>
  <connection id="1173" xr16:uid="{EF78E3AF-D5A3-453D-95BB-A64C973E00CC}" keepAlive="1" name="連線974" type="5" refreshedVersion="0" background="1">
    <dbPr connection="Provider=Microsoft.Mashup.OleDb.1;Data Source=$Workbook$;Location=&quot;Table_2404_113_03&quot;;Extended Properties=&quot;&quot;" commandType="0"/>
  </connection>
  <connection id="1174" xr16:uid="{2BF737D6-79A2-4D3B-A041-FCCE476503FB}" keepAlive="1" name="連線975" type="5" refreshedVersion="0" background="1">
    <dbPr connection="Provider=Microsoft.Mashup.OleDb.1;Data Source=$Workbook$;Location=&quot;Table_3008_113_05&quot;;Extended Properties=&quot;&quot;" commandType="0"/>
  </connection>
  <connection id="1175" xr16:uid="{63B1311C-6792-481B-99B2-149F885C3CE0}" keepAlive="1" name="連線976" type="5" refreshedVersion="0" background="1">
    <dbPr connection="Provider=Microsoft.Mashup.OleDb.1;Data Source=$Workbook$;Location=&quot;Table_3008_113_04&quot;;Extended Properties=&quot;&quot;" commandType="0"/>
  </connection>
  <connection id="1176" xr16:uid="{450D6BCF-CB60-4BBB-B642-F53C51DB47DB}" keepAlive="1" name="連線977" type="5" refreshedVersion="0" background="1">
    <dbPr connection="Provider=Microsoft.Mashup.OleDb.1;Data Source=$Workbook$;Location=&quot;Table_3008_113_03&quot;;Extended Properties=&quot;&quot;" commandType="0"/>
  </connection>
  <connection id="1177" xr16:uid="{84332CE2-798A-4B6F-B23D-89A71057E7A4}" keepAlive="1" name="連線978" type="5" refreshedVersion="0" background="1">
    <dbPr connection="Provider=Microsoft.Mashup.OleDb.1;Data Source=$Workbook$;Location=&quot;Table_4763_113_05&quot;;Extended Properties=&quot;&quot;" commandType="0"/>
  </connection>
  <connection id="1178" xr16:uid="{D1C527E2-2918-45EF-93FE-1DF39D560FCA}" keepAlive="1" name="連線979" type="5" refreshedVersion="0" background="1">
    <dbPr connection="Provider=Microsoft.Mashup.OleDb.1;Data Source=$Workbook$;Location=&quot;Table_4763_113_04&quot;;Extended Properties=&quot;&quot;" commandType="0"/>
  </connection>
  <connection id="1179" xr16:uid="{8F7035D0-2F4C-494B-ABE9-3C903EA5A782}" keepAlive="1" name="連線98" type="5" refreshedVersion="0" background="1">
    <dbPr connection="Provider=Microsoft.Mashup.OleDb.1;Data Source=$Workbook$;Location=&quot;Table_6669_113_03&quot;;Extended Properties=&quot;&quot;" commandType="0"/>
  </connection>
  <connection id="1180" xr16:uid="{572AF9D5-EC37-4932-B6D4-BD0ADB2F7378}" keepAlive="1" name="連線980" type="5" refreshedVersion="0" background="1">
    <dbPr connection="Provider=Microsoft.Mashup.OleDb.1;Data Source=$Workbook$;Location=&quot;Table_4763_113_03&quot;;Extended Properties=&quot;&quot;" commandType="0"/>
  </connection>
  <connection id="1181" xr16:uid="{3B644CE1-88E2-4BB4-8A5C-58DADC5E0921}" keepAlive="1" name="連線981" type="5" refreshedVersion="0" background="1">
    <dbPr connection="Provider=Microsoft.Mashup.OleDb.1;Data Source=$Workbook$;Location=&quot;Table_2454_113_05&quot;;Extended Properties=&quot;&quot;" commandType="0"/>
  </connection>
  <connection id="1182" xr16:uid="{42DE26D7-745F-4DD2-806F-6F774035CB1A}" keepAlive="1" name="連線982" type="5" refreshedVersion="0" background="1">
    <dbPr connection="Provider=Microsoft.Mashup.OleDb.1;Data Source=$Workbook$;Location=&quot;Table_2454_113_04&quot;;Extended Properties=&quot;&quot;" commandType="0"/>
  </connection>
  <connection id="1183" xr16:uid="{375FACF9-60B0-4118-A68D-B31FF2A5E52B}" keepAlive="1" name="連線983" type="5" refreshedVersion="0" background="1">
    <dbPr connection="Provider=Microsoft.Mashup.OleDb.1;Data Source=$Workbook$;Location=&quot;Table_2454_113_03&quot;;Extended Properties=&quot;&quot;" commandType="0"/>
  </connection>
  <connection id="1184" xr16:uid="{DC46B3E9-CB49-4ADF-A9EE-AF897BE0CD71}" keepAlive="1" name="連線984" type="5" refreshedVersion="0" background="1">
    <dbPr connection="Provider=Microsoft.Mashup.OleDb.1;Data Source=$Workbook$;Location=&quot;Table_2207_113_05&quot;;Extended Properties=&quot;&quot;" commandType="0"/>
  </connection>
  <connection id="1185" xr16:uid="{D2E3F5FC-D19F-4859-9D32-0E54BE38D087}" keepAlive="1" name="連線985" type="5" refreshedVersion="0" background="1">
    <dbPr connection="Provider=Microsoft.Mashup.OleDb.1;Data Source=$Workbook$;Location=&quot;Table_2207_113_04&quot;;Extended Properties=&quot;&quot;" commandType="0"/>
  </connection>
  <connection id="1186" xr16:uid="{FCE79661-8FB6-44F8-B1CC-B9B12CBB1468}" keepAlive="1" name="連線986" type="5" refreshedVersion="0" background="1">
    <dbPr connection="Provider=Microsoft.Mashup.OleDb.1;Data Source=$Workbook$;Location=&quot;Table_2207_113_03&quot;;Extended Properties=&quot;&quot;" commandType="0"/>
  </connection>
  <connection id="1187" xr16:uid="{1727B36A-F75F-43FA-86C1-84174EA4E4B7}" keepAlive="1" name="連線987" type="5" refreshedVersion="0" background="1">
    <dbPr connection="Provider=Microsoft.Mashup.OleDb.1;Data Source=$Workbook$;Location=&quot;Table_3661_113_05&quot;;Extended Properties=&quot;&quot;" commandType="0"/>
  </connection>
  <connection id="1188" xr16:uid="{EE79D786-841B-4E13-B633-FD9E968474CB}" keepAlive="1" name="連線988" type="5" refreshedVersion="0" background="1">
    <dbPr connection="Provider=Microsoft.Mashup.OleDb.1;Data Source=$Workbook$;Location=&quot;Table_3661_113_04&quot;;Extended Properties=&quot;&quot;" commandType="0"/>
  </connection>
  <connection id="1189" xr16:uid="{523F1E42-87C5-494B-9D53-9D7295C545D3}" keepAlive="1" name="連線989" type="5" refreshedVersion="0" background="1">
    <dbPr connection="Provider=Microsoft.Mashup.OleDb.1;Data Source=$Workbook$;Location=&quot;Table_3661_113_03&quot;;Extended Properties=&quot;&quot;" commandType="0"/>
  </connection>
  <connection id="1190" xr16:uid="{8BA80FE9-CBF3-48FE-8B4C-ACBB239A02B4}" keepAlive="1" name="連線99" type="5" refreshedVersion="0" background="1">
    <dbPr connection="Provider=Microsoft.Mashup.OleDb.1;Data Source=$Workbook$;Location=&quot;Table_3653_113_05&quot;;Extended Properties=&quot;&quot;" commandType="0"/>
  </connection>
  <connection id="1191" xr16:uid="{00CE57B3-BAB9-46FC-8102-95546710C866}" keepAlive="1" name="連線990" type="5" refreshedVersion="0" background="1">
    <dbPr connection="Provider=Microsoft.Mashup.OleDb.1;Data Source=$Workbook$;Location=&quot;Table_6669_113_05&quot;;Extended Properties=&quot;&quot;" commandType="0"/>
  </connection>
  <connection id="1192" xr16:uid="{BBAD5779-DEB8-419B-AE0F-23C2365833D2}" keepAlive="1" name="連線991" type="5" refreshedVersion="0" background="1">
    <dbPr connection="Provider=Microsoft.Mashup.OleDb.1;Data Source=$Workbook$;Location=&quot;Table_6669_113_04&quot;;Extended Properties=&quot;&quot;" commandType="0"/>
  </connection>
  <connection id="1193" xr16:uid="{680A43EE-5494-4F86-B66D-3357A677911F}" keepAlive="1" name="連線992" type="5" refreshedVersion="0" background="1">
    <dbPr connection="Provider=Microsoft.Mashup.OleDb.1;Data Source=$Workbook$;Location=&quot;Table_6669_113_03&quot;;Extended Properties=&quot;&quot;" commandType="0"/>
  </connection>
  <connection id="1194" xr16:uid="{2DD3E771-3976-4188-832E-1415EFB4974E}" keepAlive="1" name="連線993" type="5" refreshedVersion="0" background="1">
    <dbPr connection="Provider=Microsoft.Mashup.OleDb.1;Data Source=$Workbook$;Location=&quot;Table_3036_113_05&quot;;Extended Properties=&quot;&quot;" commandType="0"/>
  </connection>
  <connection id="1195" xr16:uid="{628B6893-FCE7-4EC7-B699-170BE90D43C8}" keepAlive="1" name="連線994" type="5" refreshedVersion="0" background="1">
    <dbPr connection="Provider=Microsoft.Mashup.OleDb.1;Data Source=$Workbook$;Location=&quot;Table_3036_113_04&quot;;Extended Properties=&quot;&quot;" commandType="0"/>
  </connection>
  <connection id="1196" xr16:uid="{5050B2B9-EFDA-4B68-B305-EC91EAE7CA34}" keepAlive="1" name="連線995" type="5" refreshedVersion="0" background="1">
    <dbPr connection="Provider=Microsoft.Mashup.OleDb.1;Data Source=$Workbook$;Location=&quot;Table_3036_113_03&quot;;Extended Properties=&quot;&quot;" commandType="0"/>
  </connection>
  <connection id="1197" xr16:uid="{D0B54C9E-D47C-4624-A664-6CD9804888B0}" keepAlive="1" name="連線996" type="5" refreshedVersion="0" background="1">
    <dbPr connection="Provider=Microsoft.Mashup.OleDb.1;Data Source=$Workbook$;Location=&quot;Table_2357_113_05&quot;;Extended Properties=&quot;&quot;" commandType="0"/>
  </connection>
  <connection id="1198" xr16:uid="{7E68334F-E14B-4703-9FEE-716F08F78984}" keepAlive="1" name="連線997" type="5" refreshedVersion="0" background="1">
    <dbPr connection="Provider=Microsoft.Mashup.OleDb.1;Data Source=$Workbook$;Location=&quot;Table_2357_113_04&quot;;Extended Properties=&quot;&quot;" commandType="0"/>
  </connection>
  <connection id="1199" xr16:uid="{11483274-3C36-47D6-8ECC-B9E8D68C42EC}" keepAlive="1" name="連線998" type="5" refreshedVersion="0" background="1">
    <dbPr connection="Provider=Microsoft.Mashup.OleDb.1;Data Source=$Workbook$;Location=&quot;Table_2357_113_03&quot;;Extended Properties=&quot;&quot;" commandType="0"/>
  </connection>
  <connection id="1200" xr16:uid="{F2666366-B9E0-4369-865A-07CF6736C7CB}" keepAlive="1" name="連線999" type="5" refreshedVersion="0" background="1">
    <dbPr connection="Provider=Microsoft.Mashup.OleDb.1;Data Source=$Workbook$;Location=&quot;Table_4938_113_05&quot;;Extended Properties=&quot;&quot;" commandType="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<sst xmlns="http://schemas.openxmlformats.org/spreadsheetml/2006/main" count="1728" uniqueCount="791">
  <si>
    <t>暱稱</t>
  </si>
  <si>
    <t>年齡</t>
  </si>
  <si>
    <t>性別</t>
  </si>
  <si>
    <t>郵件</t>
  </si>
  <si>
    <t>女</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</si>
  <si>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</si>
  <si>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</si>
  <si>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</si>
  <si>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</si>
  <si>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</si>
  <si>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</si>
  <si>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</si>
  <si>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</si>
  <si>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</si>
  <si>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</si>
  <si>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</si>
  <si>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</si>
  <si>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</si>
  <si>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</si>
  <si>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</si>
  <si>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</si>
  <si>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</si>
  <si>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</si>
  <si>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</si>
  <si>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</si>
  <si>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</si>
  <si>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</si>
  <si>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</si>
  <si>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</si>
  <si>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</si>
  <si>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</si>
  <si>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</si>
  <si>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</si>
  <si>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</si>
  <si>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</si>
  <si>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</si>
  <si>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</si>
  <si>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</si>
  <si>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</si>
  <si>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</si>
  <si>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</si>
  <si>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</si>
  <si>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</si>
  <si>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</si>
  <si>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</si>
  <si>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</si>
  <si>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</si>
  <si>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</si>
  <si>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</si>
  <si>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</si>
  <si>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</si>
  <si>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</si>
  <si>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</si>
  <si>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</si>
  <si>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</si>
  <si>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</si>
  <si>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</si>
  <si>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</si>
  <si>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</si>
  <si>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</si>
  <si>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</si>
  <si>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</si>
  <si>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</si>
  <si>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</si>
  <si>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</si>
  <si>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</si>
  <si>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</si>
  <si>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</si>
  <si>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</si>
  <si>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</si>
  <si>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</si>
  <si>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</si>
  <si>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</si>
  <si>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</si>
  <si>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</si>
  <si>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</si>
  <si>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</si>
  <si>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</si>
  <si>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</si>
  <si>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</si>
  <si>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</si>
  <si>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</si>
  <si>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</si>
  <si>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</si>
  <si>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</si>
  <si>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</si>
  <si>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</si>
  <si>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</si>
  <si>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</si>
  <si>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</si>
  <si>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</si>
  <si>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</si>
  <si>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</si>
  <si>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</si>
  <si>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</si>
  <si>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</si>
  <si>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</si>
  <si>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</si>
  <si>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</si>
  <si>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</si>
  <si>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</si>
  <si>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</si>
  <si>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</si>
  <si>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</si>
  <si>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</si>
  <si>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</si>
  <si>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</si>
  <si>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</si>
  <si>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</si>
  <si>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</si>
  <si>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</si>
  <si>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</si>
  <si>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</si>
  <si>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</si>
  <si>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</si>
  <si>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</si>
  <si>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</si>
  <si>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</si>
  <si>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</si>
  <si>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</si>
  <si>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</si>
  <si>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</si>
  <si>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</si>
  <si>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</si>
  <si>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</si>
  <si>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</si>
  <si>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</si>
  <si>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</si>
  <si>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</si>
  <si>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</si>
  <si>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</si>
  <si>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</si>
  <si>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</si>
  <si>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</si>
  <si>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</si>
  <si>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</si>
  <si>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</si>
  <si>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</si>
  <si>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</si>
  <si>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</si>
  <si>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</si>
  <si>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</si>
  <si>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</si>
  <si>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</si>
  <si>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</si>
  <si>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</si>
  <si>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</si>
  <si>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</si>
  <si>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</si>
  <si>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</si>
  <si>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</si>
  <si>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</si>
  <si>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</si>
  <si>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</si>
  <si>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</si>
  <si>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</si>
  <si>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</si>
  <si>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</si>
  <si>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</si>
  <si>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</si>
  <si>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</si>
  <si>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</si>
  <si>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</si>
  <si>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</si>
  <si>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</si>
  <si>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</si>
  <si>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</si>
  <si>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</si>
  <si>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</si>
  <si>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</si>
  <si>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</si>
  <si>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</si>
  <si>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</si>
  <si>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</si>
  <si>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</si>
  <si>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</si>
  <si>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</si>
  <si>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</si>
  <si>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</si>
  <si>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</si>
  <si>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</si>
  <si>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</si>
  <si>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</si>
  <si>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</si>
  <si>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</si>
  <si>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</si>
  <si>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</si>
  <si>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</si>
  <si>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</si>
  <si>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</si>
  <si>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</si>
  <si>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</si>
  <si>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</si>
  <si>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</si>
  <si>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</si>
  <si>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</si>
  <si>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</si>
  <si>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</si>
  <si>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</si>
  <si>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</si>
  <si>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</si>
  <si>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</si>
  <si>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</si>
  <si>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</si>
  <si>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</si>
  <si>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</si>
  <si>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</si>
  <si>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</si>
  <si>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</si>
  <si>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</si>
  <si>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</si>
  <si>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</si>
  <si>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</si>
  <si>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</si>
  <si>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</si>
  <si>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</si>
  <si>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</si>
  <si>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</si>
  <si>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</si>
  <si>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</si>
  <si>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</si>
  <si>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</si>
  <si>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</si>
  <si>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</si>
  <si>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</si>
  <si>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</si>
  <si>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</si>
  <si>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</si>
  <si>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</si>
  <si>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</si>
  <si>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</si>
  <si>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</si>
  <si>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</si>
  <si>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</si>
  <si>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</si>
  <si>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</si>
  <si>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</si>
  <si>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</si>
  <si>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</si>
  <si>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</si>
  <si>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</si>
  <si>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</si>
  <si>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</si>
  <si>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</si>
  <si>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</si>
  <si>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</si>
  <si>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</si>
  <si>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</si>
  <si>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</si>
  <si>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</si>
  <si>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</si>
  <si>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</si>
  <si>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</si>
  <si>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</si>
  <si>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</si>
  <si>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</si>
  <si>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</si>
  <si>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</si>
  <si>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</si>
  <si>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</si>
  <si>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</si>
  <si>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</si>
  <si>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</si>
  <si>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</si>
  <si>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</si>
  <si>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</si>
  <si>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</si>
  <si>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</si>
  <si>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</si>
  <si>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</si>
  <si>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</si>
  <si>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</si>
  <si>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</si>
  <si>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</si>
  <si>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</si>
  <si>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</si>
  <si>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</si>
  <si>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</si>
  <si>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</si>
  <si>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</si>
  <si>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</si>
  <si>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</si>
  <si>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</si>
  <si>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</si>
  <si>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</si>
  <si>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</si>
  <si>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</si>
  <si>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</si>
  <si>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</si>
  <si>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</si>
  <si>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</si>
  <si>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</si>
  <si>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</si>
  <si>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</si>
  <si>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</si>
  <si>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</si>
  <si>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</si>
  <si>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</si>
  <si>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</si>
  <si>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</si>
  <si>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</si>
  <si>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</si>
  <si>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</si>
  <si>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</si>
  <si>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</si>
  <si>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</si>
  <si>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</si>
  <si>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</si>
  <si>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</si>
  <si>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</si>
  <si>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</si>
  <si>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</si>
  <si>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</si>
  <si>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</si>
  <si>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</si>
  <si>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</si>
  <si>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</si>
  <si>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</si>
  <si>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</si>
  <si>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</si>
  <si>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</si>
  <si>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</si>
  <si>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</si>
  <si>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</si>
  <si>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</si>
  <si>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</si>
  <si>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</si>
  <si>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</si>
  <si>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</si>
  <si>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</si>
  <si>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</si>
  <si>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</si>
  <si>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</si>
  <si>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</si>
  <si>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</si>
  <si>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</si>
  <si>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</si>
  <si>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</si>
  <si>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</si>
  <si>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</si>
  <si>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</si>
  <si>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</si>
  <si>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</si>
  <si>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</si>
  <si>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</si>
  <si>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</si>
  <si>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</si>
  <si>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</si>
  <si>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</si>
  <si>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</si>
  <si>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</si>
  <si>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</si>
  <si>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</si>
  <si>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</si>
  <si>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</si>
  <si>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</si>
  <si>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</si>
  <si>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</si>
  <si>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</si>
  <si>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</si>
  <si>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</si>
  <si>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</si>
  <si>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</si>
  <si>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</si>
  <si>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</si>
  <si>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</si>
  <si>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</si>
  <si>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</si>
  <si>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</si>
  <si>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</si>
  <si>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</si>
  <si>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</si>
  <si>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</si>
  <si>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</si>
  <si>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</si>
  <si>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</si>
  <si>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</si>
  <si>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</si>
  <si>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</si>
  <si>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</si>
  <si>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</si>
  <si>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</si>
  <si>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</si>
  <si>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</si>
  <si>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</si>
  <si>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</si>
  <si>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</si>
  <si>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</si>
  <si>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</si>
  <si>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</si>
  <si>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</si>
  <si>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</si>
  <si>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</si>
  <si>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</si>
  <si>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</si>
  <si>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</si>
  <si>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</si>
  <si>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</si>
  <si>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</si>
  <si>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</si>
  <si>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</si>
  <si>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</si>
  <si>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</si>
  <si>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</si>
  <si>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</si>
  <si>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</si>
  <si>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</si>
  <si>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</si>
  <si>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</si>
  <si>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</si>
  <si>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</si>
  <si>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</si>
  <si>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</si>
  <si>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</si>
  <si>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</si>
  <si>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</si>
  <si>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</si>
  <si>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</si>
  <si>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</si>
  <si>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</si>
  <si>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</si>
  <si>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</si>
  <si>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</si>
  <si>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</si>
  <si>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</si>
  <si>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</si>
  <si>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</si>
  <si>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</si>
  <si>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</si>
  <si>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</si>
  <si>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</si>
  <si>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</si>
  <si>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</si>
  <si>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</si>
  <si>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</si>
  <si>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</si>
  <si>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</si>
  <si>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</si>
  <si>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</si>
  <si>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</si>
  <si>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</si>
  <si>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</si>
  <si>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</si>
  <si>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</si>
  <si>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</si>
  <si>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</si>
  <si>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</si>
  <si>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</si>
  <si>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</si>
  <si>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</si>
  <si>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</si>
  <si>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</si>
  <si>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</si>
  <si>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</si>
  <si>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</si>
  <si>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</si>
  <si>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</si>
  <si>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</si>
  <si>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</si>
  <si>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</si>
  <si>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</si>
  <si>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</si>
  <si>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</si>
  <si>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</si>
  <si>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</si>
  <si>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</si>
  <si>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</si>
  <si>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</si>
  <si>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</si>
  <si>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</si>
  <si>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</si>
  <si>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</si>
  <si>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</si>
  <si>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</si>
  <si>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</si>
  <si>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</si>
  <si>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</si>
  <si>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</si>
  <si>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</si>
  <si>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</si>
  <si>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</si>
  <si>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</si>
  <si>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</si>
  <si>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</si>
  <si>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</si>
  <si>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</si>
  <si>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</si>
  <si>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</si>
  <si>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</si>
  <si>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</si>
  <si>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</si>
  <si>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</si>
  <si>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</si>
  <si>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</si>
  <si>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</si>
  <si>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</si>
  <si>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</si>
  <si>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</si>
  <si>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</si>
  <si>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</si>
  <si>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</si>
  <si>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</si>
  <si>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</si>
  <si>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</si>
  <si>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</si>
  <si>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</si>
  <si>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</si>
  <si>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</si>
  <si>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</si>
  <si>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</si>
  <si>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</si>
  <si>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</si>
  <si>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</si>
  <si>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</si>
  <si>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</si>
  <si>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</si>
  <si>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</si>
  <si>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</si>
  <si>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</si>
  <si>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</si>
  <si>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</si>
  <si>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</si>
  <si>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</si>
  <si>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</si>
  <si>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</si>
  <si>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</si>
  <si>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</si>
  <si>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</si>
  <si>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</si>
  <si>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</si>
  <si>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</si>
  <si>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</si>
  <si>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</si>
  <si>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</si>
  <si>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</si>
  <si>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</si>
  <si>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</si>
  <si>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</si>
  <si>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</si>
  <si>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</si>
  <si>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</si>
  <si>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</si>
  <si>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</si>
  <si>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</si>
  <si>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</si>
  <si>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</si>
  <si>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</si>
  <si>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</si>
  <si>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</si>
  <si>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</si>
  <si>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</si>
  <si>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</si>
  <si>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</si>
  <si>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</si>
  <si>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</si>
  <si>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</si>
  <si>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</si>
  <si>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</si>
  <si>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</si>
  <si>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</si>
  <si>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</si>
  <si>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</si>
  <si>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</si>
  <si>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</si>
  <si>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</si>
  <si>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</si>
  <si>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</si>
  <si>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</si>
  <si>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</si>
  <si>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</si>
  <si>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</si>
  <si>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</si>
  <si>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</si>
  <si>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</si>
  <si>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</si>
  <si>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</si>
  <si>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</si>
  <si>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</si>
  <si>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</si>
  <si>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</si>
  <si>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</si>
  <si>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</si>
  <si>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</si>
  <si>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</si>
  <si>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</si>
  <si>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</si>
  <si>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</si>
  <si>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</si>
  <si>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</si>
  <si>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</si>
  <si>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</si>
  <si>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</si>
  <si>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</si>
  <si>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</si>
  <si>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</si>
  <si>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</si>
  <si>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</si>
  <si>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</si>
  <si>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</si>
  <si>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</si>
  <si>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</si>
  <si>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</si>
  <si>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</si>
  <si>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</si>
  <si>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</si>
  <si>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</si>
  <si>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</si>
  <si>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</si>
  <si>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</si>
  <si>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</si>
  <si>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</si>
  <si>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</si>
  <si>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</si>
  <si>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</si>
  <si>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</si>
  <si>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</si>
  <si>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</si>
  <si>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</si>
  <si>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</si>
  <si>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</si>
  <si>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</si>
  <si>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</si>
  <si>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</si>
  <si>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</si>
  <si>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</si>
  <si>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</si>
  <si>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</si>
  <si>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</si>
  <si>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</si>
  <si>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</si>
  <si>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蔣伊婷</t>
  </si>
  <si>
    <t>ttt123@gmail.com</t>
  </si>
  <si>
    <t>Yvonne</t>
  </si>
  <si>
    <t>ttting8864@gmail</t>
  </si>
  <si>
    <t>y</t>
  </si>
  <si>
    <t>低風險 - 前4名</t>
  </si>
  <si>
    <t>中風險 - 前4名</t>
  </si>
  <si>
    <t>高風險 - 前2名</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</si>
  <si>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</si>
  <si>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</si>
  <si>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</si>
  <si>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</si>
  <si>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</si>
  <si>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</si>
  <si>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</si>
  <si>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</si>
  <si>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</si>
  <si>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</si>
  <si>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</si>
  <si>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</si>
  <si>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</si>
  <si>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</si>
  <si>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</si>
  <si>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</si>
  <si>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</si>
  <si>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</si>
  <si>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</si>
  <si>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</si>
  <si>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</si>
  <si>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</si>
  <si>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</si>
  <si>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</si>
  <si>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</si>
  <si>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</si>
  <si>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</si>
  <si>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</si>
  <si>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</si>
  <si>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</si>
  <si>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</si>
  <si>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</si>
  <si>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</si>
  <si>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</si>
  <si>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</si>
  <si>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</si>
  <si>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</si>
  <si>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</si>
  <si>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</si>
  <si>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</si>
  <si>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</si>
  <si>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</si>
  <si>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</si>
  <si>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</si>
  <si>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</si>
  <si>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</si>
  <si>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</si>
  <si>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</si>
  <si>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</si>
  <si>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</si>
  <si>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</si>
  <si>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</si>
  <si>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</si>
  <si>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</si>
  <si>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</si>
  <si>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</si>
  <si>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</si>
  <si>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</si>
  <si>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</si>
  <si>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</si>
  <si>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</si>
  <si>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</si>
  <si>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</si>
  <si>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</si>
  <si>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</si>
  <si>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</si>
  <si>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</si>
  <si>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</si>
  <si>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</si>
  <si>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</si>
  <si>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</si>
  <si>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7" type="noConversion"/>
  </si>
  <si>
    <t>日期</t>
    <phoneticPr fontId="27" type="noConversion"/>
  </si>
  <si>
    <t>每日報酬率對數變化</t>
    <phoneticPr fontId="27" type="noConversion"/>
  </si>
  <si>
    <t>每日報酬率對數變化數值計算</t>
    <phoneticPr fontId="27" type="noConversion"/>
  </si>
  <si>
    <t>此表日期對應A行</t>
    <phoneticPr fontId="27" type="noConversion"/>
  </si>
  <si>
    <t>平均值 (Mean)</t>
    <phoneticPr fontId="27" type="noConversion"/>
  </si>
  <si>
    <t>可見H1註解</t>
    <phoneticPr fontId="27" type="noConversion"/>
  </si>
  <si>
    <t>變異數 (Var)</t>
    <phoneticPr fontId="27" type="noConversion"/>
  </si>
  <si>
    <t>標準差 (Std)</t>
    <phoneticPr fontId="27" type="noConversion"/>
  </si>
  <si>
    <t>年化標準差 (Std_year)</t>
    <phoneticPr fontId="27" type="noConversion"/>
  </si>
  <si>
    <t>▲ 年化計算見註解</t>
    <phoneticPr fontId="27" type="noConversion"/>
  </si>
  <si>
    <t>矩陣1</t>
    <phoneticPr fontId="27" type="noConversion"/>
  </si>
  <si>
    <t>▲ 共變異數矩陣</t>
    <phoneticPr fontId="27" type="noConversion"/>
  </si>
  <si>
    <t>▲ 相關係數矩陣</t>
    <phoneticPr fontId="27" type="noConversion"/>
  </si>
  <si>
    <t>▲ CheleskyDecompose矩陣</t>
    <phoneticPr fontId="27" type="noConversion"/>
  </si>
  <si>
    <t>Path Number</t>
    <phoneticPr fontId="27" type="noConversion"/>
  </si>
  <si>
    <t>Total Weight</t>
    <phoneticPr fontId="27" type="noConversion"/>
  </si>
  <si>
    <t>Mean</t>
    <phoneticPr fontId="27" type="noConversion"/>
  </si>
  <si>
    <t>Standard Deviation</t>
    <phoneticPr fontId="27" type="noConversion"/>
  </si>
  <si>
    <t>Sharpe Ratio</t>
    <phoneticPr fontId="27" type="noConversion"/>
  </si>
  <si>
    <t>Rf</t>
    <phoneticPr fontId="27" type="noConversion"/>
  </si>
  <si>
    <t>▲ 此處有註解</t>
    <phoneticPr fontId="27" type="noConversion"/>
  </si>
  <si>
    <t>日期</t>
  </si>
  <si>
    <t>開盤價</t>
  </si>
  <si>
    <t>最高價</t>
  </si>
  <si>
    <t>最低價</t>
  </si>
  <si>
    <t>收盤價</t>
  </si>
  <si>
    <t>成交量</t>
  </si>
  <si>
    <t>6669 ~N(0,1)</t>
  </si>
  <si>
    <t>6669ε</t>
  </si>
  <si>
    <t>6669R</t>
  </si>
  <si>
    <t>6669W</t>
  </si>
  <si>
    <t>..</t>
  </si>
  <si>
    <t>...</t>
  </si>
  <si>
    <t>yy</t>
  </si>
  <si>
    <t>2357 ~N(0,1)</t>
  </si>
  <si>
    <t>2357ε</t>
  </si>
  <si>
    <t>2357R</t>
  </si>
  <si>
    <t>2357W</t>
  </si>
  <si>
    <t>4938 ~N(0,1)</t>
  </si>
  <si>
    <t>3036 ~N(0,1)</t>
  </si>
  <si>
    <t>1809 ~N(0,1)</t>
  </si>
  <si>
    <t>3356 ~N(0,1)</t>
  </si>
  <si>
    <t>6414 ~N(0,1)</t>
  </si>
  <si>
    <t>1905 ~N(0,1)</t>
  </si>
  <si>
    <t>3504 ~N(0,1)</t>
  </si>
  <si>
    <t>2338 ~N(0,1)</t>
  </si>
  <si>
    <t>4938ε</t>
  </si>
  <si>
    <t>3036ε</t>
  </si>
  <si>
    <t>1809ε</t>
  </si>
  <si>
    <t>3356ε</t>
  </si>
  <si>
    <t>6414ε</t>
  </si>
  <si>
    <t>1905ε</t>
  </si>
  <si>
    <t>3504ε</t>
  </si>
  <si>
    <t>2338ε</t>
  </si>
  <si>
    <t>4938R</t>
  </si>
  <si>
    <t>3036R</t>
  </si>
  <si>
    <t>1809R</t>
  </si>
  <si>
    <t>3356R</t>
  </si>
  <si>
    <t>6414R</t>
  </si>
  <si>
    <t>1905R</t>
  </si>
  <si>
    <t>3504R</t>
  </si>
  <si>
    <t>2338R</t>
  </si>
  <si>
    <t>4938W</t>
  </si>
  <si>
    <t>3036W</t>
  </si>
  <si>
    <t>1809W</t>
  </si>
  <si>
    <t>3356W</t>
  </si>
  <si>
    <t>6414W</t>
  </si>
  <si>
    <t>1905W</t>
  </si>
  <si>
    <t>3504W</t>
  </si>
  <si>
    <t>2338W</t>
  </si>
  <si>
    <t>abc</t>
  </si>
  <si>
    <t>南</t>
  </si>
  <si>
    <t>A</t>
  </si>
  <si>
    <t>B</t>
  </si>
  <si>
    <t>C</t>
  </si>
  <si>
    <t>D</t>
  </si>
  <si>
    <t>權重</t>
    <phoneticPr fontId="6" type="noConversion"/>
  </si>
  <si>
    <t>平均</t>
    <phoneticPr fontId="6" type="noConversion"/>
  </si>
  <si>
    <t>百分比</t>
    <phoneticPr fontId="6" type="noConversion"/>
  </si>
  <si>
    <t>伊婷</t>
  </si>
  <si>
    <t>ttting8864@gmail.com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</si>
</sst>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1"/>
      <charset val="136"/>
    </font>
  </fonts>
  <fills count="28">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BDD7EE"/>
        <bgColor rgb="FF000000"/>
      </patternFill>
    </fill>
    <fill>
      <patternFill patternType="solid">
        <fgColor rgb="FFFFD966"/>
        <bgColor rgb="FF000000"/>
      </patternFill>
    </fill>
    <fill>
      <patternFill patternType="solid">
        <fgColor rgb="FFF4B084"/>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78">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style="thin">
        <color rgb="FFA9D08E"/>
      </top>
      <bottom/>
      <diagonal/>
    </border>
    <border>
      <left style="thick">
        <color rgb="FF2F75B5"/>
      </left>
      <right/>
      <top style="thin">
        <color rgb="FFA9D08E"/>
      </top>
      <bottom style="thick">
        <color rgb="FF2F75B5"/>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32">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2" fillId="0" borderId="0" xfId="3">
      <alignment vertical="center"/>
    </xf>
    <xf numFmtId="0" fontId="20" fillId="5" borderId="0" xfId="3" applyFont="1" applyFill="1">
      <alignment vertical="center"/>
    </xf>
    <xf numFmtId="0" fontId="20" fillId="6" borderId="0" xfId="3" applyFont="1" applyFill="1">
      <alignment vertical="center"/>
    </xf>
    <xf numFmtId="0" fontId="20" fillId="7" borderId="0" xfId="3" applyFont="1" applyFill="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0" fillId="15" borderId="0" xfId="0" applyFill="1" applyAlignment="1">
      <alignment vertical="center"/>
    </xf>
    <xf numFmtId="0" fontId="0" fillId="16" borderId="0" xfId="0" applyFill="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2" fillId="17" borderId="10" xfId="4" applyFont="1" applyFill="1" applyBorder="1">
      <alignment vertical="center"/>
    </xf>
    <xf numFmtId="0" fontId="1" fillId="0" borderId="11" xfId="4" applyBorder="1">
      <alignment vertical="center"/>
    </xf>
    <xf numFmtId="0" fontId="22" fillId="17" borderId="12" xfId="4" applyFont="1" applyFill="1" applyBorder="1">
      <alignment vertical="center"/>
    </xf>
    <xf numFmtId="0" fontId="1" fillId="0" borderId="13" xfId="4" applyBorder="1">
      <alignment vertical="center"/>
    </xf>
    <xf numFmtId="0" fontId="1" fillId="0" borderId="14" xfId="4" applyBorder="1">
      <alignment vertical="center"/>
    </xf>
    <xf numFmtId="0" fontId="22" fillId="18" borderId="15" xfId="4" applyFont="1" applyFill="1" applyBorder="1" applyAlignment="1">
      <alignment horizontal="center" vertical="center"/>
    </xf>
    <xf numFmtId="0" fontId="22" fillId="19" borderId="16" xfId="4" applyFont="1" applyFill="1" applyBorder="1">
      <alignment vertical="center"/>
    </xf>
    <xf numFmtId="0" fontId="22" fillId="19"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28" fillId="21" borderId="26" xfId="4" applyFont="1" applyFill="1" applyBorder="1" applyAlignment="1">
      <alignment horizontal="center" vertical="center"/>
    </xf>
    <xf numFmtId="49" fontId="28" fillId="22" borderId="27" xfId="4" applyNumberFormat="1" applyFont="1" applyFill="1" applyBorder="1" applyAlignment="1">
      <alignment horizontal="center" vertical="center"/>
    </xf>
    <xf numFmtId="49" fontId="28" fillId="22" borderId="28" xfId="4" applyNumberFormat="1" applyFont="1" applyFill="1" applyBorder="1" applyAlignment="1">
      <alignment horizontal="center" vertical="center"/>
    </xf>
    <xf numFmtId="49" fontId="28" fillId="22" borderId="29" xfId="4" applyNumberFormat="1" applyFont="1" applyFill="1" applyBorder="1" applyAlignment="1">
      <alignment horizontal="center" vertical="center"/>
    </xf>
    <xf numFmtId="49" fontId="28" fillId="23" borderId="27" xfId="4" applyNumberFormat="1" applyFont="1" applyFill="1" applyBorder="1" applyAlignment="1">
      <alignment horizontal="center" vertical="center"/>
    </xf>
    <xf numFmtId="49" fontId="28" fillId="23" borderId="30" xfId="4" applyNumberFormat="1" applyFont="1" applyFill="1" applyBorder="1" applyAlignment="1">
      <alignment horizontal="center" vertical="center"/>
    </xf>
    <xf numFmtId="0" fontId="20" fillId="8" borderId="0" xfId="4" applyFont="1" applyFill="1" applyAlignment="1">
      <alignment horizontal="center" vertical="center"/>
    </xf>
    <xf numFmtId="0" fontId="29" fillId="24" borderId="0" xfId="4" applyFont="1" applyFill="1" applyAlignment="1">
      <alignment horizontal="right" vertical="center"/>
    </xf>
    <xf numFmtId="0" fontId="29" fillId="10" borderId="0" xfId="4" applyFont="1" applyFill="1" applyAlignment="1">
      <alignment horizontal="right" vertical="center"/>
    </xf>
    <xf numFmtId="0" fontId="30" fillId="0" borderId="0" xfId="4" applyFont="1">
      <alignment vertical="center"/>
    </xf>
    <xf numFmtId="0" fontId="20" fillId="9" borderId="0" xfId="4" applyFont="1" applyFill="1" applyAlignment="1">
      <alignment horizontal="center" vertical="center"/>
    </xf>
    <xf numFmtId="0" fontId="20" fillId="10" borderId="0" xfId="4" applyFont="1" applyFill="1" applyAlignment="1">
      <alignment horizontal="center" vertical="center"/>
    </xf>
    <xf numFmtId="0" fontId="28" fillId="26" borderId="31" xfId="4" applyFont="1" applyFill="1" applyBorder="1">
      <alignment vertical="center"/>
    </xf>
    <xf numFmtId="49" fontId="28" fillId="22" borderId="32" xfId="4" applyNumberFormat="1" applyFont="1" applyFill="1" applyBorder="1" applyAlignment="1">
      <alignment horizontal="center" vertical="center"/>
    </xf>
    <xf numFmtId="49" fontId="28" fillId="22" borderId="33" xfId="4" applyNumberFormat="1" applyFont="1" applyFill="1" applyBorder="1" applyAlignment="1">
      <alignment horizontal="center" vertical="center"/>
    </xf>
    <xf numFmtId="49" fontId="28" fillId="22" borderId="34" xfId="4" applyNumberFormat="1" applyFont="1" applyFill="1" applyBorder="1" applyAlignment="1">
      <alignment horizontal="center" vertical="center"/>
    </xf>
    <xf numFmtId="49" fontId="28" fillId="22" borderId="35" xfId="4" applyNumberFormat="1" applyFont="1" applyFill="1" applyBorder="1" applyAlignment="1">
      <alignment horizontal="center" vertical="center"/>
    </xf>
    <xf numFmtId="0" fontId="28" fillId="26" borderId="36" xfId="4" applyFont="1" applyFill="1" applyBorder="1">
      <alignment vertical="center"/>
    </xf>
    <xf numFmtId="49" fontId="28" fillId="22" borderId="37" xfId="4" applyNumberFormat="1" applyFont="1" applyFill="1" applyBorder="1" applyAlignment="1">
      <alignment horizontal="center" vertical="center"/>
    </xf>
    <xf numFmtId="49" fontId="28" fillId="22" borderId="38" xfId="4" applyNumberFormat="1" applyFont="1" applyFill="1" applyBorder="1" applyAlignment="1">
      <alignment horizontal="center" vertical="center"/>
    </xf>
    <xf numFmtId="49" fontId="28" fillId="22" borderId="39" xfId="4" applyNumberFormat="1" applyFont="1" applyFill="1" applyBorder="1" applyAlignment="1">
      <alignment horizontal="center" vertical="center"/>
    </xf>
    <xf numFmtId="49" fontId="28" fillId="22" borderId="40" xfId="4" applyNumberFormat="1" applyFont="1" applyFill="1" applyBorder="1" applyAlignment="1">
      <alignment horizontal="center" vertical="center"/>
    </xf>
    <xf numFmtId="0" fontId="28" fillId="26" borderId="41" xfId="4" applyFont="1" applyFill="1" applyBorder="1">
      <alignment vertical="center"/>
    </xf>
    <xf numFmtId="49" fontId="28" fillId="22" borderId="42" xfId="4" applyNumberFormat="1" applyFont="1" applyFill="1" applyBorder="1" applyAlignment="1">
      <alignment horizontal="center" vertical="center"/>
    </xf>
    <xf numFmtId="49" fontId="28" fillId="22" borderId="43" xfId="4" applyNumberFormat="1" applyFont="1" applyFill="1" applyBorder="1" applyAlignment="1">
      <alignment horizontal="center" vertical="center"/>
    </xf>
    <xf numFmtId="49" fontId="28" fillId="22" borderId="44" xfId="4" applyNumberFormat="1" applyFont="1" applyFill="1" applyBorder="1" applyAlignment="1">
      <alignment horizontal="center" vertical="center"/>
    </xf>
    <xf numFmtId="49" fontId="28" fillId="22" borderId="45" xfId="4" applyNumberFormat="1" applyFont="1" applyFill="1" applyBorder="1" applyAlignment="1">
      <alignment horizontal="center" vertical="center"/>
    </xf>
    <xf numFmtId="0" fontId="28" fillId="26" borderId="46" xfId="4" applyFont="1" applyFill="1" applyBorder="1">
      <alignment vertical="center"/>
    </xf>
    <xf numFmtId="49" fontId="28" fillId="22" borderId="47" xfId="4" applyNumberFormat="1" applyFont="1" applyFill="1" applyBorder="1" applyAlignment="1">
      <alignment horizontal="center" vertical="center"/>
    </xf>
    <xf numFmtId="49" fontId="28" fillId="22" borderId="48" xfId="4" applyNumberFormat="1" applyFont="1" applyFill="1" applyBorder="1" applyAlignment="1">
      <alignment horizontal="center" vertical="center"/>
    </xf>
    <xf numFmtId="49" fontId="28" fillId="22" borderId="49" xfId="4" applyNumberFormat="1" applyFont="1" applyFill="1" applyBorder="1" applyAlignment="1">
      <alignment horizontal="center" vertical="center"/>
    </xf>
    <xf numFmtId="49" fontId="28" fillId="22" borderId="50" xfId="4" applyNumberFormat="1" applyFont="1" applyFill="1" applyBorder="1" applyAlignment="1">
      <alignment horizontal="center" vertical="center"/>
    </xf>
    <xf numFmtId="49" fontId="28" fillId="22" borderId="51" xfId="4" applyNumberFormat="1" applyFont="1" applyFill="1" applyBorder="1" applyAlignment="1">
      <alignment horizontal="center" vertical="center"/>
    </xf>
    <xf numFmtId="49" fontId="28" fillId="10" borderId="25" xfId="4" applyNumberFormat="1" applyFont="1" applyFill="1" applyBorder="1" applyAlignment="1">
      <alignment horizontal="center" vertical="center"/>
    </xf>
    <xf numFmtId="49" fontId="28" fillId="22" borderId="52" xfId="4" applyNumberFormat="1" applyFont="1" applyFill="1" applyBorder="1" applyAlignment="1">
      <alignment horizontal="right" vertical="center"/>
    </xf>
    <xf numFmtId="0" fontId="20" fillId="0" borderId="23" xfId="4" applyFont="1" applyBorder="1">
      <alignment vertical="center"/>
    </xf>
    <xf numFmtId="49" fontId="28" fillId="22" borderId="53" xfId="4" applyNumberFormat="1" applyFont="1" applyFill="1" applyBorder="1" applyAlignment="1">
      <alignment horizontal="right" vertical="center"/>
    </xf>
    <xf numFmtId="0" fontId="20" fillId="0" borderId="19" xfId="4" applyFont="1" applyBorder="1">
      <alignment vertical="center"/>
    </xf>
    <xf numFmtId="0" fontId="28" fillId="22" borderId="54" xfId="4" applyFont="1" applyFill="1" applyBorder="1">
      <alignment vertical="center"/>
    </xf>
    <xf numFmtId="0" fontId="20" fillId="0" borderId="22" xfId="4" applyFont="1" applyBorder="1">
      <alignment vertical="center"/>
    </xf>
    <xf numFmtId="49" fontId="28" fillId="22"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7" borderId="23" xfId="4" applyFont="1" applyFill="1" applyBorder="1">
      <alignment vertical="center"/>
    </xf>
    <xf numFmtId="0" fontId="20" fillId="27" borderId="0" xfId="4" applyFont="1" applyFill="1">
      <alignment vertical="center"/>
    </xf>
    <xf numFmtId="49" fontId="28" fillId="27" borderId="53" xfId="4" applyNumberFormat="1" applyFont="1" applyFill="1" applyBorder="1" applyAlignment="1">
      <alignment horizontal="right" vertical="center"/>
    </xf>
    <xf numFmtId="0" fontId="30" fillId="0" borderId="0" xfId="4" applyFont="1" applyAlignment="1">
      <alignment horizontal="center" vertical="center"/>
    </xf>
    <xf numFmtId="0" fontId="28" fillId="22" borderId="57" xfId="4" applyFont="1" applyFill="1" applyBorder="1">
      <alignment vertical="center"/>
    </xf>
    <xf numFmtId="49" fontId="28" fillId="27" borderId="58" xfId="4" applyNumberFormat="1" applyFont="1" applyFill="1" applyBorder="1" applyAlignment="1">
      <alignment horizontal="right" vertical="center"/>
    </xf>
    <xf numFmtId="0" fontId="28" fillId="22"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28" fillId="22" borderId="60" xfId="4" applyFont="1" applyFill="1" applyBorder="1">
      <alignment vertical="center"/>
    </xf>
    <xf numFmtId="0" fontId="20" fillId="0" borderId="18" xfId="4" applyFont="1" applyBorder="1">
      <alignment vertical="center"/>
    </xf>
    <xf numFmtId="0" fontId="20" fillId="0" borderId="61" xfId="4" applyFont="1" applyBorder="1">
      <alignment vertical="center"/>
    </xf>
    <xf numFmtId="3" fontId="0" fillId="0" borderId="0" xfId="0" applyNumberFormat="1" applyAlignment="1">
      <alignment vertical="center"/>
    </xf>
    <xf numFmtId="4" fontId="0" fillId="0" borderId="0" xfId="0" applyNumberFormat="1" applyAlignment="1">
      <alignment vertical="center"/>
    </xf>
    <xf numFmtId="49" fontId="28" fillId="22" borderId="62" xfId="4" applyNumberFormat="1" applyFont="1" applyFill="1" applyBorder="1" applyAlignment="1">
      <alignment horizontal="center" vertical="center"/>
    </xf>
    <xf numFmtId="49" fontId="28" fillId="22" borderId="63" xfId="4" applyNumberFormat="1" applyFont="1" applyFill="1" applyBorder="1" applyAlignment="1">
      <alignment horizontal="center" vertical="center"/>
    </xf>
    <xf numFmtId="49" fontId="28" fillId="22" borderId="64" xfId="4" applyNumberFormat="1" applyFont="1" applyFill="1" applyBorder="1" applyAlignment="1">
      <alignment horizontal="center" vertical="center"/>
    </xf>
    <xf numFmtId="49" fontId="28" fillId="22" borderId="65" xfId="4" applyNumberFormat="1" applyFont="1" applyFill="1" applyBorder="1" applyAlignment="1">
      <alignment horizontal="center" vertical="center"/>
    </xf>
    <xf numFmtId="49" fontId="28" fillId="22" borderId="66" xfId="4" applyNumberFormat="1" applyFont="1" applyFill="1" applyBorder="1" applyAlignment="1">
      <alignment horizontal="right" vertical="center"/>
    </xf>
    <xf numFmtId="0" fontId="1" fillId="0" borderId="20" xfId="4" applyBorder="1">
      <alignment vertical="center"/>
    </xf>
    <xf numFmtId="0" fontId="21" fillId="0" borderId="0" xfId="5" applyAlignment="1">
      <alignment vertical="center"/>
    </xf>
    <xf numFmtId="0" fontId="20" fillId="13" borderId="56" xfId="4" applyFont="1" applyFill="1" applyBorder="1">
      <alignment vertical="center"/>
    </xf>
    <xf numFmtId="0" fontId="20" fillId="0" borderId="0" xfId="4" applyFont="1" applyBorder="1">
      <alignment vertical="center"/>
    </xf>
    <xf numFmtId="49" fontId="28" fillId="22" borderId="67" xfId="4" applyNumberFormat="1" applyFont="1" applyFill="1" applyBorder="1" applyAlignment="1">
      <alignment horizontal="right" vertical="center"/>
    </xf>
    <xf numFmtId="0" fontId="1" fillId="0" borderId="0" xfId="4" applyBorder="1">
      <alignment vertical="center"/>
    </xf>
    <xf numFmtId="0" fontId="20" fillId="20" borderId="0" xfId="4" applyFont="1" applyFill="1" applyBorder="1">
      <alignment vertical="center"/>
    </xf>
    <xf numFmtId="0" fontId="20" fillId="13" borderId="0" xfId="4" applyFont="1" applyFill="1" applyBorder="1">
      <alignment vertical="center"/>
    </xf>
    <xf numFmtId="49" fontId="28" fillId="25" borderId="6" xfId="4" applyNumberFormat="1" applyFont="1" applyFill="1" applyBorder="1" applyAlignment="1">
      <alignment horizontal="center" vertical="center"/>
    </xf>
    <xf numFmtId="49" fontId="28" fillId="22" borderId="69" xfId="4" applyNumberFormat="1" applyFont="1" applyFill="1" applyBorder="1" applyAlignment="1">
      <alignment horizontal="center" vertical="center"/>
    </xf>
    <xf numFmtId="49" fontId="28" fillId="22" borderId="70" xfId="4" applyNumberFormat="1" applyFont="1" applyFill="1" applyBorder="1" applyAlignment="1">
      <alignment horizontal="center" vertical="center"/>
    </xf>
    <xf numFmtId="49" fontId="28" fillId="25" borderId="68" xfId="4" applyNumberFormat="1" applyFont="1" applyFill="1" applyBorder="1" applyAlignment="1">
      <alignment horizontal="center" vertical="center"/>
    </xf>
    <xf numFmtId="0" fontId="28" fillId="6" borderId="71" xfId="4" applyFont="1" applyFill="1" applyBorder="1" applyAlignment="1">
      <alignment horizontal="center" vertical="center"/>
    </xf>
    <xf numFmtId="49" fontId="28" fillId="22" borderId="72" xfId="4" applyNumberFormat="1" applyFont="1" applyFill="1" applyBorder="1" applyAlignment="1">
      <alignment horizontal="center" vertical="center"/>
    </xf>
    <xf numFmtId="49" fontId="28" fillId="22" borderId="73" xfId="4" applyNumberFormat="1" applyFont="1" applyFill="1" applyBorder="1" applyAlignment="1">
      <alignment horizontal="center" vertical="center"/>
    </xf>
    <xf numFmtId="49" fontId="28" fillId="22" borderId="74" xfId="4" applyNumberFormat="1" applyFont="1" applyFill="1" applyBorder="1" applyAlignment="1">
      <alignment horizontal="center" vertical="center"/>
    </xf>
    <xf numFmtId="49" fontId="28" fillId="22" borderId="75" xfId="4" applyNumberFormat="1" applyFont="1" applyFill="1" applyBorder="1" applyAlignment="1">
      <alignment horizontal="center" vertical="center"/>
    </xf>
    <xf numFmtId="0" fontId="20" fillId="0" borderId="76" xfId="4" applyFont="1" applyBorder="1">
      <alignment vertical="center"/>
    </xf>
    <xf numFmtId="49" fontId="28" fillId="25" borderId="77" xfId="4" applyNumberFormat="1" applyFont="1" applyFill="1" applyBorder="1" applyAlignment="1">
      <alignment horizontal="center"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B04814"/>
      <color rgb="FFE76625"/>
      <color rgb="FFFCC93B"/>
      <color rgb="FFFFC000"/>
      <color rgb="FFCDA809"/>
      <color rgb="FFD39D03"/>
      <color rgb="FFBDD7EE"/>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customschemas.google.com/relationships/workbookmetadata" Target="metadata"/><Relationship Id="rId50" Type="http://schemas.openxmlformats.org/officeDocument/2006/relationships/styles" Target="styles.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dLbls>
            <c:dLbl>
              <c:idx val="0"/>
              <c:tx>
                <c:rich>
                  <a:bodyPr/>
                  <a:lstStyle/>
                  <a:p>
                    <a:r>
                      <a:rPr lang="en-US" altLang="zh-TW"/>
                      <a:t>6669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A2E6-4D56-B0F7-1EA3C3A6F4C5}"/>
                </c:ext>
              </c:extLst>
            </c:dLbl>
            <c:dLbl>
              <c:idx val="1"/>
              <c:tx>
                <c:rich>
                  <a:bodyPr/>
                  <a:lstStyle/>
                  <a:p>
                    <a:r>
                      <a:rPr lang="en-US" altLang="zh-TW"/>
                      <a:t>3533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A2E6-4D56-B0F7-1EA3C3A6F4C5}"/>
                </c:ext>
              </c:extLst>
            </c:dLbl>
            <c:dLbl>
              <c:idx val="2"/>
              <c:tx>
                <c:rich>
                  <a:bodyPr/>
                  <a:lstStyle/>
                  <a:p>
                    <a:r>
                      <a:rPr lang="en-US" altLang="zh-TW"/>
                      <a:t>2059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A2E6-4D56-B0F7-1EA3C3A6F4C5}"/>
                </c:ext>
              </c:extLst>
            </c:dLbl>
            <c:dLbl>
              <c:idx val="3"/>
              <c:tx>
                <c:rich>
                  <a:bodyPr/>
                  <a:lstStyle/>
                  <a:p>
                    <a:r>
                      <a:rPr lang="en-US" altLang="zh-TW"/>
                      <a:t>3008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A2E6-4D56-B0F7-1EA3C3A6F4C5}"/>
                </c:ext>
              </c:extLst>
            </c:dLbl>
            <c:dLbl>
              <c:idx val="4"/>
              <c:tx>
                <c:rich>
                  <a:bodyPr/>
                  <a:lstStyle/>
                  <a:p>
                    <a:r>
                      <a:rPr lang="en-US" altLang="zh-TW"/>
                      <a:t>4763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A2E6-4D56-B0F7-1EA3C3A6F4C5}"/>
                </c:ext>
              </c:extLst>
            </c:dLbl>
            <c:dLbl>
              <c:idx val="5"/>
              <c:tx>
                <c:rich>
                  <a:bodyPr/>
                  <a:lstStyle/>
                  <a:p>
                    <a:r>
                      <a:rPr lang="en-US" altLang="zh-TW"/>
                      <a:t>2454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A2E6-4D56-B0F7-1EA3C3A6F4C5}"/>
                </c:ext>
              </c:extLst>
            </c:dLbl>
            <c:dLbl>
              <c:idx val="6"/>
              <c:tx>
                <c:rich>
                  <a:bodyPr/>
                  <a:lstStyle/>
                  <a:p>
                    <a:r>
                      <a:rPr lang="en-US" altLang="zh-TW"/>
                      <a:t>2207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A2E6-4D56-B0F7-1EA3C3A6F4C5}"/>
                </c:ext>
              </c:extLst>
            </c:dLbl>
            <c:dLbl>
              <c:idx val="7"/>
              <c:tx>
                <c:rich>
                  <a:bodyPr/>
                  <a:lstStyle/>
                  <a:p>
                    <a:r>
                      <a:rPr lang="en-US" altLang="zh-TW"/>
                      <a:t>3661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A2E6-4D56-B0F7-1EA3C3A6F4C5}"/>
                </c:ext>
              </c:extLst>
            </c:dLbl>
            <c:dLbl>
              <c:idx val="8"/>
              <c:tx>
                <c:rich>
                  <a:bodyPr/>
                  <a:lstStyle/>
                  <a:p>
                    <a:r>
                      <a:rPr lang="en-US" altLang="zh-TW"/>
                      <a:t>2327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A2E6-4D56-B0F7-1EA3C3A6F4C5}"/>
                </c:ext>
              </c:extLst>
            </c:dLbl>
            <c:dLbl>
              <c:idx val="9"/>
              <c:tx>
                <c:rich>
                  <a:bodyPr/>
                  <a:lstStyle/>
                  <a:p>
                    <a:r>
                      <a:rPr lang="en-US" altLang="zh-TW"/>
                      <a:t>3406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A2E6-4D56-B0F7-1EA3C3A6F4C5}"/>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風險中立偏厭惡結果單!$H$35:$Q$35</c:f>
              <c:numCache>
                <c:formatCode>General</c:formatCode>
                <c:ptCount val="10"/>
                <c:pt idx="0">
                  <c:v>0</c:v>
                </c:pt>
                <c:pt idx="1">
                  <c:v>0</c:v>
                </c:pt>
                <c:pt idx="2">
                  <c:v>-0.76442488460407299</c:v>
                </c:pt>
                <c:pt idx="3">
                  <c:v>7.2861141283336511E-2</c:v>
                </c:pt>
                <c:pt idx="4">
                  <c:v>0.49777628741475505</c:v>
                </c:pt>
                <c:pt idx="5">
                  <c:v>-1.8962424019633713E-2</c:v>
                </c:pt>
                <c:pt idx="6">
                  <c:v>8.3767369273332851E-2</c:v>
                </c:pt>
                <c:pt idx="7">
                  <c:v>4.8223175776122014E-2</c:v>
                </c:pt>
                <c:pt idx="8">
                  <c:v>-0.32092665601200693</c:v>
                </c:pt>
                <c:pt idx="9">
                  <c:v>4.0005730025580263E-2</c:v>
                </c:pt>
              </c:numCache>
            </c:numRef>
          </c:val>
          <c:extLst>
            <c:ext xmlns:c16="http://schemas.microsoft.com/office/drawing/2014/chart" uri="{C3380CC4-5D6E-409C-BE32-E72D297353CC}">
              <c16:uniqueId val="{00000000-A2E6-4D56-B0F7-1EA3C3A6F4C5}"/>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tx>
            <c:strRef>
              <c:f>風險中立結果單!$H$35</c:f>
              <c:strCache>
                <c:ptCount val="1"/>
              </c:strCache>
            </c:strRef>
          </c:tx>
          <c:dLbls>
            <c:dLbl>
              <c:idx val="0"/>
              <c:tx>
                <c:rich>
                  <a:bodyPr/>
                  <a:lstStyle/>
                  <a:p>
                    <a:r>
                      <a:rPr lang="en-US" altLang="zh-TW"/>
                      <a:t>6669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AD7-4B29-B7D3-A795BF2F0EC7}"/>
                </c:ext>
              </c:extLst>
            </c:dLbl>
            <c:dLbl>
              <c:idx val="1"/>
              <c:tx>
                <c:rich>
                  <a:bodyPr/>
                  <a:lstStyle/>
                  <a:p>
                    <a:r>
                      <a:rPr lang="en-US" altLang="zh-TW"/>
                      <a:t>3036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6AD7-4B29-B7D3-A795BF2F0EC7}"/>
                </c:ext>
              </c:extLst>
            </c:dLbl>
            <c:dLbl>
              <c:idx val="2"/>
              <c:tx>
                <c:rich>
                  <a:bodyPr/>
                  <a:lstStyle/>
                  <a:p>
                    <a:r>
                      <a:rPr lang="en-US" altLang="zh-TW"/>
                      <a:t>2357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AD7-4B29-B7D3-A795BF2F0EC7}"/>
                </c:ext>
              </c:extLst>
            </c:dLbl>
            <c:dLbl>
              <c:idx val="3"/>
              <c:tx>
                <c:rich>
                  <a:bodyPr/>
                  <a:lstStyle/>
                  <a:p>
                    <a:r>
                      <a:rPr lang="en-US" altLang="zh-TW"/>
                      <a:t>4938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6AD7-4B29-B7D3-A795BF2F0EC7}"/>
                </c:ext>
              </c:extLst>
            </c:dLbl>
            <c:dLbl>
              <c:idx val="4"/>
              <c:tx>
                <c:rich>
                  <a:bodyPr/>
                  <a:lstStyle/>
                  <a:p>
                    <a:r>
                      <a:rPr lang="en-US" altLang="zh-TW"/>
                      <a:t>1905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6AD7-4B29-B7D3-A795BF2F0EC7}"/>
                </c:ext>
              </c:extLst>
            </c:dLbl>
            <c:dLbl>
              <c:idx val="5"/>
              <c:tx>
                <c:rich>
                  <a:bodyPr/>
                  <a:lstStyle/>
                  <a:p>
                    <a:r>
                      <a:rPr lang="en-US" altLang="zh-TW"/>
                      <a:t>6414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6AD7-4B29-B7D3-A795BF2F0EC7}"/>
                </c:ext>
              </c:extLst>
            </c:dLbl>
            <c:dLbl>
              <c:idx val="6"/>
              <c:tx>
                <c:rich>
                  <a:bodyPr/>
                  <a:lstStyle/>
                  <a:p>
                    <a:r>
                      <a:rPr lang="en-US" altLang="zh-TW"/>
                      <a:t>3356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6AD7-4B29-B7D3-A795BF2F0EC7}"/>
                </c:ext>
              </c:extLst>
            </c:dLbl>
            <c:dLbl>
              <c:idx val="7"/>
              <c:tx>
                <c:rich>
                  <a:bodyPr/>
                  <a:lstStyle/>
                  <a:p>
                    <a:r>
                      <a:rPr lang="en-US" altLang="zh-TW"/>
                      <a:t>1809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6AD7-4B29-B7D3-A795BF2F0EC7}"/>
                </c:ext>
              </c:extLst>
            </c:dLbl>
            <c:dLbl>
              <c:idx val="8"/>
              <c:tx>
                <c:rich>
                  <a:bodyPr/>
                  <a:lstStyle/>
                  <a:p>
                    <a:r>
                      <a:rPr lang="en-US" altLang="zh-TW"/>
                      <a:t>2338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6AD7-4B29-B7D3-A795BF2F0EC7}"/>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風險中立結果單!$I$35:$Q$35</c:f>
              <c:numCache>
                <c:formatCode>General</c:formatCode>
                <c:ptCount val="9"/>
                <c:pt idx="0">
                  <c:v>-4.5928680407239251E-3</c:v>
                </c:pt>
                <c:pt idx="1">
                  <c:v>-6.0136696920042504E-2</c:v>
                </c:pt>
                <c:pt idx="2">
                  <c:v>0.22290830961775057</c:v>
                </c:pt>
                <c:pt idx="3">
                  <c:v>0.3678080602438813</c:v>
                </c:pt>
                <c:pt idx="4">
                  <c:v>-1.2826337318697624E-2</c:v>
                </c:pt>
                <c:pt idx="5">
                  <c:v>9.1137084064678679E-3</c:v>
                </c:pt>
                <c:pt idx="6">
                  <c:v>0.46946775591232204</c:v>
                </c:pt>
                <c:pt idx="7">
                  <c:v>-2.4044804245410605E-2</c:v>
                </c:pt>
                <c:pt idx="8">
                  <c:v>3.2265605759514676E-2</c:v>
                </c:pt>
              </c:numCache>
            </c:numRef>
          </c:val>
          <c:extLst>
            <c:ext xmlns:c16="http://schemas.microsoft.com/office/drawing/2014/chart" uri="{C3380CC4-5D6E-409C-BE32-E72D297353CC}">
              <c16:uniqueId val="{00000000-6AD7-4B29-B7D3-A795BF2F0EC7}"/>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dLbls>
            <c:dLbl>
              <c:idx val="0"/>
              <c:tx>
                <c:rich>
                  <a:bodyPr/>
                  <a:lstStyle/>
                  <a:p>
                    <a:r>
                      <a:rPr lang="en-US" altLang="zh-TW"/>
                      <a:t>6669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E0E1-4060-8DAA-AC8F11B4A1D9}"/>
                </c:ext>
              </c:extLst>
            </c:dLbl>
            <c:dLbl>
              <c:idx val="1"/>
              <c:tx>
                <c:rich>
                  <a:bodyPr/>
                  <a:lstStyle/>
                  <a:p>
                    <a:r>
                      <a:rPr lang="en-US" altLang="zh-TW"/>
                      <a:t>3533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E0E1-4060-8DAA-AC8F11B4A1D9}"/>
                </c:ext>
              </c:extLst>
            </c:dLbl>
            <c:dLbl>
              <c:idx val="2"/>
              <c:tx>
                <c:rich>
                  <a:bodyPr/>
                  <a:lstStyle/>
                  <a:p>
                    <a:r>
                      <a:rPr lang="en-US" altLang="zh-TW"/>
                      <a:t>2059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E0E1-4060-8DAA-AC8F11B4A1D9}"/>
                </c:ext>
              </c:extLst>
            </c:dLbl>
            <c:dLbl>
              <c:idx val="3"/>
              <c:tx>
                <c:rich>
                  <a:bodyPr/>
                  <a:lstStyle/>
                  <a:p>
                    <a:r>
                      <a:rPr lang="en-US" altLang="zh-TW"/>
                      <a:t>3008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E0E1-4060-8DAA-AC8F11B4A1D9}"/>
                </c:ext>
              </c:extLst>
            </c:dLbl>
            <c:dLbl>
              <c:idx val="4"/>
              <c:tx>
                <c:rich>
                  <a:bodyPr/>
                  <a:lstStyle/>
                  <a:p>
                    <a:r>
                      <a:rPr lang="en-US" altLang="zh-TW"/>
                      <a:t>4763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0E1-4060-8DAA-AC8F11B4A1D9}"/>
                </c:ext>
              </c:extLst>
            </c:dLbl>
            <c:dLbl>
              <c:idx val="5"/>
              <c:tx>
                <c:rich>
                  <a:bodyPr/>
                  <a:lstStyle/>
                  <a:p>
                    <a:r>
                      <a:rPr lang="en-US" altLang="zh-TW"/>
                      <a:t>2454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0E1-4060-8DAA-AC8F11B4A1D9}"/>
                </c:ext>
              </c:extLst>
            </c:dLbl>
            <c:dLbl>
              <c:idx val="6"/>
              <c:tx>
                <c:rich>
                  <a:bodyPr/>
                  <a:lstStyle/>
                  <a:p>
                    <a:r>
                      <a:rPr lang="en-US" altLang="zh-TW"/>
                      <a:t>2207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E0E1-4060-8DAA-AC8F11B4A1D9}"/>
                </c:ext>
              </c:extLst>
            </c:dLbl>
            <c:dLbl>
              <c:idx val="7"/>
              <c:tx>
                <c:rich>
                  <a:bodyPr/>
                  <a:lstStyle/>
                  <a:p>
                    <a:r>
                      <a:rPr lang="en-US" altLang="zh-TW"/>
                      <a:t>3661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E0E1-4060-8DAA-AC8F11B4A1D9}"/>
                </c:ext>
              </c:extLst>
            </c:dLbl>
            <c:dLbl>
              <c:idx val="8"/>
              <c:tx>
                <c:rich>
                  <a:bodyPr/>
                  <a:lstStyle/>
                  <a:p>
                    <a:r>
                      <a:rPr lang="en-US" altLang="zh-TW"/>
                      <a:t>2327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E0E1-4060-8DAA-AC8F11B4A1D9}"/>
                </c:ext>
              </c:extLst>
            </c:dLbl>
            <c:dLbl>
              <c:idx val="9"/>
              <c:tx>
                <c:rich>
                  <a:bodyPr/>
                  <a:lstStyle/>
                  <a:p>
                    <a:r>
                      <a:rPr lang="en-US" altLang="zh-TW"/>
                      <a:t>3406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E0E1-4060-8DAA-AC8F11B4A1D9}"/>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風險中立偏愛好結果單!$H$35:$Q$35</c:f>
              <c:numCache>
                <c:formatCode>General</c:formatCode>
                <c:ptCount val="10"/>
                <c:pt idx="0">
                  <c:v>-8.2652736692463858E-3</c:v>
                </c:pt>
                <c:pt idx="1">
                  <c:v>-0.44428332658805464</c:v>
                </c:pt>
                <c:pt idx="2">
                  <c:v>4.5006319993313032E-2</c:v>
                </c:pt>
                <c:pt idx="3">
                  <c:v>0.1016026706998837</c:v>
                </c:pt>
                <c:pt idx="4">
                  <c:v>-2.2519153540028077E-3</c:v>
                </c:pt>
                <c:pt idx="5">
                  <c:v>9.2005201055675896E-3</c:v>
                </c:pt>
                <c:pt idx="6">
                  <c:v>0.11489445408437855</c:v>
                </c:pt>
                <c:pt idx="7">
                  <c:v>-1.0403074531611422E-2</c:v>
                </c:pt>
                <c:pt idx="8">
                  <c:v>6.7281828035771402E-2</c:v>
                </c:pt>
                <c:pt idx="9">
                  <c:v>-0.20256367056376318</c:v>
                </c:pt>
              </c:numCache>
            </c:numRef>
          </c:val>
          <c:extLst>
            <c:ext xmlns:c16="http://schemas.microsoft.com/office/drawing/2014/chart" uri="{C3380CC4-5D6E-409C-BE32-E72D297353CC}">
              <c16:uniqueId val="{00000000-E0E1-4060-8DAA-AC8F11B4A1D9}"/>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1.png"/><Relationship Id="rId5" Type="http://schemas.openxmlformats.org/officeDocument/2006/relationships/chart" Target="../charts/chart1.xml"/><Relationship Id="rId4"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5" Type="http://schemas.openxmlformats.org/officeDocument/2006/relationships/chart" Target="../charts/chart2.xml"/><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png"/><Relationship Id="rId5" Type="http://schemas.openxmlformats.org/officeDocument/2006/relationships/chart" Target="../charts/chart3.xml"/><Relationship Id="rId4" Type="http://schemas.openxmlformats.org/officeDocument/2006/relationships/image" Target="../media/image12.svg"/></Relationships>
</file>

<file path=xl/drawings/_rels/drawing17.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7.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00000000-0008-0000-0400-000002000000}"/>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6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8160" y="0"/>
          <a:ext cx="9285112" cy="11853333"/>
        </a:xfrm>
        <a:prstGeom prst="rect">
          <a:avLst/>
        </a:prstGeom>
      </xdr:spPr>
    </xdr:pic>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7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48</xdr:row>
      <xdr:rowOff>167106</xdr:rowOff>
    </xdr:to>
    <xdr:grpSp>
      <xdr:nvGrpSpPr>
        <xdr:cNvPr id="2" name="群組 1">
          <a:extLst>
            <a:ext uri="{FF2B5EF4-FFF2-40B4-BE49-F238E27FC236}">
              <a16:creationId xmlns:a16="http://schemas.microsoft.com/office/drawing/2014/main" id="{00000000-0008-0000-0700-000002000000}"/>
            </a:ext>
          </a:extLst>
        </xdr:cNvPr>
        <xdr:cNvGrpSpPr/>
      </xdr:nvGrpSpPr>
      <xdr:grpSpPr>
        <a:xfrm>
          <a:off x="4043363" y="2126456"/>
          <a:ext cx="7015131" cy="8518150"/>
          <a:chOff x="4210082" y="1972752"/>
          <a:chExt cx="7324694" cy="8076117"/>
        </a:xfrm>
      </xdr:grpSpPr>
      <xdr:sp macro="" textlink="">
        <xdr:nvSpPr>
          <xdr:cNvPr id="6" name="矩形: 圓角 5">
            <a:extLst>
              <a:ext uri="{FF2B5EF4-FFF2-40B4-BE49-F238E27FC236}">
                <a16:creationId xmlns:a16="http://schemas.microsoft.com/office/drawing/2014/main" id="{00000000-0008-0000-07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9" name="portfolio">
            <a:extLst>
              <a:ext uri="{FF2B5EF4-FFF2-40B4-BE49-F238E27FC236}">
                <a16:creationId xmlns:a16="http://schemas.microsoft.com/office/drawing/2014/main" id="{00000000-0008-0000-07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3376.TW,1702.TW,2324.TW,8454.TW,2395.TW,6790.TW</a:t>
            </a:r>
          </a:p>
          <a:p>
            <a:pPr algn="l"/>
            <a:r>
              <a:rPr lang="en-US" altLang="zh-TW" sz="1200" b="1">
                <a:solidFill>
                  <a:schemeClr val="tx1"/>
                </a:solidFill>
                <a:latin typeface="微軟正黑體" panose="020B0604030504040204" pitchFamily="34" charset="-120"/>
                <a:ea typeface="微軟正黑體" panose="020B0604030504040204" pitchFamily="34" charset="-120"/>
              </a:rPr>
              <a:t>2208.TW,2029.TW,6168.TW</a:t>
            </a:r>
          </a:p>
          <a:p>
            <a:pPr algn="l"/>
            <a:r>
              <a:rPr lang="en-US" altLang="zh-TW" sz="1200" b="1">
                <a:solidFill>
                  <a:schemeClr val="tx1"/>
                </a:solidFill>
                <a:latin typeface="微軟正黑體" panose="020B0604030504040204" pitchFamily="34" charset="-120"/>
                <a:ea typeface="微軟正黑體" panose="020B0604030504040204" pitchFamily="34" charset="-120"/>
              </a:rPr>
              <a:t>2375.TW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0]!矩形圓角9_Click" textlink="">
        <xdr:nvSpPr>
          <xdr:cNvPr id="10" name="矩形: 圓角 9">
            <a:extLst>
              <a:ext uri="{FF2B5EF4-FFF2-40B4-BE49-F238E27FC236}">
                <a16:creationId xmlns:a16="http://schemas.microsoft.com/office/drawing/2014/main" id="{00000000-0008-0000-0700-00000A000000}"/>
              </a:ext>
            </a:extLst>
          </xdr:cNvPr>
          <xdr:cNvSpPr/>
        </xdr:nvSpPr>
        <xdr:spPr>
          <a:xfrm>
            <a:off x="4210082" y="4848219"/>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7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257174</xdr:colOff>
      <xdr:row>49</xdr:row>
      <xdr:rowOff>19050</xdr:rowOff>
    </xdr:from>
    <xdr:to>
      <xdr:col>9</xdr:col>
      <xdr:colOff>408213</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700-00002B000000}"/>
            </a:ext>
          </a:extLst>
        </xdr:cNvPr>
        <xdr:cNvSpPr/>
      </xdr:nvSpPr>
      <xdr:spPr>
        <a:xfrm>
          <a:off x="4203245" y="10575925"/>
          <a:ext cx="2124075" cy="646339"/>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twoCellAnchor>
    <xdr:from>
      <xdr:col>6</xdr:col>
      <xdr:colOff>183984</xdr:colOff>
      <xdr:row>4</xdr:row>
      <xdr:rowOff>146538</xdr:rowOff>
    </xdr:from>
    <xdr:to>
      <xdr:col>16</xdr:col>
      <xdr:colOff>541203</xdr:colOff>
      <xdr:row>8</xdr:row>
      <xdr:rowOff>110425</xdr:rowOff>
    </xdr:to>
    <xdr:grpSp>
      <xdr:nvGrpSpPr>
        <xdr:cNvPr id="27" name="群組 26">
          <a:extLst>
            <a:ext uri="{FF2B5EF4-FFF2-40B4-BE49-F238E27FC236}">
              <a16:creationId xmlns:a16="http://schemas.microsoft.com/office/drawing/2014/main" id="{00000000-0008-0000-0700-00001B000000}"/>
            </a:ext>
          </a:extLst>
        </xdr:cNvPr>
        <xdr:cNvGrpSpPr/>
      </xdr:nvGrpSpPr>
      <xdr:grpSpPr>
        <a:xfrm>
          <a:off x="4113047" y="1019663"/>
          <a:ext cx="6905656" cy="837012"/>
          <a:chOff x="4189369" y="993205"/>
          <a:chExt cx="7032860" cy="810553"/>
        </a:xfrm>
      </xdr:grpSpPr>
      <xdr:grpSp>
        <xdr:nvGrpSpPr>
          <xdr:cNvPr id="55" name="群組 54">
            <a:extLst>
              <a:ext uri="{FF2B5EF4-FFF2-40B4-BE49-F238E27FC236}">
                <a16:creationId xmlns:a16="http://schemas.microsoft.com/office/drawing/2014/main" id="{00000000-0008-0000-0700-000037000000}"/>
              </a:ext>
            </a:extLst>
          </xdr:cNvPr>
          <xdr:cNvGrpSpPr/>
        </xdr:nvGrpSpPr>
        <xdr:grpSpPr>
          <a:xfrm>
            <a:off x="4189369" y="993205"/>
            <a:ext cx="7032860" cy="810553"/>
            <a:chOff x="4225601" y="891419"/>
            <a:chExt cx="7299843" cy="760877"/>
          </a:xfrm>
        </xdr:grpSpPr>
        <xdr:sp macro="" textlink="">
          <xdr:nvSpPr>
            <xdr:cNvPr id="56" name="矩形: 圓角 55">
              <a:extLst>
                <a:ext uri="{FF2B5EF4-FFF2-40B4-BE49-F238E27FC236}">
                  <a16:creationId xmlns:a16="http://schemas.microsoft.com/office/drawing/2014/main" id="{00000000-0008-0000-0700-000038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7" name="矩形: 圓角 56">
              <a:extLst>
                <a:ext uri="{FF2B5EF4-FFF2-40B4-BE49-F238E27FC236}">
                  <a16:creationId xmlns:a16="http://schemas.microsoft.com/office/drawing/2014/main" id="{00000000-0008-0000-0700-000039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8" name="直線接點 57">
              <a:extLst>
                <a:ext uri="{FF2B5EF4-FFF2-40B4-BE49-F238E27FC236}">
                  <a16:creationId xmlns:a16="http://schemas.microsoft.com/office/drawing/2014/main" id="{00000000-0008-0000-0700-00003A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9" name="直線接點 58">
              <a:extLst>
                <a:ext uri="{FF2B5EF4-FFF2-40B4-BE49-F238E27FC236}">
                  <a16:creationId xmlns:a16="http://schemas.microsoft.com/office/drawing/2014/main" id="{00000000-0008-0000-0700-00003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0" name="直線接點 59">
              <a:extLst>
                <a:ext uri="{FF2B5EF4-FFF2-40B4-BE49-F238E27FC236}">
                  <a16:creationId xmlns:a16="http://schemas.microsoft.com/office/drawing/2014/main" id="{00000000-0008-0000-0700-00003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1" name="直線接點 60">
              <a:extLst>
                <a:ext uri="{FF2B5EF4-FFF2-40B4-BE49-F238E27FC236}">
                  <a16:creationId xmlns:a16="http://schemas.microsoft.com/office/drawing/2014/main" id="{00000000-0008-0000-0700-00003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 name="直線接點 61">
              <a:extLst>
                <a:ext uri="{FF2B5EF4-FFF2-40B4-BE49-F238E27FC236}">
                  <a16:creationId xmlns:a16="http://schemas.microsoft.com/office/drawing/2014/main" id="{00000000-0008-0000-0700-00003E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3" name="直線接點 62">
              <a:extLst>
                <a:ext uri="{FF2B5EF4-FFF2-40B4-BE49-F238E27FC236}">
                  <a16:creationId xmlns:a16="http://schemas.microsoft.com/office/drawing/2014/main" id="{00000000-0008-0000-0700-00003F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4" name="文字方塊 63">
            <a:extLst>
              <a:ext uri="{FF2B5EF4-FFF2-40B4-BE49-F238E27FC236}">
                <a16:creationId xmlns:a16="http://schemas.microsoft.com/office/drawing/2014/main" id="{00000000-0008-0000-0700-000040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65" name="文字方塊 64">
            <a:extLst>
              <a:ext uri="{FF2B5EF4-FFF2-40B4-BE49-F238E27FC236}">
                <a16:creationId xmlns:a16="http://schemas.microsoft.com/office/drawing/2014/main" id="{00000000-0008-0000-0700-000041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66" name="文字方塊 65">
            <a:extLst>
              <a:ext uri="{FF2B5EF4-FFF2-40B4-BE49-F238E27FC236}">
                <a16:creationId xmlns:a16="http://schemas.microsoft.com/office/drawing/2014/main" id="{00000000-0008-0000-0700-000042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67" name="文字方塊 66">
            <a:extLst>
              <a:ext uri="{FF2B5EF4-FFF2-40B4-BE49-F238E27FC236}">
                <a16:creationId xmlns:a16="http://schemas.microsoft.com/office/drawing/2014/main" id="{00000000-0008-0000-0700-000043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68" name="暱稱">
            <a:extLst>
              <a:ext uri="{FF2B5EF4-FFF2-40B4-BE49-F238E27FC236}">
                <a16:creationId xmlns:a16="http://schemas.microsoft.com/office/drawing/2014/main" id="{00000000-0008-0000-0700-000044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69" name="年齡">
            <a:extLst>
              <a:ext uri="{FF2B5EF4-FFF2-40B4-BE49-F238E27FC236}">
                <a16:creationId xmlns:a16="http://schemas.microsoft.com/office/drawing/2014/main" id="{00000000-0008-0000-0700-000045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0" name="性別">
            <a:extLst>
              <a:ext uri="{FF2B5EF4-FFF2-40B4-BE49-F238E27FC236}">
                <a16:creationId xmlns:a16="http://schemas.microsoft.com/office/drawing/2014/main" id="{00000000-0008-0000-0700-000046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1" name="郵件">
            <a:extLst>
              <a:ext uri="{FF2B5EF4-FFF2-40B4-BE49-F238E27FC236}">
                <a16:creationId xmlns:a16="http://schemas.microsoft.com/office/drawing/2014/main" id="{00000000-0008-0000-0700-000047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186966</xdr:colOff>
      <xdr:row>9</xdr:row>
      <xdr:rowOff>195385</xdr:rowOff>
    </xdr:from>
    <xdr:to>
      <xdr:col>14</xdr:col>
      <xdr:colOff>20205</xdr:colOff>
      <xdr:row>11</xdr:row>
      <xdr:rowOff>47305</xdr:rowOff>
    </xdr:to>
    <xdr:sp macro="" textlink="">
      <xdr:nvSpPr>
        <xdr:cNvPr id="90" name="文字方塊 89">
          <a:extLst>
            <a:ext uri="{FF2B5EF4-FFF2-40B4-BE49-F238E27FC236}">
              <a16:creationId xmlns:a16="http://schemas.microsoft.com/office/drawing/2014/main" id="{00000000-0008-0000-0700-00005A000000}"/>
            </a:ext>
          </a:extLst>
        </xdr:cNvPr>
        <xdr:cNvSpPr txBox="1"/>
      </xdr:nvSpPr>
      <xdr:spPr>
        <a:xfrm>
          <a:off x="8197735" y="2100385"/>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587375</xdr:colOff>
      <xdr:row>24</xdr:row>
      <xdr:rowOff>40980</xdr:rowOff>
    </xdr:from>
    <xdr:to>
      <xdr:col>16</xdr:col>
      <xdr:colOff>187761</xdr:colOff>
      <xdr:row>29</xdr:row>
      <xdr:rowOff>141884</xdr:rowOff>
    </xdr:to>
    <xdr:grpSp>
      <xdr:nvGrpSpPr>
        <xdr:cNvPr id="32" name="群組 31">
          <a:extLst>
            <a:ext uri="{FF2B5EF4-FFF2-40B4-BE49-F238E27FC236}">
              <a16:creationId xmlns:a16="http://schemas.microsoft.com/office/drawing/2014/main" id="{00000000-0008-0000-0700-000020000000}"/>
            </a:ext>
          </a:extLst>
        </xdr:cNvPr>
        <xdr:cNvGrpSpPr/>
      </xdr:nvGrpSpPr>
      <xdr:grpSpPr>
        <a:xfrm>
          <a:off x="4516438" y="5279730"/>
          <a:ext cx="6148823" cy="1192310"/>
          <a:chOff x="4496876" y="5477267"/>
          <a:chExt cx="6267886" cy="1222737"/>
        </a:xfrm>
      </xdr:grpSpPr>
      <xdr:sp macro="" textlink="">
        <xdr:nvSpPr>
          <xdr:cNvPr id="33" name="蒙地卡羅">
            <a:extLst>
              <a:ext uri="{FF2B5EF4-FFF2-40B4-BE49-F238E27FC236}">
                <a16:creationId xmlns:a16="http://schemas.microsoft.com/office/drawing/2014/main" id="{00000000-0008-0000-0700-000021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3533W     2059W     3008W     4763W     2454W     2207W     3661W     2327W     3406W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700-000022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35" name="權重">
            <a:extLst>
              <a:ext uri="{FF2B5EF4-FFF2-40B4-BE49-F238E27FC236}">
                <a16:creationId xmlns:a16="http://schemas.microsoft.com/office/drawing/2014/main" id="{00000000-0008-0000-0700-000023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latin typeface="+mj-lt"/>
                <a:ea typeface="微軟正黑體" panose="020B0604030504040204" pitchFamily="34" charset="-120"/>
              </a:rPr>
              <a:t>0.061        0.194        0.01        0.031        0.007        0.168        0.109        0.166        0.072        0.182</a:t>
            </a:r>
            <a:endParaRPr lang="zh-TW" altLang="en-US" sz="1100">
              <a:latin typeface="+mj-lt"/>
              <a:ea typeface="微軟正黑體" panose="020B0604030504040204" pitchFamily="34" charset="-120"/>
            </a:endParaRPr>
          </a:p>
        </xdr:txBody>
      </xdr:sp>
    </xdr:grpSp>
    <xdr:clientData/>
  </xdr:twoCellAnchor>
  <xdr:twoCellAnchor>
    <xdr:from>
      <xdr:col>6</xdr:col>
      <xdr:colOff>177471</xdr:colOff>
      <xdr:row>21</xdr:row>
      <xdr:rowOff>198019</xdr:rowOff>
    </xdr:from>
    <xdr:to>
      <xdr:col>16</xdr:col>
      <xdr:colOff>588460</xdr:colOff>
      <xdr:row>23</xdr:row>
      <xdr:rowOff>79844</xdr:rowOff>
    </xdr:to>
    <xdr:sp macro="[0]!返回風險中立偏厭人格頁_Click" textlink="">
      <xdr:nvSpPr>
        <xdr:cNvPr id="37" name="矩形: 圓角 36">
          <a:extLst>
            <a:ext uri="{FF2B5EF4-FFF2-40B4-BE49-F238E27FC236}">
              <a16:creationId xmlns:a16="http://schemas.microsoft.com/office/drawing/2014/main" id="{00000000-0008-0000-0700-000025000000}"/>
            </a:ext>
          </a:extLst>
        </xdr:cNvPr>
        <xdr:cNvSpPr/>
      </xdr:nvSpPr>
      <xdr:spPr>
        <a:xfrm>
          <a:off x="4187997" y="4759993"/>
          <a:ext cx="7095200" cy="31629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8</xdr:col>
      <xdr:colOff>274472</xdr:colOff>
      <xdr:row>30</xdr:row>
      <xdr:rowOff>16711</xdr:rowOff>
    </xdr:from>
    <xdr:to>
      <xdr:col>16</xdr:col>
      <xdr:colOff>142440</xdr:colOff>
      <xdr:row>47</xdr:row>
      <xdr:rowOff>129873</xdr:rowOff>
    </xdr:to>
    <xdr:sp macro="" textlink="">
      <xdr:nvSpPr>
        <xdr:cNvPr id="51" name="矩形: 圓角 50">
          <a:extLst>
            <a:ext uri="{FF2B5EF4-FFF2-40B4-BE49-F238E27FC236}">
              <a16:creationId xmlns:a16="http://schemas.microsoft.com/office/drawing/2014/main" id="{00000000-0008-0000-0700-000033000000}"/>
            </a:ext>
          </a:extLst>
        </xdr:cNvPr>
        <xdr:cNvSpPr/>
      </xdr:nvSpPr>
      <xdr:spPr>
        <a:xfrm>
          <a:off x="5621840" y="653381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23815</xdr:colOff>
      <xdr:row>18</xdr:row>
      <xdr:rowOff>46463</xdr:rowOff>
    </xdr:from>
    <xdr:to>
      <xdr:col>16</xdr:col>
      <xdr:colOff>448208</xdr:colOff>
      <xdr:row>20</xdr:row>
      <xdr:rowOff>63230</xdr:rowOff>
    </xdr:to>
    <xdr:grpSp>
      <xdr:nvGrpSpPr>
        <xdr:cNvPr id="52" name="群組 51">
          <a:extLst>
            <a:ext uri="{FF2B5EF4-FFF2-40B4-BE49-F238E27FC236}">
              <a16:creationId xmlns:a16="http://schemas.microsoft.com/office/drawing/2014/main" id="{00000000-0008-0000-0700-000034000000}"/>
            </a:ext>
          </a:extLst>
        </xdr:cNvPr>
        <xdr:cNvGrpSpPr/>
      </xdr:nvGrpSpPr>
      <xdr:grpSpPr>
        <a:xfrm>
          <a:off x="9191628" y="3975526"/>
          <a:ext cx="1734080" cy="453329"/>
          <a:chOff x="13383835" y="6147552"/>
          <a:chExt cx="2561081" cy="651710"/>
        </a:xfrm>
      </xdr:grpSpPr>
      <xdr:sp macro="[0]!雪天型最終分析" textlink="">
        <xdr:nvSpPr>
          <xdr:cNvPr id="53" name="反回人格頁">
            <a:extLst>
              <a:ext uri="{FF2B5EF4-FFF2-40B4-BE49-F238E27FC236}">
                <a16:creationId xmlns:a16="http://schemas.microsoft.com/office/drawing/2014/main" id="{00000000-0008-0000-0700-000035000000}"/>
              </a:ext>
            </a:extLst>
          </xdr:cNvPr>
          <xdr:cNvSpPr/>
        </xdr:nvSpPr>
        <xdr:spPr>
          <a:xfrm>
            <a:off x="13383835" y="6147552"/>
            <a:ext cx="2561081"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54" name="箭號: 向下 53">
            <a:extLst>
              <a:ext uri="{FF2B5EF4-FFF2-40B4-BE49-F238E27FC236}">
                <a16:creationId xmlns:a16="http://schemas.microsoft.com/office/drawing/2014/main" id="{00000000-0008-0000-0700-000036000000}"/>
              </a:ext>
            </a:extLst>
          </xdr:cNvPr>
          <xdr:cNvSpPr/>
        </xdr:nvSpPr>
        <xdr:spPr>
          <a:xfrm>
            <a:off x="13913994" y="6313380"/>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573049</xdr:colOff>
      <xdr:row>30</xdr:row>
      <xdr:rowOff>30976</xdr:rowOff>
    </xdr:from>
    <xdr:to>
      <xdr:col>8</xdr:col>
      <xdr:colOff>185305</xdr:colOff>
      <xdr:row>47</xdr:row>
      <xdr:rowOff>153276</xdr:rowOff>
    </xdr:to>
    <xdr:grpSp>
      <xdr:nvGrpSpPr>
        <xdr:cNvPr id="72" name="群組 71">
          <a:extLst>
            <a:ext uri="{FF2B5EF4-FFF2-40B4-BE49-F238E27FC236}">
              <a16:creationId xmlns:a16="http://schemas.microsoft.com/office/drawing/2014/main" id="{00000000-0008-0000-0700-000048000000}"/>
            </a:ext>
          </a:extLst>
        </xdr:cNvPr>
        <xdr:cNvGrpSpPr/>
      </xdr:nvGrpSpPr>
      <xdr:grpSpPr>
        <a:xfrm>
          <a:off x="4502112" y="6579414"/>
          <a:ext cx="921943" cy="3833081"/>
          <a:chOff x="4479410" y="6839391"/>
          <a:chExt cx="962809" cy="3061163"/>
        </a:xfrm>
      </xdr:grpSpPr>
      <xdr:sp macro="" textlink="">
        <xdr:nvSpPr>
          <xdr:cNvPr id="73" name="夏普率">
            <a:extLst>
              <a:ext uri="{FF2B5EF4-FFF2-40B4-BE49-F238E27FC236}">
                <a16:creationId xmlns:a16="http://schemas.microsoft.com/office/drawing/2014/main" id="{00000000-0008-0000-0700-000049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4" name="矩形: 圓角 73">
            <a:extLst>
              <a:ext uri="{FF2B5EF4-FFF2-40B4-BE49-F238E27FC236}">
                <a16:creationId xmlns:a16="http://schemas.microsoft.com/office/drawing/2014/main" id="{00000000-0008-0000-0700-00004A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75" name="標準差">
            <a:extLst>
              <a:ext uri="{FF2B5EF4-FFF2-40B4-BE49-F238E27FC236}">
                <a16:creationId xmlns:a16="http://schemas.microsoft.com/office/drawing/2014/main" id="{00000000-0008-0000-0700-00004B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6" name="矩形: 圓角 75">
            <a:extLst>
              <a:ext uri="{FF2B5EF4-FFF2-40B4-BE49-F238E27FC236}">
                <a16:creationId xmlns:a16="http://schemas.microsoft.com/office/drawing/2014/main" id="{00000000-0008-0000-0700-00004C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7" name="變異數">
            <a:extLst>
              <a:ext uri="{FF2B5EF4-FFF2-40B4-BE49-F238E27FC236}">
                <a16:creationId xmlns:a16="http://schemas.microsoft.com/office/drawing/2014/main" id="{00000000-0008-0000-0700-00004D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8" name="矩形: 圓角 77">
            <a:extLst>
              <a:ext uri="{FF2B5EF4-FFF2-40B4-BE49-F238E27FC236}">
                <a16:creationId xmlns:a16="http://schemas.microsoft.com/office/drawing/2014/main" id="{00000000-0008-0000-0700-00004E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9" name="平均數">
            <a:extLst>
              <a:ext uri="{FF2B5EF4-FFF2-40B4-BE49-F238E27FC236}">
                <a16:creationId xmlns:a16="http://schemas.microsoft.com/office/drawing/2014/main" id="{00000000-0008-0000-0700-00004F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0" name="矩形: 圓角 79">
            <a:extLst>
              <a:ext uri="{FF2B5EF4-FFF2-40B4-BE49-F238E27FC236}">
                <a16:creationId xmlns:a16="http://schemas.microsoft.com/office/drawing/2014/main" id="{00000000-0008-0000-0700-000050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00000000-0008-0000-0800-0000020000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4</xdr:col>
      <xdr:colOff>336664</xdr:colOff>
      <xdr:row>0</xdr:row>
      <xdr:rowOff>0</xdr:rowOff>
    </xdr:from>
    <xdr:ext cx="9276523" cy="12348265"/>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53634" y="0"/>
          <a:ext cx="9276523" cy="12348265"/>
        </a:xfrm>
        <a:prstGeom prst="rect">
          <a:avLst/>
        </a:prstGeom>
      </xdr:spPr>
    </xdr:pic>
    <xdr:clientData/>
  </xdr:one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00000000-0008-0000-0B00-000014000000}"/>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95241</xdr:colOff>
      <xdr:row>25</xdr:row>
      <xdr:rowOff>154094</xdr:rowOff>
    </xdr:from>
    <xdr:to>
      <xdr:col>16</xdr:col>
      <xdr:colOff>553518</xdr:colOff>
      <xdr:row>50</xdr:row>
      <xdr:rowOff>179131</xdr:rowOff>
    </xdr:to>
    <xdr:sp macro="[0]!返回風險中立偏厭人格頁_Click" textlink="">
      <xdr:nvSpPr>
        <xdr:cNvPr id="23" name="矩形: 圓角 22">
          <a:extLst>
            <a:ext uri="{FF2B5EF4-FFF2-40B4-BE49-F238E27FC236}">
              <a16:creationId xmlns:a16="http://schemas.microsoft.com/office/drawing/2014/main" id="{00000000-0008-0000-0B00-000017000000}"/>
            </a:ext>
          </a:extLst>
        </xdr:cNvPr>
        <xdr:cNvSpPr/>
      </xdr:nvSpPr>
      <xdr:spPr>
        <a:xfrm>
          <a:off x="4020696" y="5137882"/>
          <a:ext cx="7000701" cy="5316704"/>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sp macro="[0]!返回風險中立偏厭人格頁_Click" textlink="">
      <xdr:nvSpPr>
        <xdr:cNvPr id="25" name="矩形: 圓角 24">
          <a:extLst>
            <a:ext uri="{FF2B5EF4-FFF2-40B4-BE49-F238E27FC236}">
              <a16:creationId xmlns:a16="http://schemas.microsoft.com/office/drawing/2014/main" id="{00000000-0008-0000-0B00-000019000000}"/>
            </a:ext>
          </a:extLst>
        </xdr:cNvPr>
        <xdr:cNvSpPr/>
      </xdr:nvSpPr>
      <xdr:spPr>
        <a:xfrm>
          <a:off x="4080786" y="4975026"/>
          <a:ext cx="7084364" cy="328655"/>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438150</xdr:colOff>
      <xdr:row>51</xdr:row>
      <xdr:rowOff>135706</xdr:rowOff>
    </xdr:from>
    <xdr:to>
      <xdr:col>16</xdr:col>
      <xdr:colOff>381000</xdr:colOff>
      <xdr:row>54</xdr:row>
      <xdr:rowOff>135706</xdr:rowOff>
    </xdr:to>
    <xdr:sp macro="[0]!列印風險中立偏厭惡結果" textlink="">
      <xdr:nvSpPr>
        <xdr:cNvPr id="28" name="列印風險中偏厭惡結果">
          <a:extLst>
            <a:ext uri="{FF2B5EF4-FFF2-40B4-BE49-F238E27FC236}">
              <a16:creationId xmlns:a16="http://schemas.microsoft.com/office/drawing/2014/main" id="{00000000-0008-0000-0B00-00001C000000}"/>
            </a:ext>
          </a:extLst>
        </xdr:cNvPr>
        <xdr:cNvSpPr/>
      </xdr:nvSpPr>
      <xdr:spPr>
        <a:xfrm>
          <a:off x="9010650" y="11028398"/>
          <a:ext cx="1921119"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51</xdr:row>
      <xdr:rowOff>145231</xdr:rowOff>
    </xdr:from>
    <xdr:to>
      <xdr:col>9</xdr:col>
      <xdr:colOff>317500</xdr:colOff>
      <xdr:row>54</xdr:row>
      <xdr:rowOff>145231</xdr:rowOff>
    </xdr:to>
    <xdr:sp macro="[0]!返回風險中立偏厭人格頁_Click" textlink="">
      <xdr:nvSpPr>
        <xdr:cNvPr id="29" name="反回人格頁">
          <a:extLst>
            <a:ext uri="{FF2B5EF4-FFF2-40B4-BE49-F238E27FC236}">
              <a16:creationId xmlns:a16="http://schemas.microsoft.com/office/drawing/2014/main" id="{00000000-0008-0000-0B00-00001D000000}"/>
            </a:ext>
          </a:extLst>
        </xdr:cNvPr>
        <xdr:cNvSpPr/>
      </xdr:nvSpPr>
      <xdr:spPr>
        <a:xfrm>
          <a:off x="4194663" y="11037923"/>
          <a:ext cx="2057645"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52</xdr:row>
      <xdr:rowOff>30196</xdr:rowOff>
    </xdr:from>
    <xdr:to>
      <xdr:col>7</xdr:col>
      <xdr:colOff>76200</xdr:colOff>
      <xdr:row>54</xdr:row>
      <xdr:rowOff>49247</xdr:rowOff>
    </xdr:to>
    <xdr:pic macro="[0]!返回風險中立偏厭人格頁_Click">
      <xdr:nvPicPr>
        <xdr:cNvPr id="30" name="返回圖" descr="返回 以實心填滿">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6200000">
          <a:off x="4266467" y="11175666"/>
          <a:ext cx="458666" cy="392725"/>
        </a:xfrm>
        <a:prstGeom prst="rect">
          <a:avLst/>
        </a:prstGeom>
      </xdr:spPr>
    </xdr:pic>
    <xdr:clientData/>
  </xdr:twoCellAnchor>
  <xdr:twoCellAnchor>
    <xdr:from>
      <xdr:col>9</xdr:col>
      <xdr:colOff>467830</xdr:colOff>
      <xdr:row>11</xdr:row>
      <xdr:rowOff>207066</xdr:rowOff>
    </xdr:from>
    <xdr:to>
      <xdr:col>16</xdr:col>
      <xdr:colOff>552174</xdr:colOff>
      <xdr:row>21</xdr:row>
      <xdr:rowOff>84111</xdr:rowOff>
    </xdr:to>
    <xdr:sp macro="" textlink="">
      <xdr:nvSpPr>
        <xdr:cNvPr id="32" name="portfolio">
          <a:extLst>
            <a:ext uri="{FF2B5EF4-FFF2-40B4-BE49-F238E27FC236}">
              <a16:creationId xmlns:a16="http://schemas.microsoft.com/office/drawing/2014/main" id="{00000000-0008-0000-0B00-000020000000}"/>
            </a:ext>
          </a:extLst>
        </xdr:cNvPr>
        <xdr:cNvSpPr/>
      </xdr:nvSpPr>
      <xdr:spPr>
        <a:xfrm>
          <a:off x="6431308" y="2636631"/>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6669.TW,3533.TW,2059.TW,2357.TW,2404.TW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00000000-0008-0000-0B00-00001B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6</xdr:col>
      <xdr:colOff>136525</xdr:colOff>
      <xdr:row>4</xdr:row>
      <xdr:rowOff>165653</xdr:rowOff>
    </xdr:from>
    <xdr:to>
      <xdr:col>16</xdr:col>
      <xdr:colOff>543298</xdr:colOff>
      <xdr:row>8</xdr:row>
      <xdr:rowOff>92727</xdr:rowOff>
    </xdr:to>
    <xdr:grpSp>
      <xdr:nvGrpSpPr>
        <xdr:cNvPr id="33" name="群組 32">
          <a:extLst>
            <a:ext uri="{FF2B5EF4-FFF2-40B4-BE49-F238E27FC236}">
              <a16:creationId xmlns:a16="http://schemas.microsoft.com/office/drawing/2014/main" id="{00000000-0008-0000-0B00-000021000000}"/>
            </a:ext>
          </a:extLst>
        </xdr:cNvPr>
        <xdr:cNvGrpSpPr/>
      </xdr:nvGrpSpPr>
      <xdr:grpSpPr>
        <a:xfrm>
          <a:off x="4061980" y="1012320"/>
          <a:ext cx="6949197" cy="773740"/>
          <a:chOff x="4189369" y="993205"/>
          <a:chExt cx="7032860" cy="810553"/>
        </a:xfrm>
      </xdr:grpSpPr>
      <xdr:grpSp>
        <xdr:nvGrpSpPr>
          <xdr:cNvPr id="34" name="群組 33">
            <a:extLst>
              <a:ext uri="{FF2B5EF4-FFF2-40B4-BE49-F238E27FC236}">
                <a16:creationId xmlns:a16="http://schemas.microsoft.com/office/drawing/2014/main" id="{00000000-0008-0000-0B00-000022000000}"/>
              </a:ext>
            </a:extLst>
          </xdr:cNvPr>
          <xdr:cNvGrpSpPr/>
        </xdr:nvGrpSpPr>
        <xdr:grpSpPr>
          <a:xfrm>
            <a:off x="4189369" y="993205"/>
            <a:ext cx="7032860" cy="810553"/>
            <a:chOff x="4225601" y="891419"/>
            <a:chExt cx="7299843" cy="760877"/>
          </a:xfrm>
        </xdr:grpSpPr>
        <xdr:sp macro="" textlink="">
          <xdr:nvSpPr>
            <xdr:cNvPr id="43" name="矩形: 圓角 42">
              <a:extLst>
                <a:ext uri="{FF2B5EF4-FFF2-40B4-BE49-F238E27FC236}">
                  <a16:creationId xmlns:a16="http://schemas.microsoft.com/office/drawing/2014/main" id="{00000000-0008-0000-0B00-00002B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4" name="矩形: 圓角 43">
              <a:extLst>
                <a:ext uri="{FF2B5EF4-FFF2-40B4-BE49-F238E27FC236}">
                  <a16:creationId xmlns:a16="http://schemas.microsoft.com/office/drawing/2014/main" id="{00000000-0008-0000-0B00-00002C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5" name="直線接點 44">
              <a:extLst>
                <a:ext uri="{FF2B5EF4-FFF2-40B4-BE49-F238E27FC236}">
                  <a16:creationId xmlns:a16="http://schemas.microsoft.com/office/drawing/2014/main" id="{00000000-0008-0000-0B00-00002D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0B00-00002E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0B00-00002F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8" name="直線接點 47">
              <a:extLst>
                <a:ext uri="{FF2B5EF4-FFF2-40B4-BE49-F238E27FC236}">
                  <a16:creationId xmlns:a16="http://schemas.microsoft.com/office/drawing/2014/main" id="{00000000-0008-0000-0B00-000030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0B00-000031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直線接點 49">
              <a:extLst>
                <a:ext uri="{FF2B5EF4-FFF2-40B4-BE49-F238E27FC236}">
                  <a16:creationId xmlns:a16="http://schemas.microsoft.com/office/drawing/2014/main" id="{00000000-0008-0000-0B00-000032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 name="文字方塊 34">
            <a:extLst>
              <a:ext uri="{FF2B5EF4-FFF2-40B4-BE49-F238E27FC236}">
                <a16:creationId xmlns:a16="http://schemas.microsoft.com/office/drawing/2014/main" id="{00000000-0008-0000-0B00-000023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6" name="文字方塊 35">
            <a:extLst>
              <a:ext uri="{FF2B5EF4-FFF2-40B4-BE49-F238E27FC236}">
                <a16:creationId xmlns:a16="http://schemas.microsoft.com/office/drawing/2014/main" id="{00000000-0008-0000-0B00-000024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7" name="文字方塊 36">
            <a:extLst>
              <a:ext uri="{FF2B5EF4-FFF2-40B4-BE49-F238E27FC236}">
                <a16:creationId xmlns:a16="http://schemas.microsoft.com/office/drawing/2014/main" id="{00000000-0008-0000-0B00-000025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8" name="文字方塊 37">
            <a:extLst>
              <a:ext uri="{FF2B5EF4-FFF2-40B4-BE49-F238E27FC236}">
                <a16:creationId xmlns:a16="http://schemas.microsoft.com/office/drawing/2014/main" id="{00000000-0008-0000-0B00-000026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9" name="暱稱">
            <a:extLst>
              <a:ext uri="{FF2B5EF4-FFF2-40B4-BE49-F238E27FC236}">
                <a16:creationId xmlns:a16="http://schemas.microsoft.com/office/drawing/2014/main" id="{00000000-0008-0000-0B00-000027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年齡">
            <a:extLst>
              <a:ext uri="{FF2B5EF4-FFF2-40B4-BE49-F238E27FC236}">
                <a16:creationId xmlns:a16="http://schemas.microsoft.com/office/drawing/2014/main" id="{00000000-0008-0000-0B00-000028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性別">
            <a:extLst>
              <a:ext uri="{FF2B5EF4-FFF2-40B4-BE49-F238E27FC236}">
                <a16:creationId xmlns:a16="http://schemas.microsoft.com/office/drawing/2014/main" id="{00000000-0008-0000-0B00-000029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2" name="郵件">
            <a:extLst>
              <a:ext uri="{FF2B5EF4-FFF2-40B4-BE49-F238E27FC236}">
                <a16:creationId xmlns:a16="http://schemas.microsoft.com/office/drawing/2014/main" id="{00000000-0008-0000-0B00-00002A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148696</xdr:colOff>
      <xdr:row>9</xdr:row>
      <xdr:rowOff>207065</xdr:rowOff>
    </xdr:from>
    <xdr:to>
      <xdr:col>13</xdr:col>
      <xdr:colOff>654454</xdr:colOff>
      <xdr:row>11</xdr:row>
      <xdr:rowOff>40579</xdr:rowOff>
    </xdr:to>
    <xdr:sp macro="" textlink="">
      <xdr:nvSpPr>
        <xdr:cNvPr id="51" name="文字方塊 50">
          <a:extLst>
            <a:ext uri="{FF2B5EF4-FFF2-40B4-BE49-F238E27FC236}">
              <a16:creationId xmlns:a16="http://schemas.microsoft.com/office/drawing/2014/main" id="{00000000-0008-0000-0B00-000033000000}"/>
            </a:ext>
          </a:extLst>
        </xdr:cNvPr>
        <xdr:cNvSpPr txBox="1"/>
      </xdr:nvSpPr>
      <xdr:spPr>
        <a:xfrm>
          <a:off x="8100000" y="2194891"/>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524565</xdr:colOff>
      <xdr:row>26</xdr:row>
      <xdr:rowOff>13805</xdr:rowOff>
    </xdr:from>
    <xdr:to>
      <xdr:col>16</xdr:col>
      <xdr:colOff>166364</xdr:colOff>
      <xdr:row>31</xdr:row>
      <xdr:rowOff>132194</xdr:rowOff>
    </xdr:to>
    <xdr:grpSp>
      <xdr:nvGrpSpPr>
        <xdr:cNvPr id="31" name="群組 30">
          <a:extLst>
            <a:ext uri="{FF2B5EF4-FFF2-40B4-BE49-F238E27FC236}">
              <a16:creationId xmlns:a16="http://schemas.microsoft.com/office/drawing/2014/main" id="{00000000-0008-0000-0B00-00001F000000}"/>
            </a:ext>
          </a:extLst>
        </xdr:cNvPr>
        <xdr:cNvGrpSpPr/>
      </xdr:nvGrpSpPr>
      <xdr:grpSpPr>
        <a:xfrm>
          <a:off x="4450020" y="5209260"/>
          <a:ext cx="6184223" cy="1176722"/>
          <a:chOff x="4496876" y="5477267"/>
          <a:chExt cx="6267886" cy="1222737"/>
        </a:xfrm>
      </xdr:grpSpPr>
      <xdr:sp macro="" textlink="">
        <xdr:nvSpPr>
          <xdr:cNvPr id="53" name="蒙地卡羅">
            <a:extLst>
              <a:ext uri="{FF2B5EF4-FFF2-40B4-BE49-F238E27FC236}">
                <a16:creationId xmlns:a16="http://schemas.microsoft.com/office/drawing/2014/main" id="{00000000-0008-0000-0B00-000035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3533W     2059W     3008W     4763W     2454W     2207W     3661W     2327W     3406W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00000000-0008-0000-0B00-000036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00000000-0008-0000-0B00-000037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0        0.22        0.063        0.214        0.107        0.094        0.016        0.147        0.119        0.021</a:t>
            </a:r>
            <a:endParaRPr lang="zh-TW" altLang="en-US" sz="1100">
              <a:solidFill>
                <a:schemeClr val="dk1"/>
              </a:solidFill>
              <a:effectLst/>
              <a:latin typeface="+mn-lt"/>
              <a:ea typeface="+mn-ea"/>
              <a:cs typeface="+mn-cs"/>
            </a:endParaRPr>
          </a:p>
        </xdr:txBody>
      </xdr:sp>
    </xdr:grpSp>
    <xdr:clientData/>
  </xdr:twoCellAnchor>
  <xdr:twoCellAnchor>
    <xdr:from>
      <xdr:col>8</xdr:col>
      <xdr:colOff>258206</xdr:colOff>
      <xdr:row>32</xdr:row>
      <xdr:rowOff>121196</xdr:rowOff>
    </xdr:from>
    <xdr:to>
      <xdr:col>16</xdr:col>
      <xdr:colOff>177372</xdr:colOff>
      <xdr:row>50</xdr:row>
      <xdr:rowOff>37411</xdr:rowOff>
    </xdr:to>
    <xdr:sp macro="" textlink="">
      <xdr:nvSpPr>
        <xdr:cNvPr id="4" name="矩形: 圓角 3">
          <a:extLst>
            <a:ext uri="{FF2B5EF4-FFF2-40B4-BE49-F238E27FC236}">
              <a16:creationId xmlns:a16="http://schemas.microsoft.com/office/drawing/2014/main" id="{00000000-0008-0000-0B00-000004000000}"/>
            </a:ext>
          </a:extLst>
        </xdr:cNvPr>
        <xdr:cNvSpPr/>
      </xdr:nvSpPr>
      <xdr:spPr>
        <a:xfrm>
          <a:off x="5492145" y="6586651"/>
          <a:ext cx="5153106" cy="3726215"/>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13</xdr:col>
      <xdr:colOff>506489</xdr:colOff>
      <xdr:row>18</xdr:row>
      <xdr:rowOff>108085</xdr:rowOff>
    </xdr:from>
    <xdr:to>
      <xdr:col>16</xdr:col>
      <xdr:colOff>436014</xdr:colOff>
      <xdr:row>20</xdr:row>
      <xdr:rowOff>126170</xdr:rowOff>
    </xdr:to>
    <xdr:grpSp>
      <xdr:nvGrpSpPr>
        <xdr:cNvPr id="79" name="群組 78">
          <a:extLst>
            <a:ext uri="{FF2B5EF4-FFF2-40B4-BE49-F238E27FC236}">
              <a16:creationId xmlns:a16="http://schemas.microsoft.com/office/drawing/2014/main" id="{00000000-0008-0000-0B00-00004F000000}"/>
            </a:ext>
          </a:extLst>
        </xdr:cNvPr>
        <xdr:cNvGrpSpPr/>
      </xdr:nvGrpSpPr>
      <xdr:grpSpPr>
        <a:xfrm>
          <a:off x="9011641" y="3918085"/>
          <a:ext cx="1892252" cy="441418"/>
          <a:chOff x="13735911" y="6147552"/>
          <a:chExt cx="2209004" cy="651710"/>
        </a:xfrm>
      </xdr:grpSpPr>
      <xdr:sp macro="[0]!陰天型最終分析" textlink="">
        <xdr:nvSpPr>
          <xdr:cNvPr id="80" name="反回人格頁">
            <a:extLst>
              <a:ext uri="{FF2B5EF4-FFF2-40B4-BE49-F238E27FC236}">
                <a16:creationId xmlns:a16="http://schemas.microsoft.com/office/drawing/2014/main" id="{00000000-0008-0000-0B00-000050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0]!效率前緣" textlink="">
        <xdr:nvSpPr>
          <xdr:cNvPr id="81" name="箭號: 向下 80">
            <a:extLst>
              <a:ext uri="{FF2B5EF4-FFF2-40B4-BE49-F238E27FC236}">
                <a16:creationId xmlns:a16="http://schemas.microsoft.com/office/drawing/2014/main" id="{00000000-0008-0000-0B00-000051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529850</xdr:colOff>
      <xdr:row>32</xdr:row>
      <xdr:rowOff>133641</xdr:rowOff>
    </xdr:from>
    <xdr:to>
      <xdr:col>8</xdr:col>
      <xdr:colOff>161315</xdr:colOff>
      <xdr:row>50</xdr:row>
      <xdr:rowOff>49773</xdr:rowOff>
    </xdr:to>
    <xdr:grpSp>
      <xdr:nvGrpSpPr>
        <xdr:cNvPr id="82" name="群組 81">
          <a:extLst>
            <a:ext uri="{FF2B5EF4-FFF2-40B4-BE49-F238E27FC236}">
              <a16:creationId xmlns:a16="http://schemas.microsoft.com/office/drawing/2014/main" id="{00000000-0008-0000-0B00-000052000000}"/>
            </a:ext>
          </a:extLst>
        </xdr:cNvPr>
        <xdr:cNvGrpSpPr/>
      </xdr:nvGrpSpPr>
      <xdr:grpSpPr>
        <a:xfrm>
          <a:off x="4455305" y="6599096"/>
          <a:ext cx="939949" cy="3726132"/>
          <a:chOff x="4479410" y="6839391"/>
          <a:chExt cx="962809" cy="3061163"/>
        </a:xfrm>
      </xdr:grpSpPr>
      <xdr:sp macro="" textlink="">
        <xdr:nvSpPr>
          <xdr:cNvPr id="83" name="夏普率">
            <a:extLst>
              <a:ext uri="{FF2B5EF4-FFF2-40B4-BE49-F238E27FC236}">
                <a16:creationId xmlns:a16="http://schemas.microsoft.com/office/drawing/2014/main" id="{00000000-0008-0000-0B00-000053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1.38086360492636</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00000000-0008-0000-0B00-000054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00000000-0008-0000-0B00-000055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0.248418584984174</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00000000-0008-0000-0B00-000056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00000000-0008-0000-0B00-000057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6.17117933655392E-02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00000000-0008-0000-0B00-000058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00000000-0008-0000-0B00-000059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0.385932182791951</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00000000-0008-0000-0B00-00005A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431800</xdr:colOff>
      <xdr:row>33</xdr:row>
      <xdr:rowOff>171450</xdr:rowOff>
    </xdr:from>
    <xdr:to>
      <xdr:col>15</xdr:col>
      <xdr:colOff>571500</xdr:colOff>
      <xdr:row>48</xdr:row>
      <xdr:rowOff>171450</xdr:rowOff>
    </xdr:to>
    <xdr:graphicFrame macro="">
      <xdr:nvGraphicFramePr>
        <xdr:cNvPr id="11" name="圖表 10">
          <a:extLst>
            <a:ext uri="{FF2B5EF4-FFF2-40B4-BE49-F238E27FC236}">
              <a16:creationId xmlns:a16="http://schemas.microsoft.com/office/drawing/2014/main" id="{28381148-512D-43B9-AD69-48DFD71EFD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00000000-0008-0000-0C00-000002000000}"/>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E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E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E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E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E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E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E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E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E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334283</xdr:colOff>
      <xdr:row>0</xdr:row>
      <xdr:rowOff>163286</xdr:rowOff>
    </xdr:from>
    <xdr:to>
      <xdr:col>18</xdr:col>
      <xdr:colOff>334284</xdr:colOff>
      <xdr:row>56</xdr:row>
      <xdr:rowOff>163286</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46854" y="163286"/>
          <a:ext cx="9144001" cy="121920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030311" y="965286"/>
          <a:ext cx="6979104" cy="834744"/>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clientData/>
  </xdr:twoCellAnchor>
  <xdr:twoCellAnchor>
    <xdr:from>
      <xdr:col>6</xdr:col>
      <xdr:colOff>239413</xdr:colOff>
      <xdr:row>6</xdr:row>
      <xdr:rowOff>147334</xdr:rowOff>
    </xdr:from>
    <xdr:to>
      <xdr:col>8</xdr:col>
      <xdr:colOff>526960</xdr:colOff>
      <xdr:row>7</xdr:row>
      <xdr:rowOff>201249</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195951" y="1466180"/>
          <a:ext cx="1606394"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伊婷</a:t>
          </a:r>
        </a:p>
      </xdr:txBody>
    </xdr:sp>
    <xdr:clientData/>
  </xdr:twoCellAnchor>
  <xdr:twoCellAnchor>
    <xdr:from>
      <xdr:col>8</xdr:col>
      <xdr:colOff>658393</xdr:colOff>
      <xdr:row>6</xdr:row>
      <xdr:rowOff>146975</xdr:rowOff>
    </xdr:from>
    <xdr:to>
      <xdr:col>11</xdr:col>
      <xdr:colOff>149913</xdr:colOff>
      <xdr:row>7</xdr:row>
      <xdr:rowOff>200890</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5933778" y="1465821"/>
          <a:ext cx="1469789"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21</a:t>
          </a:r>
          <a:endParaRPr lang="zh-TW" altLang="en-US" sz="1600" b="1">
            <a:solidFill>
              <a:schemeClr val="tx1"/>
            </a:solidFill>
          </a:endParaRPr>
        </a:p>
      </xdr:txBody>
    </xdr:sp>
    <xdr:clientData/>
  </xdr:twoCellAnchor>
  <xdr:twoCellAnchor>
    <xdr:from>
      <xdr:col>11</xdr:col>
      <xdr:colOff>266728</xdr:colOff>
      <xdr:row>6</xdr:row>
      <xdr:rowOff>155602</xdr:rowOff>
    </xdr:from>
    <xdr:to>
      <xdr:col>13</xdr:col>
      <xdr:colOff>275714</xdr:colOff>
      <xdr:row>7</xdr:row>
      <xdr:rowOff>209517</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520382" y="1474448"/>
          <a:ext cx="1327832"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女</a:t>
          </a:r>
        </a:p>
      </xdr:txBody>
    </xdr:sp>
    <xdr:clientData/>
  </xdr:twoCellAnchor>
  <xdr:twoCellAnchor>
    <xdr:from>
      <xdr:col>13</xdr:col>
      <xdr:colOff>328192</xdr:colOff>
      <xdr:row>6</xdr:row>
      <xdr:rowOff>155243</xdr:rowOff>
    </xdr:from>
    <xdr:to>
      <xdr:col>16</xdr:col>
      <xdr:colOff>545290</xdr:colOff>
      <xdr:row>7</xdr:row>
      <xdr:rowOff>209158</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8900692" y="1474089"/>
          <a:ext cx="2195367"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ttting8864@gmail.com</a:t>
          </a:r>
          <a:endParaRPr lang="zh-TW" altLang="en-US" sz="1600" b="1">
            <a:solidFill>
              <a:schemeClr val="tx1"/>
            </a:solidFill>
          </a:endParaRPr>
        </a:p>
      </xdr:txBody>
    </xdr:sp>
    <xdr:clientData/>
  </xdr:twoCellAnchor>
  <xdr:twoCellAnchor>
    <xdr:from>
      <xdr:col>6</xdr:col>
      <xdr:colOff>58964</xdr:colOff>
      <xdr:row>9</xdr:row>
      <xdr:rowOff>180975</xdr:rowOff>
    </xdr:from>
    <xdr:to>
      <xdr:col>16</xdr:col>
      <xdr:colOff>525658</xdr:colOff>
      <xdr:row>49</xdr:row>
      <xdr:rowOff>92927</xdr:rowOff>
    </xdr:to>
    <xdr:grpSp>
      <xdr:nvGrpSpPr>
        <xdr:cNvPr id="20" name="群組 19">
          <a:extLst>
            <a:ext uri="{FF2B5EF4-FFF2-40B4-BE49-F238E27FC236}">
              <a16:creationId xmlns:a16="http://schemas.microsoft.com/office/drawing/2014/main" id="{00000000-0008-0000-0F00-000014000000}"/>
            </a:ext>
          </a:extLst>
        </xdr:cNvPr>
        <xdr:cNvGrpSpPr/>
      </xdr:nvGrpSpPr>
      <xdr:grpSpPr>
        <a:xfrm>
          <a:off x="3977821" y="2140404"/>
          <a:ext cx="6998123" cy="8620523"/>
          <a:chOff x="4210082" y="1972752"/>
          <a:chExt cx="7324694" cy="8209473"/>
        </a:xfrm>
      </xdr:grpSpPr>
      <xdr:sp macro="" textlink="">
        <xdr:nvSpPr>
          <xdr:cNvPr id="30" name="矩形: 圓角 29">
            <a:extLst>
              <a:ext uri="{FF2B5EF4-FFF2-40B4-BE49-F238E27FC236}">
                <a16:creationId xmlns:a16="http://schemas.microsoft.com/office/drawing/2014/main" id="{00000000-0008-0000-0F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F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sp macro="" textlink="">
        <xdr:nvSpPr>
          <xdr:cNvPr id="34" name="圓角矩形">
            <a:extLst>
              <a:ext uri="{FF2B5EF4-FFF2-40B4-BE49-F238E27FC236}">
                <a16:creationId xmlns:a16="http://schemas.microsoft.com/office/drawing/2014/main" id="{00000000-0008-0000-0F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zh-TW" altLang="en-US" sz="8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247649</xdr:colOff>
      <xdr:row>50</xdr:row>
      <xdr:rowOff>9527</xdr:rowOff>
    </xdr:from>
    <xdr:to>
      <xdr:col>9</xdr:col>
      <xdr:colOff>418170</xdr:colOff>
      <xdr:row>53</xdr:row>
      <xdr:rowOff>9527</xdr:rowOff>
    </xdr:to>
    <xdr:sp macro="[0]!返回風險中立人格頁面_Click" textlink="">
      <xdr:nvSpPr>
        <xdr:cNvPr id="38" name="反回人格頁">
          <a:extLst>
            <a:ext uri="{FF2B5EF4-FFF2-40B4-BE49-F238E27FC236}">
              <a16:creationId xmlns:a16="http://schemas.microsoft.com/office/drawing/2014/main" id="{00000000-0008-0000-0F00-000026000000}"/>
            </a:ext>
          </a:extLst>
        </xdr:cNvPr>
        <xdr:cNvSpPr/>
      </xdr:nvSpPr>
      <xdr:spPr>
        <a:xfrm>
          <a:off x="4243503" y="10850990"/>
          <a:ext cx="2168447" cy="650488"/>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50</xdr:row>
      <xdr:rowOff>152400</xdr:rowOff>
    </xdr:from>
    <xdr:to>
      <xdr:col>7</xdr:col>
      <xdr:colOff>133350</xdr:colOff>
      <xdr:row>52</xdr:row>
      <xdr:rowOff>190500</xdr:rowOff>
    </xdr:to>
    <xdr:pic>
      <xdr:nvPicPr>
        <xdr:cNvPr id="39" name="返回圖" descr="返回 以實心填滿">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50137" y="11020580"/>
          <a:ext cx="471759" cy="418325"/>
        </a:xfrm>
        <a:prstGeom prst="rect">
          <a:avLst/>
        </a:prstGeom>
      </xdr:spPr>
    </xdr:pic>
    <xdr:clientData/>
  </xdr:twoCellAnchor>
  <xdr:twoCellAnchor>
    <xdr:from>
      <xdr:col>13</xdr:col>
      <xdr:colOff>361950</xdr:colOff>
      <xdr:row>50</xdr:row>
      <xdr:rowOff>28577</xdr:rowOff>
    </xdr:from>
    <xdr:to>
      <xdr:col>16</xdr:col>
      <xdr:colOff>400050</xdr:colOff>
      <xdr:row>53</xdr:row>
      <xdr:rowOff>28577</xdr:rowOff>
    </xdr:to>
    <xdr:sp macro="[0]!列印風險中立結果" textlink="">
      <xdr:nvSpPr>
        <xdr:cNvPr id="40" name="列印風險中立結果">
          <a:extLst>
            <a:ext uri="{FF2B5EF4-FFF2-40B4-BE49-F238E27FC236}">
              <a16:creationId xmlns:a16="http://schemas.microsoft.com/office/drawing/2014/main" id="{00000000-0008-0000-0F00-000028000000}"/>
            </a:ext>
          </a:extLst>
        </xdr:cNvPr>
        <xdr:cNvSpPr/>
      </xdr:nvSpPr>
      <xdr:spPr>
        <a:xfrm>
          <a:off x="9019633" y="10870040"/>
          <a:ext cx="2036027" cy="650488"/>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9</xdr:col>
      <xdr:colOff>452913</xdr:colOff>
      <xdr:row>11</xdr:row>
      <xdr:rowOff>129352</xdr:rowOff>
    </xdr:from>
    <xdr:to>
      <xdr:col>16</xdr:col>
      <xdr:colOff>565889</xdr:colOff>
      <xdr:row>21</xdr:row>
      <xdr:rowOff>98426</xdr:rowOff>
    </xdr:to>
    <xdr:sp macro="" textlink="">
      <xdr:nvSpPr>
        <xdr:cNvPr id="41" name="portfolio">
          <a:extLst>
            <a:ext uri="{FF2B5EF4-FFF2-40B4-BE49-F238E27FC236}">
              <a16:creationId xmlns:a16="http://schemas.microsoft.com/office/drawing/2014/main" id="{00000000-0008-0000-0F00-000029000000}"/>
            </a:ext>
          </a:extLst>
        </xdr:cNvPr>
        <xdr:cNvSpPr/>
      </xdr:nvSpPr>
      <xdr:spPr>
        <a:xfrm>
          <a:off x="6379580" y="2457685"/>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6669.TW,3036.TW,2357.TW,4938.TW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1905.TW,6414.TW,3356.TW,1809.TW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528126</xdr:colOff>
      <xdr:row>24</xdr:row>
      <xdr:rowOff>201087</xdr:rowOff>
    </xdr:from>
    <xdr:to>
      <xdr:col>16</xdr:col>
      <xdr:colOff>181429</xdr:colOff>
      <xdr:row>30</xdr:row>
      <xdr:rowOff>153823</xdr:rowOff>
    </xdr:to>
    <xdr:grpSp>
      <xdr:nvGrpSpPr>
        <xdr:cNvPr id="21" name="群組 20">
          <a:extLst>
            <a:ext uri="{FF2B5EF4-FFF2-40B4-BE49-F238E27FC236}">
              <a16:creationId xmlns:a16="http://schemas.microsoft.com/office/drawing/2014/main" id="{00000000-0008-0000-0F00-000015000000}"/>
            </a:ext>
          </a:extLst>
        </xdr:cNvPr>
        <xdr:cNvGrpSpPr/>
      </xdr:nvGrpSpPr>
      <xdr:grpSpPr>
        <a:xfrm>
          <a:off x="4446983" y="5426230"/>
          <a:ext cx="6184732" cy="1259022"/>
          <a:chOff x="4496876" y="5477267"/>
          <a:chExt cx="6267886" cy="1222737"/>
        </a:xfrm>
      </xdr:grpSpPr>
      <xdr:sp macro="" textlink="">
        <xdr:nvSpPr>
          <xdr:cNvPr id="44" name="蒙地卡羅">
            <a:extLst>
              <a:ext uri="{FF2B5EF4-FFF2-40B4-BE49-F238E27FC236}">
                <a16:creationId xmlns:a16="http://schemas.microsoft.com/office/drawing/2014/main" id="{00000000-0008-0000-0F00-00002C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45" name="矩形: 圓角 44">
            <a:extLst>
              <a:ext uri="{FF2B5EF4-FFF2-40B4-BE49-F238E27FC236}">
                <a16:creationId xmlns:a16="http://schemas.microsoft.com/office/drawing/2014/main" id="{00000000-0008-0000-0F00-00002D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46" name="權重">
            <a:extLst>
              <a:ext uri="{FF2B5EF4-FFF2-40B4-BE49-F238E27FC236}">
                <a16:creationId xmlns:a16="http://schemas.microsoft.com/office/drawing/2014/main" id="{00000000-0008-0000-0F00-00002E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0.092        0.022        0.245        0.201        0.092        0.013        0.198        0.014        0.122        0.001</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308930</xdr:colOff>
      <xdr:row>31</xdr:row>
      <xdr:rowOff>59296</xdr:rowOff>
    </xdr:from>
    <xdr:to>
      <xdr:col>16</xdr:col>
      <xdr:colOff>196462</xdr:colOff>
      <xdr:row>48</xdr:row>
      <xdr:rowOff>179387</xdr:rowOff>
    </xdr:to>
    <xdr:sp macro="" textlink="">
      <xdr:nvSpPr>
        <xdr:cNvPr id="56" name="矩形: 圓角 55">
          <a:extLst>
            <a:ext uri="{FF2B5EF4-FFF2-40B4-BE49-F238E27FC236}">
              <a16:creationId xmlns:a16="http://schemas.microsoft.com/office/drawing/2014/main" id="{00000000-0008-0000-0F00-000038000000}"/>
            </a:ext>
          </a:extLst>
        </xdr:cNvPr>
        <xdr:cNvSpPr/>
      </xdr:nvSpPr>
      <xdr:spPr>
        <a:xfrm>
          <a:off x="5534073" y="6808439"/>
          <a:ext cx="5112675" cy="3821234"/>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108415</xdr:colOff>
      <xdr:row>22</xdr:row>
      <xdr:rowOff>108415</xdr:rowOff>
    </xdr:from>
    <xdr:to>
      <xdr:col>16</xdr:col>
      <xdr:colOff>527148</xdr:colOff>
      <xdr:row>23</xdr:row>
      <xdr:rowOff>212898</xdr:rowOff>
    </xdr:to>
    <xdr:sp macro="[0]!返回風險中立偏厭人格頁_Click" textlink="">
      <xdr:nvSpPr>
        <xdr:cNvPr id="57" name="矩形: 圓角 56">
          <a:extLst>
            <a:ext uri="{FF2B5EF4-FFF2-40B4-BE49-F238E27FC236}">
              <a16:creationId xmlns:a16="http://schemas.microsoft.com/office/drawing/2014/main" id="{00000000-0008-0000-0F00-000039000000}"/>
            </a:ext>
          </a:extLst>
        </xdr:cNvPr>
        <xdr:cNvSpPr/>
      </xdr:nvSpPr>
      <xdr:spPr>
        <a:xfrm>
          <a:off x="4104269" y="487865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615157</xdr:colOff>
      <xdr:row>18</xdr:row>
      <xdr:rowOff>139390</xdr:rowOff>
    </xdr:from>
    <xdr:to>
      <xdr:col>16</xdr:col>
      <xdr:colOff>417232</xdr:colOff>
      <xdr:row>20</xdr:row>
      <xdr:rowOff>156157</xdr:rowOff>
    </xdr:to>
    <xdr:grpSp>
      <xdr:nvGrpSpPr>
        <xdr:cNvPr id="58" name="群組 57">
          <a:extLst>
            <a:ext uri="{FF2B5EF4-FFF2-40B4-BE49-F238E27FC236}">
              <a16:creationId xmlns:a16="http://schemas.microsoft.com/office/drawing/2014/main" id="{00000000-0008-0000-0F00-00003A000000}"/>
            </a:ext>
          </a:extLst>
        </xdr:cNvPr>
        <xdr:cNvGrpSpPr/>
      </xdr:nvGrpSpPr>
      <xdr:grpSpPr>
        <a:xfrm>
          <a:off x="9106014" y="4058247"/>
          <a:ext cx="1761504" cy="452196"/>
          <a:chOff x="13735911" y="6147552"/>
          <a:chExt cx="2209004" cy="651710"/>
        </a:xfrm>
      </xdr:grpSpPr>
      <xdr:sp macro="[0]!晴天型最終分析" textlink="">
        <xdr:nvSpPr>
          <xdr:cNvPr id="59" name="反回人格頁">
            <a:extLst>
              <a:ext uri="{FF2B5EF4-FFF2-40B4-BE49-F238E27FC236}">
                <a16:creationId xmlns:a16="http://schemas.microsoft.com/office/drawing/2014/main" id="{00000000-0008-0000-0F00-00003B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60" name="箭號: 向下 59">
            <a:extLst>
              <a:ext uri="{FF2B5EF4-FFF2-40B4-BE49-F238E27FC236}">
                <a16:creationId xmlns:a16="http://schemas.microsoft.com/office/drawing/2014/main" id="{00000000-0008-0000-0F00-00003C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514048</xdr:colOff>
      <xdr:row>31</xdr:row>
      <xdr:rowOff>90714</xdr:rowOff>
    </xdr:from>
    <xdr:to>
      <xdr:col>8</xdr:col>
      <xdr:colOff>127779</xdr:colOff>
      <xdr:row>48</xdr:row>
      <xdr:rowOff>181429</xdr:rowOff>
    </xdr:to>
    <xdr:grpSp>
      <xdr:nvGrpSpPr>
        <xdr:cNvPr id="61" name="群組 60">
          <a:extLst>
            <a:ext uri="{FF2B5EF4-FFF2-40B4-BE49-F238E27FC236}">
              <a16:creationId xmlns:a16="http://schemas.microsoft.com/office/drawing/2014/main" id="{00000000-0008-0000-0F00-00003D000000}"/>
            </a:ext>
          </a:extLst>
        </xdr:cNvPr>
        <xdr:cNvGrpSpPr/>
      </xdr:nvGrpSpPr>
      <xdr:grpSpPr>
        <a:xfrm>
          <a:off x="4432905" y="6839857"/>
          <a:ext cx="920017" cy="3791858"/>
          <a:chOff x="4479410" y="6839391"/>
          <a:chExt cx="962809" cy="3061163"/>
        </a:xfrm>
      </xdr:grpSpPr>
      <xdr:sp macro="" textlink="">
        <xdr:nvSpPr>
          <xdr:cNvPr id="62" name="夏普率">
            <a:extLst>
              <a:ext uri="{FF2B5EF4-FFF2-40B4-BE49-F238E27FC236}">
                <a16:creationId xmlns:a16="http://schemas.microsoft.com/office/drawing/2014/main" id="{00000000-0008-0000-0F00-00003E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2.06621058249676</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3" name="矩形: 圓角 62">
            <a:extLst>
              <a:ext uri="{FF2B5EF4-FFF2-40B4-BE49-F238E27FC236}">
                <a16:creationId xmlns:a16="http://schemas.microsoft.com/office/drawing/2014/main" id="{00000000-0008-0000-0F00-00003F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4" name="標準差">
            <a:extLst>
              <a:ext uri="{FF2B5EF4-FFF2-40B4-BE49-F238E27FC236}">
                <a16:creationId xmlns:a16="http://schemas.microsoft.com/office/drawing/2014/main" id="{00000000-0008-0000-0F00-000040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0.216665203743043</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5" name="矩形: 圓角 64">
            <a:extLst>
              <a:ext uri="{FF2B5EF4-FFF2-40B4-BE49-F238E27FC236}">
                <a16:creationId xmlns:a16="http://schemas.microsoft.com/office/drawing/2014/main" id="{00000000-0008-0000-0F00-000041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66" name="變異數">
            <a:extLst>
              <a:ext uri="{FF2B5EF4-FFF2-40B4-BE49-F238E27FC236}">
                <a16:creationId xmlns:a16="http://schemas.microsoft.com/office/drawing/2014/main" id="{00000000-0008-0000-0F00-000042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4.69438105130145E-02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0000000-0008-0000-0F00-000043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68" name="平均數">
            <a:extLst>
              <a:ext uri="{FF2B5EF4-FFF2-40B4-BE49-F238E27FC236}">
                <a16:creationId xmlns:a16="http://schemas.microsoft.com/office/drawing/2014/main" id="{00000000-0008-0000-0F00-000044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0.490575936832692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0000000-0008-0000-0F00-000045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431800</xdr:colOff>
      <xdr:row>32</xdr:row>
      <xdr:rowOff>76200</xdr:rowOff>
    </xdr:from>
    <xdr:to>
      <xdr:col>15</xdr:col>
      <xdr:colOff>571500</xdr:colOff>
      <xdr:row>47</xdr:row>
      <xdr:rowOff>76200</xdr:rowOff>
    </xdr:to>
    <xdr:graphicFrame macro="">
      <xdr:nvGraphicFramePr>
        <xdr:cNvPr id="42" name="圖表 41">
          <a:extLst>
            <a:ext uri="{FF2B5EF4-FFF2-40B4-BE49-F238E27FC236}">
              <a16:creationId xmlns:a16="http://schemas.microsoft.com/office/drawing/2014/main" id="{86F264FC-49B6-4A96-A7E6-349B4F6F0A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00000000-0008-0000-1000-000002000000}"/>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12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12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12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12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12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12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12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12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12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67131" y="0"/>
          <a:ext cx="9151471" cy="12550588"/>
        </a:xfrm>
        <a:prstGeom prst="rect">
          <a:avLst/>
        </a:prstGeom>
      </xdr:spPr>
    </xdr:pic>
    <xdr:clientData/>
  </xdr:twoCellAnchor>
  <xdr:twoCellAnchor>
    <xdr:from>
      <xdr:col>6</xdr:col>
      <xdr:colOff>95282</xdr:colOff>
      <xdr:row>9</xdr:row>
      <xdr:rowOff>172527</xdr:rowOff>
    </xdr:from>
    <xdr:to>
      <xdr:col>16</xdr:col>
      <xdr:colOff>561976</xdr:colOff>
      <xdr:row>48</xdr:row>
      <xdr:rowOff>202660</xdr:rowOff>
    </xdr:to>
    <xdr:grpSp>
      <xdr:nvGrpSpPr>
        <xdr:cNvPr id="20" name="群組 19">
          <a:extLst>
            <a:ext uri="{FF2B5EF4-FFF2-40B4-BE49-F238E27FC236}">
              <a16:creationId xmlns:a16="http://schemas.microsoft.com/office/drawing/2014/main" id="{00000000-0008-0000-1300-000014000000}"/>
            </a:ext>
          </a:extLst>
        </xdr:cNvPr>
        <xdr:cNvGrpSpPr/>
      </xdr:nvGrpSpPr>
      <xdr:grpSpPr>
        <a:xfrm>
          <a:off x="4095782" y="2172777"/>
          <a:ext cx="7134194" cy="8697883"/>
          <a:chOff x="4210082" y="1972752"/>
          <a:chExt cx="7324694" cy="8209473"/>
        </a:xfrm>
      </xdr:grpSpPr>
      <xdr:sp macro="" textlink="">
        <xdr:nvSpPr>
          <xdr:cNvPr id="21" name="矩形: 圓角 20">
            <a:extLst>
              <a:ext uri="{FF2B5EF4-FFF2-40B4-BE49-F238E27FC236}">
                <a16:creationId xmlns:a16="http://schemas.microsoft.com/office/drawing/2014/main" id="{00000000-0008-0000-1300-000015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3" name="portfolio">
            <a:extLst>
              <a:ext uri="{FF2B5EF4-FFF2-40B4-BE49-F238E27FC236}">
                <a16:creationId xmlns:a16="http://schemas.microsoft.com/office/drawing/2014/main" id="{00000000-0008-0000-1300-000017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3661.TW,2327.TW,3406.TW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24" name="矩形: 圓角 23">
            <a:extLst>
              <a:ext uri="{FF2B5EF4-FFF2-40B4-BE49-F238E27FC236}">
                <a16:creationId xmlns:a16="http://schemas.microsoft.com/office/drawing/2014/main" id="{00000000-0008-0000-1300-000018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28" name="圖片 27">
          <a:extLst>
            <a:ext uri="{FF2B5EF4-FFF2-40B4-BE49-F238E27FC236}">
              <a16:creationId xmlns:a16="http://schemas.microsoft.com/office/drawing/2014/main" id="{00000000-0008-0000-1300-00001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797300" y="2047875"/>
          <a:ext cx="2844800" cy="2997444"/>
        </a:xfrm>
        <a:prstGeom prst="rect">
          <a:avLst/>
        </a:prstGeom>
      </xdr:spPr>
    </xdr:pic>
    <xdr:clientData/>
  </xdr:twoCellAnchor>
  <xdr:twoCellAnchor>
    <xdr:from>
      <xdr:col>6</xdr:col>
      <xdr:colOff>228600</xdr:colOff>
      <xdr:row>49</xdr:row>
      <xdr:rowOff>196244</xdr:rowOff>
    </xdr:from>
    <xdr:to>
      <xdr:col>9</xdr:col>
      <xdr:colOff>432341</xdr:colOff>
      <xdr:row>52</xdr:row>
      <xdr:rowOff>196244</xdr:rowOff>
    </xdr:to>
    <xdr:sp macro="[1]!返回風險中立偏愛好人格頁_Click" textlink="">
      <xdr:nvSpPr>
        <xdr:cNvPr id="29" name="反回人格頁">
          <a:extLst>
            <a:ext uri="{FF2B5EF4-FFF2-40B4-BE49-F238E27FC236}">
              <a16:creationId xmlns:a16="http://schemas.microsoft.com/office/drawing/2014/main" id="{00000000-0008-0000-1300-00001D000000}"/>
            </a:ext>
          </a:extLst>
        </xdr:cNvPr>
        <xdr:cNvSpPr/>
      </xdr:nvSpPr>
      <xdr:spPr>
        <a:xfrm>
          <a:off x="4200728" y="10788584"/>
          <a:ext cx="2189804" cy="648511"/>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50</xdr:row>
      <xdr:rowOff>67349</xdr:rowOff>
    </xdr:from>
    <xdr:to>
      <xdr:col>7</xdr:col>
      <xdr:colOff>114300</xdr:colOff>
      <xdr:row>52</xdr:row>
      <xdr:rowOff>105450</xdr:rowOff>
    </xdr:to>
    <xdr:pic>
      <xdr:nvPicPr>
        <xdr:cNvPr id="30" name="返回圖" descr="返回 以實心填滿">
          <a:extLst>
            <a:ext uri="{FF2B5EF4-FFF2-40B4-BE49-F238E27FC236}">
              <a16:creationId xmlns:a16="http://schemas.microsoft.com/office/drawing/2014/main" id="{00000000-0008-0000-13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06043" y="10903895"/>
          <a:ext cx="470441" cy="414371"/>
        </a:xfrm>
        <a:prstGeom prst="rect">
          <a:avLst/>
        </a:prstGeom>
      </xdr:spPr>
    </xdr:pic>
    <xdr:clientData/>
  </xdr:twoCellAnchor>
  <xdr:twoCellAnchor>
    <xdr:from>
      <xdr:col>13</xdr:col>
      <xdr:colOff>438149</xdr:colOff>
      <xdr:row>49</xdr:row>
      <xdr:rowOff>186719</xdr:rowOff>
    </xdr:from>
    <xdr:to>
      <xdr:col>16</xdr:col>
      <xdr:colOff>371474</xdr:colOff>
      <xdr:row>52</xdr:row>
      <xdr:rowOff>186719</xdr:rowOff>
    </xdr:to>
    <xdr:sp macro="[1]!列印風險中立偏愛好結果" textlink="">
      <xdr:nvSpPr>
        <xdr:cNvPr id="31" name="列印風險中立偏愛好結果">
          <a:extLst>
            <a:ext uri="{FF2B5EF4-FFF2-40B4-BE49-F238E27FC236}">
              <a16:creationId xmlns:a16="http://schemas.microsoft.com/office/drawing/2014/main" id="{00000000-0008-0000-1300-00001F000000}"/>
            </a:ext>
          </a:extLst>
        </xdr:cNvPr>
        <xdr:cNvSpPr/>
      </xdr:nvSpPr>
      <xdr:spPr>
        <a:xfrm>
          <a:off x="9044426" y="10779059"/>
          <a:ext cx="1919388" cy="648511"/>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129769</xdr:colOff>
      <xdr:row>5</xdr:row>
      <xdr:rowOff>13511</xdr:rowOff>
    </xdr:from>
    <xdr:to>
      <xdr:col>16</xdr:col>
      <xdr:colOff>542417</xdr:colOff>
      <xdr:row>8</xdr:row>
      <xdr:rowOff>175553</xdr:rowOff>
    </xdr:to>
    <xdr:grpSp>
      <xdr:nvGrpSpPr>
        <xdr:cNvPr id="32" name="群組 31">
          <a:extLst>
            <a:ext uri="{FF2B5EF4-FFF2-40B4-BE49-F238E27FC236}">
              <a16:creationId xmlns:a16="http://schemas.microsoft.com/office/drawing/2014/main" id="{00000000-0008-0000-1300-000020000000}"/>
            </a:ext>
          </a:extLst>
        </xdr:cNvPr>
        <xdr:cNvGrpSpPr/>
      </xdr:nvGrpSpPr>
      <xdr:grpSpPr>
        <a:xfrm>
          <a:off x="4130269" y="1124761"/>
          <a:ext cx="7080148" cy="828792"/>
          <a:chOff x="4189369" y="993205"/>
          <a:chExt cx="7032860" cy="810553"/>
        </a:xfrm>
      </xdr:grpSpPr>
      <xdr:grpSp>
        <xdr:nvGrpSpPr>
          <xdr:cNvPr id="33" name="群組 32">
            <a:extLst>
              <a:ext uri="{FF2B5EF4-FFF2-40B4-BE49-F238E27FC236}">
                <a16:creationId xmlns:a16="http://schemas.microsoft.com/office/drawing/2014/main" id="{00000000-0008-0000-1300-000021000000}"/>
              </a:ext>
            </a:extLst>
          </xdr:cNvPr>
          <xdr:cNvGrpSpPr/>
        </xdr:nvGrpSpPr>
        <xdr:grpSpPr>
          <a:xfrm>
            <a:off x="4189369" y="993205"/>
            <a:ext cx="7032860" cy="810553"/>
            <a:chOff x="4225601" y="891419"/>
            <a:chExt cx="7299843" cy="760877"/>
          </a:xfrm>
        </xdr:grpSpPr>
        <xdr:sp macro="" textlink="">
          <xdr:nvSpPr>
            <xdr:cNvPr id="42" name="矩形: 圓角 41">
              <a:extLst>
                <a:ext uri="{FF2B5EF4-FFF2-40B4-BE49-F238E27FC236}">
                  <a16:creationId xmlns:a16="http://schemas.microsoft.com/office/drawing/2014/main" id="{00000000-0008-0000-1300-00002A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3" name="矩形: 圓角 42">
              <a:extLst>
                <a:ext uri="{FF2B5EF4-FFF2-40B4-BE49-F238E27FC236}">
                  <a16:creationId xmlns:a16="http://schemas.microsoft.com/office/drawing/2014/main" id="{00000000-0008-0000-1300-00002B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4" name="直線接點 43">
              <a:extLst>
                <a:ext uri="{FF2B5EF4-FFF2-40B4-BE49-F238E27FC236}">
                  <a16:creationId xmlns:a16="http://schemas.microsoft.com/office/drawing/2014/main" id="{00000000-0008-0000-1300-00002C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5" name="直線接點 44">
              <a:extLst>
                <a:ext uri="{FF2B5EF4-FFF2-40B4-BE49-F238E27FC236}">
                  <a16:creationId xmlns:a16="http://schemas.microsoft.com/office/drawing/2014/main" id="{00000000-0008-0000-1300-00002D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1300-00002E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1300-00002F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直線接點 47">
              <a:extLst>
                <a:ext uri="{FF2B5EF4-FFF2-40B4-BE49-F238E27FC236}">
                  <a16:creationId xmlns:a16="http://schemas.microsoft.com/office/drawing/2014/main" id="{00000000-0008-0000-1300-000030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1300-000031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文字方塊 33">
            <a:extLst>
              <a:ext uri="{FF2B5EF4-FFF2-40B4-BE49-F238E27FC236}">
                <a16:creationId xmlns:a16="http://schemas.microsoft.com/office/drawing/2014/main" id="{00000000-0008-0000-1300-000022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5" name="文字方塊 34">
            <a:extLst>
              <a:ext uri="{FF2B5EF4-FFF2-40B4-BE49-F238E27FC236}">
                <a16:creationId xmlns:a16="http://schemas.microsoft.com/office/drawing/2014/main" id="{00000000-0008-0000-1300-000023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6" name="文字方塊 35">
            <a:extLst>
              <a:ext uri="{FF2B5EF4-FFF2-40B4-BE49-F238E27FC236}">
                <a16:creationId xmlns:a16="http://schemas.microsoft.com/office/drawing/2014/main" id="{00000000-0008-0000-1300-000024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7" name="文字方塊 36">
            <a:extLst>
              <a:ext uri="{FF2B5EF4-FFF2-40B4-BE49-F238E27FC236}">
                <a16:creationId xmlns:a16="http://schemas.microsoft.com/office/drawing/2014/main" id="{00000000-0008-0000-1300-000025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8" name="暱稱">
            <a:extLst>
              <a:ext uri="{FF2B5EF4-FFF2-40B4-BE49-F238E27FC236}">
                <a16:creationId xmlns:a16="http://schemas.microsoft.com/office/drawing/2014/main" id="{00000000-0008-0000-1300-000026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39" name="年齡">
            <a:extLst>
              <a:ext uri="{FF2B5EF4-FFF2-40B4-BE49-F238E27FC236}">
                <a16:creationId xmlns:a16="http://schemas.microsoft.com/office/drawing/2014/main" id="{00000000-0008-0000-1300-000027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性別">
            <a:extLst>
              <a:ext uri="{FF2B5EF4-FFF2-40B4-BE49-F238E27FC236}">
                <a16:creationId xmlns:a16="http://schemas.microsoft.com/office/drawing/2014/main" id="{00000000-0008-0000-1300-000028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郵件">
            <a:extLst>
              <a:ext uri="{FF2B5EF4-FFF2-40B4-BE49-F238E27FC236}">
                <a16:creationId xmlns:a16="http://schemas.microsoft.com/office/drawing/2014/main" id="{00000000-0008-0000-1300-000029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108311</xdr:colOff>
      <xdr:row>9</xdr:row>
      <xdr:rowOff>213057</xdr:rowOff>
    </xdr:from>
    <xdr:to>
      <xdr:col>13</xdr:col>
      <xdr:colOff>614656</xdr:colOff>
      <xdr:row>11</xdr:row>
      <xdr:rowOff>55970</xdr:rowOff>
    </xdr:to>
    <xdr:sp macro="" textlink="">
      <xdr:nvSpPr>
        <xdr:cNvPr id="50" name="文字方塊 49">
          <a:extLst>
            <a:ext uri="{FF2B5EF4-FFF2-40B4-BE49-F238E27FC236}">
              <a16:creationId xmlns:a16="http://schemas.microsoft.com/office/drawing/2014/main" id="{00000000-0008-0000-1300-000032000000}"/>
            </a:ext>
          </a:extLst>
        </xdr:cNvPr>
        <xdr:cNvSpPr txBox="1"/>
      </xdr:nvSpPr>
      <xdr:spPr>
        <a:xfrm>
          <a:off x="8052566" y="2158589"/>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540425</xdr:colOff>
      <xdr:row>24</xdr:row>
      <xdr:rowOff>175636</xdr:rowOff>
    </xdr:from>
    <xdr:to>
      <xdr:col>16</xdr:col>
      <xdr:colOff>188099</xdr:colOff>
      <xdr:row>30</xdr:row>
      <xdr:rowOff>101352</xdr:rowOff>
    </xdr:to>
    <xdr:grpSp>
      <xdr:nvGrpSpPr>
        <xdr:cNvPr id="52" name="群組 51">
          <a:extLst>
            <a:ext uri="{FF2B5EF4-FFF2-40B4-BE49-F238E27FC236}">
              <a16:creationId xmlns:a16="http://schemas.microsoft.com/office/drawing/2014/main" id="{00000000-0008-0000-1300-000034000000}"/>
            </a:ext>
          </a:extLst>
        </xdr:cNvPr>
        <xdr:cNvGrpSpPr/>
      </xdr:nvGrpSpPr>
      <xdr:grpSpPr>
        <a:xfrm>
          <a:off x="4540925" y="5509636"/>
          <a:ext cx="6315174" cy="1259216"/>
          <a:chOff x="4496876" y="5477267"/>
          <a:chExt cx="6267886" cy="1222737"/>
        </a:xfrm>
      </xdr:grpSpPr>
      <xdr:sp macro="" textlink="">
        <xdr:nvSpPr>
          <xdr:cNvPr id="53" name="蒙地卡羅">
            <a:extLst>
              <a:ext uri="{FF2B5EF4-FFF2-40B4-BE49-F238E27FC236}">
                <a16:creationId xmlns:a16="http://schemas.microsoft.com/office/drawing/2014/main" id="{00000000-0008-0000-1300-000035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3533W     2059W     3008W     4763W     2454W     2207W     3661W     2327W     3406W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00000000-0008-0000-1300-000036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00000000-0008-0000-1300-000037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0.164        0.161        0.049        0.055        0.016        0.013        0.048        0.006        0.252        0.236</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262739</xdr:colOff>
      <xdr:row>30</xdr:row>
      <xdr:rowOff>189149</xdr:rowOff>
    </xdr:from>
    <xdr:to>
      <xdr:col>16</xdr:col>
      <xdr:colOff>181906</xdr:colOff>
      <xdr:row>48</xdr:row>
      <xdr:rowOff>55218</xdr:rowOff>
    </xdr:to>
    <xdr:sp macro="" textlink="">
      <xdr:nvSpPr>
        <xdr:cNvPr id="79" name="矩形: 圓角 78">
          <a:extLst>
            <a:ext uri="{FF2B5EF4-FFF2-40B4-BE49-F238E27FC236}">
              <a16:creationId xmlns:a16="http://schemas.microsoft.com/office/drawing/2014/main" id="{00000000-0008-0000-1300-00004F000000}"/>
            </a:ext>
          </a:extLst>
        </xdr:cNvPr>
        <xdr:cNvSpPr/>
      </xdr:nvSpPr>
      <xdr:spPr>
        <a:xfrm>
          <a:off x="5563609" y="6815236"/>
          <a:ext cx="5220036" cy="3841721"/>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94575</xdr:colOff>
      <xdr:row>22</xdr:row>
      <xdr:rowOff>81064</xdr:rowOff>
    </xdr:from>
    <xdr:to>
      <xdr:col>16</xdr:col>
      <xdr:colOff>552852</xdr:colOff>
      <xdr:row>23</xdr:row>
      <xdr:rowOff>186206</xdr:rowOff>
    </xdr:to>
    <xdr:sp macro="[0]!返回風險中立偏厭人格頁_Click" textlink="">
      <xdr:nvSpPr>
        <xdr:cNvPr id="80" name="矩形: 圓角 79">
          <a:extLst>
            <a:ext uri="{FF2B5EF4-FFF2-40B4-BE49-F238E27FC236}">
              <a16:creationId xmlns:a16="http://schemas.microsoft.com/office/drawing/2014/main" id="{00000000-0008-0000-1300-000050000000}"/>
            </a:ext>
          </a:extLst>
        </xdr:cNvPr>
        <xdr:cNvSpPr/>
      </xdr:nvSpPr>
      <xdr:spPr>
        <a:xfrm>
          <a:off x="4066703" y="483680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593224</xdr:colOff>
      <xdr:row>18</xdr:row>
      <xdr:rowOff>19538</xdr:rowOff>
    </xdr:from>
    <xdr:to>
      <xdr:col>16</xdr:col>
      <xdr:colOff>375589</xdr:colOff>
      <xdr:row>20</xdr:row>
      <xdr:rowOff>21728</xdr:rowOff>
    </xdr:to>
    <xdr:grpSp>
      <xdr:nvGrpSpPr>
        <xdr:cNvPr id="4" name="群組 3">
          <a:extLst>
            <a:ext uri="{FF2B5EF4-FFF2-40B4-BE49-F238E27FC236}">
              <a16:creationId xmlns:a16="http://schemas.microsoft.com/office/drawing/2014/main" id="{00000000-0008-0000-1300-000004000000}"/>
            </a:ext>
          </a:extLst>
        </xdr:cNvPr>
        <xdr:cNvGrpSpPr/>
      </xdr:nvGrpSpPr>
      <xdr:grpSpPr>
        <a:xfrm>
          <a:off x="9260974" y="4020038"/>
          <a:ext cx="1782615" cy="446690"/>
          <a:chOff x="13735911" y="6147552"/>
          <a:chExt cx="2209004" cy="651710"/>
        </a:xfrm>
      </xdr:grpSpPr>
      <xdr:sp macro="[0]!雷雨型最終分析" textlink="">
        <xdr:nvSpPr>
          <xdr:cNvPr id="81" name="反回人格頁">
            <a:extLst>
              <a:ext uri="{FF2B5EF4-FFF2-40B4-BE49-F238E27FC236}">
                <a16:creationId xmlns:a16="http://schemas.microsoft.com/office/drawing/2014/main" id="{00000000-0008-0000-1300-000051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3" name="箭號: 向下 2">
            <a:extLst>
              <a:ext uri="{FF2B5EF4-FFF2-40B4-BE49-F238E27FC236}">
                <a16:creationId xmlns:a16="http://schemas.microsoft.com/office/drawing/2014/main" id="{00000000-0008-0000-1300-000003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510761</xdr:colOff>
      <xdr:row>30</xdr:row>
      <xdr:rowOff>207067</xdr:rowOff>
    </xdr:from>
    <xdr:to>
      <xdr:col>8</xdr:col>
      <xdr:colOff>129750</xdr:colOff>
      <xdr:row>48</xdr:row>
      <xdr:rowOff>57041</xdr:rowOff>
    </xdr:to>
    <xdr:grpSp>
      <xdr:nvGrpSpPr>
        <xdr:cNvPr id="82" name="群組 81">
          <a:extLst>
            <a:ext uri="{FF2B5EF4-FFF2-40B4-BE49-F238E27FC236}">
              <a16:creationId xmlns:a16="http://schemas.microsoft.com/office/drawing/2014/main" id="{00000000-0008-0000-1300-000052000000}"/>
            </a:ext>
          </a:extLst>
        </xdr:cNvPr>
        <xdr:cNvGrpSpPr/>
      </xdr:nvGrpSpPr>
      <xdr:grpSpPr>
        <a:xfrm>
          <a:off x="4511261" y="6874567"/>
          <a:ext cx="952489" cy="3850474"/>
          <a:chOff x="4479410" y="6817139"/>
          <a:chExt cx="962809" cy="3083415"/>
        </a:xfrm>
      </xdr:grpSpPr>
      <xdr:sp macro="" textlink="">
        <xdr:nvSpPr>
          <xdr:cNvPr id="83" name="夏普率">
            <a:extLst>
              <a:ext uri="{FF2B5EF4-FFF2-40B4-BE49-F238E27FC236}">
                <a16:creationId xmlns:a16="http://schemas.microsoft.com/office/drawing/2014/main" id="{00000000-0008-0000-1300-000053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1.74539043263069</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00000000-0008-0000-1300-000054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00000000-0008-0000-1300-000055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0.253838390012492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00000000-0008-0000-1300-000056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00000000-0008-0000-1300-000057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6.44339282441341E-02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00000000-0008-0000-1300-000058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00000000-0008-0000-1300-000059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0.485947097362181</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00000000-0008-0000-1300-00005A000000}"/>
              </a:ext>
            </a:extLst>
          </xdr:cNvPr>
          <xdr:cNvSpPr/>
        </xdr:nvSpPr>
        <xdr:spPr>
          <a:xfrm>
            <a:off x="4498594" y="6817139"/>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431800</xdr:colOff>
      <xdr:row>32</xdr:row>
      <xdr:rowOff>76200</xdr:rowOff>
    </xdr:from>
    <xdr:to>
      <xdr:col>15</xdr:col>
      <xdr:colOff>571500</xdr:colOff>
      <xdr:row>47</xdr:row>
      <xdr:rowOff>76200</xdr:rowOff>
    </xdr:to>
    <xdr:graphicFrame macro="">
      <xdr:nvGraphicFramePr>
        <xdr:cNvPr id="7" name="圖表 6">
          <a:extLst>
            <a:ext uri="{FF2B5EF4-FFF2-40B4-BE49-F238E27FC236}">
              <a16:creationId xmlns:a16="http://schemas.microsoft.com/office/drawing/2014/main" id="{A47A4347-5765-4497-88B5-C712D53151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00000000-0008-0000-1400-000002000000}"/>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6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6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333376</xdr:colOff>
      <xdr:row>22</xdr:row>
      <xdr:rowOff>133351</xdr:rowOff>
    </xdr:from>
    <xdr:to>
      <xdr:col>14</xdr:col>
      <xdr:colOff>223593</xdr:colOff>
      <xdr:row>24</xdr:row>
      <xdr:rowOff>114301</xdr:rowOff>
    </xdr:to>
    <xdr:sp macro="" textlink="">
      <xdr:nvSpPr>
        <xdr:cNvPr id="7" name="矩形: 圓角 6">
          <a:extLst>
            <a:ext uri="{FF2B5EF4-FFF2-40B4-BE49-F238E27FC236}">
              <a16:creationId xmlns:a16="http://schemas.microsoft.com/office/drawing/2014/main" id="{00000000-0008-0000-1600-000007000000}"/>
            </a:ext>
          </a:extLst>
        </xdr:cNvPr>
        <xdr:cNvSpPr/>
      </xdr:nvSpPr>
      <xdr:spPr>
        <a:xfrm>
          <a:off x="8270876" y="4906434"/>
          <a:ext cx="1213134" cy="414867"/>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6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6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6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6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6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6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6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151190</xdr:rowOff>
    </xdr:to>
    <xdr:pic>
      <xdr:nvPicPr>
        <xdr:cNvPr id="2" name="圖片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7880" y="0"/>
          <a:ext cx="9294091" cy="12490395"/>
        </a:xfrm>
        <a:prstGeom prst="rect">
          <a:avLst/>
        </a:prstGeom>
      </xdr:spPr>
    </xdr:pic>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161926</xdr:rowOff>
    </xdr:from>
    <xdr:to>
      <xdr:col>16</xdr:col>
      <xdr:colOff>561944</xdr:colOff>
      <xdr:row>51</xdr:row>
      <xdr:rowOff>0</xdr:rowOff>
    </xdr:to>
    <xdr:grpSp>
      <xdr:nvGrpSpPr>
        <xdr:cNvPr id="20" name="群組 19">
          <a:extLst>
            <a:ext uri="{FF2B5EF4-FFF2-40B4-BE49-F238E27FC236}">
              <a16:creationId xmlns:a16="http://schemas.microsoft.com/office/drawing/2014/main" id="{00000000-0008-0000-1700-000014000000}"/>
            </a:ext>
          </a:extLst>
        </xdr:cNvPr>
        <xdr:cNvGrpSpPr/>
      </xdr:nvGrpSpPr>
      <xdr:grpSpPr>
        <a:xfrm>
          <a:off x="4100635" y="2066926"/>
          <a:ext cx="7142335" cy="8728074"/>
          <a:chOff x="4210082" y="1972752"/>
          <a:chExt cx="7324694" cy="7870362"/>
        </a:xfrm>
      </xdr:grpSpPr>
      <xdr:sp macro="" textlink="">
        <xdr:nvSpPr>
          <xdr:cNvPr id="30" name="矩形: 圓角 29">
            <a:extLst>
              <a:ext uri="{FF2B5EF4-FFF2-40B4-BE49-F238E27FC236}">
                <a16:creationId xmlns:a16="http://schemas.microsoft.com/office/drawing/2014/main" id="{00000000-0008-0000-1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3" name="portfolio">
            <a:extLst>
              <a:ext uri="{FF2B5EF4-FFF2-40B4-BE49-F238E27FC236}">
                <a16:creationId xmlns:a16="http://schemas.microsoft.com/office/drawing/2014/main" id="{00000000-0008-0000-1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3661.TW,2327.TW,2330.TW,6491.TW,3406.TW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700-000022000000}"/>
              </a:ext>
            </a:extLst>
          </xdr:cNvPr>
          <xdr:cNvSpPr/>
        </xdr:nvSpPr>
        <xdr:spPr>
          <a:xfrm>
            <a:off x="4210082" y="4880596"/>
            <a:ext cx="7316277" cy="496251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228599</xdr:colOff>
      <xdr:row>51</xdr:row>
      <xdr:rowOff>109763</xdr:rowOff>
    </xdr:from>
    <xdr:to>
      <xdr:col>9</xdr:col>
      <xdr:colOff>483808</xdr:colOff>
      <xdr:row>54</xdr:row>
      <xdr:rowOff>109763</xdr:rowOff>
    </xdr:to>
    <xdr:sp macro="[0]!返回風險愛好人格頁_Click" textlink="">
      <xdr:nvSpPr>
        <xdr:cNvPr id="38" name="反回人格頁">
          <a:extLst>
            <a:ext uri="{FF2B5EF4-FFF2-40B4-BE49-F238E27FC236}">
              <a16:creationId xmlns:a16="http://schemas.microsoft.com/office/drawing/2014/main" id="{00000000-0008-0000-1700-000026000000}"/>
            </a:ext>
          </a:extLst>
        </xdr:cNvPr>
        <xdr:cNvSpPr/>
      </xdr:nvSpPr>
      <xdr:spPr>
        <a:xfrm>
          <a:off x="4220028" y="10904763"/>
          <a:ext cx="2250923" cy="63500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51</xdr:row>
      <xdr:rowOff>193823</xdr:rowOff>
    </xdr:from>
    <xdr:to>
      <xdr:col>7</xdr:col>
      <xdr:colOff>114300</xdr:colOff>
      <xdr:row>54</xdr:row>
      <xdr:rowOff>20256</xdr:rowOff>
    </xdr:to>
    <xdr:pic macro="[0]!返回風險愛好人格頁_Click">
      <xdr:nvPicPr>
        <xdr:cNvPr id="39" name="返回圖" descr="返回 以實心填滿">
          <a:extLst>
            <a:ext uri="{FF2B5EF4-FFF2-40B4-BE49-F238E27FC236}">
              <a16:creationId xmlns:a16="http://schemas.microsoft.com/office/drawing/2014/main" id="{00000000-0008-0000-17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31456" y="11010746"/>
          <a:ext cx="461433" cy="417588"/>
        </a:xfrm>
        <a:prstGeom prst="rect">
          <a:avLst/>
        </a:prstGeom>
      </xdr:spPr>
    </xdr:pic>
    <xdr:clientData/>
  </xdr:twoCellAnchor>
  <xdr:twoCellAnchor>
    <xdr:from>
      <xdr:col>13</xdr:col>
      <xdr:colOff>552449</xdr:colOff>
      <xdr:row>51</xdr:row>
      <xdr:rowOff>100238</xdr:rowOff>
    </xdr:from>
    <xdr:to>
      <xdr:col>16</xdr:col>
      <xdr:colOff>390524</xdr:colOff>
      <xdr:row>54</xdr:row>
      <xdr:rowOff>100238</xdr:rowOff>
    </xdr:to>
    <xdr:sp macro="[0]!列印風險愛好結果" textlink="">
      <xdr:nvSpPr>
        <xdr:cNvPr id="40" name="列印風險愛好結果">
          <a:extLst>
            <a:ext uri="{FF2B5EF4-FFF2-40B4-BE49-F238E27FC236}">
              <a16:creationId xmlns:a16="http://schemas.microsoft.com/office/drawing/2014/main" id="{00000000-0008-0000-1700-000028000000}"/>
            </a:ext>
          </a:extLst>
        </xdr:cNvPr>
        <xdr:cNvSpPr/>
      </xdr:nvSpPr>
      <xdr:spPr>
        <a:xfrm>
          <a:off x="9200544" y="10895238"/>
          <a:ext cx="1833790" cy="6350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123825</xdr:colOff>
      <xdr:row>4</xdr:row>
      <xdr:rowOff>203200</xdr:rowOff>
    </xdr:from>
    <xdr:to>
      <xdr:col>16</xdr:col>
      <xdr:colOff>552685</xdr:colOff>
      <xdr:row>8</xdr:row>
      <xdr:rowOff>150153</xdr:rowOff>
    </xdr:to>
    <xdr:grpSp>
      <xdr:nvGrpSpPr>
        <xdr:cNvPr id="41" name="群組 40">
          <a:extLst>
            <a:ext uri="{FF2B5EF4-FFF2-40B4-BE49-F238E27FC236}">
              <a16:creationId xmlns:a16="http://schemas.microsoft.com/office/drawing/2014/main" id="{00000000-0008-0000-1700-000029000000}"/>
            </a:ext>
          </a:extLst>
        </xdr:cNvPr>
        <xdr:cNvGrpSpPr/>
      </xdr:nvGrpSpPr>
      <xdr:grpSpPr>
        <a:xfrm>
          <a:off x="4129210" y="1049867"/>
          <a:ext cx="7104501" cy="793619"/>
          <a:chOff x="4189369" y="993205"/>
          <a:chExt cx="7032860" cy="810553"/>
        </a:xfrm>
      </xdr:grpSpPr>
      <xdr:grpSp>
        <xdr:nvGrpSpPr>
          <xdr:cNvPr id="42" name="群組 41">
            <a:extLst>
              <a:ext uri="{FF2B5EF4-FFF2-40B4-BE49-F238E27FC236}">
                <a16:creationId xmlns:a16="http://schemas.microsoft.com/office/drawing/2014/main" id="{00000000-0008-0000-1700-00002A000000}"/>
              </a:ext>
            </a:extLst>
          </xdr:cNvPr>
          <xdr:cNvGrpSpPr/>
        </xdr:nvGrpSpPr>
        <xdr:grpSpPr>
          <a:xfrm>
            <a:off x="4189369" y="993205"/>
            <a:ext cx="7032860" cy="810553"/>
            <a:chOff x="4225601" y="891419"/>
            <a:chExt cx="7299843" cy="760877"/>
          </a:xfrm>
        </xdr:grpSpPr>
        <xdr:sp macro="" textlink="">
          <xdr:nvSpPr>
            <xdr:cNvPr id="51" name="矩形: 圓角 50">
              <a:extLst>
                <a:ext uri="{FF2B5EF4-FFF2-40B4-BE49-F238E27FC236}">
                  <a16:creationId xmlns:a16="http://schemas.microsoft.com/office/drawing/2014/main" id="{00000000-0008-0000-1700-000033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2" name="矩形: 圓角 51">
              <a:extLst>
                <a:ext uri="{FF2B5EF4-FFF2-40B4-BE49-F238E27FC236}">
                  <a16:creationId xmlns:a16="http://schemas.microsoft.com/office/drawing/2014/main" id="{00000000-0008-0000-1700-000034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3" name="直線接點 52">
              <a:extLst>
                <a:ext uri="{FF2B5EF4-FFF2-40B4-BE49-F238E27FC236}">
                  <a16:creationId xmlns:a16="http://schemas.microsoft.com/office/drawing/2014/main" id="{00000000-0008-0000-1700-000035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4" name="直線接點 53">
              <a:extLst>
                <a:ext uri="{FF2B5EF4-FFF2-40B4-BE49-F238E27FC236}">
                  <a16:creationId xmlns:a16="http://schemas.microsoft.com/office/drawing/2014/main" id="{00000000-0008-0000-1700-000036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5" name="直線接點 54">
              <a:extLst>
                <a:ext uri="{FF2B5EF4-FFF2-40B4-BE49-F238E27FC236}">
                  <a16:creationId xmlns:a16="http://schemas.microsoft.com/office/drawing/2014/main" id="{00000000-0008-0000-1700-000037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6" name="直線接點 55">
              <a:extLst>
                <a:ext uri="{FF2B5EF4-FFF2-40B4-BE49-F238E27FC236}">
                  <a16:creationId xmlns:a16="http://schemas.microsoft.com/office/drawing/2014/main" id="{00000000-0008-0000-1700-000038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7" name="直線接點 56">
              <a:extLst>
                <a:ext uri="{FF2B5EF4-FFF2-40B4-BE49-F238E27FC236}">
                  <a16:creationId xmlns:a16="http://schemas.microsoft.com/office/drawing/2014/main" id="{00000000-0008-0000-1700-000039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8" name="直線接點 57">
              <a:extLst>
                <a:ext uri="{FF2B5EF4-FFF2-40B4-BE49-F238E27FC236}">
                  <a16:creationId xmlns:a16="http://schemas.microsoft.com/office/drawing/2014/main" id="{00000000-0008-0000-1700-00003A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3" name="文字方塊 42">
            <a:extLst>
              <a:ext uri="{FF2B5EF4-FFF2-40B4-BE49-F238E27FC236}">
                <a16:creationId xmlns:a16="http://schemas.microsoft.com/office/drawing/2014/main" id="{00000000-0008-0000-1700-00002B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44" name="文字方塊 43">
            <a:extLst>
              <a:ext uri="{FF2B5EF4-FFF2-40B4-BE49-F238E27FC236}">
                <a16:creationId xmlns:a16="http://schemas.microsoft.com/office/drawing/2014/main" id="{00000000-0008-0000-1700-00002C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45" name="文字方塊 44">
            <a:extLst>
              <a:ext uri="{FF2B5EF4-FFF2-40B4-BE49-F238E27FC236}">
                <a16:creationId xmlns:a16="http://schemas.microsoft.com/office/drawing/2014/main" id="{00000000-0008-0000-1700-00002D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46" name="文字方塊 45">
            <a:extLst>
              <a:ext uri="{FF2B5EF4-FFF2-40B4-BE49-F238E27FC236}">
                <a16:creationId xmlns:a16="http://schemas.microsoft.com/office/drawing/2014/main" id="{00000000-0008-0000-1700-00002E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47" name="暱稱">
            <a:extLst>
              <a:ext uri="{FF2B5EF4-FFF2-40B4-BE49-F238E27FC236}">
                <a16:creationId xmlns:a16="http://schemas.microsoft.com/office/drawing/2014/main" id="{00000000-0008-0000-1700-00002F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伊婷</a:t>
            </a:r>
          </a:p>
        </xdr:txBody>
      </xdr:sp>
      <xdr:sp macro="" textlink="">
        <xdr:nvSpPr>
          <xdr:cNvPr id="48" name="年齡">
            <a:extLst>
              <a:ext uri="{FF2B5EF4-FFF2-40B4-BE49-F238E27FC236}">
                <a16:creationId xmlns:a16="http://schemas.microsoft.com/office/drawing/2014/main" id="{00000000-0008-0000-1700-000030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21</a:t>
            </a:r>
            <a:endParaRPr lang="zh-TW" altLang="en-US" sz="1600" b="1">
              <a:solidFill>
                <a:schemeClr val="tx1"/>
              </a:solidFill>
            </a:endParaRPr>
          </a:p>
        </xdr:txBody>
      </xdr:sp>
      <xdr:sp macro="" textlink="">
        <xdr:nvSpPr>
          <xdr:cNvPr id="49" name="性別">
            <a:extLst>
              <a:ext uri="{FF2B5EF4-FFF2-40B4-BE49-F238E27FC236}">
                <a16:creationId xmlns:a16="http://schemas.microsoft.com/office/drawing/2014/main" id="{00000000-0008-0000-1700-000031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女</a:t>
            </a:r>
          </a:p>
        </xdr:txBody>
      </xdr:sp>
      <xdr:sp macro="" textlink="">
        <xdr:nvSpPr>
          <xdr:cNvPr id="50" name="郵件">
            <a:extLst>
              <a:ext uri="{FF2B5EF4-FFF2-40B4-BE49-F238E27FC236}">
                <a16:creationId xmlns:a16="http://schemas.microsoft.com/office/drawing/2014/main" id="{00000000-0008-0000-1700-000032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ttting8864@gmail.com</a:t>
            </a:r>
            <a:endParaRPr lang="zh-TW" altLang="en-US" sz="1600" b="1">
              <a:solidFill>
                <a:schemeClr val="tx1"/>
              </a:solidFill>
            </a:endParaRPr>
          </a:p>
        </xdr:txBody>
      </xdr:sp>
    </xdr:grpSp>
    <xdr:clientData/>
  </xdr:twoCellAnchor>
  <xdr:twoCellAnchor>
    <xdr:from>
      <xdr:col>12</xdr:col>
      <xdr:colOff>100104</xdr:colOff>
      <xdr:row>9</xdr:row>
      <xdr:rowOff>203200</xdr:rowOff>
    </xdr:from>
    <xdr:to>
      <xdr:col>13</xdr:col>
      <xdr:colOff>608071</xdr:colOff>
      <xdr:row>11</xdr:row>
      <xdr:rowOff>46653</xdr:rowOff>
    </xdr:to>
    <xdr:sp macro="" textlink="">
      <xdr:nvSpPr>
        <xdr:cNvPr id="59" name="文字方塊 58">
          <a:extLst>
            <a:ext uri="{FF2B5EF4-FFF2-40B4-BE49-F238E27FC236}">
              <a16:creationId xmlns:a16="http://schemas.microsoft.com/office/drawing/2014/main" id="{00000000-0008-0000-1700-00003B000000}"/>
            </a:ext>
          </a:extLst>
        </xdr:cNvPr>
        <xdr:cNvSpPr txBox="1"/>
      </xdr:nvSpPr>
      <xdr:spPr>
        <a:xfrm>
          <a:off x="8024904" y="2146300"/>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533400</xdr:colOff>
      <xdr:row>25</xdr:row>
      <xdr:rowOff>152400</xdr:rowOff>
    </xdr:from>
    <xdr:to>
      <xdr:col>16</xdr:col>
      <xdr:colOff>197286</xdr:colOff>
      <xdr:row>31</xdr:row>
      <xdr:rowOff>79737</xdr:rowOff>
    </xdr:to>
    <xdr:grpSp>
      <xdr:nvGrpSpPr>
        <xdr:cNvPr id="32" name="群組 31">
          <a:extLst>
            <a:ext uri="{FF2B5EF4-FFF2-40B4-BE49-F238E27FC236}">
              <a16:creationId xmlns:a16="http://schemas.microsoft.com/office/drawing/2014/main" id="{00000000-0008-0000-1700-000020000000}"/>
            </a:ext>
          </a:extLst>
        </xdr:cNvPr>
        <xdr:cNvGrpSpPr/>
      </xdr:nvGrpSpPr>
      <xdr:grpSpPr>
        <a:xfrm>
          <a:off x="4538785" y="5444067"/>
          <a:ext cx="6339527" cy="1197337"/>
          <a:chOff x="4496876" y="5477267"/>
          <a:chExt cx="6267886" cy="1222737"/>
        </a:xfrm>
      </xdr:grpSpPr>
      <xdr:sp macro="" textlink="">
        <xdr:nvSpPr>
          <xdr:cNvPr id="35" name="蒙地卡羅">
            <a:extLst>
              <a:ext uri="{FF2B5EF4-FFF2-40B4-BE49-F238E27FC236}">
                <a16:creationId xmlns:a16="http://schemas.microsoft.com/office/drawing/2014/main" id="{00000000-0008-0000-1700-000023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矩形: 圓角 36">
            <a:extLst>
              <a:ext uri="{FF2B5EF4-FFF2-40B4-BE49-F238E27FC236}">
                <a16:creationId xmlns:a16="http://schemas.microsoft.com/office/drawing/2014/main" id="{00000000-0008-0000-1700-000025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61" name="權重">
            <a:extLst>
              <a:ext uri="{FF2B5EF4-FFF2-40B4-BE49-F238E27FC236}">
                <a16:creationId xmlns:a16="http://schemas.microsoft.com/office/drawing/2014/main" id="{00000000-0008-0000-1700-00003D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latin typeface="+mj-lt"/>
                <a:ea typeface="微軟正黑體" panose="020B0604030504040204" pitchFamily="34" charset="-120"/>
              </a:rPr>
              <a:t>0.083        0.214        0.032        0.002        0.198        0.022        0.137        0.044        0.112        0.156</a:t>
            </a:r>
            <a:endParaRPr lang="zh-TW" altLang="en-US" sz="1100">
              <a:latin typeface="+mj-lt"/>
              <a:ea typeface="微軟正黑體" panose="020B0604030504040204" pitchFamily="34" charset="-120"/>
            </a:endParaRPr>
          </a:p>
        </xdr:txBody>
      </xdr:sp>
    </xdr:grpSp>
    <xdr:clientData/>
  </xdr:twoCellAnchor>
  <xdr:twoCellAnchor>
    <xdr:from>
      <xdr:col>6</xdr:col>
      <xdr:colOff>120952</xdr:colOff>
      <xdr:row>23</xdr:row>
      <xdr:rowOff>45357</xdr:rowOff>
    </xdr:from>
    <xdr:to>
      <xdr:col>16</xdr:col>
      <xdr:colOff>547060</xdr:colOff>
      <xdr:row>24</xdr:row>
      <xdr:rowOff>155002</xdr:rowOff>
    </xdr:to>
    <xdr:sp macro="[0]!返回風險中立偏厭人格頁_Click" textlink="">
      <xdr:nvSpPr>
        <xdr:cNvPr id="62" name="矩形: 圓角 61">
          <a:extLst>
            <a:ext uri="{FF2B5EF4-FFF2-40B4-BE49-F238E27FC236}">
              <a16:creationId xmlns:a16="http://schemas.microsoft.com/office/drawing/2014/main" id="{00000000-0008-0000-1700-00003E000000}"/>
            </a:ext>
          </a:extLst>
        </xdr:cNvPr>
        <xdr:cNvSpPr/>
      </xdr:nvSpPr>
      <xdr:spPr>
        <a:xfrm>
          <a:off x="4112381" y="4913690"/>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6</xdr:col>
      <xdr:colOff>544285</xdr:colOff>
      <xdr:row>31</xdr:row>
      <xdr:rowOff>189114</xdr:rowOff>
    </xdr:from>
    <xdr:to>
      <xdr:col>8</xdr:col>
      <xdr:colOff>175442</xdr:colOff>
      <xdr:row>49</xdr:row>
      <xdr:rowOff>149412</xdr:rowOff>
    </xdr:to>
    <xdr:grpSp>
      <xdr:nvGrpSpPr>
        <xdr:cNvPr id="63" name="群組 62">
          <a:extLst>
            <a:ext uri="{FF2B5EF4-FFF2-40B4-BE49-F238E27FC236}">
              <a16:creationId xmlns:a16="http://schemas.microsoft.com/office/drawing/2014/main" id="{00000000-0008-0000-1700-00003F000000}"/>
            </a:ext>
          </a:extLst>
        </xdr:cNvPr>
        <xdr:cNvGrpSpPr/>
      </xdr:nvGrpSpPr>
      <xdr:grpSpPr>
        <a:xfrm>
          <a:off x="4549670" y="6750781"/>
          <a:ext cx="966285" cy="3770298"/>
          <a:chOff x="4479410" y="6839391"/>
          <a:chExt cx="962809" cy="3061163"/>
        </a:xfrm>
      </xdr:grpSpPr>
      <xdr:sp macro="" textlink="">
        <xdr:nvSpPr>
          <xdr:cNvPr id="66" name="夏普率">
            <a:extLst>
              <a:ext uri="{FF2B5EF4-FFF2-40B4-BE49-F238E27FC236}">
                <a16:creationId xmlns:a16="http://schemas.microsoft.com/office/drawing/2014/main" id="{00000000-0008-0000-1700-000042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0000000-0008-0000-1700-000043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8" name="標準差">
            <a:extLst>
              <a:ext uri="{FF2B5EF4-FFF2-40B4-BE49-F238E27FC236}">
                <a16:creationId xmlns:a16="http://schemas.microsoft.com/office/drawing/2014/main" id="{00000000-0008-0000-1700-000044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0000000-0008-0000-1700-000045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0" name="變異數">
            <a:extLst>
              <a:ext uri="{FF2B5EF4-FFF2-40B4-BE49-F238E27FC236}">
                <a16:creationId xmlns:a16="http://schemas.microsoft.com/office/drawing/2014/main" id="{00000000-0008-0000-1700-000046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1" name="矩形: 圓角 70">
            <a:extLst>
              <a:ext uri="{FF2B5EF4-FFF2-40B4-BE49-F238E27FC236}">
                <a16:creationId xmlns:a16="http://schemas.microsoft.com/office/drawing/2014/main" id="{00000000-0008-0000-1700-000047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2" name="平均數">
            <a:extLst>
              <a:ext uri="{FF2B5EF4-FFF2-40B4-BE49-F238E27FC236}">
                <a16:creationId xmlns:a16="http://schemas.microsoft.com/office/drawing/2014/main" id="{00000000-0008-0000-1700-000048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3" name="矩形: 圓角 72">
            <a:extLst>
              <a:ext uri="{FF2B5EF4-FFF2-40B4-BE49-F238E27FC236}">
                <a16:creationId xmlns:a16="http://schemas.microsoft.com/office/drawing/2014/main" id="{00000000-0008-0000-1700-000049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273676</xdr:colOff>
      <xdr:row>31</xdr:row>
      <xdr:rowOff>166309</xdr:rowOff>
    </xdr:from>
    <xdr:to>
      <xdr:col>16</xdr:col>
      <xdr:colOff>167108</xdr:colOff>
      <xdr:row>49</xdr:row>
      <xdr:rowOff>162498</xdr:rowOff>
    </xdr:to>
    <xdr:sp macro="" textlink="">
      <xdr:nvSpPr>
        <xdr:cNvPr id="74" name="矩形: 圓角 73">
          <a:extLst>
            <a:ext uri="{FF2B5EF4-FFF2-40B4-BE49-F238E27FC236}">
              <a16:creationId xmlns:a16="http://schemas.microsoft.com/office/drawing/2014/main" id="{00000000-0008-0000-1700-00004A000000}"/>
            </a:ext>
          </a:extLst>
        </xdr:cNvPr>
        <xdr:cNvSpPr/>
      </xdr:nvSpPr>
      <xdr:spPr>
        <a:xfrm>
          <a:off x="5595581" y="672797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101021</xdr:colOff>
      <xdr:row>19</xdr:row>
      <xdr:rowOff>21897</xdr:rowOff>
    </xdr:from>
    <xdr:to>
      <xdr:col>16</xdr:col>
      <xdr:colOff>443932</xdr:colOff>
      <xdr:row>21</xdr:row>
      <xdr:rowOff>34391</xdr:rowOff>
    </xdr:to>
    <xdr:grpSp>
      <xdr:nvGrpSpPr>
        <xdr:cNvPr id="75" name="群組 74">
          <a:extLst>
            <a:ext uri="{FF2B5EF4-FFF2-40B4-BE49-F238E27FC236}">
              <a16:creationId xmlns:a16="http://schemas.microsoft.com/office/drawing/2014/main" id="{00000000-0008-0000-1700-00004B000000}"/>
            </a:ext>
          </a:extLst>
        </xdr:cNvPr>
        <xdr:cNvGrpSpPr/>
      </xdr:nvGrpSpPr>
      <xdr:grpSpPr>
        <a:xfrm>
          <a:off x="9446918" y="4043564"/>
          <a:ext cx="1678040" cy="435827"/>
          <a:chOff x="13532841" y="6147552"/>
          <a:chExt cx="2412074" cy="651710"/>
        </a:xfrm>
      </xdr:grpSpPr>
      <xdr:sp macro="[0]!閃電型最終分析" textlink="">
        <xdr:nvSpPr>
          <xdr:cNvPr id="76" name="反回人格頁">
            <a:extLst>
              <a:ext uri="{FF2B5EF4-FFF2-40B4-BE49-F238E27FC236}">
                <a16:creationId xmlns:a16="http://schemas.microsoft.com/office/drawing/2014/main" id="{00000000-0008-0000-1700-00004C000000}"/>
              </a:ext>
            </a:extLst>
          </xdr:cNvPr>
          <xdr:cNvSpPr/>
        </xdr:nvSpPr>
        <xdr:spPr>
          <a:xfrm>
            <a:off x="13532841" y="6147552"/>
            <a:ext cx="241207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0]!閃電型最終分析" textlink="">
        <xdr:nvSpPr>
          <xdr:cNvPr id="77" name="箭號: 向下 76">
            <a:extLst>
              <a:ext uri="{FF2B5EF4-FFF2-40B4-BE49-F238E27FC236}">
                <a16:creationId xmlns:a16="http://schemas.microsoft.com/office/drawing/2014/main" id="{00000000-0008-0000-1700-00004D000000}"/>
              </a:ext>
            </a:extLst>
          </xdr:cNvPr>
          <xdr:cNvSpPr/>
        </xdr:nvSpPr>
        <xdr:spPr>
          <a:xfrm>
            <a:off x="13993540" y="6313379"/>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336550</xdr:colOff>
          <xdr:row>13</xdr:row>
          <xdr:rowOff>184150</xdr:rowOff>
        </xdr:from>
        <xdr:to>
          <xdr:col>1</xdr:col>
          <xdr:colOff>438150</xdr:colOff>
          <xdr:row>16</xdr:row>
          <xdr:rowOff>25400</xdr:rowOff>
        </xdr:to>
        <xdr:sp macro="" textlink="">
          <xdr:nvSpPr>
            <xdr:cNvPr id="33825" name="Button 33" hidden="1">
              <a:extLst>
                <a:ext uri="{63B3BB69-23CF-44E3-9099-C40C66FF867C}">
                  <a14:compatExt spid="_x0000_s33825"/>
                </a:ext>
                <a:ext uri="{FF2B5EF4-FFF2-40B4-BE49-F238E27FC236}">
                  <a16:creationId xmlns:a16="http://schemas.microsoft.com/office/drawing/2014/main" id="{00000000-0008-0000-1800-00002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Aptos Narrow"/>
                </a:rPr>
                <a:t>按鈕 33</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42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C00-0000013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7491;&#24335;&#29256;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aiex_mid100_stock_dat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2"/>
    </sheetNames>
    <definedNames>
      <definedName name="列印風險中立偏愛好結果"/>
      <definedName name="返回風險中立偏愛好人格頁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row>
        <row r="2">
          <cell r="A2" t="str">
            <v>1101.TW</v>
          </cell>
          <cell r="B2">
            <v>1.1000000000000001</v>
          </cell>
          <cell r="C2">
            <v>0.55500000000000005</v>
          </cell>
          <cell r="D2">
            <v>20.575758</v>
          </cell>
          <cell r="E2">
            <v>4.1929998000000003E-2</v>
          </cell>
          <cell r="F2">
            <v>1.3429999999999999E-2</v>
          </cell>
          <cell r="G2">
            <v>0.20221001</v>
          </cell>
          <cell r="H2">
            <v>4.6980000000000001E-2</v>
          </cell>
          <cell r="I2">
            <v>30.863636</v>
          </cell>
          <cell r="J2">
            <v>1.0791824999999999</v>
          </cell>
          <cell r="K2">
            <v>14.871</v>
          </cell>
        </row>
        <row r="3">
          <cell r="A3" t="str">
            <v>1102.TW</v>
          </cell>
          <cell r="B3">
            <v>3.36</v>
          </cell>
          <cell r="C3">
            <v>0.30399999999999999</v>
          </cell>
          <cell r="D3">
            <v>15.173610999999999</v>
          </cell>
          <cell r="E3">
            <v>5.9490000000000001E-2</v>
          </cell>
          <cell r="F3">
            <v>1.2940001E-2</v>
          </cell>
          <cell r="G3">
            <v>0.13184999999999999</v>
          </cell>
          <cell r="H3">
            <v>6.2039999999999998E-2</v>
          </cell>
          <cell r="I3">
            <v>13.005953</v>
          </cell>
          <cell r="J3">
            <v>0.90773135000000005</v>
          </cell>
          <cell r="K3">
            <v>23.353000000000002</v>
          </cell>
        </row>
        <row r="4">
          <cell r="A4" t="str">
            <v>1103.TW</v>
          </cell>
          <cell r="B4">
            <v>0.27</v>
          </cell>
          <cell r="C4">
            <v>0.67500000000000004</v>
          </cell>
          <cell r="D4">
            <v>42.209299999999999</v>
          </cell>
          <cell r="E4">
            <v>4.3200002999999997E-3</v>
          </cell>
          <cell r="F4">
            <v>-2.5300000000000001E-3</v>
          </cell>
          <cell r="G4">
            <v>0.12584999999999999</v>
          </cell>
          <cell r="H4">
            <v>-2.6329999999999999E-2</v>
          </cell>
          <cell r="I4">
            <v>67.222219999999993</v>
          </cell>
          <cell r="J4">
            <v>0.55157113000000002</v>
          </cell>
          <cell r="K4">
            <v>4.4189999999999996</v>
          </cell>
        </row>
        <row r="5">
          <cell r="A5" t="str">
            <v>1104.TW</v>
          </cell>
          <cell r="B5">
            <v>3.08</v>
          </cell>
          <cell r="C5">
            <v>0.58399999999999996</v>
          </cell>
          <cell r="D5">
            <v>11.837456</v>
          </cell>
          <cell r="E5">
            <v>0.1062</v>
          </cell>
          <cell r="F5">
            <v>2.1749999999999999E-2</v>
          </cell>
          <cell r="G5">
            <v>0.19764999999999999</v>
          </cell>
          <cell r="H5">
            <v>0.14233999999999999</v>
          </cell>
          <cell r="I5">
            <v>10.876624</v>
          </cell>
          <cell r="J5">
            <v>1.0312451</v>
          </cell>
          <cell r="K5">
            <v>11.59</v>
          </cell>
        </row>
        <row r="6">
          <cell r="A6" t="str">
            <v>1108.TW</v>
          </cell>
          <cell r="B6">
            <v>1.29</v>
          </cell>
          <cell r="E6">
            <v>0.11</v>
          </cell>
          <cell r="F6">
            <v>3.9989999999999998E-2</v>
          </cell>
          <cell r="G6">
            <v>0.17455000000000001</v>
          </cell>
          <cell r="H6">
            <v>0.13542000000000001</v>
          </cell>
          <cell r="I6">
            <v>13.100776</v>
          </cell>
          <cell r="J6">
            <v>1.4389101</v>
          </cell>
          <cell r="K6">
            <v>12.862</v>
          </cell>
        </row>
        <row r="7">
          <cell r="A7" t="str">
            <v>1109.TW</v>
          </cell>
          <cell r="B7">
            <v>1.94</v>
          </cell>
          <cell r="C7">
            <v>0.375</v>
          </cell>
          <cell r="D7">
            <v>15.555555999999999</v>
          </cell>
          <cell r="E7">
            <v>8.2180000000000003E-2</v>
          </cell>
          <cell r="F7">
            <v>5.3639997000000002E-2</v>
          </cell>
          <cell r="G7">
            <v>0.21423</v>
          </cell>
          <cell r="H7">
            <v>0.17874999999999999</v>
          </cell>
          <cell r="I7">
            <v>10.103092999999999</v>
          </cell>
          <cell r="J7">
            <v>0.8237371</v>
          </cell>
          <cell r="K7">
            <v>18.349</v>
          </cell>
        </row>
        <row r="8">
          <cell r="A8" t="str">
            <v>1110.TW</v>
          </cell>
          <cell r="B8">
            <v>0.25</v>
          </cell>
          <cell r="C8">
            <v>7.8E-2</v>
          </cell>
          <cell r="E8">
            <v>1.7579999999999998E-2</v>
          </cell>
          <cell r="F8">
            <v>3.1199999999999999E-3</v>
          </cell>
          <cell r="G8">
            <v>8.9679999999999996E-2</v>
          </cell>
          <cell r="H8">
            <v>8.7349995999999999E-2</v>
          </cell>
          <cell r="I8">
            <v>80.8</v>
          </cell>
          <cell r="J8">
            <v>1.2899929999999999</v>
          </cell>
          <cell r="K8">
            <v>3.9889999999999999</v>
          </cell>
        </row>
        <row r="9">
          <cell r="A9" t="str">
            <v>1201.TW</v>
          </cell>
          <cell r="B9">
            <v>0.54</v>
          </cell>
          <cell r="E9">
            <v>3.7240000000000002E-2</v>
          </cell>
          <cell r="F9">
            <v>1.265E-2</v>
          </cell>
          <cell r="G9">
            <v>0.27212997999999999</v>
          </cell>
          <cell r="H9">
            <v>2.962E-2</v>
          </cell>
          <cell r="I9">
            <v>34.537033000000001</v>
          </cell>
          <cell r="J9">
            <v>1.2731245</v>
          </cell>
          <cell r="K9">
            <v>43.646999999999998</v>
          </cell>
        </row>
        <row r="10">
          <cell r="A10" t="str">
            <v>1203.TW</v>
          </cell>
          <cell r="B10">
            <v>2.11</v>
          </cell>
          <cell r="D10">
            <v>28.988764</v>
          </cell>
          <cell r="E10">
            <v>0.11337999999999999</v>
          </cell>
          <cell r="F10">
            <v>5.9819999999999998E-2</v>
          </cell>
          <cell r="G10">
            <v>0.31175000000000003</v>
          </cell>
          <cell r="H10">
            <v>0.18781999999999999</v>
          </cell>
          <cell r="I10">
            <v>24.454977</v>
          </cell>
          <cell r="J10">
            <v>2.0781312000000001</v>
          </cell>
          <cell r="K10">
            <v>26.808</v>
          </cell>
        </row>
        <row r="11">
          <cell r="A11" t="str">
            <v>1210.TW</v>
          </cell>
          <cell r="B11">
            <v>4.9000000000000004</v>
          </cell>
          <cell r="C11">
            <v>0.57899999999999996</v>
          </cell>
          <cell r="D11">
            <v>11.729165999999999</v>
          </cell>
          <cell r="E11">
            <v>0.15823999999999999</v>
          </cell>
          <cell r="F11">
            <v>5.9180003000000002E-2</v>
          </cell>
          <cell r="G11">
            <v>0.13464999999999999</v>
          </cell>
          <cell r="H11">
            <v>5.3760000000000002E-2</v>
          </cell>
          <cell r="I11">
            <v>11.489796</v>
          </cell>
          <cell r="J11">
            <v>2.0097811000000001</v>
          </cell>
          <cell r="K11">
            <v>131.38</v>
          </cell>
        </row>
        <row r="12">
          <cell r="A12" t="str">
            <v>1213.TW</v>
          </cell>
          <cell r="B12">
            <v>-2.54</v>
          </cell>
          <cell r="C12">
            <v>0.36299999999999999</v>
          </cell>
          <cell r="E12">
            <v>-0.46766999999999997</v>
          </cell>
          <cell r="F12">
            <v>-9.4469994000000002E-2</v>
          </cell>
          <cell r="G12">
            <v>-0.78256000000000003</v>
          </cell>
          <cell r="H12">
            <v>-2.8861701000000002</v>
          </cell>
          <cell r="J12">
            <v>1.7318713999999999</v>
          </cell>
          <cell r="K12">
            <v>2.1320000000000001</v>
          </cell>
        </row>
        <row r="13">
          <cell r="A13" t="str">
            <v>1215.TW</v>
          </cell>
          <cell r="B13">
            <v>7.51</v>
          </cell>
          <cell r="D13">
            <v>12.441314</v>
          </cell>
          <cell r="E13">
            <v>0.22116</v>
          </cell>
          <cell r="F13">
            <v>6.7490004000000006E-2</v>
          </cell>
          <cell r="G13">
            <v>0.17569000000000001</v>
          </cell>
          <cell r="H13">
            <v>7.4380000000000002E-2</v>
          </cell>
          <cell r="I13">
            <v>14.114513000000001</v>
          </cell>
          <cell r="J13">
            <v>3.1440011999999999</v>
          </cell>
          <cell r="K13">
            <v>97.834999999999994</v>
          </cell>
        </row>
        <row r="14">
          <cell r="A14" t="str">
            <v>1216.TW</v>
          </cell>
          <cell r="B14">
            <v>3.3</v>
          </cell>
          <cell r="C14">
            <v>0.255</v>
          </cell>
          <cell r="D14">
            <v>18.171295000000001</v>
          </cell>
          <cell r="E14">
            <v>0.1517</v>
          </cell>
          <cell r="F14">
            <v>3.1229999000000001E-2</v>
          </cell>
          <cell r="G14">
            <v>0.32351999999999997</v>
          </cell>
          <cell r="H14">
            <v>5.4699999999999999E-2</v>
          </cell>
          <cell r="I14">
            <v>23.787880000000001</v>
          </cell>
          <cell r="J14">
            <v>3.3275402000000001</v>
          </cell>
          <cell r="K14">
            <v>107.084</v>
          </cell>
        </row>
        <row r="15">
          <cell r="A15" t="str">
            <v>1217.TW</v>
          </cell>
          <cell r="B15">
            <v>0.44</v>
          </cell>
          <cell r="C15">
            <v>0.58499999999999996</v>
          </cell>
          <cell r="E15">
            <v>3.0040000000000001E-2</v>
          </cell>
          <cell r="F15">
            <v>5.3699999999999998E-3</v>
          </cell>
          <cell r="G15">
            <v>0.29214000000000001</v>
          </cell>
          <cell r="H15">
            <v>3.9550000000000002E-2</v>
          </cell>
          <cell r="I15">
            <v>27.727271999999999</v>
          </cell>
          <cell r="J15">
            <v>0.85728340000000003</v>
          </cell>
          <cell r="K15">
            <v>9.8840000000000003</v>
          </cell>
        </row>
        <row r="16">
          <cell r="A16" t="str">
            <v>1218.TW</v>
          </cell>
          <cell r="B16">
            <v>0.28999999999999998</v>
          </cell>
          <cell r="C16">
            <v>0.25600000000000001</v>
          </cell>
          <cell r="D16">
            <v>18.032786999999999</v>
          </cell>
          <cell r="E16">
            <v>-6.5399999999999998E-3</v>
          </cell>
          <cell r="F16">
            <v>-2.5799998999999998E-3</v>
          </cell>
          <cell r="G16">
            <v>0.13800999999999999</v>
          </cell>
          <cell r="H16">
            <v>5.8140002000000003E-2</v>
          </cell>
          <cell r="I16">
            <v>75.862070000000003</v>
          </cell>
          <cell r="J16">
            <v>0.88577527</v>
          </cell>
          <cell r="K16">
            <v>23.085000000000001</v>
          </cell>
        </row>
        <row r="17">
          <cell r="A17" t="str">
            <v>1219.TW</v>
          </cell>
          <cell r="B17">
            <v>0.9</v>
          </cell>
          <cell r="E17">
            <v>6.5699999999999995E-2</v>
          </cell>
          <cell r="F17">
            <v>2.0039999999999999E-2</v>
          </cell>
          <cell r="G17">
            <v>9.2460009999999995E-2</v>
          </cell>
          <cell r="H17">
            <v>1.1030000999999999E-2</v>
          </cell>
          <cell r="I17">
            <v>21</v>
          </cell>
          <cell r="J17">
            <v>1.3376743</v>
          </cell>
          <cell r="K17">
            <v>47.198</v>
          </cell>
        </row>
        <row r="18">
          <cell r="A18" t="str">
            <v>1220.TW</v>
          </cell>
          <cell r="B18">
            <v>1.08</v>
          </cell>
          <cell r="C18">
            <v>0.27</v>
          </cell>
          <cell r="D18">
            <v>22.112677000000001</v>
          </cell>
          <cell r="E18">
            <v>6.3530000000000003E-2</v>
          </cell>
          <cell r="F18">
            <v>3.175E-2</v>
          </cell>
          <cell r="G18">
            <v>0.13300000000000001</v>
          </cell>
          <cell r="H18">
            <v>8.4790000000000004E-2</v>
          </cell>
          <cell r="I18">
            <v>14.537036000000001</v>
          </cell>
          <cell r="J18">
            <v>1.1943703999999999</v>
          </cell>
          <cell r="K18">
            <v>18.672999999999998</v>
          </cell>
        </row>
        <row r="19">
          <cell r="A19" t="str">
            <v>1225.TW</v>
          </cell>
          <cell r="B19">
            <v>1.63</v>
          </cell>
          <cell r="C19">
            <v>0.23200000000000001</v>
          </cell>
          <cell r="E19">
            <v>0.10512000000000001</v>
          </cell>
          <cell r="F19">
            <v>2.8930000000000001E-2</v>
          </cell>
          <cell r="G19">
            <v>7.2919995000000001E-2</v>
          </cell>
          <cell r="H19">
            <v>4.5429999999999998E-2</v>
          </cell>
          <cell r="I19">
            <v>48.834353999999998</v>
          </cell>
          <cell r="J19">
            <v>5.2046555999999997</v>
          </cell>
          <cell r="K19">
            <v>63.334000000000003</v>
          </cell>
        </row>
        <row r="20">
          <cell r="A20" t="str">
            <v>1227.TW</v>
          </cell>
          <cell r="B20">
            <v>1.58</v>
          </cell>
          <cell r="C20">
            <v>0.25</v>
          </cell>
          <cell r="D20">
            <v>15.444445</v>
          </cell>
          <cell r="E20">
            <v>7.1419999999999997E-2</v>
          </cell>
          <cell r="F20">
            <v>3.1689997999999997E-2</v>
          </cell>
          <cell r="G20">
            <v>0.22620999999999999</v>
          </cell>
          <cell r="H20">
            <v>4.5370000000000001E-2</v>
          </cell>
          <cell r="I20">
            <v>26.392405</v>
          </cell>
          <cell r="J20">
            <v>2.1797081999999999</v>
          </cell>
          <cell r="K20">
            <v>30.606999999999999</v>
          </cell>
        </row>
        <row r="21">
          <cell r="A21" t="str">
            <v>1229.TW</v>
          </cell>
          <cell r="B21">
            <v>2.5299999999999998</v>
          </cell>
          <cell r="C21">
            <v>0.42399999999999999</v>
          </cell>
          <cell r="D21">
            <v>22.969283999999998</v>
          </cell>
          <cell r="E21">
            <v>8.0399999999999999E-2</v>
          </cell>
          <cell r="F21">
            <v>9.4199999999999996E-3</v>
          </cell>
          <cell r="G21">
            <v>0.18265000000000001</v>
          </cell>
          <cell r="H21">
            <v>2.9790001E-2</v>
          </cell>
          <cell r="I21">
            <v>26.600791999999998</v>
          </cell>
          <cell r="J21">
            <v>2.3277532999999999</v>
          </cell>
          <cell r="K21">
            <v>8.6210000000000004</v>
          </cell>
        </row>
        <row r="22">
          <cell r="A22" t="str">
            <v>1231.TW</v>
          </cell>
          <cell r="B22">
            <v>4.16</v>
          </cell>
          <cell r="C22">
            <v>0.26</v>
          </cell>
          <cell r="E22">
            <v>0.17896000000000001</v>
          </cell>
          <cell r="F22">
            <v>4.5420000000000002E-2</v>
          </cell>
          <cell r="G22">
            <v>0.20874999999999999</v>
          </cell>
          <cell r="H22">
            <v>8.1640000000000004E-2</v>
          </cell>
          <cell r="I22">
            <v>24.014424999999999</v>
          </cell>
          <cell r="J22">
            <v>4.0695779999999999</v>
          </cell>
          <cell r="K22">
            <v>44.534999999999997</v>
          </cell>
        </row>
        <row r="23">
          <cell r="A23" t="str">
            <v>1232.TW</v>
          </cell>
          <cell r="B23">
            <v>7.12</v>
          </cell>
          <cell r="C23">
            <v>0.309</v>
          </cell>
          <cell r="E23">
            <v>0.20739001000000001</v>
          </cell>
          <cell r="F23">
            <v>0.11178</v>
          </cell>
          <cell r="G23">
            <v>0.10564999</v>
          </cell>
          <cell r="H23">
            <v>5.8579996000000002E-2</v>
          </cell>
          <cell r="I23">
            <v>20.365169999999999</v>
          </cell>
          <cell r="J23">
            <v>4.0832414999999997</v>
          </cell>
          <cell r="K23">
            <v>143.63999999999999</v>
          </cell>
        </row>
        <row r="24">
          <cell r="A24" t="str">
            <v>1233.TW</v>
          </cell>
          <cell r="B24">
            <v>1.07</v>
          </cell>
          <cell r="C24">
            <v>0.25900000000000001</v>
          </cell>
          <cell r="E24">
            <v>6.4360000000000001E-2</v>
          </cell>
          <cell r="F24">
            <v>2.6950000000000002E-2</v>
          </cell>
          <cell r="G24">
            <v>0.57918999999999998</v>
          </cell>
          <cell r="H24">
            <v>2.9089997999999999E-2</v>
          </cell>
          <cell r="I24">
            <v>31.962616000000001</v>
          </cell>
          <cell r="J24">
            <v>2.0838410000000001</v>
          </cell>
          <cell r="K24">
            <v>23.306000000000001</v>
          </cell>
        </row>
        <row r="25">
          <cell r="A25" t="str">
            <v>1234.TW</v>
          </cell>
          <cell r="B25">
            <v>2.33</v>
          </cell>
          <cell r="C25">
            <v>0.186</v>
          </cell>
          <cell r="E25">
            <v>5.1279999999999999E-2</v>
          </cell>
          <cell r="F25">
            <v>1.9720000000000001E-2</v>
          </cell>
          <cell r="G25">
            <v>0.28039999999999998</v>
          </cell>
          <cell r="H25">
            <v>4.5110002000000003E-2</v>
          </cell>
          <cell r="I25">
            <v>18.283262000000001</v>
          </cell>
          <cell r="J25">
            <v>0.91814302999999997</v>
          </cell>
          <cell r="K25">
            <v>26.318000000000001</v>
          </cell>
        </row>
        <row r="26">
          <cell r="A26" t="str">
            <v>1235.TW</v>
          </cell>
          <cell r="B26">
            <v>1.1000000000000001</v>
          </cell>
          <cell r="E26">
            <v>3.8989999999999997E-2</v>
          </cell>
          <cell r="F26">
            <v>-7.7999999999999999E-4</v>
          </cell>
          <cell r="G26">
            <v>0.31861</v>
          </cell>
          <cell r="H26">
            <v>-0.20169999999999999</v>
          </cell>
          <cell r="I26">
            <v>79</v>
          </cell>
          <cell r="J26">
            <v>3.3141375000000002</v>
          </cell>
          <cell r="K26">
            <v>1.002</v>
          </cell>
        </row>
        <row r="27">
          <cell r="A27" t="str">
            <v>1236.TW</v>
          </cell>
          <cell r="B27">
            <v>0.22</v>
          </cell>
          <cell r="E27">
            <v>8.1199989999999993E-3</v>
          </cell>
          <cell r="F27">
            <v>-1.1900000000000001E-3</v>
          </cell>
          <cell r="G27">
            <v>0.26816000000000001</v>
          </cell>
          <cell r="H27">
            <v>1.129E-2</v>
          </cell>
          <cell r="I27">
            <v>109.545456</v>
          </cell>
          <cell r="J27">
            <v>0.92853015999999999</v>
          </cell>
          <cell r="K27">
            <v>21.209</v>
          </cell>
        </row>
        <row r="28">
          <cell r="A28" t="str">
            <v>1256.TW</v>
          </cell>
          <cell r="B28">
            <v>12.41</v>
          </cell>
          <cell r="C28">
            <v>0.52400000000000002</v>
          </cell>
          <cell r="D28">
            <v>17.098866000000001</v>
          </cell>
          <cell r="E28">
            <v>0.1116</v>
          </cell>
          <cell r="F28">
            <v>7.1100003999999994E-2</v>
          </cell>
          <cell r="G28">
            <v>0.27584999999999998</v>
          </cell>
          <cell r="H28">
            <v>6.4949999999999994E-2</v>
          </cell>
          <cell r="I28">
            <v>17.002419</v>
          </cell>
          <cell r="J28">
            <v>1.8308025999999999</v>
          </cell>
          <cell r="K28">
            <v>138.19</v>
          </cell>
        </row>
        <row r="29">
          <cell r="A29" t="str">
            <v>1301.TW</v>
          </cell>
          <cell r="B29">
            <v>0.81</v>
          </cell>
          <cell r="C29">
            <v>0.53200000000000003</v>
          </cell>
          <cell r="D29">
            <v>20.709875</v>
          </cell>
          <cell r="E29">
            <v>1.5310001E-2</v>
          </cell>
          <cell r="F29">
            <v>-6.4900000000000001E-3</v>
          </cell>
          <cell r="G29">
            <v>4.2009999999999999E-2</v>
          </cell>
          <cell r="H29">
            <v>-3.0040000000000001E-2</v>
          </cell>
          <cell r="I29">
            <v>82.839500000000001</v>
          </cell>
          <cell r="J29">
            <v>1.2660855</v>
          </cell>
          <cell r="K29">
            <v>30.638000000000002</v>
          </cell>
        </row>
        <row r="30">
          <cell r="A30" t="str">
            <v>1303.TW</v>
          </cell>
          <cell r="B30">
            <v>0.85</v>
          </cell>
          <cell r="C30">
            <v>0.63700000000000001</v>
          </cell>
          <cell r="D30">
            <v>18.469387000000001</v>
          </cell>
          <cell r="E30">
            <v>2.027E-2</v>
          </cell>
          <cell r="F30">
            <v>3.0000001E-5</v>
          </cell>
          <cell r="G30">
            <v>6.8449999999999997E-2</v>
          </cell>
          <cell r="H30">
            <v>-1.5800001000000001E-2</v>
          </cell>
          <cell r="I30">
            <v>63.882350000000002</v>
          </cell>
          <cell r="J30">
            <v>1.1859521</v>
          </cell>
          <cell r="K30">
            <v>31.852</v>
          </cell>
        </row>
        <row r="31">
          <cell r="A31" t="str">
            <v>1304.TW</v>
          </cell>
          <cell r="B31">
            <v>-0.47</v>
          </cell>
          <cell r="D31">
            <v>-33.645831999999999</v>
          </cell>
          <cell r="E31">
            <v>-4.6789999999999998E-2</v>
          </cell>
          <cell r="F31">
            <v>3.64E-3</v>
          </cell>
          <cell r="G31">
            <v>8.5690000000000002E-2</v>
          </cell>
          <cell r="H31">
            <v>-3.6450000000000003E-2</v>
          </cell>
          <cell r="J31">
            <v>0.74324630000000003</v>
          </cell>
          <cell r="K31">
            <v>47.755000000000003</v>
          </cell>
        </row>
        <row r="32">
          <cell r="A32" t="str">
            <v>1305.TW</v>
          </cell>
          <cell r="B32">
            <v>0.14000000000000001</v>
          </cell>
          <cell r="D32">
            <v>39.361702000000001</v>
          </cell>
          <cell r="E32">
            <v>9.4999999999999998E-3</v>
          </cell>
          <cell r="F32">
            <v>-6.3000000000000003E-4</v>
          </cell>
          <cell r="G32">
            <v>8.9590000000000003E-2</v>
          </cell>
          <cell r="H32">
            <v>-3.4450000000000001E-2</v>
          </cell>
          <cell r="I32">
            <v>132.14285000000001</v>
          </cell>
          <cell r="J32">
            <v>1.2262211999999999</v>
          </cell>
          <cell r="K32">
            <v>21.597000000000001</v>
          </cell>
        </row>
        <row r="33">
          <cell r="A33" t="str">
            <v>1307.TW</v>
          </cell>
          <cell r="B33">
            <v>2.54</v>
          </cell>
          <cell r="D33">
            <v>30.283017999999998</v>
          </cell>
          <cell r="E33">
            <v>0.1172</v>
          </cell>
          <cell r="F33">
            <v>4.1890003000000002E-2</v>
          </cell>
          <cell r="G33">
            <v>0.26518000000000003</v>
          </cell>
          <cell r="H33">
            <v>0.12864</v>
          </cell>
          <cell r="I33">
            <v>12.6377945</v>
          </cell>
          <cell r="J33">
            <v>1.4117335</v>
          </cell>
          <cell r="K33">
            <v>25.288</v>
          </cell>
        </row>
        <row r="34">
          <cell r="A34" t="str">
            <v>1308.TW</v>
          </cell>
          <cell r="B34">
            <v>-0.08</v>
          </cell>
          <cell r="C34">
            <v>0.39600000000000002</v>
          </cell>
          <cell r="D34">
            <v>69.814809999999994</v>
          </cell>
          <cell r="E34">
            <v>8.4399999999999996E-3</v>
          </cell>
          <cell r="F34">
            <v>3.6769999999999997E-2</v>
          </cell>
          <cell r="G34">
            <v>0.17061001000000001</v>
          </cell>
          <cell r="H34">
            <v>6.8029999999999993E-2</v>
          </cell>
          <cell r="J34">
            <v>0.83904570000000001</v>
          </cell>
          <cell r="K34">
            <v>11.313000000000001</v>
          </cell>
        </row>
        <row r="35">
          <cell r="A35" t="str">
            <v>1309.TW</v>
          </cell>
          <cell r="B35">
            <v>-0.77</v>
          </cell>
          <cell r="C35">
            <v>0.72</v>
          </cell>
          <cell r="D35">
            <v>-396.25002999999998</v>
          </cell>
          <cell r="E35">
            <v>-3.9489999999999997E-2</v>
          </cell>
          <cell r="F35">
            <v>-3.2009999999999997E-2</v>
          </cell>
          <cell r="G35">
            <v>2.8649999999999998E-2</v>
          </cell>
          <cell r="H35">
            <v>-2.5910000999999998E-2</v>
          </cell>
          <cell r="J35">
            <v>0.94790980000000002</v>
          </cell>
          <cell r="K35">
            <v>38.244</v>
          </cell>
        </row>
        <row r="36">
          <cell r="A36" t="str">
            <v>1310.TW</v>
          </cell>
          <cell r="B36">
            <v>-0.88</v>
          </cell>
          <cell r="C36">
            <v>0.86399999999999999</v>
          </cell>
          <cell r="D36">
            <v>53.269233999999997</v>
          </cell>
          <cell r="E36">
            <v>-6.6259999999999999E-2</v>
          </cell>
          <cell r="F36">
            <v>-4.086E-2</v>
          </cell>
          <cell r="G36">
            <v>-4.3109997999999997E-2</v>
          </cell>
          <cell r="H36">
            <v>-8.4500000000000006E-2</v>
          </cell>
          <cell r="J36">
            <v>1.055399</v>
          </cell>
          <cell r="K36">
            <v>18.074999999999999</v>
          </cell>
        </row>
        <row r="37">
          <cell r="A37" t="str">
            <v>1312.TW</v>
          </cell>
          <cell r="B37">
            <v>-1.87</v>
          </cell>
          <cell r="C37">
            <v>0.746</v>
          </cell>
          <cell r="D37">
            <v>22.348483999999999</v>
          </cell>
          <cell r="E37">
            <v>-4.0120002000000002E-2</v>
          </cell>
          <cell r="F37">
            <v>-1.116E-2</v>
          </cell>
          <cell r="G37">
            <v>2.852E-2</v>
          </cell>
          <cell r="H37">
            <v>-0.12066</v>
          </cell>
          <cell r="J37">
            <v>0.49400495999999999</v>
          </cell>
          <cell r="K37">
            <v>17.233000000000001</v>
          </cell>
        </row>
        <row r="38">
          <cell r="A38" t="str">
            <v>1313.TW</v>
          </cell>
          <cell r="B38">
            <v>-0.82</v>
          </cell>
          <cell r="C38">
            <v>1.1220000000000001</v>
          </cell>
          <cell r="D38">
            <v>-13.906250999999999</v>
          </cell>
          <cell r="E38">
            <v>-1.0070000000000001E-2</v>
          </cell>
          <cell r="F38">
            <v>-2.32E-3</v>
          </cell>
          <cell r="G38">
            <v>3.0159999999999999E-2</v>
          </cell>
          <cell r="H38">
            <v>-7.1500000000000001E-3</v>
          </cell>
          <cell r="J38">
            <v>0.58862435999999996</v>
          </cell>
          <cell r="K38">
            <v>55.433</v>
          </cell>
        </row>
        <row r="39">
          <cell r="A39" t="str">
            <v>1314.TW</v>
          </cell>
          <cell r="B39">
            <v>0.05</v>
          </cell>
          <cell r="C39">
            <v>0.54600000000000004</v>
          </cell>
          <cell r="D39">
            <v>5.9195403999999998</v>
          </cell>
          <cell r="E39">
            <v>-1.3660001E-2</v>
          </cell>
          <cell r="F39">
            <v>-1.329E-2</v>
          </cell>
          <cell r="G39">
            <v>-4.1199997000000002E-2</v>
          </cell>
          <cell r="H39">
            <v>-8.3280000000000007E-2</v>
          </cell>
          <cell r="I39">
            <v>206</v>
          </cell>
          <cell r="J39">
            <v>0.49562123000000002</v>
          </cell>
          <cell r="K39">
            <v>6.9790000000000001</v>
          </cell>
        </row>
        <row r="40">
          <cell r="A40" t="str">
            <v>1315.TW</v>
          </cell>
          <cell r="B40">
            <v>3.75</v>
          </cell>
          <cell r="E40">
            <v>3.415E-2</v>
          </cell>
          <cell r="F40">
            <v>-2.32E-3</v>
          </cell>
          <cell r="G40">
            <v>0.14843999999999999</v>
          </cell>
          <cell r="H40">
            <v>-9.3600000000000003E-2</v>
          </cell>
          <cell r="I40">
            <v>19.173334000000001</v>
          </cell>
          <cell r="J40">
            <v>0.67191239999999997</v>
          </cell>
          <cell r="K40">
            <v>21.734999999999999</v>
          </cell>
        </row>
        <row r="41">
          <cell r="A41" t="str">
            <v>1316.TW</v>
          </cell>
          <cell r="B41">
            <v>-0.74</v>
          </cell>
          <cell r="C41">
            <v>1.1870000000000001</v>
          </cell>
          <cell r="D41">
            <v>85.681820000000002</v>
          </cell>
          <cell r="E41">
            <v>-2.6789998999999998E-2</v>
          </cell>
          <cell r="F41">
            <v>-9.1800000000000007E-3</v>
          </cell>
          <cell r="G41">
            <v>0.17238001999999999</v>
          </cell>
          <cell r="H41">
            <v>-0.29243999999999998</v>
          </cell>
          <cell r="J41">
            <v>1.6196942000000001</v>
          </cell>
          <cell r="K41">
            <v>3.9750000000000001</v>
          </cell>
        </row>
        <row r="42">
          <cell r="A42" t="str">
            <v>1319.TW</v>
          </cell>
          <cell r="B42">
            <v>6.19</v>
          </cell>
          <cell r="C42">
            <v>0.42899999999999999</v>
          </cell>
          <cell r="D42">
            <v>16.394558</v>
          </cell>
          <cell r="E42">
            <v>0.12146</v>
          </cell>
          <cell r="F42">
            <v>6.8239999999999995E-2</v>
          </cell>
          <cell r="G42">
            <v>0.29898999999999998</v>
          </cell>
          <cell r="H42">
            <v>0.18451998999999999</v>
          </cell>
          <cell r="I42">
            <v>19.466882999999999</v>
          </cell>
          <cell r="J42">
            <v>2.8003719999999999</v>
          </cell>
          <cell r="K42">
            <v>40.338000000000001</v>
          </cell>
        </row>
        <row r="43">
          <cell r="A43" t="str">
            <v>1321.TW</v>
          </cell>
          <cell r="B43">
            <v>0.81</v>
          </cell>
          <cell r="C43">
            <v>0.56200000000000006</v>
          </cell>
          <cell r="E43">
            <v>3.1899999999999998E-2</v>
          </cell>
          <cell r="F43">
            <v>1.8400000000000001E-3</v>
          </cell>
          <cell r="G43">
            <v>8.4169999999999995E-2</v>
          </cell>
          <cell r="H43">
            <v>3.2989999999999998E-2</v>
          </cell>
          <cell r="I43">
            <v>47.654319999999998</v>
          </cell>
          <cell r="J43">
            <v>1.3752804999999999</v>
          </cell>
          <cell r="K43">
            <v>22.268999999999998</v>
          </cell>
        </row>
        <row r="44">
          <cell r="A44" t="str">
            <v>1323.TW</v>
          </cell>
          <cell r="B44">
            <v>0.88</v>
          </cell>
          <cell r="C44">
            <v>0.22900000000000001</v>
          </cell>
          <cell r="D44">
            <v>9.2455619999999996</v>
          </cell>
          <cell r="E44">
            <v>6.1690003E-2</v>
          </cell>
          <cell r="F44">
            <v>2.4039999999999999E-2</v>
          </cell>
          <cell r="G44">
            <v>0.19325999999999999</v>
          </cell>
          <cell r="H44">
            <v>7.2270005999999998E-2</v>
          </cell>
          <cell r="I44">
            <v>35.511364</v>
          </cell>
          <cell r="J44">
            <v>1.1854184999999999</v>
          </cell>
          <cell r="K44">
            <v>36.408000000000001</v>
          </cell>
        </row>
        <row r="45">
          <cell r="A45" t="str">
            <v>1324.TW</v>
          </cell>
          <cell r="B45">
            <v>0.52</v>
          </cell>
          <cell r="C45">
            <v>0.307</v>
          </cell>
          <cell r="E45">
            <v>4.0999997000000003E-2</v>
          </cell>
          <cell r="F45">
            <v>2.1319999999999999E-2</v>
          </cell>
          <cell r="G45">
            <v>0.21385000000000001</v>
          </cell>
          <cell r="H45">
            <v>4.2979999999999997E-2</v>
          </cell>
          <cell r="I45">
            <v>27.211538000000001</v>
          </cell>
          <cell r="J45">
            <v>1.0946081999999999</v>
          </cell>
          <cell r="K45">
            <v>12.266</v>
          </cell>
        </row>
        <row r="46">
          <cell r="A46" t="str">
            <v>1325.TW</v>
          </cell>
          <cell r="B46">
            <v>0.39</v>
          </cell>
          <cell r="E46">
            <v>9.5999994999999994E-3</v>
          </cell>
          <cell r="F46">
            <v>-1.119E-2</v>
          </cell>
          <cell r="G46">
            <v>-1.4160000000000001E-2</v>
          </cell>
          <cell r="H46">
            <v>-0.11622</v>
          </cell>
          <cell r="I46">
            <v>73.333336000000003</v>
          </cell>
          <cell r="J46">
            <v>0.85733985999999995</v>
          </cell>
          <cell r="K46">
            <v>4.423</v>
          </cell>
        </row>
        <row r="47">
          <cell r="A47" t="str">
            <v>1326.TW</v>
          </cell>
          <cell r="B47">
            <v>1.85</v>
          </cell>
          <cell r="C47">
            <v>0.54700000000000004</v>
          </cell>
          <cell r="D47">
            <v>23.012550000000001</v>
          </cell>
          <cell r="E47">
            <v>2.7720000000000002E-2</v>
          </cell>
          <cell r="F47">
            <v>-9.7999999999999997E-4</v>
          </cell>
          <cell r="G47">
            <v>4.0910000000000002E-2</v>
          </cell>
          <cell r="H47">
            <v>-1.7700000000000001E-3</v>
          </cell>
          <cell r="I47">
            <v>29.729728999999999</v>
          </cell>
          <cell r="J47">
            <v>0.98730856</v>
          </cell>
          <cell r="K47">
            <v>57.024000000000001</v>
          </cell>
        </row>
        <row r="48">
          <cell r="A48" t="str">
            <v>1337.TW</v>
          </cell>
          <cell r="B48">
            <v>-1.56</v>
          </cell>
          <cell r="C48">
            <v>0.61599999999999999</v>
          </cell>
          <cell r="E48">
            <v>-8.856E-2</v>
          </cell>
          <cell r="F48">
            <v>-5.0669998000000001E-2</v>
          </cell>
          <cell r="G48">
            <v>-0.19861001</v>
          </cell>
          <cell r="H48">
            <v>-0.39466997999999998</v>
          </cell>
          <cell r="J48">
            <v>0.47566639999999999</v>
          </cell>
          <cell r="K48">
            <v>2.87</v>
          </cell>
        </row>
        <row r="49">
          <cell r="A49" t="str">
            <v>1338.TW</v>
          </cell>
          <cell r="B49">
            <v>-2.06</v>
          </cell>
          <cell r="C49">
            <v>0.68100000000000005</v>
          </cell>
          <cell r="D49">
            <v>3.9385151999999999</v>
          </cell>
          <cell r="E49">
            <v>-2.5860000000000001E-2</v>
          </cell>
          <cell r="F49">
            <v>2.48E-3</v>
          </cell>
          <cell r="G49">
            <v>0.22122</v>
          </cell>
          <cell r="H49">
            <v>7.5599999999999999E-3</v>
          </cell>
          <cell r="J49">
            <v>0.46632695000000002</v>
          </cell>
          <cell r="K49">
            <v>68.718000000000004</v>
          </cell>
        </row>
        <row r="50">
          <cell r="A50" t="str">
            <v>1339.TW</v>
          </cell>
          <cell r="B50">
            <v>6.79</v>
          </cell>
          <cell r="C50">
            <v>0.57499999999999996</v>
          </cell>
          <cell r="D50">
            <v>22.585668999999999</v>
          </cell>
          <cell r="E50">
            <v>0.110080004</v>
          </cell>
          <cell r="F50">
            <v>4.5859999999999998E-2</v>
          </cell>
          <cell r="G50">
            <v>0.33612999999999998</v>
          </cell>
          <cell r="H50">
            <v>0.26817000000000002</v>
          </cell>
          <cell r="I50">
            <v>10.677467</v>
          </cell>
          <cell r="J50">
            <v>1.3619114999999999</v>
          </cell>
          <cell r="K50">
            <v>27.672999999999998</v>
          </cell>
        </row>
        <row r="51">
          <cell r="A51" t="str">
            <v>1340.TW</v>
          </cell>
          <cell r="B51">
            <v>-5.75</v>
          </cell>
          <cell r="E51">
            <v>-0.21237</v>
          </cell>
          <cell r="F51">
            <v>-5.901E-2</v>
          </cell>
          <cell r="G51">
            <v>-0.41581002</v>
          </cell>
          <cell r="H51">
            <v>-1.34666</v>
          </cell>
          <cell r="J51">
            <v>0.41812563000000003</v>
          </cell>
          <cell r="K51">
            <v>3.4420000000000002</v>
          </cell>
        </row>
        <row r="52">
          <cell r="A52" t="str">
            <v>1341.TW</v>
          </cell>
          <cell r="B52">
            <v>4.43</v>
          </cell>
          <cell r="C52">
            <v>0.23</v>
          </cell>
          <cell r="E52">
            <v>0.18329999999999999</v>
          </cell>
          <cell r="F52">
            <v>8.0280000000000004E-2</v>
          </cell>
          <cell r="G52">
            <v>0.21254998</v>
          </cell>
          <cell r="H52">
            <v>0.10392999999999999</v>
          </cell>
          <cell r="I52">
            <v>15.823928</v>
          </cell>
          <cell r="J52">
            <v>2.7792094000000001</v>
          </cell>
          <cell r="K52">
            <v>48.951000000000001</v>
          </cell>
        </row>
        <row r="53">
          <cell r="A53" t="str">
            <v>1342.TW</v>
          </cell>
          <cell r="B53">
            <v>7.66</v>
          </cell>
          <cell r="C53">
            <v>0.128</v>
          </cell>
          <cell r="D53">
            <v>11.641026</v>
          </cell>
          <cell r="E53">
            <v>0.24933</v>
          </cell>
          <cell r="F53">
            <v>0.12333000500000001</v>
          </cell>
          <cell r="G53">
            <v>0.32498001999999998</v>
          </cell>
          <cell r="H53">
            <v>0.25974999999999998</v>
          </cell>
          <cell r="I53">
            <v>14.817233</v>
          </cell>
          <cell r="J53">
            <v>3.6086735999999999</v>
          </cell>
          <cell r="K53">
            <v>36.386000000000003</v>
          </cell>
        </row>
        <row r="54">
          <cell r="A54" t="str">
            <v>1402.TW</v>
          </cell>
          <cell r="B54">
            <v>1.67</v>
          </cell>
          <cell r="C54">
            <v>0.42599999999999999</v>
          </cell>
          <cell r="D54">
            <v>16.600985999999999</v>
          </cell>
          <cell r="E54">
            <v>5.3960000000000001E-2</v>
          </cell>
          <cell r="F54">
            <v>1.4239999999999999E-2</v>
          </cell>
          <cell r="G54">
            <v>0.18440000000000001</v>
          </cell>
          <cell r="H54">
            <v>4.9520000000000002E-2</v>
          </cell>
          <cell r="I54">
            <v>20.179642000000001</v>
          </cell>
          <cell r="J54">
            <v>0.78067089999999995</v>
          </cell>
          <cell r="K54">
            <v>52.177</v>
          </cell>
        </row>
        <row r="55">
          <cell r="A55" t="str">
            <v>1409.TW</v>
          </cell>
          <cell r="B55">
            <v>0.67</v>
          </cell>
          <cell r="E55">
            <v>3.4259999999999999E-2</v>
          </cell>
          <cell r="F55">
            <v>1.206E-2</v>
          </cell>
          <cell r="G55">
            <v>0.19181999999999999</v>
          </cell>
          <cell r="H55">
            <v>0.1016</v>
          </cell>
          <cell r="I55">
            <v>24.850743999999999</v>
          </cell>
          <cell r="J55">
            <v>0.75179479999999999</v>
          </cell>
          <cell r="K55">
            <v>23.978999999999999</v>
          </cell>
        </row>
        <row r="56">
          <cell r="A56" t="str">
            <v>1410.TW</v>
          </cell>
          <cell r="B56">
            <v>0.37</v>
          </cell>
          <cell r="E56">
            <v>1.975E-2</v>
          </cell>
          <cell r="F56">
            <v>-4.6999997E-4</v>
          </cell>
          <cell r="G56">
            <v>0.30898999999999999</v>
          </cell>
          <cell r="H56">
            <v>4.9549999999999997E-2</v>
          </cell>
          <cell r="I56">
            <v>100.94593999999999</v>
          </cell>
          <cell r="J56">
            <v>2.2195149999999999</v>
          </cell>
          <cell r="K56">
            <v>3.5779999999999998</v>
          </cell>
        </row>
        <row r="57">
          <cell r="A57" t="str">
            <v>1413.TW</v>
          </cell>
          <cell r="B57">
            <v>-0.86</v>
          </cell>
          <cell r="C57">
            <v>0.40400000000000003</v>
          </cell>
          <cell r="E57">
            <v>-0.11432</v>
          </cell>
          <cell r="F57">
            <v>-3.3989999999999999E-2</v>
          </cell>
          <cell r="G57">
            <v>-3.9510000000000003E-2</v>
          </cell>
          <cell r="H57">
            <v>-4.3700000000000003E-2</v>
          </cell>
          <cell r="J57">
            <v>1.1990349</v>
          </cell>
          <cell r="K57">
            <v>15.103999999999999</v>
          </cell>
        </row>
        <row r="58">
          <cell r="A58" t="str">
            <v>1414.TW</v>
          </cell>
          <cell r="B58">
            <v>0.27</v>
          </cell>
          <cell r="C58">
            <v>0.59</v>
          </cell>
          <cell r="E58">
            <v>1.0529999999999999E-2</v>
          </cell>
          <cell r="F58">
            <v>-5.2100000000000002E-3</v>
          </cell>
          <cell r="G58">
            <v>7.1809999999999999E-2</v>
          </cell>
          <cell r="H58">
            <v>-9.1E-4</v>
          </cell>
          <cell r="I58">
            <v>73.703699999999998</v>
          </cell>
          <cell r="J58">
            <v>1.3972757</v>
          </cell>
          <cell r="K58">
            <v>2.5760000000000001</v>
          </cell>
        </row>
        <row r="59">
          <cell r="A59" t="str">
            <v>1416.TW</v>
          </cell>
          <cell r="B59">
            <v>0.67</v>
          </cell>
          <cell r="E59">
            <v>3.8780000000000002E-2</v>
          </cell>
          <cell r="F59">
            <v>-5.4000003999999996E-4</v>
          </cell>
          <cell r="G59">
            <v>0.38396000000000002</v>
          </cell>
          <cell r="H59">
            <v>4.5710000000000001E-2</v>
          </cell>
          <cell r="I59">
            <v>19.626864999999999</v>
          </cell>
          <cell r="J59">
            <v>0.65704006000000004</v>
          </cell>
          <cell r="K59">
            <v>1.5609999999999999</v>
          </cell>
        </row>
        <row r="60">
          <cell r="A60" t="str">
            <v>1417.TW</v>
          </cell>
          <cell r="B60">
            <v>-0.44</v>
          </cell>
          <cell r="E60">
            <v>-3.1059999000000001E-2</v>
          </cell>
          <cell r="F60">
            <v>-1.652E-2</v>
          </cell>
          <cell r="G60">
            <v>0.33612999999999998</v>
          </cell>
          <cell r="H60">
            <v>-8.5290000000000005E-2</v>
          </cell>
          <cell r="J60">
            <v>0.86058520000000005</v>
          </cell>
          <cell r="K60">
            <v>6.8049999999999997</v>
          </cell>
        </row>
        <row r="61">
          <cell r="A61" t="str">
            <v>1418.TW</v>
          </cell>
          <cell r="B61">
            <v>0.51</v>
          </cell>
          <cell r="C61">
            <v>0.13200000000000001</v>
          </cell>
          <cell r="E61">
            <v>3.1969999999999998E-2</v>
          </cell>
          <cell r="F61">
            <v>-1.0999999999999999E-2</v>
          </cell>
          <cell r="G61">
            <v>0.19006999999999999</v>
          </cell>
          <cell r="H61">
            <v>-5.9011100000000001</v>
          </cell>
          <cell r="I61">
            <v>58.431373999999998</v>
          </cell>
          <cell r="J61">
            <v>1.2728515</v>
          </cell>
          <cell r="K61">
            <v>0.379</v>
          </cell>
        </row>
        <row r="62">
          <cell r="A62" t="str">
            <v>1419.TW</v>
          </cell>
          <cell r="B62">
            <v>2.17</v>
          </cell>
          <cell r="C62">
            <v>0.33</v>
          </cell>
          <cell r="E62">
            <v>5.2150000000000002E-2</v>
          </cell>
          <cell r="F62">
            <v>1.2760000000000001E-2</v>
          </cell>
          <cell r="G62">
            <v>0.29360999999999998</v>
          </cell>
          <cell r="H62">
            <v>0.13250000000000001</v>
          </cell>
          <cell r="I62">
            <v>21.981565</v>
          </cell>
          <cell r="J62">
            <v>1.0856948</v>
          </cell>
          <cell r="K62">
            <v>11.305</v>
          </cell>
        </row>
        <row r="63">
          <cell r="A63" t="str">
            <v>1423.TW</v>
          </cell>
          <cell r="B63">
            <v>0.38</v>
          </cell>
          <cell r="C63">
            <v>0.26800000000000002</v>
          </cell>
          <cell r="E63">
            <v>2.3879999999999998E-2</v>
          </cell>
          <cell r="F63">
            <v>-1.367E-2</v>
          </cell>
          <cell r="G63">
            <v>-0.31358999999999998</v>
          </cell>
          <cell r="H63">
            <v>-0.25928000000000001</v>
          </cell>
          <cell r="I63">
            <v>94.736850000000004</v>
          </cell>
          <cell r="J63">
            <v>1.2533510000000001</v>
          </cell>
          <cell r="K63">
            <v>1.004</v>
          </cell>
        </row>
        <row r="64">
          <cell r="A64" t="str">
            <v>1432.TW</v>
          </cell>
          <cell r="B64">
            <v>0.5</v>
          </cell>
          <cell r="E64">
            <v>5.2410002999999997E-2</v>
          </cell>
          <cell r="F64">
            <v>8.77E-3</v>
          </cell>
          <cell r="G64">
            <v>0.43219003</v>
          </cell>
          <cell r="H64">
            <v>3.2329999999999998E-2</v>
          </cell>
          <cell r="I64">
            <v>36.200000000000003</v>
          </cell>
          <cell r="J64">
            <v>2.0917602</v>
          </cell>
          <cell r="K64">
            <v>14.824</v>
          </cell>
        </row>
        <row r="65">
          <cell r="A65" t="str">
            <v>1434.TW</v>
          </cell>
          <cell r="B65">
            <v>0.32</v>
          </cell>
          <cell r="D65">
            <v>20.945945999999999</v>
          </cell>
          <cell r="E65">
            <v>1.0279999999999999E-2</v>
          </cell>
          <cell r="F65">
            <v>2.0699999999999998E-3</v>
          </cell>
          <cell r="G65">
            <v>8.9039999999999994E-2</v>
          </cell>
          <cell r="H65">
            <v>2.5409998E-2</v>
          </cell>
          <cell r="I65">
            <v>72.65625</v>
          </cell>
          <cell r="J65">
            <v>0.71970283999999995</v>
          </cell>
          <cell r="K65">
            <v>16.940000000000001</v>
          </cell>
        </row>
        <row r="66">
          <cell r="A66" t="str">
            <v>1435.TW</v>
          </cell>
          <cell r="B66">
            <v>-0.31</v>
          </cell>
          <cell r="C66">
            <v>3.5999999999999997E-2</v>
          </cell>
          <cell r="E66">
            <v>-0.34361000000000003</v>
          </cell>
          <cell r="F66">
            <v>-2.4149998999999998E-2</v>
          </cell>
          <cell r="G66">
            <v>0.90486999999999995</v>
          </cell>
          <cell r="H66">
            <v>-6.5799500000000002</v>
          </cell>
          <cell r="J66">
            <v>6.6980190000000004</v>
          </cell>
          <cell r="K66">
            <v>6.7000000000000004E-2</v>
          </cell>
        </row>
        <row r="67">
          <cell r="A67" t="str">
            <v>1436.TW</v>
          </cell>
          <cell r="B67">
            <v>7.15</v>
          </cell>
          <cell r="C67">
            <v>0.24399999999999999</v>
          </cell>
          <cell r="D67">
            <v>47.212547000000001</v>
          </cell>
          <cell r="E67">
            <v>0.2606</v>
          </cell>
          <cell r="F67">
            <v>4.8639997999999997E-2</v>
          </cell>
          <cell r="G67">
            <v>0.83848</v>
          </cell>
          <cell r="H67">
            <v>0.80105999999999999</v>
          </cell>
          <cell r="I67">
            <v>18.951048</v>
          </cell>
          <cell r="J67">
            <v>3.4759633999999999</v>
          </cell>
          <cell r="K67">
            <v>16.689</v>
          </cell>
        </row>
        <row r="68">
          <cell r="A68" t="str">
            <v>1437.TW</v>
          </cell>
          <cell r="B68">
            <v>3</v>
          </cell>
          <cell r="C68">
            <v>0.254</v>
          </cell>
          <cell r="E68">
            <v>7.7859999999999999E-2</v>
          </cell>
          <cell r="F68">
            <v>2.181E-2</v>
          </cell>
          <cell r="G68">
            <v>0.62282000000000004</v>
          </cell>
          <cell r="H68">
            <v>0.48057</v>
          </cell>
          <cell r="I68">
            <v>11.933332999999999</v>
          </cell>
          <cell r="J68">
            <v>0.95329386000000005</v>
          </cell>
          <cell r="K68">
            <v>4.2469999999999999</v>
          </cell>
        </row>
        <row r="69">
          <cell r="A69" t="str">
            <v>1438.TW</v>
          </cell>
          <cell r="B69">
            <v>-1.05</v>
          </cell>
          <cell r="C69">
            <v>0.22700000000000001</v>
          </cell>
          <cell r="E69">
            <v>-3.3550000000000003E-2</v>
          </cell>
          <cell r="F69">
            <v>1.6199999999999999E-3</v>
          </cell>
          <cell r="G69">
            <v>0.19067000000000001</v>
          </cell>
          <cell r="H69">
            <v>-0.19205</v>
          </cell>
          <cell r="J69">
            <v>2.611812</v>
          </cell>
          <cell r="K69">
            <v>3.4660000000000002</v>
          </cell>
        </row>
        <row r="70">
          <cell r="A70" t="str">
            <v>1439.TW</v>
          </cell>
          <cell r="B70">
            <v>2</v>
          </cell>
          <cell r="E70">
            <v>6.3939999999999997E-2</v>
          </cell>
          <cell r="F70">
            <v>-3.0599999999999998E-3</v>
          </cell>
          <cell r="G70">
            <v>0.29094999999999999</v>
          </cell>
          <cell r="H70">
            <v>-0.20899001</v>
          </cell>
          <cell r="I70">
            <v>13.675000000000001</v>
          </cell>
          <cell r="J70">
            <v>0.95874082999999999</v>
          </cell>
          <cell r="K70">
            <v>1.544</v>
          </cell>
        </row>
        <row r="71">
          <cell r="A71" t="str">
            <v>1440.TW</v>
          </cell>
          <cell r="B71">
            <v>1.5</v>
          </cell>
          <cell r="D71">
            <v>82.380949999999999</v>
          </cell>
          <cell r="E71">
            <v>9.0950005E-2</v>
          </cell>
          <cell r="F71">
            <v>-1.076E-2</v>
          </cell>
          <cell r="G71">
            <v>5.1529999999999999E-2</v>
          </cell>
          <cell r="H71">
            <v>-3.9890002000000001E-2</v>
          </cell>
          <cell r="I71">
            <v>11.533333000000001</v>
          </cell>
          <cell r="J71">
            <v>1.0502670999999999</v>
          </cell>
          <cell r="K71">
            <v>10.792999999999999</v>
          </cell>
        </row>
        <row r="72">
          <cell r="A72" t="str">
            <v>1441.TW</v>
          </cell>
          <cell r="B72">
            <v>-4.5999999999999996</v>
          </cell>
          <cell r="C72">
            <v>0.70899999999999996</v>
          </cell>
          <cell r="E72">
            <v>-0.64168999999999998</v>
          </cell>
          <cell r="F72">
            <v>-8.7679999999999994E-2</v>
          </cell>
          <cell r="G72">
            <v>-0.12953000000000001</v>
          </cell>
          <cell r="H72">
            <v>-0.12928999999999999</v>
          </cell>
          <cell r="J72">
            <v>2.58819</v>
          </cell>
          <cell r="K72">
            <v>18.291</v>
          </cell>
        </row>
        <row r="73">
          <cell r="A73" t="str">
            <v>1442.TW</v>
          </cell>
          <cell r="B73">
            <v>5.73</v>
          </cell>
          <cell r="C73">
            <v>0.53</v>
          </cell>
          <cell r="E73">
            <v>0.26037001999999998</v>
          </cell>
          <cell r="F73">
            <v>7.2580000000000006E-2</v>
          </cell>
          <cell r="G73">
            <v>0.44895000000000002</v>
          </cell>
          <cell r="H73">
            <v>0.38945999999999997</v>
          </cell>
          <cell r="I73">
            <v>10.209424</v>
          </cell>
          <cell r="J73">
            <v>2.9789183000000001</v>
          </cell>
          <cell r="K73">
            <v>14.295999999999999</v>
          </cell>
        </row>
        <row r="74">
          <cell r="A74" t="str">
            <v>1443.TW</v>
          </cell>
          <cell r="B74">
            <v>1.76</v>
          </cell>
          <cell r="E74">
            <v>0.13059000000000001</v>
          </cell>
          <cell r="F74">
            <v>2.5749999999999999E-2</v>
          </cell>
          <cell r="G74">
            <v>0.45909</v>
          </cell>
          <cell r="H74">
            <v>0.36264000000000002</v>
          </cell>
          <cell r="I74">
            <v>17.897728000000001</v>
          </cell>
          <cell r="J74">
            <v>2.1298175000000001</v>
          </cell>
          <cell r="K74">
            <v>6.1360000000000001</v>
          </cell>
        </row>
        <row r="75">
          <cell r="A75" t="str">
            <v>1444.TW</v>
          </cell>
          <cell r="B75">
            <v>7.0000000000000007E-2</v>
          </cell>
          <cell r="C75">
            <v>0.47199999999999998</v>
          </cell>
          <cell r="D75">
            <v>35.25</v>
          </cell>
          <cell r="E75">
            <v>-2.6180001000000001E-2</v>
          </cell>
          <cell r="F75">
            <v>-1.9359999999999999E-2</v>
          </cell>
          <cell r="G75">
            <v>-7.4900000000000001E-3</v>
          </cell>
          <cell r="H75">
            <v>-8.838E-2</v>
          </cell>
          <cell r="I75">
            <v>141</v>
          </cell>
          <cell r="J75">
            <v>0.91329693999999995</v>
          </cell>
          <cell r="K75">
            <v>8.2349999999999994</v>
          </cell>
        </row>
        <row r="76">
          <cell r="A76" t="str">
            <v>1445.TW</v>
          </cell>
          <cell r="B76">
            <v>7.53</v>
          </cell>
          <cell r="E76">
            <v>0.45938000000000001</v>
          </cell>
          <cell r="F76">
            <v>-2.921E-2</v>
          </cell>
          <cell r="G76">
            <v>0.11409</v>
          </cell>
          <cell r="H76">
            <v>-8.3129994999999998E-2</v>
          </cell>
          <cell r="I76">
            <v>3.0544487999999999</v>
          </cell>
          <cell r="J76">
            <v>1.1156383999999999</v>
          </cell>
          <cell r="K76">
            <v>10.574</v>
          </cell>
        </row>
        <row r="77">
          <cell r="A77" t="str">
            <v>1446.TW</v>
          </cell>
          <cell r="B77">
            <v>3.02</v>
          </cell>
          <cell r="C77">
            <v>0.55100000000000005</v>
          </cell>
          <cell r="E77">
            <v>7.424E-2</v>
          </cell>
          <cell r="F77">
            <v>1.9539999999999998E-2</v>
          </cell>
          <cell r="G77">
            <v>0.42031000000000002</v>
          </cell>
          <cell r="H77">
            <v>0.37805</v>
          </cell>
          <cell r="I77">
            <v>16.986754999999999</v>
          </cell>
          <cell r="J77">
            <v>4.6437945000000003</v>
          </cell>
          <cell r="K77">
            <v>4.1630000000000003</v>
          </cell>
        </row>
        <row r="78">
          <cell r="A78" t="str">
            <v>1447.TW</v>
          </cell>
          <cell r="B78">
            <v>-0.19</v>
          </cell>
          <cell r="C78">
            <v>0.67900000000000005</v>
          </cell>
          <cell r="D78">
            <v>26.083334000000001</v>
          </cell>
          <cell r="E78">
            <v>-4.2689999999999999E-2</v>
          </cell>
          <cell r="F78">
            <v>-1.932E-2</v>
          </cell>
          <cell r="G78">
            <v>7.7999999999999996E-3</v>
          </cell>
          <cell r="H78">
            <v>-1.5820000000000001E-2</v>
          </cell>
          <cell r="J78">
            <v>0.87625986</v>
          </cell>
          <cell r="K78">
            <v>33.930999999999997</v>
          </cell>
        </row>
        <row r="79">
          <cell r="A79" t="str">
            <v>1449.TW</v>
          </cell>
          <cell r="B79">
            <v>0.91</v>
          </cell>
          <cell r="C79">
            <v>0.92900000000000005</v>
          </cell>
          <cell r="E79">
            <v>4.5830000000000003E-2</v>
          </cell>
          <cell r="F79">
            <v>-1.4E-3</v>
          </cell>
          <cell r="G79">
            <v>0.15053000999999999</v>
          </cell>
          <cell r="H79">
            <v>-1.925E-2</v>
          </cell>
          <cell r="I79">
            <v>19.670328000000001</v>
          </cell>
          <cell r="J79">
            <v>0.92477779999999998</v>
          </cell>
          <cell r="K79">
            <v>31.626999999999999</v>
          </cell>
        </row>
        <row r="80">
          <cell r="A80" t="str">
            <v>1451.TW</v>
          </cell>
          <cell r="B80">
            <v>-0.61</v>
          </cell>
          <cell r="E80">
            <v>-1.67E-2</v>
          </cell>
          <cell r="F80">
            <v>-1.609E-2</v>
          </cell>
          <cell r="G80">
            <v>3.7219996999999998E-2</v>
          </cell>
          <cell r="H80">
            <v>-8.1799999999999998E-3</v>
          </cell>
          <cell r="J80">
            <v>0.55697315999999997</v>
          </cell>
          <cell r="K80">
            <v>33.246000000000002</v>
          </cell>
        </row>
        <row r="81">
          <cell r="A81" t="str">
            <v>1452.TW</v>
          </cell>
          <cell r="B81">
            <v>0.13</v>
          </cell>
          <cell r="D81">
            <v>8.6111109999999993</v>
          </cell>
          <cell r="E81">
            <v>2.2689999999999998E-2</v>
          </cell>
          <cell r="F81">
            <v>-1.086E-2</v>
          </cell>
          <cell r="G81">
            <v>4.1399999999999999E-2</v>
          </cell>
          <cell r="H81">
            <v>-1.7270000000000001E-2</v>
          </cell>
          <cell r="I81">
            <v>131.15384</v>
          </cell>
          <cell r="J81">
            <v>1.0061370999999999</v>
          </cell>
          <cell r="K81">
            <v>9.0660000000000007</v>
          </cell>
        </row>
        <row r="82">
          <cell r="A82" t="str">
            <v>1453.TW</v>
          </cell>
          <cell r="B82">
            <v>0.72</v>
          </cell>
          <cell r="E82">
            <v>5.4080000000000003E-2</v>
          </cell>
          <cell r="F82">
            <v>5.3399996999999996E-3</v>
          </cell>
          <cell r="G82">
            <v>0.31824000000000002</v>
          </cell>
          <cell r="H82">
            <v>-25.796509</v>
          </cell>
          <cell r="I82">
            <v>37.083331999999999</v>
          </cell>
          <cell r="J82">
            <v>2.0149422000000001</v>
          </cell>
          <cell r="K82">
            <v>1.899</v>
          </cell>
        </row>
        <row r="83">
          <cell r="A83" t="str">
            <v>1454.TW</v>
          </cell>
          <cell r="B83">
            <v>0.35</v>
          </cell>
          <cell r="E83">
            <v>2.649E-2</v>
          </cell>
          <cell r="F83">
            <v>-6.6699999999999997E-3</v>
          </cell>
          <cell r="G83">
            <v>9.3109995000000001E-2</v>
          </cell>
          <cell r="H83">
            <v>-9.8700000000000003E-3</v>
          </cell>
          <cell r="I83">
            <v>48.285713000000001</v>
          </cell>
          <cell r="J83">
            <v>1.2721114</v>
          </cell>
          <cell r="K83">
            <v>12.182</v>
          </cell>
        </row>
        <row r="84">
          <cell r="A84" t="str">
            <v>1455.TW</v>
          </cell>
          <cell r="B84">
            <v>-0.23</v>
          </cell>
          <cell r="D84">
            <v>19.791665999999999</v>
          </cell>
          <cell r="E84">
            <v>-1.942E-2</v>
          </cell>
          <cell r="F84">
            <v>-2.7780002000000002E-2</v>
          </cell>
          <cell r="G84">
            <v>-1.085E-2</v>
          </cell>
          <cell r="H84">
            <v>-6.79E-3</v>
          </cell>
          <cell r="J84">
            <v>1.1788551</v>
          </cell>
          <cell r="K84">
            <v>15.244</v>
          </cell>
        </row>
        <row r="85">
          <cell r="A85" t="str">
            <v>1456.TW</v>
          </cell>
          <cell r="B85">
            <v>0.22</v>
          </cell>
          <cell r="C85">
            <v>0.89400000000000002</v>
          </cell>
          <cell r="E85">
            <v>3.32E-3</v>
          </cell>
          <cell r="F85">
            <v>2.0840000000000001E-2</v>
          </cell>
          <cell r="G85">
            <v>0.33395999999999998</v>
          </cell>
          <cell r="H85">
            <v>0.18583</v>
          </cell>
          <cell r="I85">
            <v>87.954543999999999</v>
          </cell>
          <cell r="J85">
            <v>1.1834138999999999</v>
          </cell>
          <cell r="K85">
            <v>17.978000000000002</v>
          </cell>
        </row>
        <row r="86">
          <cell r="A86" t="str">
            <v>1457.TW</v>
          </cell>
          <cell r="B86">
            <v>2.4700000000000002</v>
          </cell>
          <cell r="C86">
            <v>0.39900000000000002</v>
          </cell>
          <cell r="D86">
            <v>40.740738</v>
          </cell>
          <cell r="E86">
            <v>0.116009995</v>
          </cell>
          <cell r="F86">
            <v>-1.4999999E-4</v>
          </cell>
          <cell r="G86">
            <v>6.6439999999999999E-2</v>
          </cell>
          <cell r="H86">
            <v>-2.026E-2</v>
          </cell>
          <cell r="I86">
            <v>8.9068819999999995</v>
          </cell>
          <cell r="J86">
            <v>0.88932</v>
          </cell>
          <cell r="K86">
            <v>14.032</v>
          </cell>
        </row>
        <row r="87">
          <cell r="A87" t="str">
            <v>1459.TW</v>
          </cell>
          <cell r="B87">
            <v>0.11</v>
          </cell>
          <cell r="C87">
            <v>0.76700000000000002</v>
          </cell>
          <cell r="D87">
            <v>160</v>
          </cell>
          <cell r="E87">
            <v>8.3899999999999999E-3</v>
          </cell>
          <cell r="F87">
            <v>-3.3950000000000001E-2</v>
          </cell>
          <cell r="G87">
            <v>-0.13024999000000001</v>
          </cell>
          <cell r="H87">
            <v>-0.11793999400000001</v>
          </cell>
          <cell r="I87">
            <v>101.818184</v>
          </cell>
          <cell r="J87">
            <v>1.2734506999999999</v>
          </cell>
          <cell r="K87">
            <v>3.7919999999999998</v>
          </cell>
        </row>
        <row r="88">
          <cell r="A88" t="str">
            <v>1460.TW</v>
          </cell>
          <cell r="B88">
            <v>-1.8</v>
          </cell>
          <cell r="C88">
            <v>0.71299999999999997</v>
          </cell>
          <cell r="D88">
            <v>12.830769999999999</v>
          </cell>
          <cell r="E88">
            <v>-0.18757999</v>
          </cell>
          <cell r="F88">
            <v>-4.7780000000000003E-2</v>
          </cell>
          <cell r="G88">
            <v>3.8110003000000003E-2</v>
          </cell>
          <cell r="H88">
            <v>-0.24599001000000001</v>
          </cell>
          <cell r="J88">
            <v>0.95862069999999999</v>
          </cell>
          <cell r="K88">
            <v>11.622</v>
          </cell>
        </row>
        <row r="89">
          <cell r="A89" t="str">
            <v>1463.TW</v>
          </cell>
          <cell r="B89">
            <v>0.53</v>
          </cell>
          <cell r="C89">
            <v>0.30499999999999999</v>
          </cell>
          <cell r="E89">
            <v>4.5659999999999999E-2</v>
          </cell>
          <cell r="F89">
            <v>-1.191E-2</v>
          </cell>
          <cell r="G89">
            <v>4.5350000000000001E-2</v>
          </cell>
          <cell r="H89">
            <v>-0.15240000000000001</v>
          </cell>
          <cell r="I89">
            <v>38.113213000000002</v>
          </cell>
          <cell r="J89">
            <v>1.4608042000000001</v>
          </cell>
          <cell r="K89">
            <v>2.1139999999999999</v>
          </cell>
        </row>
        <row r="90">
          <cell r="A90" t="str">
            <v>1464.TW</v>
          </cell>
          <cell r="B90">
            <v>0.15</v>
          </cell>
          <cell r="C90">
            <v>0.49199999999999999</v>
          </cell>
          <cell r="D90">
            <v>13.396227</v>
          </cell>
          <cell r="E90">
            <v>2.0559999999999998E-2</v>
          </cell>
          <cell r="F90">
            <v>-3.1299998999999999E-3</v>
          </cell>
          <cell r="G90">
            <v>0.15762000000000001</v>
          </cell>
          <cell r="H90">
            <v>-1.337E-2</v>
          </cell>
          <cell r="I90">
            <v>94.666663999999997</v>
          </cell>
          <cell r="J90">
            <v>1.1565402</v>
          </cell>
          <cell r="K90">
            <v>24.114000000000001</v>
          </cell>
        </row>
        <row r="91">
          <cell r="A91" t="str">
            <v>1465.TW</v>
          </cell>
          <cell r="B91">
            <v>0.9</v>
          </cell>
          <cell r="E91">
            <v>5.7340004E-2</v>
          </cell>
          <cell r="F91">
            <v>-6.7299995999999997E-3</v>
          </cell>
          <cell r="G91">
            <v>0.10253</v>
          </cell>
          <cell r="H91">
            <v>-0.16206999999999999</v>
          </cell>
          <cell r="I91">
            <v>17.555554999999998</v>
          </cell>
          <cell r="J91">
            <v>1.0056647999999999</v>
          </cell>
          <cell r="K91">
            <v>5.6669999999999998</v>
          </cell>
        </row>
        <row r="92">
          <cell r="A92" t="str">
            <v>1466.TW</v>
          </cell>
          <cell r="B92">
            <v>-0.84</v>
          </cell>
          <cell r="C92">
            <v>0.50800000000000001</v>
          </cell>
          <cell r="E92">
            <v>-9.9589996E-2</v>
          </cell>
          <cell r="F92">
            <v>-2.7890000000000002E-2</v>
          </cell>
          <cell r="G92">
            <v>3.2939999999999997E-2</v>
          </cell>
          <cell r="H92">
            <v>-1.32E-3</v>
          </cell>
          <cell r="J92">
            <v>0.96635099999999996</v>
          </cell>
          <cell r="K92">
            <v>22.074000000000002</v>
          </cell>
        </row>
        <row r="93">
          <cell r="A93" t="str">
            <v>1467.TW</v>
          </cell>
          <cell r="B93">
            <v>-0.1</v>
          </cell>
          <cell r="C93">
            <v>0.78400000000000003</v>
          </cell>
          <cell r="E93">
            <v>-5.3990003000000002E-2</v>
          </cell>
          <cell r="F93">
            <v>-1.3409999000000001E-2</v>
          </cell>
          <cell r="G93">
            <v>0.16896998999999999</v>
          </cell>
          <cell r="H93">
            <v>-2.3380000000000001E-2</v>
          </cell>
          <cell r="J93">
            <v>0.96763290000000002</v>
          </cell>
          <cell r="K93">
            <v>19.498999999999999</v>
          </cell>
        </row>
        <row r="94">
          <cell r="A94" t="str">
            <v>1468.TW</v>
          </cell>
          <cell r="B94">
            <v>0.44</v>
          </cell>
          <cell r="C94">
            <v>0.59</v>
          </cell>
          <cell r="E94">
            <v>4.4990000000000002E-2</v>
          </cell>
          <cell r="F94">
            <v>-1.358E-2</v>
          </cell>
          <cell r="G94">
            <v>7.2969999999999993E-2</v>
          </cell>
          <cell r="H94">
            <v>-0.19578000000000001</v>
          </cell>
          <cell r="I94">
            <v>32.045456000000001</v>
          </cell>
          <cell r="J94">
            <v>1.8850267999999999</v>
          </cell>
          <cell r="K94">
            <v>6.5640000000000001</v>
          </cell>
        </row>
        <row r="95">
          <cell r="A95" t="str">
            <v>1470.TW</v>
          </cell>
          <cell r="B95">
            <v>0.52</v>
          </cell>
          <cell r="E95">
            <v>4.6589999999999999E-2</v>
          </cell>
          <cell r="F95">
            <v>1.6619999E-2</v>
          </cell>
          <cell r="G95">
            <v>0.20465</v>
          </cell>
          <cell r="H95">
            <v>0.11305001000000001</v>
          </cell>
          <cell r="I95">
            <v>39.134616999999999</v>
          </cell>
          <cell r="J95">
            <v>1.8156673999999999</v>
          </cell>
          <cell r="K95">
            <v>7.1470000000000002</v>
          </cell>
        </row>
        <row r="96">
          <cell r="A96" t="str">
            <v>1471.TW</v>
          </cell>
          <cell r="B96">
            <v>-0.23</v>
          </cell>
          <cell r="C96">
            <v>1.4550000000000001</v>
          </cell>
          <cell r="E96">
            <v>-2.7959999999999999E-2</v>
          </cell>
          <cell r="F96">
            <v>-3.1280000000000002E-2</v>
          </cell>
          <cell r="G96">
            <v>0.12200999999999999</v>
          </cell>
          <cell r="H96">
            <v>-0.19120999999999999</v>
          </cell>
          <cell r="J96">
            <v>1.6152793999999999</v>
          </cell>
          <cell r="K96">
            <v>1.706</v>
          </cell>
        </row>
        <row r="97">
          <cell r="A97" t="str">
            <v>1472.TW</v>
          </cell>
          <cell r="B97">
            <v>5.03</v>
          </cell>
          <cell r="C97">
            <v>1.38</v>
          </cell>
          <cell r="E97">
            <v>0.12906000000000001</v>
          </cell>
          <cell r="F97">
            <v>2.9790001E-2</v>
          </cell>
          <cell r="G97">
            <v>0.12981999999999999</v>
          </cell>
          <cell r="H97">
            <v>9.7430000000000003E-2</v>
          </cell>
          <cell r="I97">
            <v>14.532802999999999</v>
          </cell>
          <cell r="J97">
            <v>2.181829</v>
          </cell>
          <cell r="K97">
            <v>58.598999999999997</v>
          </cell>
        </row>
        <row r="98">
          <cell r="A98" t="str">
            <v>1473.TW</v>
          </cell>
          <cell r="B98">
            <v>3.04</v>
          </cell>
          <cell r="C98">
            <v>0.112</v>
          </cell>
          <cell r="D98">
            <v>27.007041999999998</v>
          </cell>
          <cell r="E98">
            <v>8.6080000000000004E-2</v>
          </cell>
          <cell r="F98">
            <v>3.3730000000000003E-2</v>
          </cell>
          <cell r="G98">
            <v>0.17868000000000001</v>
          </cell>
          <cell r="H98">
            <v>4.5029998000000002E-2</v>
          </cell>
          <cell r="I98">
            <v>12.615131</v>
          </cell>
          <cell r="J98">
            <v>1.515331</v>
          </cell>
          <cell r="K98">
            <v>44.53</v>
          </cell>
        </row>
        <row r="99">
          <cell r="A99" t="str">
            <v>1474.TW</v>
          </cell>
          <cell r="B99">
            <v>0.36</v>
          </cell>
          <cell r="C99">
            <v>0.76600000000000001</v>
          </cell>
          <cell r="E99">
            <v>-2.0799999999999999E-2</v>
          </cell>
          <cell r="F99">
            <v>-1.4999999999999999E-2</v>
          </cell>
          <cell r="G99">
            <v>7.8479999999999994E-2</v>
          </cell>
          <cell r="H99">
            <v>-2.9100000000000001E-2</v>
          </cell>
          <cell r="I99">
            <v>39.166668000000001</v>
          </cell>
          <cell r="J99">
            <v>0.91392269999999998</v>
          </cell>
          <cell r="K99">
            <v>20.675999999999998</v>
          </cell>
        </row>
        <row r="100">
          <cell r="A100" t="str">
            <v>1475.TW</v>
          </cell>
          <cell r="B100">
            <v>4.95</v>
          </cell>
          <cell r="C100">
            <v>1.0229999999999999</v>
          </cell>
          <cell r="E100">
            <v>0.24465998999999999</v>
          </cell>
          <cell r="F100">
            <v>0.11169</v>
          </cell>
          <cell r="G100">
            <v>0.23296</v>
          </cell>
          <cell r="H100">
            <v>0.24571999999999999</v>
          </cell>
          <cell r="I100">
            <v>11.494949999999999</v>
          </cell>
          <cell r="J100">
            <v>2.9759414</v>
          </cell>
          <cell r="K100">
            <v>36.573999999999998</v>
          </cell>
        </row>
        <row r="101">
          <cell r="A101" t="str">
            <v>1476.TW</v>
          </cell>
          <cell r="B101">
            <v>16.68</v>
          </cell>
          <cell r="C101">
            <v>1.0209999999999999</v>
          </cell>
          <cell r="D101">
            <v>18.234632000000001</v>
          </cell>
          <cell r="E101">
            <v>0.25741999999999998</v>
          </cell>
          <cell r="F101">
            <v>0.12731000000000001</v>
          </cell>
          <cell r="G101">
            <v>0.31583</v>
          </cell>
          <cell r="H101">
            <v>0.19344</v>
          </cell>
          <cell r="I101">
            <v>29.166665999999999</v>
          </cell>
          <cell r="J101">
            <v>5.6529674999999999</v>
          </cell>
          <cell r="K101">
            <v>116.36</v>
          </cell>
        </row>
        <row r="102">
          <cell r="A102" t="str">
            <v>1477.TW</v>
          </cell>
          <cell r="B102">
            <v>17.14</v>
          </cell>
          <cell r="C102">
            <v>0.84599999999999997</v>
          </cell>
          <cell r="D102">
            <v>18.480391999999998</v>
          </cell>
          <cell r="E102">
            <v>0.32208002000000002</v>
          </cell>
          <cell r="F102">
            <v>0.121879995</v>
          </cell>
          <cell r="G102">
            <v>0.2626</v>
          </cell>
          <cell r="H102">
            <v>0.15701999999999999</v>
          </cell>
          <cell r="I102">
            <v>21.995332999999999</v>
          </cell>
          <cell r="J102">
            <v>6.9242920000000003</v>
          </cell>
          <cell r="K102">
            <v>137.40600000000001</v>
          </cell>
        </row>
        <row r="103">
          <cell r="A103" t="str">
            <v>1503.TW</v>
          </cell>
          <cell r="B103">
            <v>5.23</v>
          </cell>
          <cell r="C103">
            <v>0.48499999999999999</v>
          </cell>
          <cell r="D103">
            <v>23.653279999999999</v>
          </cell>
          <cell r="E103">
            <v>7.9560000000000006E-2</v>
          </cell>
          <cell r="F103">
            <v>2.9870000000000001E-2</v>
          </cell>
          <cell r="G103">
            <v>0.17819001000000001</v>
          </cell>
          <cell r="H103">
            <v>5.466E-2</v>
          </cell>
          <cell r="I103">
            <v>46.175907000000002</v>
          </cell>
          <cell r="J103">
            <v>3.8801413</v>
          </cell>
          <cell r="K103">
            <v>61.054000000000002</v>
          </cell>
        </row>
        <row r="104">
          <cell r="A104" t="str">
            <v>1504.TW</v>
          </cell>
          <cell r="B104">
            <v>2.5299999999999998</v>
          </cell>
          <cell r="C104">
            <v>0.29499999999999998</v>
          </cell>
          <cell r="D104">
            <v>15.6268215</v>
          </cell>
          <cell r="E104">
            <v>6.8099999999999994E-2</v>
          </cell>
          <cell r="F104">
            <v>3.143E-2</v>
          </cell>
          <cell r="G104">
            <v>0.25541002000000002</v>
          </cell>
          <cell r="H104">
            <v>0.11902001</v>
          </cell>
          <cell r="I104">
            <v>21.185770000000002</v>
          </cell>
          <cell r="J104">
            <v>1.5192744</v>
          </cell>
          <cell r="K104">
            <v>27.565999999999999</v>
          </cell>
        </row>
        <row r="105">
          <cell r="A105" t="str">
            <v>1506.TW</v>
          </cell>
          <cell r="B105">
            <v>0.24</v>
          </cell>
          <cell r="C105">
            <v>0.50900000000000001</v>
          </cell>
          <cell r="E105">
            <v>3.4110000000000001E-2</v>
          </cell>
          <cell r="F105">
            <v>1.2279999999999999E-2</v>
          </cell>
          <cell r="G105">
            <v>0.16194998999999999</v>
          </cell>
          <cell r="H105">
            <v>4.1490002999999998E-2</v>
          </cell>
          <cell r="I105">
            <v>70.208336000000003</v>
          </cell>
          <cell r="J105">
            <v>1.8579777</v>
          </cell>
          <cell r="K105">
            <v>3.8109999999999999</v>
          </cell>
        </row>
        <row r="106">
          <cell r="A106" t="str">
            <v>1512.TW</v>
          </cell>
          <cell r="B106">
            <v>0.04</v>
          </cell>
          <cell r="C106">
            <v>8.1000000000000003E-2</v>
          </cell>
          <cell r="E106">
            <v>9.8099999999999993E-3</v>
          </cell>
          <cell r="F106">
            <v>-3.4630000000000001E-2</v>
          </cell>
          <cell r="G106">
            <v>0.20882999999999999</v>
          </cell>
          <cell r="H106">
            <v>-0.14884</v>
          </cell>
          <cell r="I106">
            <v>234</v>
          </cell>
          <cell r="J106">
            <v>2.4867162999999999</v>
          </cell>
          <cell r="K106">
            <v>11.670999999999999</v>
          </cell>
        </row>
        <row r="107">
          <cell r="A107" t="str">
            <v>1513.TW</v>
          </cell>
          <cell r="B107">
            <v>3.62</v>
          </cell>
          <cell r="C107">
            <v>0.80500000000000005</v>
          </cell>
          <cell r="D107">
            <v>16.934673</v>
          </cell>
          <cell r="E107">
            <v>0.10816000000000001</v>
          </cell>
          <cell r="F107">
            <v>6.3890000000000002E-2</v>
          </cell>
          <cell r="G107">
            <v>0.28986000000000001</v>
          </cell>
          <cell r="H107">
            <v>0.16726999000000001</v>
          </cell>
          <cell r="I107">
            <v>46.546962999999998</v>
          </cell>
          <cell r="J107">
            <v>5.2844509999999998</v>
          </cell>
          <cell r="K107">
            <v>45.331000000000003</v>
          </cell>
        </row>
        <row r="108">
          <cell r="A108" t="str">
            <v>1514.TW</v>
          </cell>
          <cell r="B108">
            <v>3.28</v>
          </cell>
          <cell r="C108">
            <v>0.78800000000000003</v>
          </cell>
          <cell r="D108">
            <v>27.680796000000001</v>
          </cell>
          <cell r="E108">
            <v>0.17732000000000001</v>
          </cell>
          <cell r="F108">
            <v>5.4959998000000003E-2</v>
          </cell>
          <cell r="G108">
            <v>0.17777000000000001</v>
          </cell>
          <cell r="H108">
            <v>0.1249</v>
          </cell>
          <cell r="I108">
            <v>33.841464999999999</v>
          </cell>
          <cell r="J108">
            <v>5.8439506999999997</v>
          </cell>
          <cell r="K108">
            <v>38.81</v>
          </cell>
        </row>
        <row r="109">
          <cell r="A109" t="str">
            <v>1515.TW</v>
          </cell>
          <cell r="B109">
            <v>3.44</v>
          </cell>
          <cell r="C109">
            <v>1.1339999999999999</v>
          </cell>
          <cell r="D109">
            <v>14.725807</v>
          </cell>
          <cell r="E109">
            <v>8.4849999999999995E-2</v>
          </cell>
          <cell r="F109">
            <v>3.5350001999999998E-2</v>
          </cell>
          <cell r="G109">
            <v>0.16639000000000001</v>
          </cell>
          <cell r="H109">
            <v>0.12607001000000001</v>
          </cell>
          <cell r="I109">
            <v>13.2703495</v>
          </cell>
          <cell r="J109">
            <v>2.1833746000000001</v>
          </cell>
          <cell r="K109">
            <v>36.966999999999999</v>
          </cell>
        </row>
        <row r="110">
          <cell r="A110" t="str">
            <v>1516.TW</v>
          </cell>
          <cell r="B110">
            <v>0.51</v>
          </cell>
          <cell r="E110">
            <v>4.4639999999999999E-2</v>
          </cell>
          <cell r="F110">
            <v>2.6339999999999999E-2</v>
          </cell>
          <cell r="G110">
            <v>4.9429998000000003E-2</v>
          </cell>
          <cell r="H110">
            <v>3.5060000000000001E-2</v>
          </cell>
          <cell r="I110">
            <v>55.392159999999997</v>
          </cell>
          <cell r="J110">
            <v>2.3535783000000001</v>
          </cell>
          <cell r="K110">
            <v>19.196000000000002</v>
          </cell>
        </row>
        <row r="111">
          <cell r="A111" t="str">
            <v>1517.TW</v>
          </cell>
          <cell r="B111">
            <v>-0.78</v>
          </cell>
          <cell r="C111">
            <v>0.69499999999999995</v>
          </cell>
          <cell r="D111">
            <v>2.5757574999999999</v>
          </cell>
          <cell r="E111">
            <v>-3.9669999999999997E-2</v>
          </cell>
          <cell r="F111">
            <v>-3.8800000000000001E-2</v>
          </cell>
          <cell r="G111">
            <v>2.6839999999999999E-2</v>
          </cell>
          <cell r="H111">
            <v>-0.26445999999999997</v>
          </cell>
          <cell r="J111">
            <v>1.0275628999999999</v>
          </cell>
          <cell r="K111">
            <v>8.4749999999999996</v>
          </cell>
        </row>
        <row r="112">
          <cell r="A112" t="str">
            <v>1519.TW</v>
          </cell>
          <cell r="B112">
            <v>11.17</v>
          </cell>
          <cell r="C112">
            <v>0.69599999999999995</v>
          </cell>
          <cell r="D112">
            <v>27.064050000000002</v>
          </cell>
          <cell r="E112">
            <v>0.49275002000000001</v>
          </cell>
          <cell r="F112">
            <v>0.13237001000000001</v>
          </cell>
          <cell r="G112">
            <v>0.31180999999999998</v>
          </cell>
          <cell r="H112">
            <v>0.22</v>
          </cell>
          <cell r="I112">
            <v>65.443150000000003</v>
          </cell>
          <cell r="J112">
            <v>31.665585</v>
          </cell>
          <cell r="K112">
            <v>53.244</v>
          </cell>
        </row>
        <row r="113">
          <cell r="A113" t="str">
            <v>1521.TW</v>
          </cell>
          <cell r="B113">
            <v>0.73</v>
          </cell>
          <cell r="C113">
            <v>0.42199999999999999</v>
          </cell>
          <cell r="D113">
            <v>7.1234117000000001</v>
          </cell>
          <cell r="E113">
            <v>2.3779999999999999E-2</v>
          </cell>
          <cell r="F113">
            <v>3.721E-2</v>
          </cell>
          <cell r="G113">
            <v>0.14804</v>
          </cell>
          <cell r="H113">
            <v>3.4439999999999998E-2</v>
          </cell>
          <cell r="I113">
            <v>53.767119999999998</v>
          </cell>
          <cell r="J113">
            <v>1.6873738</v>
          </cell>
          <cell r="K113">
            <v>63.19</v>
          </cell>
        </row>
        <row r="114">
          <cell r="A114" t="str">
            <v>1522.TW</v>
          </cell>
          <cell r="B114">
            <v>4.67</v>
          </cell>
          <cell r="C114">
            <v>0.625</v>
          </cell>
          <cell r="D114">
            <v>12.040817000000001</v>
          </cell>
          <cell r="E114">
            <v>0.123780005</v>
          </cell>
          <cell r="F114">
            <v>4.2090002000000001E-2</v>
          </cell>
          <cell r="G114">
            <v>0.26811000000000001</v>
          </cell>
          <cell r="H114">
            <v>0.11613999999999999</v>
          </cell>
          <cell r="I114">
            <v>13.897216999999999</v>
          </cell>
          <cell r="J114">
            <v>2.2810347000000002</v>
          </cell>
          <cell r="K114">
            <v>61.795000000000002</v>
          </cell>
        </row>
        <row r="115">
          <cell r="A115" t="str">
            <v>1524.TW</v>
          </cell>
          <cell r="B115">
            <v>2.88</v>
          </cell>
          <cell r="C115">
            <v>0.46500000000000002</v>
          </cell>
          <cell r="D115">
            <v>32.300884000000003</v>
          </cell>
          <cell r="E115">
            <v>0.13458999999999999</v>
          </cell>
          <cell r="F115">
            <v>5.0590000000000003E-2</v>
          </cell>
          <cell r="G115">
            <v>0.27023000000000003</v>
          </cell>
          <cell r="H115">
            <v>0.20617000999999999</v>
          </cell>
          <cell r="I115">
            <v>12.673610999999999</v>
          </cell>
          <cell r="J115">
            <v>2.2363827000000001</v>
          </cell>
          <cell r="K115">
            <v>16.318000000000001</v>
          </cell>
        </row>
        <row r="116">
          <cell r="A116" t="str">
            <v>1525.TW</v>
          </cell>
          <cell r="B116">
            <v>3.53</v>
          </cell>
          <cell r="D116">
            <v>13.270548</v>
          </cell>
          <cell r="E116">
            <v>5.3280000000000001E-2</v>
          </cell>
          <cell r="F116">
            <v>4.4200000000000003E-3</v>
          </cell>
          <cell r="G116">
            <v>0.10520001</v>
          </cell>
          <cell r="H116">
            <v>8.3400000000000002E-3</v>
          </cell>
          <cell r="I116">
            <v>21.954674000000001</v>
          </cell>
          <cell r="J116">
            <v>1.160336</v>
          </cell>
          <cell r="K116">
            <v>19.771000000000001</v>
          </cell>
        </row>
        <row r="117">
          <cell r="A117" t="str">
            <v>1526.TW</v>
          </cell>
          <cell r="B117">
            <v>-0.06</v>
          </cell>
          <cell r="E117">
            <v>-2.2699999999999999E-3</v>
          </cell>
          <cell r="F117">
            <v>-6.7999999999999996E-3</v>
          </cell>
          <cell r="G117">
            <v>0.27065</v>
          </cell>
          <cell r="H117">
            <v>-5.2089999999999997E-2</v>
          </cell>
          <cell r="J117">
            <v>1.3832301</v>
          </cell>
          <cell r="K117">
            <v>13.792</v>
          </cell>
        </row>
        <row r="118">
          <cell r="A118" t="str">
            <v>1527.TW</v>
          </cell>
          <cell r="B118">
            <v>3.14</v>
          </cell>
          <cell r="D118">
            <v>10.740740000000001</v>
          </cell>
          <cell r="E118">
            <v>9.0450004000000001E-2</v>
          </cell>
          <cell r="F118">
            <v>4.1929998000000003E-2</v>
          </cell>
          <cell r="G118">
            <v>0.25419000000000003</v>
          </cell>
          <cell r="H118">
            <v>0.14235</v>
          </cell>
          <cell r="I118">
            <v>13.853502000000001</v>
          </cell>
          <cell r="J118">
            <v>1.2407657000000001</v>
          </cell>
          <cell r="K118">
            <v>20.039000000000001</v>
          </cell>
        </row>
        <row r="119">
          <cell r="A119" t="str">
            <v>1528.TW</v>
          </cell>
          <cell r="B119">
            <v>-0.42</v>
          </cell>
          <cell r="C119">
            <v>0.95199999999999996</v>
          </cell>
          <cell r="E119">
            <v>-1.191E-2</v>
          </cell>
          <cell r="F119">
            <v>-1.2099999999999999E-3</v>
          </cell>
          <cell r="G119">
            <v>0.25003999999999998</v>
          </cell>
          <cell r="H119">
            <v>-1.8480000999999999E-2</v>
          </cell>
          <cell r="J119">
            <v>1.0452406000000001</v>
          </cell>
          <cell r="K119">
            <v>20.295000000000002</v>
          </cell>
        </row>
        <row r="120">
          <cell r="A120" t="str">
            <v>1529.TW</v>
          </cell>
          <cell r="B120">
            <v>0.48</v>
          </cell>
          <cell r="C120">
            <v>0.71599999999999997</v>
          </cell>
          <cell r="E120">
            <v>8.1699999999999995E-2</v>
          </cell>
          <cell r="F120">
            <v>1.925E-2</v>
          </cell>
          <cell r="G120">
            <v>0.21010999999999999</v>
          </cell>
          <cell r="H120">
            <v>0.10704</v>
          </cell>
          <cell r="I120">
            <v>68.541669999999996</v>
          </cell>
          <cell r="J120">
            <v>2.8102846000000001</v>
          </cell>
          <cell r="K120">
            <v>4.9969999999999999</v>
          </cell>
        </row>
        <row r="121">
          <cell r="A121" t="str">
            <v>1530.TW</v>
          </cell>
          <cell r="B121">
            <v>2.2000000000000002</v>
          </cell>
          <cell r="C121">
            <v>0.51800000000000002</v>
          </cell>
          <cell r="D121">
            <v>19.553571999999999</v>
          </cell>
          <cell r="E121">
            <v>5.6339998000000002E-2</v>
          </cell>
          <cell r="F121">
            <v>3.2300000999999998E-3</v>
          </cell>
          <cell r="G121">
            <v>0.15204999999999999</v>
          </cell>
          <cell r="H121">
            <v>-3.9550000000000002E-2</v>
          </cell>
          <cell r="I121">
            <v>14.931817000000001</v>
          </cell>
          <cell r="J121">
            <v>0.96334310000000001</v>
          </cell>
          <cell r="K121">
            <v>24.452000000000002</v>
          </cell>
        </row>
        <row r="122">
          <cell r="A122" t="str">
            <v>1531.TW</v>
          </cell>
          <cell r="B122">
            <v>-0.06</v>
          </cell>
          <cell r="D122">
            <v>16.329788000000001</v>
          </cell>
          <cell r="E122">
            <v>-2.8900000999999998E-3</v>
          </cell>
          <cell r="F122">
            <v>-1.5980000000000001E-2</v>
          </cell>
          <cell r="G122">
            <v>0.14454001</v>
          </cell>
          <cell r="H122">
            <v>-7.2270005999999998E-2</v>
          </cell>
          <cell r="J122">
            <v>0.76512813999999996</v>
          </cell>
          <cell r="K122">
            <v>7.9950000000000001</v>
          </cell>
        </row>
        <row r="123">
          <cell r="A123" t="str">
            <v>1532.TW</v>
          </cell>
          <cell r="B123">
            <v>3.47</v>
          </cell>
          <cell r="C123">
            <v>0.58499999999999996</v>
          </cell>
          <cell r="E123">
            <v>7.732E-2</v>
          </cell>
          <cell r="F123">
            <v>1.9960001000000002E-2</v>
          </cell>
          <cell r="G123">
            <v>0.23371</v>
          </cell>
          <cell r="H123">
            <v>0.10559</v>
          </cell>
          <cell r="I123">
            <v>14.3804035</v>
          </cell>
          <cell r="J123">
            <v>1.4230309000000001</v>
          </cell>
          <cell r="K123">
            <v>46.777000000000001</v>
          </cell>
        </row>
        <row r="124">
          <cell r="A124" t="str">
            <v>1533.TW</v>
          </cell>
          <cell r="B124">
            <v>-1.55</v>
          </cell>
          <cell r="E124">
            <v>-9.5880000000000007E-2</v>
          </cell>
          <cell r="F124">
            <v>-2.1289999E-2</v>
          </cell>
          <cell r="G124">
            <v>0.18969999000000001</v>
          </cell>
          <cell r="H124">
            <v>-0.17021</v>
          </cell>
          <cell r="J124">
            <v>2.1457722000000001</v>
          </cell>
          <cell r="K124">
            <v>38.689</v>
          </cell>
        </row>
        <row r="125">
          <cell r="A125" t="str">
            <v>1535.TW</v>
          </cell>
          <cell r="B125">
            <v>4.51</v>
          </cell>
          <cell r="E125">
            <v>0.15121001000000001</v>
          </cell>
          <cell r="F125">
            <v>4.7050000000000002E-2</v>
          </cell>
          <cell r="G125">
            <v>0.1003</v>
          </cell>
          <cell r="H125">
            <v>4.2029999999999998E-2</v>
          </cell>
          <cell r="I125">
            <v>15.986694999999999</v>
          </cell>
          <cell r="J125">
            <v>2.3626174999999998</v>
          </cell>
          <cell r="K125">
            <v>83.811999999999998</v>
          </cell>
        </row>
        <row r="126">
          <cell r="A126" t="str">
            <v>1536.TW</v>
          </cell>
          <cell r="B126">
            <v>1.19</v>
          </cell>
          <cell r="C126">
            <v>0.84599999999999997</v>
          </cell>
          <cell r="D126">
            <v>24.909908000000001</v>
          </cell>
          <cell r="E126">
            <v>3.644E-2</v>
          </cell>
          <cell r="F126">
            <v>1.1480000000000001E-2</v>
          </cell>
          <cell r="G126">
            <v>0.17291000000000001</v>
          </cell>
          <cell r="H126">
            <v>1.3049999E-2</v>
          </cell>
          <cell r="I126">
            <v>46.470585</v>
          </cell>
          <cell r="J126">
            <v>1.7719247</v>
          </cell>
          <cell r="K126">
            <v>23.609000000000002</v>
          </cell>
        </row>
        <row r="127">
          <cell r="A127" t="str">
            <v>1537.TW</v>
          </cell>
          <cell r="B127">
            <v>8.4499999999999993</v>
          </cell>
          <cell r="D127">
            <v>10.643015999999999</v>
          </cell>
          <cell r="E127">
            <v>0.15595999999999999</v>
          </cell>
          <cell r="F127">
            <v>8.6580000000000004E-2</v>
          </cell>
          <cell r="G127">
            <v>0.19713</v>
          </cell>
          <cell r="H127">
            <v>0.12753001</v>
          </cell>
          <cell r="I127">
            <v>17.041419999999999</v>
          </cell>
          <cell r="J127">
            <v>2.6446767000000002</v>
          </cell>
          <cell r="K127">
            <v>82.162999999999997</v>
          </cell>
        </row>
        <row r="128">
          <cell r="A128" t="str">
            <v>1538.TW</v>
          </cell>
          <cell r="B128">
            <v>-0.49</v>
          </cell>
          <cell r="C128">
            <v>0.59</v>
          </cell>
          <cell r="E128">
            <v>-0.20254</v>
          </cell>
          <cell r="F128">
            <v>-0.109840006</v>
          </cell>
          <cell r="G128">
            <v>8.8660000000000003E-2</v>
          </cell>
          <cell r="H128">
            <v>-0.58916999999999997</v>
          </cell>
          <cell r="J128">
            <v>3.673924</v>
          </cell>
          <cell r="K128">
            <v>4.4340000000000002</v>
          </cell>
        </row>
        <row r="129">
          <cell r="A129" t="str">
            <v>1539.TW</v>
          </cell>
          <cell r="B129">
            <v>1.65</v>
          </cell>
          <cell r="C129">
            <v>0.86</v>
          </cell>
          <cell r="D129">
            <v>10.347826</v>
          </cell>
          <cell r="E129">
            <v>3.8599998000000003E-2</v>
          </cell>
          <cell r="F129">
            <v>1.9349999999999999E-2</v>
          </cell>
          <cell r="G129">
            <v>0.11265000999999999</v>
          </cell>
          <cell r="H129">
            <v>7.4969999999999995E-2</v>
          </cell>
          <cell r="I129">
            <v>14.424242</v>
          </cell>
          <cell r="J129">
            <v>0.98330850000000003</v>
          </cell>
          <cell r="K129">
            <v>23.459</v>
          </cell>
        </row>
        <row r="130">
          <cell r="A130" t="str">
            <v>1540.TW</v>
          </cell>
          <cell r="B130">
            <v>1.82</v>
          </cell>
          <cell r="C130">
            <v>0.20200000000000001</v>
          </cell>
          <cell r="D130">
            <v>14.718310000000001</v>
          </cell>
          <cell r="E130">
            <v>7.9140000000000002E-2</v>
          </cell>
          <cell r="F130">
            <v>4.4150000000000002E-2</v>
          </cell>
          <cell r="G130">
            <v>0.32057000000000002</v>
          </cell>
          <cell r="H130">
            <v>0.29849999999999999</v>
          </cell>
          <cell r="I130">
            <v>11.483516</v>
          </cell>
          <cell r="J130">
            <v>1.2467191</v>
          </cell>
          <cell r="K130">
            <v>6.7350000000000003</v>
          </cell>
        </row>
        <row r="131">
          <cell r="A131" t="str">
            <v>1541.TW</v>
          </cell>
          <cell r="B131">
            <v>1.82</v>
          </cell>
          <cell r="C131">
            <v>0.80600000000000005</v>
          </cell>
          <cell r="D131">
            <v>6.5567010000000003</v>
          </cell>
          <cell r="E131">
            <v>6.0830000000000002E-2</v>
          </cell>
          <cell r="F131">
            <v>4.6969999999999998E-2</v>
          </cell>
          <cell r="G131">
            <v>0.19622000000000001</v>
          </cell>
          <cell r="H131">
            <v>0.10922</v>
          </cell>
          <cell r="I131">
            <v>17.472526999999999</v>
          </cell>
          <cell r="J131">
            <v>1.311124</v>
          </cell>
          <cell r="K131">
            <v>42.868000000000002</v>
          </cell>
        </row>
        <row r="132">
          <cell r="A132" t="str">
            <v>1558.TW</v>
          </cell>
          <cell r="B132">
            <v>5.0599999999999996</v>
          </cell>
          <cell r="D132">
            <v>7.2297779999999996</v>
          </cell>
          <cell r="E132">
            <v>8.7679999999999994E-2</v>
          </cell>
          <cell r="F132">
            <v>3.2279997999999997E-2</v>
          </cell>
          <cell r="G132">
            <v>0.26832</v>
          </cell>
          <cell r="H132">
            <v>9.2209995000000003E-2</v>
          </cell>
          <cell r="I132">
            <v>19.960474000000001</v>
          </cell>
          <cell r="J132">
            <v>1.2229972</v>
          </cell>
          <cell r="K132">
            <v>114.994</v>
          </cell>
        </row>
        <row r="133">
          <cell r="A133" t="str">
            <v>1560.TW</v>
          </cell>
          <cell r="B133">
            <v>6.36</v>
          </cell>
          <cell r="C133">
            <v>0.90700000000000003</v>
          </cell>
          <cell r="D133">
            <v>24.488890000000001</v>
          </cell>
          <cell r="E133">
            <v>0.15323000000000001</v>
          </cell>
          <cell r="F133">
            <v>6.3530000000000003E-2</v>
          </cell>
          <cell r="G133">
            <v>0.31503999999999999</v>
          </cell>
          <cell r="H133">
            <v>0.16384001000000001</v>
          </cell>
          <cell r="I133">
            <v>43.317608</v>
          </cell>
          <cell r="J133">
            <v>6.8291110000000002</v>
          </cell>
          <cell r="K133">
            <v>44.362000000000002</v>
          </cell>
        </row>
        <row r="134">
          <cell r="A134" t="str">
            <v>1563.TW</v>
          </cell>
        </row>
        <row r="135">
          <cell r="A135" t="str">
            <v>1568.TW</v>
          </cell>
          <cell r="B135">
            <v>2.3199999999999998</v>
          </cell>
          <cell r="D135">
            <v>10.434027</v>
          </cell>
          <cell r="E135">
            <v>0.14326</v>
          </cell>
          <cell r="F135">
            <v>5.7270000000000001E-2</v>
          </cell>
          <cell r="G135">
            <v>0.33646999999999999</v>
          </cell>
          <cell r="H135">
            <v>0.17695999000000001</v>
          </cell>
          <cell r="I135">
            <v>12.952586</v>
          </cell>
          <cell r="J135">
            <v>1.7430394</v>
          </cell>
          <cell r="K135">
            <v>12.138</v>
          </cell>
        </row>
        <row r="136">
          <cell r="A136" t="str">
            <v>1582.TW</v>
          </cell>
          <cell r="B136">
            <v>6.45</v>
          </cell>
          <cell r="D136">
            <v>18.221831999999999</v>
          </cell>
          <cell r="E136">
            <v>0.12685001000000001</v>
          </cell>
          <cell r="F136">
            <v>5.5069998000000002E-2</v>
          </cell>
          <cell r="G136">
            <v>0.24813999</v>
          </cell>
          <cell r="H136">
            <v>0.13821</v>
          </cell>
          <cell r="I136">
            <v>16.046513000000001</v>
          </cell>
          <cell r="J136">
            <v>1.9931443</v>
          </cell>
          <cell r="K136">
            <v>70.143000000000001</v>
          </cell>
        </row>
        <row r="137">
          <cell r="A137" t="str">
            <v>1583.TW</v>
          </cell>
          <cell r="B137">
            <v>5.56</v>
          </cell>
          <cell r="D137">
            <v>18.727271999999999</v>
          </cell>
          <cell r="E137">
            <v>0.10123</v>
          </cell>
          <cell r="F137">
            <v>1.8939999999999999E-2</v>
          </cell>
          <cell r="G137">
            <v>0.24145000999999999</v>
          </cell>
          <cell r="H137">
            <v>3.6849998000000002E-2</v>
          </cell>
          <cell r="I137">
            <v>12.967625999999999</v>
          </cell>
          <cell r="J137">
            <v>1.4398689</v>
          </cell>
          <cell r="K137">
            <v>46.167000000000002</v>
          </cell>
        </row>
        <row r="138">
          <cell r="A138" t="str">
            <v>1587.TW</v>
          </cell>
          <cell r="B138">
            <v>0.56000000000000005</v>
          </cell>
          <cell r="C138">
            <v>0.995</v>
          </cell>
          <cell r="D138">
            <v>99.054053999999994</v>
          </cell>
          <cell r="E138">
            <v>3.0369999000000002E-2</v>
          </cell>
          <cell r="F138">
            <v>1.0570001000000001E-2</v>
          </cell>
          <cell r="G138">
            <v>0.20954001</v>
          </cell>
          <cell r="H138">
            <v>1.1900000000000001E-2</v>
          </cell>
          <cell r="I138">
            <v>130.89286999999999</v>
          </cell>
          <cell r="J138">
            <v>3.6662834000000002</v>
          </cell>
          <cell r="K138">
            <v>30.922999999999998</v>
          </cell>
        </row>
        <row r="139">
          <cell r="A139" t="str">
            <v>1589.TW</v>
          </cell>
          <cell r="B139">
            <v>-7.59</v>
          </cell>
          <cell r="C139">
            <v>0.77400000000000002</v>
          </cell>
          <cell r="D139">
            <v>10.098468</v>
          </cell>
          <cell r="E139">
            <v>-3.2099999999999997E-2</v>
          </cell>
          <cell r="F139">
            <v>-4.5999999999999999E-3</v>
          </cell>
          <cell r="G139">
            <v>0.13811999999999999</v>
          </cell>
          <cell r="H139">
            <v>-0.12851000000000001</v>
          </cell>
          <cell r="J139">
            <v>0.63691189999999998</v>
          </cell>
          <cell r="K139">
            <v>75.686000000000007</v>
          </cell>
        </row>
        <row r="140">
          <cell r="A140" t="str">
            <v>1590.TW</v>
          </cell>
          <cell r="B140">
            <v>35.840000000000003</v>
          </cell>
          <cell r="C140">
            <v>1.0680000000000001</v>
          </cell>
          <cell r="D140">
            <v>22.784544</v>
          </cell>
          <cell r="E140">
            <v>0.18011999000000001</v>
          </cell>
          <cell r="F140">
            <v>9.9309995999999998E-2</v>
          </cell>
          <cell r="G140">
            <v>0.46517999999999998</v>
          </cell>
          <cell r="H140">
            <v>0.30325000000000002</v>
          </cell>
          <cell r="I140">
            <v>30.273437999999999</v>
          </cell>
          <cell r="J140">
            <v>5.2156186</v>
          </cell>
          <cell r="K140">
            <v>150.636</v>
          </cell>
        </row>
        <row r="141">
          <cell r="A141" t="str">
            <v>1597.TW</v>
          </cell>
          <cell r="B141">
            <v>1.1000000000000001</v>
          </cell>
          <cell r="D141">
            <v>12.770398999999999</v>
          </cell>
          <cell r="E141">
            <v>4.1939996E-2</v>
          </cell>
          <cell r="F141">
            <v>1.469E-2</v>
          </cell>
          <cell r="G141">
            <v>0.42908000000000002</v>
          </cell>
          <cell r="H141">
            <v>8.9770004E-2</v>
          </cell>
          <cell r="I141">
            <v>61.181820000000002</v>
          </cell>
          <cell r="J141">
            <v>2.5284593000000002</v>
          </cell>
          <cell r="K141">
            <v>11.675000000000001</v>
          </cell>
        </row>
        <row r="142">
          <cell r="A142" t="str">
            <v>1598.TW</v>
          </cell>
          <cell r="B142">
            <v>0.24</v>
          </cell>
          <cell r="D142">
            <v>3.8046120000000001</v>
          </cell>
          <cell r="E142">
            <v>-5.6999999999999998E-4</v>
          </cell>
          <cell r="F142">
            <v>-5.0499999999999998E-3</v>
          </cell>
          <cell r="G142">
            <v>0.34597</v>
          </cell>
          <cell r="H142">
            <v>-4.1929998000000003E-2</v>
          </cell>
          <cell r="I142">
            <v>130.625</v>
          </cell>
          <cell r="J142">
            <v>1.0390773</v>
          </cell>
          <cell r="K142">
            <v>50.465000000000003</v>
          </cell>
        </row>
        <row r="143">
          <cell r="A143" t="str">
            <v>1603.TW</v>
          </cell>
          <cell r="B143">
            <v>3.25</v>
          </cell>
          <cell r="C143">
            <v>0.378</v>
          </cell>
          <cell r="E143">
            <v>7.6480000000000006E-2</v>
          </cell>
          <cell r="F143">
            <v>3.1559999999999998E-2</v>
          </cell>
          <cell r="G143">
            <v>0.14890999999999999</v>
          </cell>
          <cell r="H143">
            <v>0.13031999999999999</v>
          </cell>
          <cell r="I143">
            <v>13.846154</v>
          </cell>
          <cell r="J143">
            <v>1.1075832000000001</v>
          </cell>
          <cell r="K143">
            <v>25.2</v>
          </cell>
        </row>
        <row r="144">
          <cell r="A144" t="str">
            <v>1604.TW</v>
          </cell>
          <cell r="B144">
            <v>2.11</v>
          </cell>
          <cell r="C144">
            <v>0.53600000000000003</v>
          </cell>
          <cell r="E144">
            <v>9.1479993999999995E-2</v>
          </cell>
          <cell r="F144">
            <v>2.5690000000000001E-2</v>
          </cell>
          <cell r="G144">
            <v>0.19459000000000001</v>
          </cell>
          <cell r="H144">
            <v>2.1940000000000001E-2</v>
          </cell>
          <cell r="I144">
            <v>13.696683</v>
          </cell>
          <cell r="J144">
            <v>1.2952090000000001</v>
          </cell>
          <cell r="K144">
            <v>24.436</v>
          </cell>
        </row>
        <row r="145">
          <cell r="A145" t="str">
            <v>1605.TW</v>
          </cell>
          <cell r="B145">
            <v>0.98</v>
          </cell>
          <cell r="C145">
            <v>0.85499999999999998</v>
          </cell>
          <cell r="D145">
            <v>18.585364999999999</v>
          </cell>
          <cell r="E145">
            <v>3.066E-2</v>
          </cell>
          <cell r="F145">
            <v>9.9100000000000004E-3</v>
          </cell>
          <cell r="G145">
            <v>7.0019999999999999E-2</v>
          </cell>
          <cell r="H145">
            <v>1.201E-2</v>
          </cell>
          <cell r="I145">
            <v>38.877549999999999</v>
          </cell>
          <cell r="J145">
            <v>1.0850682</v>
          </cell>
          <cell r="K145">
            <v>45.390999999999998</v>
          </cell>
        </row>
        <row r="146">
          <cell r="A146" t="str">
            <v>1608.TW</v>
          </cell>
          <cell r="B146">
            <v>2.08</v>
          </cell>
          <cell r="E146">
            <v>0.10054</v>
          </cell>
          <cell r="F146">
            <v>2.0510001E-2</v>
          </cell>
          <cell r="G146">
            <v>6.5670000000000006E-2</v>
          </cell>
          <cell r="H146">
            <v>4.172E-2</v>
          </cell>
          <cell r="I146">
            <v>18.149038000000001</v>
          </cell>
          <cell r="J146">
            <v>2.0039281999999998</v>
          </cell>
          <cell r="K146">
            <v>23.312999999999999</v>
          </cell>
        </row>
        <row r="147">
          <cell r="A147" t="str">
            <v>1609.TW</v>
          </cell>
          <cell r="B147">
            <v>1.61</v>
          </cell>
          <cell r="C147">
            <v>0.94399999999999995</v>
          </cell>
          <cell r="D147">
            <v>24.878050000000002</v>
          </cell>
          <cell r="E147">
            <v>0.21648000000000001</v>
          </cell>
          <cell r="F147">
            <v>2.2409999999999999E-2</v>
          </cell>
          <cell r="G147">
            <v>0.13145999999999999</v>
          </cell>
          <cell r="H147">
            <v>7.3410004000000001E-2</v>
          </cell>
          <cell r="I147">
            <v>31.677019999999999</v>
          </cell>
          <cell r="J147">
            <v>2.6081620000000001</v>
          </cell>
          <cell r="K147">
            <v>37.421999999999997</v>
          </cell>
        </row>
        <row r="148">
          <cell r="A148" t="str">
            <v>1611.TW</v>
          </cell>
          <cell r="B148">
            <v>0.52</v>
          </cell>
          <cell r="C148">
            <v>0.43099999999999999</v>
          </cell>
          <cell r="E148">
            <v>3.5040000000000002E-2</v>
          </cell>
          <cell r="F148">
            <v>7.6699999999999997E-3</v>
          </cell>
          <cell r="G148">
            <v>0.27382000000000001</v>
          </cell>
          <cell r="H148">
            <v>8.5269999999999999E-2</v>
          </cell>
          <cell r="I148">
            <v>34.423076999999999</v>
          </cell>
          <cell r="J148">
            <v>1.3346256999999999</v>
          </cell>
          <cell r="K148">
            <v>4.2190000000000003</v>
          </cell>
        </row>
        <row r="149">
          <cell r="A149" t="str">
            <v>1612.TW</v>
          </cell>
          <cell r="B149">
            <v>2.0699999999999998</v>
          </cell>
          <cell r="C149">
            <v>0.86899999999999999</v>
          </cell>
          <cell r="E149">
            <v>8.5779999999999995E-2</v>
          </cell>
          <cell r="F149">
            <v>4.5350000000000001E-2</v>
          </cell>
          <cell r="G149">
            <v>0.14069999999999999</v>
          </cell>
          <cell r="H149">
            <v>0.11058</v>
          </cell>
          <cell r="I149">
            <v>18.671500000000002</v>
          </cell>
          <cell r="J149">
            <v>1.6179672</v>
          </cell>
          <cell r="K149">
            <v>19.600000000000001</v>
          </cell>
        </row>
        <row r="150">
          <cell r="A150" t="str">
            <v>1614.TW</v>
          </cell>
          <cell r="B150">
            <v>1.1200000000000001</v>
          </cell>
          <cell r="E150">
            <v>5.432E-2</v>
          </cell>
          <cell r="F150">
            <v>2.9489999999999999E-2</v>
          </cell>
          <cell r="G150">
            <v>0.20977000000000001</v>
          </cell>
          <cell r="H150">
            <v>1.677E-2</v>
          </cell>
          <cell r="I150">
            <v>39.642856999999999</v>
          </cell>
          <cell r="J150">
            <v>2.1137826</v>
          </cell>
          <cell r="K150">
            <v>21.946999999999999</v>
          </cell>
        </row>
        <row r="151">
          <cell r="A151" t="str">
            <v>1615.TW</v>
          </cell>
          <cell r="B151">
            <v>3.5</v>
          </cell>
          <cell r="C151">
            <v>0.39200000000000002</v>
          </cell>
          <cell r="E151">
            <v>0.19045999999999999</v>
          </cell>
          <cell r="F151">
            <v>9.2329999999999995E-2</v>
          </cell>
          <cell r="G151">
            <v>0.16256000000000001</v>
          </cell>
          <cell r="H151">
            <v>0.13482</v>
          </cell>
          <cell r="I151">
            <v>19.428571999999999</v>
          </cell>
          <cell r="J151">
            <v>3.7706553999999999</v>
          </cell>
          <cell r="K151">
            <v>30.201000000000001</v>
          </cell>
        </row>
        <row r="152">
          <cell r="A152" t="str">
            <v>1616.TW</v>
          </cell>
          <cell r="B152">
            <v>1.24</v>
          </cell>
          <cell r="C152">
            <v>1.0649999999999999</v>
          </cell>
          <cell r="E152">
            <v>0.12776000000000001</v>
          </cell>
          <cell r="F152">
            <v>5.8040000000000001E-2</v>
          </cell>
          <cell r="G152">
            <v>0.11472</v>
          </cell>
          <cell r="H152">
            <v>8.2609996000000005E-2</v>
          </cell>
          <cell r="I152">
            <v>19.637096</v>
          </cell>
          <cell r="J152">
            <v>2.4561229</v>
          </cell>
          <cell r="K152">
            <v>21.702999999999999</v>
          </cell>
        </row>
        <row r="153">
          <cell r="A153" t="str">
            <v>1617.TW</v>
          </cell>
          <cell r="B153">
            <v>0.06</v>
          </cell>
          <cell r="C153">
            <v>0.48499999999999999</v>
          </cell>
          <cell r="E153">
            <v>1.0399999999999999E-3</v>
          </cell>
          <cell r="F153">
            <v>-4.9500000000000004E-3</v>
          </cell>
          <cell r="G153">
            <v>7.9899999999999999E-2</v>
          </cell>
          <cell r="H153">
            <v>-1.507E-2</v>
          </cell>
          <cell r="I153">
            <v>376.66669999999999</v>
          </cell>
          <cell r="J153">
            <v>1.7471975</v>
          </cell>
          <cell r="K153">
            <v>17.920999999999999</v>
          </cell>
        </row>
        <row r="154">
          <cell r="A154" t="str">
            <v>1618.TW</v>
          </cell>
          <cell r="B154">
            <v>2.34</v>
          </cell>
          <cell r="E154">
            <v>9.1670000000000001E-2</v>
          </cell>
          <cell r="F154">
            <v>5.049E-2</v>
          </cell>
          <cell r="G154">
            <v>0.13202</v>
          </cell>
          <cell r="H154">
            <v>0.12225999999999999</v>
          </cell>
          <cell r="I154">
            <v>21.175215000000001</v>
          </cell>
          <cell r="J154">
            <v>1.7557845999999999</v>
          </cell>
          <cell r="K154">
            <v>24.225999999999999</v>
          </cell>
        </row>
        <row r="155">
          <cell r="A155" t="str">
            <v>1626.TW</v>
          </cell>
          <cell r="B155">
            <v>-0.03</v>
          </cell>
          <cell r="C155">
            <v>0.59399999999999997</v>
          </cell>
          <cell r="E155">
            <v>8.4399999999999996E-3</v>
          </cell>
          <cell r="F155">
            <v>-9.1E-4</v>
          </cell>
          <cell r="G155">
            <v>0.21745999999999999</v>
          </cell>
          <cell r="H155">
            <v>-3.4169999999999999E-2</v>
          </cell>
          <cell r="J155">
            <v>0.79510546000000004</v>
          </cell>
          <cell r="K155">
            <v>54.976999999999997</v>
          </cell>
        </row>
        <row r="156">
          <cell r="A156" t="str">
            <v>1701.TW</v>
          </cell>
          <cell r="B156">
            <v>1.1000000000000001</v>
          </cell>
          <cell r="C156">
            <v>0.128</v>
          </cell>
          <cell r="E156">
            <v>4.3430000000000003E-2</v>
          </cell>
          <cell r="F156">
            <v>1.1610000000000001E-2</v>
          </cell>
          <cell r="G156">
            <v>0.36619000000000002</v>
          </cell>
          <cell r="H156">
            <v>3.9570000000000001E-2</v>
          </cell>
          <cell r="I156">
            <v>20.181818</v>
          </cell>
          <cell r="J156">
            <v>0.8878935</v>
          </cell>
          <cell r="K156">
            <v>28.847000000000001</v>
          </cell>
        </row>
        <row r="157">
          <cell r="A157" t="str">
            <v>1702.TW</v>
          </cell>
          <cell r="B157">
            <v>5.0999999999999996</v>
          </cell>
          <cell r="C157">
            <v>0.39800000000000002</v>
          </cell>
          <cell r="D157">
            <v>15.577889000000001</v>
          </cell>
          <cell r="E157">
            <v>9.9610000000000004E-2</v>
          </cell>
          <cell r="F157">
            <v>3.2660000000000002E-2</v>
          </cell>
          <cell r="G157">
            <v>0.28688000000000002</v>
          </cell>
          <cell r="H157">
            <v>9.7799994000000001E-2</v>
          </cell>
          <cell r="I157">
            <v>12.156863</v>
          </cell>
          <cell r="J157">
            <v>1.5651823</v>
          </cell>
          <cell r="K157">
            <v>91.418000000000006</v>
          </cell>
        </row>
        <row r="158">
          <cell r="A158" t="str">
            <v>1707.TW</v>
          </cell>
          <cell r="B158">
            <v>9.59</v>
          </cell>
          <cell r="C158">
            <v>0.42099999999999999</v>
          </cell>
          <cell r="D158">
            <v>13.50211</v>
          </cell>
          <cell r="E158">
            <v>0.18809000000000001</v>
          </cell>
          <cell r="F158">
            <v>0.102110006</v>
          </cell>
          <cell r="G158">
            <v>0.80259999999999998</v>
          </cell>
          <cell r="H158">
            <v>0.25694</v>
          </cell>
          <cell r="I158">
            <v>16.684045999999999</v>
          </cell>
          <cell r="J158">
            <v>2.3753320000000002</v>
          </cell>
          <cell r="K158">
            <v>71.795000000000002</v>
          </cell>
        </row>
        <row r="159">
          <cell r="A159" t="str">
            <v>1708.TW</v>
          </cell>
          <cell r="B159">
            <v>1.32</v>
          </cell>
          <cell r="C159">
            <v>0.45100000000000001</v>
          </cell>
          <cell r="E159">
            <v>-4.2199999999999998E-3</v>
          </cell>
          <cell r="F159">
            <v>9.7599999999999996E-3</v>
          </cell>
          <cell r="G159">
            <v>0.1462</v>
          </cell>
          <cell r="H159">
            <v>0.16433</v>
          </cell>
          <cell r="I159">
            <v>26.704543999999999</v>
          </cell>
          <cell r="J159">
            <v>1.3786764</v>
          </cell>
          <cell r="K159">
            <v>23.611000000000001</v>
          </cell>
        </row>
        <row r="160">
          <cell r="A160" t="str">
            <v>1709.TW</v>
          </cell>
          <cell r="B160">
            <v>1.07</v>
          </cell>
          <cell r="C160">
            <v>0.47199999999999998</v>
          </cell>
          <cell r="E160">
            <v>4.9000002000000001E-2</v>
          </cell>
          <cell r="F160">
            <v>2.138E-2</v>
          </cell>
          <cell r="G160">
            <v>0.122530006</v>
          </cell>
          <cell r="H160">
            <v>3.7650000000000003E-2</v>
          </cell>
          <cell r="I160">
            <v>19.252337000000001</v>
          </cell>
          <cell r="J160">
            <v>1.2305855000000001</v>
          </cell>
          <cell r="K160">
            <v>19.774000000000001</v>
          </cell>
        </row>
        <row r="161">
          <cell r="A161" t="str">
            <v>1710.TW</v>
          </cell>
          <cell r="B161">
            <v>-0.39</v>
          </cell>
          <cell r="C161">
            <v>0.84599999999999997</v>
          </cell>
          <cell r="D161">
            <v>72.5</v>
          </cell>
          <cell r="E161">
            <v>-5.2040000000000003E-2</v>
          </cell>
          <cell r="F161">
            <v>-1.059E-2</v>
          </cell>
          <cell r="G161">
            <v>2.0539999E-2</v>
          </cell>
          <cell r="H161">
            <v>-4.6499999999999996E-3</v>
          </cell>
          <cell r="J161">
            <v>1.2616924</v>
          </cell>
          <cell r="K161">
            <v>23.664999999999999</v>
          </cell>
        </row>
        <row r="162">
          <cell r="A162" t="str">
            <v>1711.TW</v>
          </cell>
          <cell r="B162">
            <v>0.16</v>
          </cell>
          <cell r="C162">
            <v>0.68100000000000005</v>
          </cell>
          <cell r="E162">
            <v>1.089E-2</v>
          </cell>
          <cell r="F162">
            <v>4.0099999999999997E-3</v>
          </cell>
          <cell r="G162">
            <v>0.20349999999999999</v>
          </cell>
          <cell r="H162">
            <v>9.8799999999999999E-3</v>
          </cell>
          <cell r="I162">
            <v>122.8125</v>
          </cell>
          <cell r="J162">
            <v>1.2899624999999999</v>
          </cell>
          <cell r="K162">
            <v>14.352</v>
          </cell>
        </row>
        <row r="163">
          <cell r="A163" t="str">
            <v>1712.TW</v>
          </cell>
          <cell r="B163">
            <v>2.5499999999999998</v>
          </cell>
          <cell r="C163">
            <v>0.246</v>
          </cell>
          <cell r="D163">
            <v>27.635135999999999</v>
          </cell>
          <cell r="E163">
            <v>0.12275999999999999</v>
          </cell>
          <cell r="F163">
            <v>5.21E-2</v>
          </cell>
          <cell r="G163">
            <v>0.27205000000000001</v>
          </cell>
          <cell r="H163">
            <v>6.5140000000000003E-2</v>
          </cell>
          <cell r="I163">
            <v>16.039217000000001</v>
          </cell>
          <cell r="J163">
            <v>2.0225499</v>
          </cell>
          <cell r="K163">
            <v>45.453000000000003</v>
          </cell>
        </row>
        <row r="164">
          <cell r="A164" t="str">
            <v>1713.TW</v>
          </cell>
          <cell r="B164">
            <v>2.13</v>
          </cell>
          <cell r="C164">
            <v>9.9000000000000005E-2</v>
          </cell>
          <cell r="E164">
            <v>0.14185001</v>
          </cell>
          <cell r="F164">
            <v>-1.171E-2</v>
          </cell>
          <cell r="G164">
            <v>5.1269996999999998E-2</v>
          </cell>
          <cell r="H164">
            <v>-0.16829</v>
          </cell>
          <cell r="I164">
            <v>22.629107000000001</v>
          </cell>
          <cell r="J164">
            <v>2.6171471999999998</v>
          </cell>
          <cell r="K164">
            <v>2.97</v>
          </cell>
        </row>
        <row r="165">
          <cell r="A165" t="str">
            <v>1714.TW</v>
          </cell>
          <cell r="B165">
            <v>0.74</v>
          </cell>
          <cell r="C165">
            <v>0.51100000000000001</v>
          </cell>
          <cell r="E165">
            <v>5.3990003000000002E-2</v>
          </cell>
          <cell r="F165">
            <v>2.1089999000000002E-2</v>
          </cell>
          <cell r="G165">
            <v>9.4440006000000007E-2</v>
          </cell>
          <cell r="H165">
            <v>4.6260000000000003E-2</v>
          </cell>
          <cell r="I165">
            <v>13.270269000000001</v>
          </cell>
          <cell r="J165">
            <v>0.81358739999999996</v>
          </cell>
          <cell r="K165">
            <v>20.158000000000001</v>
          </cell>
        </row>
        <row r="166">
          <cell r="A166" t="str">
            <v>1717.TW</v>
          </cell>
          <cell r="B166">
            <v>1.53</v>
          </cell>
          <cell r="D166">
            <v>20.324674999999999</v>
          </cell>
          <cell r="E166">
            <v>7.281E-2</v>
          </cell>
          <cell r="F166">
            <v>2.4109999999999999E-2</v>
          </cell>
          <cell r="G166">
            <v>0.20051000999999999</v>
          </cell>
          <cell r="H166">
            <v>6.0819999999999999E-2</v>
          </cell>
          <cell r="I166">
            <v>20.457515999999998</v>
          </cell>
          <cell r="J166">
            <v>1.4372962</v>
          </cell>
          <cell r="K166">
            <v>36.149000000000001</v>
          </cell>
        </row>
        <row r="167">
          <cell r="A167" t="str">
            <v>1718.TW</v>
          </cell>
          <cell r="B167">
            <v>-0.83</v>
          </cell>
          <cell r="E167">
            <v>5.7779997999999999E-2</v>
          </cell>
          <cell r="F167">
            <v>1.286E-2</v>
          </cell>
          <cell r="G167">
            <v>0.72163003999999997</v>
          </cell>
          <cell r="H167">
            <v>0.54056000000000004</v>
          </cell>
          <cell r="J167">
            <v>0.41763460000000002</v>
          </cell>
          <cell r="K167">
            <v>30.687999999999999</v>
          </cell>
        </row>
        <row r="168">
          <cell r="A168" t="str">
            <v>1720.TW</v>
          </cell>
          <cell r="B168">
            <v>4.74</v>
          </cell>
          <cell r="C168">
            <v>0.14299999999999999</v>
          </cell>
          <cell r="D168">
            <v>13.955823000000001</v>
          </cell>
          <cell r="E168">
            <v>0.14871000000000001</v>
          </cell>
          <cell r="F168">
            <v>7.1059999999999998E-2</v>
          </cell>
          <cell r="G168">
            <v>0.43678</v>
          </cell>
          <cell r="H168">
            <v>0.19281000000000001</v>
          </cell>
          <cell r="I168">
            <v>14.662447999999999</v>
          </cell>
          <cell r="J168">
            <v>2.3436973000000001</v>
          </cell>
          <cell r="K168">
            <v>34.917999999999999</v>
          </cell>
        </row>
        <row r="169">
          <cell r="A169" t="str">
            <v>1721.TW</v>
          </cell>
          <cell r="B169">
            <v>-1.64</v>
          </cell>
          <cell r="C169">
            <v>0.51400000000000001</v>
          </cell>
          <cell r="E169">
            <v>-0.123380005</v>
          </cell>
          <cell r="F169">
            <v>-4.1100003000000003E-2</v>
          </cell>
          <cell r="G169">
            <v>-2.8490000000000001E-2</v>
          </cell>
          <cell r="H169">
            <v>-1.7819999E-2</v>
          </cell>
          <cell r="J169">
            <v>1.3333333999999999</v>
          </cell>
          <cell r="K169">
            <v>11.821999999999999</v>
          </cell>
        </row>
        <row r="170">
          <cell r="A170" t="str">
            <v>1722.TW</v>
          </cell>
          <cell r="B170">
            <v>3.8</v>
          </cell>
          <cell r="C170">
            <v>0.42799999999999999</v>
          </cell>
          <cell r="D170">
            <v>21.718212000000001</v>
          </cell>
          <cell r="E170">
            <v>7.2709999999999997E-2</v>
          </cell>
          <cell r="F170">
            <v>2.1240002000000001E-2</v>
          </cell>
          <cell r="G170">
            <v>0.27427000000000001</v>
          </cell>
          <cell r="H170">
            <v>7.016E-2</v>
          </cell>
          <cell r="I170">
            <v>16.631578000000001</v>
          </cell>
          <cell r="J170">
            <v>1.1314607999999999</v>
          </cell>
          <cell r="K170">
            <v>15.321</v>
          </cell>
        </row>
        <row r="171">
          <cell r="A171" t="str">
            <v>1723.TW</v>
          </cell>
          <cell r="B171">
            <v>5.96</v>
          </cell>
          <cell r="C171">
            <v>0.47699999999999998</v>
          </cell>
          <cell r="D171">
            <v>18.02233</v>
          </cell>
          <cell r="E171">
            <v>0.16455998999999999</v>
          </cell>
          <cell r="F171">
            <v>8.0620005999999994E-2</v>
          </cell>
          <cell r="G171">
            <v>0.25636998</v>
          </cell>
          <cell r="H171">
            <v>0.16047001</v>
          </cell>
          <cell r="I171">
            <v>18.959731999999999</v>
          </cell>
          <cell r="J171">
            <v>3.1291536999999998</v>
          </cell>
          <cell r="K171">
            <v>33.494999999999997</v>
          </cell>
        </row>
        <row r="172">
          <cell r="A172" t="str">
            <v>1725.TW</v>
          </cell>
          <cell r="B172">
            <v>1.24</v>
          </cell>
          <cell r="C172">
            <v>0.59899999999999998</v>
          </cell>
          <cell r="E172">
            <v>4.5739996999999998E-2</v>
          </cell>
          <cell r="F172">
            <v>1.3780001E-2</v>
          </cell>
          <cell r="G172">
            <v>5.0560000000000001E-2</v>
          </cell>
          <cell r="H172">
            <v>1.8079999999999999E-2</v>
          </cell>
          <cell r="I172">
            <v>37.5</v>
          </cell>
          <cell r="J172">
            <v>1.8437015999999999</v>
          </cell>
          <cell r="K172">
            <v>41.234999999999999</v>
          </cell>
        </row>
        <row r="173">
          <cell r="A173" t="str">
            <v>1726.TW</v>
          </cell>
          <cell r="B173">
            <v>5.09</v>
          </cell>
          <cell r="E173">
            <v>8.5870000000000002E-2</v>
          </cell>
          <cell r="F173">
            <v>5.1400000000000001E-2</v>
          </cell>
          <cell r="G173">
            <v>0.25011</v>
          </cell>
          <cell r="H173">
            <v>0.10131999999999999</v>
          </cell>
          <cell r="I173">
            <v>16.20825</v>
          </cell>
          <cell r="J173">
            <v>1.3666180000000001</v>
          </cell>
          <cell r="K173">
            <v>57.731000000000002</v>
          </cell>
        </row>
        <row r="174">
          <cell r="A174" t="str">
            <v>1727.TW</v>
          </cell>
          <cell r="B174">
            <v>0.16</v>
          </cell>
          <cell r="C174">
            <v>0.82399999999999995</v>
          </cell>
          <cell r="E174">
            <v>1.09399995E-2</v>
          </cell>
          <cell r="F174">
            <v>6.7000003999999997E-4</v>
          </cell>
          <cell r="G174">
            <v>0.11178</v>
          </cell>
          <cell r="H174">
            <v>-2.5190001E-2</v>
          </cell>
          <cell r="I174">
            <v>181.25</v>
          </cell>
          <cell r="J174">
            <v>1.8660318</v>
          </cell>
          <cell r="K174">
            <v>15.227</v>
          </cell>
        </row>
        <row r="175">
          <cell r="A175" t="str">
            <v>1730.TW</v>
          </cell>
          <cell r="B175">
            <v>3.31</v>
          </cell>
          <cell r="C175">
            <v>0.27900000000000003</v>
          </cell>
          <cell r="E175">
            <v>0.13383001</v>
          </cell>
          <cell r="F175">
            <v>7.3139999999999997E-2</v>
          </cell>
          <cell r="G175">
            <v>0.47397998000000002</v>
          </cell>
          <cell r="H175">
            <v>0.11521000000000001</v>
          </cell>
          <cell r="I175">
            <v>17.069486999999999</v>
          </cell>
          <cell r="J175">
            <v>1.9425152999999999</v>
          </cell>
          <cell r="K175">
            <v>41.374000000000002</v>
          </cell>
        </row>
        <row r="176">
          <cell r="A176" t="str">
            <v>1731.TW</v>
          </cell>
          <cell r="B176">
            <v>1.3</v>
          </cell>
          <cell r="C176">
            <v>0.36799999999999999</v>
          </cell>
          <cell r="D176">
            <v>22.636361999999998</v>
          </cell>
          <cell r="E176">
            <v>8.3830009999999996E-2</v>
          </cell>
          <cell r="F176">
            <v>4.5379999999999997E-2</v>
          </cell>
          <cell r="G176">
            <v>0.65683997000000005</v>
          </cell>
          <cell r="H176">
            <v>0.11251</v>
          </cell>
          <cell r="I176">
            <v>19.153846999999999</v>
          </cell>
          <cell r="J176">
            <v>1.6245841000000001</v>
          </cell>
          <cell r="K176">
            <v>9.7859999999999996</v>
          </cell>
        </row>
        <row r="177">
          <cell r="A177" t="str">
            <v>1732.TW</v>
          </cell>
          <cell r="B177">
            <v>0.02</v>
          </cell>
          <cell r="C177">
            <v>0.19900000000000001</v>
          </cell>
          <cell r="E177">
            <v>-1.2630000000000001E-2</v>
          </cell>
          <cell r="F177">
            <v>-6.7799999999999996E-3</v>
          </cell>
          <cell r="G177">
            <v>0.38838001999999999</v>
          </cell>
          <cell r="H177">
            <v>-2.4389998999999999E-2</v>
          </cell>
          <cell r="I177">
            <v>1455</v>
          </cell>
          <cell r="J177">
            <v>2.5898897999999999</v>
          </cell>
          <cell r="K177">
            <v>13.058999999999999</v>
          </cell>
        </row>
        <row r="178">
          <cell r="A178" t="str">
            <v>1733.TW</v>
          </cell>
          <cell r="B178">
            <v>1.08</v>
          </cell>
          <cell r="C178">
            <v>0.42099999999999999</v>
          </cell>
          <cell r="D178">
            <v>17.25131</v>
          </cell>
          <cell r="E178">
            <v>6.4019999999999994E-2</v>
          </cell>
          <cell r="F178">
            <v>3.6819999999999999E-2</v>
          </cell>
          <cell r="G178">
            <v>0.31679000000000002</v>
          </cell>
          <cell r="H178">
            <v>9.3439995999999997E-2</v>
          </cell>
          <cell r="I178">
            <v>30.509257999999999</v>
          </cell>
          <cell r="J178">
            <v>1.8333056000000001</v>
          </cell>
          <cell r="K178">
            <v>16.774000000000001</v>
          </cell>
        </row>
        <row r="179">
          <cell r="A179" t="str">
            <v>1734.TW</v>
          </cell>
          <cell r="B179">
            <v>2.41</v>
          </cell>
          <cell r="C179">
            <v>0.67400000000000004</v>
          </cell>
          <cell r="E179">
            <v>0.10786999999999999</v>
          </cell>
          <cell r="F179">
            <v>2.9020000000000001E-2</v>
          </cell>
          <cell r="G179">
            <v>0.36919999999999997</v>
          </cell>
          <cell r="H179">
            <v>0.15303998999999999</v>
          </cell>
          <cell r="I179">
            <v>15.248962000000001</v>
          </cell>
          <cell r="J179">
            <v>1.98939</v>
          </cell>
          <cell r="K179">
            <v>17.666</v>
          </cell>
        </row>
        <row r="180">
          <cell r="A180" t="str">
            <v>1735.TW</v>
          </cell>
          <cell r="B180">
            <v>0.84</v>
          </cell>
          <cell r="C180">
            <v>0.217</v>
          </cell>
          <cell r="D180">
            <v>20.465116999999999</v>
          </cell>
          <cell r="E180">
            <v>5.0259999999999999E-2</v>
          </cell>
          <cell r="F180">
            <v>1.711E-2</v>
          </cell>
          <cell r="G180">
            <v>0.18579000000000001</v>
          </cell>
          <cell r="H180">
            <v>5.9880000000000003E-2</v>
          </cell>
          <cell r="I180">
            <v>20.952380999999999</v>
          </cell>
          <cell r="J180">
            <v>1.1679607999999999</v>
          </cell>
          <cell r="K180">
            <v>23.821000000000002</v>
          </cell>
        </row>
        <row r="181">
          <cell r="A181" t="str">
            <v>1736.TW</v>
          </cell>
          <cell r="B181">
            <v>4.0199999999999996</v>
          </cell>
          <cell r="D181">
            <v>29.288136000000002</v>
          </cell>
          <cell r="E181">
            <v>0.13340001000000001</v>
          </cell>
          <cell r="F181">
            <v>2.6370000000000001E-2</v>
          </cell>
          <cell r="G181">
            <v>0.4909</v>
          </cell>
          <cell r="H181">
            <v>-4.1339997000000003E-2</v>
          </cell>
          <cell r="I181">
            <v>21.492538</v>
          </cell>
          <cell r="J181">
            <v>2.750016</v>
          </cell>
          <cell r="K181">
            <v>129.20599999999999</v>
          </cell>
        </row>
        <row r="182">
          <cell r="A182" t="str">
            <v>1737.TW</v>
          </cell>
          <cell r="B182">
            <v>1.48</v>
          </cell>
          <cell r="E182">
            <v>2.9610000000000001E-2</v>
          </cell>
          <cell r="F182">
            <v>2.4979999999999999E-2</v>
          </cell>
          <cell r="G182">
            <v>0.17385</v>
          </cell>
          <cell r="H182">
            <v>2.9360002E-2</v>
          </cell>
          <cell r="I182">
            <v>23.074325999999999</v>
          </cell>
          <cell r="J182">
            <v>1.0393524000000001</v>
          </cell>
          <cell r="K182">
            <v>36.262999999999998</v>
          </cell>
        </row>
        <row r="183">
          <cell r="A183" t="str">
            <v>1752.TW</v>
          </cell>
          <cell r="B183">
            <v>1.57</v>
          </cell>
          <cell r="D183">
            <v>17.275642000000001</v>
          </cell>
          <cell r="E183">
            <v>6.7220000000000002E-2</v>
          </cell>
          <cell r="F183">
            <v>3.875E-2</v>
          </cell>
          <cell r="G183">
            <v>0.34361000000000003</v>
          </cell>
          <cell r="H183">
            <v>0.12291000000000001</v>
          </cell>
          <cell r="I183">
            <v>34.331209999999999</v>
          </cell>
          <cell r="J183">
            <v>2.4481084000000002</v>
          </cell>
          <cell r="K183">
            <v>20.838000000000001</v>
          </cell>
        </row>
        <row r="184">
          <cell r="A184" t="str">
            <v>1760.TW</v>
          </cell>
          <cell r="B184">
            <v>1.1499999999999999</v>
          </cell>
          <cell r="C184">
            <v>0.24</v>
          </cell>
          <cell r="D184">
            <v>20.354906</v>
          </cell>
          <cell r="E184">
            <v>3.9419996999999998E-2</v>
          </cell>
          <cell r="F184">
            <v>3.0980000000000001E-2</v>
          </cell>
          <cell r="G184">
            <v>0.51778000000000002</v>
          </cell>
          <cell r="H184">
            <v>0.10813</v>
          </cell>
          <cell r="I184">
            <v>84.782610000000005</v>
          </cell>
          <cell r="J184">
            <v>4.3741589999999997</v>
          </cell>
          <cell r="K184">
            <v>21.949000000000002</v>
          </cell>
        </row>
        <row r="185">
          <cell r="A185" t="str">
            <v>1762.TW</v>
          </cell>
          <cell r="B185">
            <v>1.62</v>
          </cell>
          <cell r="D185">
            <v>17.723880000000001</v>
          </cell>
          <cell r="E185">
            <v>3.7199999999999997E-2</v>
          </cell>
          <cell r="F185">
            <v>1.091E-2</v>
          </cell>
          <cell r="G185">
            <v>0.33438997999999998</v>
          </cell>
          <cell r="H185">
            <v>5.6929998000000002E-2</v>
          </cell>
          <cell r="I185">
            <v>29.320988</v>
          </cell>
          <cell r="J185">
            <v>1.0960103999999999</v>
          </cell>
          <cell r="K185">
            <v>20.251000000000001</v>
          </cell>
        </row>
        <row r="186">
          <cell r="A186" t="str">
            <v>1773.TW</v>
          </cell>
          <cell r="B186">
            <v>6.43</v>
          </cell>
          <cell r="C186">
            <v>0.81200000000000006</v>
          </cell>
          <cell r="E186">
            <v>0.18856001</v>
          </cell>
          <cell r="F186">
            <v>8.2129999999999995E-2</v>
          </cell>
          <cell r="G186">
            <v>0.32027</v>
          </cell>
          <cell r="H186">
            <v>0.19601999000000001</v>
          </cell>
          <cell r="I186">
            <v>25.427682999999998</v>
          </cell>
          <cell r="J186">
            <v>4.6958469999999997</v>
          </cell>
          <cell r="K186">
            <v>39.411999999999999</v>
          </cell>
        </row>
        <row r="187">
          <cell r="A187" t="str">
            <v>1776.TW</v>
          </cell>
          <cell r="B187">
            <v>0.55000000000000004</v>
          </cell>
          <cell r="C187">
            <v>0.191</v>
          </cell>
          <cell r="D187">
            <v>14.335938000000001</v>
          </cell>
          <cell r="E187">
            <v>2.8490000000000001E-2</v>
          </cell>
          <cell r="F187">
            <v>4.4600000000000004E-3</v>
          </cell>
          <cell r="G187">
            <v>0.15237999999999999</v>
          </cell>
          <cell r="H187">
            <v>5.9359997999999997E-2</v>
          </cell>
          <cell r="I187">
            <v>33.363636</v>
          </cell>
          <cell r="J187">
            <v>1.253244</v>
          </cell>
          <cell r="K187">
            <v>18.189</v>
          </cell>
        </row>
        <row r="188">
          <cell r="A188" t="str">
            <v>1783.TW</v>
          </cell>
          <cell r="B188">
            <v>1.65</v>
          </cell>
          <cell r="E188">
            <v>0.11108</v>
          </cell>
          <cell r="F188">
            <v>5.7750000000000003E-2</v>
          </cell>
          <cell r="G188">
            <v>0.68489999999999995</v>
          </cell>
          <cell r="H188">
            <v>0.19941</v>
          </cell>
          <cell r="I188">
            <v>25.787877999999999</v>
          </cell>
          <cell r="J188">
            <v>2.7921779999999998</v>
          </cell>
          <cell r="K188">
            <v>6.7530000000000001</v>
          </cell>
        </row>
        <row r="189">
          <cell r="A189" t="str">
            <v>1786.TW</v>
          </cell>
          <cell r="B189">
            <v>2.65</v>
          </cell>
          <cell r="C189">
            <v>0.63600000000000001</v>
          </cell>
          <cell r="D189">
            <v>14.813153</v>
          </cell>
          <cell r="E189">
            <v>0.12639</v>
          </cell>
          <cell r="F189">
            <v>5.8799999999999998E-2</v>
          </cell>
          <cell r="G189">
            <v>0.74134003999999998</v>
          </cell>
          <cell r="H189">
            <v>0.24482999999999999</v>
          </cell>
          <cell r="I189">
            <v>37.396225000000001</v>
          </cell>
          <cell r="J189">
            <v>4.3723802999999997</v>
          </cell>
          <cell r="K189">
            <v>11.721</v>
          </cell>
        </row>
        <row r="190">
          <cell r="A190" t="str">
            <v>1789.TW</v>
          </cell>
          <cell r="B190">
            <v>0.49</v>
          </cell>
          <cell r="C190">
            <v>0.29799999999999999</v>
          </cell>
          <cell r="D190">
            <v>109.61539</v>
          </cell>
          <cell r="E190">
            <v>2.7579999000000001E-2</v>
          </cell>
          <cell r="F190">
            <v>1.6629999999999999E-2</v>
          </cell>
          <cell r="G190">
            <v>0.38166</v>
          </cell>
          <cell r="H190">
            <v>0.17058999999999999</v>
          </cell>
          <cell r="I190">
            <v>58.163265000000003</v>
          </cell>
          <cell r="J190">
            <v>2.1744105999999999</v>
          </cell>
          <cell r="K190">
            <v>4.0289999999999999</v>
          </cell>
        </row>
        <row r="191">
          <cell r="A191" t="str">
            <v>1795.TW</v>
          </cell>
          <cell r="B191">
            <v>15.06</v>
          </cell>
          <cell r="C191">
            <v>0.52200000000000002</v>
          </cell>
          <cell r="D191">
            <v>11.910829</v>
          </cell>
          <cell r="E191">
            <v>0.25278</v>
          </cell>
          <cell r="F191">
            <v>8.9969999999999994E-2</v>
          </cell>
          <cell r="G191">
            <v>0.53990000000000005</v>
          </cell>
          <cell r="H191">
            <v>0.29908000000000001</v>
          </cell>
          <cell r="I191">
            <v>18.625498</v>
          </cell>
          <cell r="J191">
            <v>4.3243660000000004</v>
          </cell>
          <cell r="K191">
            <v>63.627000000000002</v>
          </cell>
        </row>
        <row r="192">
          <cell r="A192" t="str">
            <v>1802.TW</v>
          </cell>
          <cell r="B192">
            <v>0.21</v>
          </cell>
          <cell r="D192">
            <v>5.1339290000000002</v>
          </cell>
          <cell r="E192">
            <v>1.222E-2</v>
          </cell>
          <cell r="F192">
            <v>4.45E-3</v>
          </cell>
          <cell r="G192">
            <v>0.12443</v>
          </cell>
          <cell r="H192">
            <v>-8.7199990000000008E-3</v>
          </cell>
          <cell r="I192">
            <v>82.142859999999999</v>
          </cell>
          <cell r="J192">
            <v>1.0130968</v>
          </cell>
          <cell r="K192">
            <v>15.78</v>
          </cell>
        </row>
        <row r="193">
          <cell r="A193" t="str">
            <v>1805.TW</v>
          </cell>
          <cell r="B193">
            <v>-1.05</v>
          </cell>
          <cell r="E193">
            <v>-8.9660000000000004E-2</v>
          </cell>
          <cell r="F193">
            <v>-2.1270001E-2</v>
          </cell>
          <cell r="G193">
            <v>3.96E-3</v>
          </cell>
          <cell r="H193">
            <v>-7.9265504</v>
          </cell>
          <cell r="J193">
            <v>2.4137930000000001</v>
          </cell>
          <cell r="K193">
            <v>2.0230000000000001</v>
          </cell>
        </row>
        <row r="194">
          <cell r="A194" t="str">
            <v>1806.TW</v>
          </cell>
          <cell r="B194">
            <v>-0.13</v>
          </cell>
          <cell r="C194">
            <v>0.88700000000000001</v>
          </cell>
          <cell r="D194">
            <v>34.687503999999997</v>
          </cell>
          <cell r="E194">
            <v>-9.1599999999999997E-3</v>
          </cell>
          <cell r="F194">
            <v>1.8870000000000001E-2</v>
          </cell>
          <cell r="G194">
            <v>0.28853000000000001</v>
          </cell>
          <cell r="H194">
            <v>0.13158</v>
          </cell>
          <cell r="J194">
            <v>0.80283519999999997</v>
          </cell>
          <cell r="K194">
            <v>8.0370000000000008</v>
          </cell>
        </row>
        <row r="195">
          <cell r="A195" t="str">
            <v>1808.TW</v>
          </cell>
          <cell r="B195">
            <v>15.5</v>
          </cell>
          <cell r="C195">
            <v>0.20699999999999999</v>
          </cell>
          <cell r="D195">
            <v>49.295772999999997</v>
          </cell>
          <cell r="E195">
            <v>0.78852999999999995</v>
          </cell>
          <cell r="F195">
            <v>0.12968001000000001</v>
          </cell>
          <cell r="G195">
            <v>0.36764999999999998</v>
          </cell>
          <cell r="H195">
            <v>0.25781999999999999</v>
          </cell>
          <cell r="I195">
            <v>6.7741939999999996</v>
          </cell>
          <cell r="J195">
            <v>3.5052577999999999</v>
          </cell>
          <cell r="K195">
            <v>68.031000000000006</v>
          </cell>
        </row>
        <row r="196">
          <cell r="A196" t="str">
            <v>1809.TW</v>
          </cell>
          <cell r="B196">
            <v>0.09</v>
          </cell>
          <cell r="C196">
            <v>1.085</v>
          </cell>
          <cell r="D196">
            <v>269.5</v>
          </cell>
          <cell r="E196">
            <v>-4.7999998000000004E-3</v>
          </cell>
          <cell r="F196">
            <v>-4.5999999999999999E-3</v>
          </cell>
          <cell r="G196">
            <v>0.16863</v>
          </cell>
          <cell r="H196">
            <v>1.328E-2</v>
          </cell>
          <cell r="I196">
            <v>299.44443000000001</v>
          </cell>
          <cell r="J196">
            <v>1.5363129</v>
          </cell>
          <cell r="K196">
            <v>14.525</v>
          </cell>
        </row>
        <row r="197">
          <cell r="A197" t="str">
            <v>1810.TW</v>
          </cell>
          <cell r="B197">
            <v>0.04</v>
          </cell>
          <cell r="D197">
            <v>43.695652000000003</v>
          </cell>
          <cell r="E197">
            <v>2.5899999999999999E-3</v>
          </cell>
          <cell r="F197">
            <v>-1.1800000000000001E-3</v>
          </cell>
          <cell r="G197">
            <v>0.24504999999999999</v>
          </cell>
          <cell r="H197">
            <v>-1.9349999999999999E-2</v>
          </cell>
          <cell r="I197">
            <v>502.50002999999998</v>
          </cell>
          <cell r="J197">
            <v>0.88871204999999998</v>
          </cell>
          <cell r="K197">
            <v>16.533000000000001</v>
          </cell>
        </row>
        <row r="198">
          <cell r="A198" t="str">
            <v>1817.TW</v>
          </cell>
          <cell r="B198">
            <v>3.72</v>
          </cell>
          <cell r="C198">
            <v>0.39800000000000002</v>
          </cell>
          <cell r="D198">
            <v>10.394736999999999</v>
          </cell>
          <cell r="E198">
            <v>0.11666000999999999</v>
          </cell>
          <cell r="F198">
            <v>6.6430000000000003E-2</v>
          </cell>
          <cell r="G198">
            <v>0.34293000000000001</v>
          </cell>
          <cell r="H198">
            <v>0.16254999000000001</v>
          </cell>
          <cell r="I198">
            <v>10.618278999999999</v>
          </cell>
          <cell r="J198">
            <v>1.4181087000000001</v>
          </cell>
          <cell r="K198">
            <v>34.697000000000003</v>
          </cell>
        </row>
        <row r="199">
          <cell r="A199" t="str">
            <v>1903.TW</v>
          </cell>
          <cell r="B199">
            <v>0.42</v>
          </cell>
          <cell r="C199">
            <v>0.88600000000000001</v>
          </cell>
          <cell r="E199">
            <v>1.8249999999999999E-2</v>
          </cell>
          <cell r="F199">
            <v>-4.4900000000000001E-3</v>
          </cell>
          <cell r="G199">
            <v>0.49650001999999999</v>
          </cell>
          <cell r="H199">
            <v>-0.16189999999999999</v>
          </cell>
          <cell r="I199">
            <v>151.90477000000001</v>
          </cell>
          <cell r="J199">
            <v>3.8568492000000001</v>
          </cell>
          <cell r="K199">
            <v>0.65800000000000003</v>
          </cell>
        </row>
        <row r="200">
          <cell r="A200" t="str">
            <v>1904.TW</v>
          </cell>
          <cell r="B200">
            <v>0.77</v>
          </cell>
          <cell r="C200">
            <v>0.45700000000000002</v>
          </cell>
          <cell r="D200">
            <v>27.216984</v>
          </cell>
          <cell r="E200">
            <v>3.1630001999999997E-2</v>
          </cell>
          <cell r="F200">
            <v>1.7670000000000002E-2</v>
          </cell>
          <cell r="G200">
            <v>0.18167</v>
          </cell>
          <cell r="H200">
            <v>7.8869999999999996E-2</v>
          </cell>
          <cell r="I200">
            <v>37.467533000000003</v>
          </cell>
          <cell r="J200">
            <v>1.1081236999999999</v>
          </cell>
          <cell r="K200">
            <v>38.045999999999999</v>
          </cell>
        </row>
        <row r="201">
          <cell r="A201" t="str">
            <v>1905.TW</v>
          </cell>
          <cell r="B201">
            <v>-0.53</v>
          </cell>
          <cell r="C201">
            <v>0.97299999999999998</v>
          </cell>
          <cell r="D201">
            <v>761.66669999999999</v>
          </cell>
          <cell r="E201">
            <v>-3.1170000999999999E-2</v>
          </cell>
          <cell r="F201">
            <v>-1.5149999000000001E-2</v>
          </cell>
          <cell r="G201">
            <v>5.2010002999999999E-2</v>
          </cell>
          <cell r="H201">
            <v>8.6599999999999993E-3</v>
          </cell>
          <cell r="J201">
            <v>1.6376406999999999</v>
          </cell>
          <cell r="K201">
            <v>19.28</v>
          </cell>
        </row>
        <row r="202">
          <cell r="A202" t="str">
            <v>1906.TW</v>
          </cell>
          <cell r="B202">
            <v>0.78</v>
          </cell>
          <cell r="E202">
            <v>2.4969999999999999E-2</v>
          </cell>
          <cell r="F202">
            <v>2.5999999999999999E-3</v>
          </cell>
          <cell r="G202">
            <v>6.9949999999999998E-2</v>
          </cell>
          <cell r="H202">
            <v>5.9100003E-3</v>
          </cell>
          <cell r="I202">
            <v>21.089745000000001</v>
          </cell>
          <cell r="J202">
            <v>0.56013349999999995</v>
          </cell>
          <cell r="K202">
            <v>23.434999999999999</v>
          </cell>
        </row>
        <row r="203">
          <cell r="A203" t="str">
            <v>1907.TW</v>
          </cell>
          <cell r="B203">
            <v>1.28</v>
          </cell>
          <cell r="C203">
            <v>0.82199999999999995</v>
          </cell>
          <cell r="D203">
            <v>24.834710000000001</v>
          </cell>
          <cell r="E203">
            <v>2.9240001000000002E-2</v>
          </cell>
          <cell r="F203">
            <v>5.9999996999999996E-4</v>
          </cell>
          <cell r="G203">
            <v>0.13650999999999999</v>
          </cell>
          <cell r="H203">
            <v>3.041E-2</v>
          </cell>
          <cell r="I203">
            <v>23.476562000000001</v>
          </cell>
          <cell r="J203">
            <v>0.85328110000000001</v>
          </cell>
          <cell r="K203">
            <v>44.488</v>
          </cell>
        </row>
        <row r="204">
          <cell r="A204" t="str">
            <v>1909.TW</v>
          </cell>
          <cell r="B204">
            <v>-0.28999999999999998</v>
          </cell>
          <cell r="C204">
            <v>1.1140000000000001</v>
          </cell>
          <cell r="D204">
            <v>-48.666663999999997</v>
          </cell>
          <cell r="E204">
            <v>-1.6750000000000001E-2</v>
          </cell>
          <cell r="F204">
            <v>5.0299999999999997E-3</v>
          </cell>
          <cell r="G204">
            <v>0.10732</v>
          </cell>
          <cell r="H204">
            <v>1.6539999999999999E-2</v>
          </cell>
          <cell r="J204">
            <v>0.86842733999999999</v>
          </cell>
          <cell r="K204">
            <v>35.171999999999997</v>
          </cell>
        </row>
        <row r="205">
          <cell r="A205" t="str">
            <v>2002.TW</v>
          </cell>
          <cell r="B205">
            <v>0.2</v>
          </cell>
          <cell r="C205">
            <v>0.749</v>
          </cell>
          <cell r="D205">
            <v>26.304348000000001</v>
          </cell>
          <cell r="E205">
            <v>1.3509999999999999E-2</v>
          </cell>
          <cell r="F205">
            <v>3.9199999999999999E-3</v>
          </cell>
          <cell r="G205">
            <v>4.759E-2</v>
          </cell>
          <cell r="H205">
            <v>8.2000000000000007E-3</v>
          </cell>
          <cell r="I205">
            <v>121</v>
          </cell>
          <cell r="J205">
            <v>1.1974863</v>
          </cell>
          <cell r="K205">
            <v>23.815999999999999</v>
          </cell>
        </row>
        <row r="206">
          <cell r="A206" t="str">
            <v>2006.TW</v>
          </cell>
          <cell r="B206">
            <v>6.38</v>
          </cell>
          <cell r="C206">
            <v>0.46899999999999997</v>
          </cell>
          <cell r="D206">
            <v>12.375000999999999</v>
          </cell>
          <cell r="E206">
            <v>0.16566</v>
          </cell>
          <cell r="F206">
            <v>6.6720000000000002E-2</v>
          </cell>
          <cell r="G206">
            <v>0.13888</v>
          </cell>
          <cell r="H206">
            <v>9.4700000000000006E-2</v>
          </cell>
          <cell r="I206">
            <v>10.862069</v>
          </cell>
          <cell r="J206">
            <v>1.7342343</v>
          </cell>
          <cell r="K206">
            <v>85.45</v>
          </cell>
        </row>
        <row r="207">
          <cell r="A207" t="str">
            <v>2007.TW</v>
          </cell>
          <cell r="B207">
            <v>-1.77</v>
          </cell>
          <cell r="C207">
            <v>0.73099999999999998</v>
          </cell>
          <cell r="E207">
            <v>-0.15562999</v>
          </cell>
          <cell r="F207">
            <v>-3.338E-2</v>
          </cell>
          <cell r="G207">
            <v>-9.325E-2</v>
          </cell>
          <cell r="H207">
            <v>-0.17468001</v>
          </cell>
          <cell r="J207">
            <v>1.1395751000000001</v>
          </cell>
          <cell r="K207">
            <v>9.4510000000000005</v>
          </cell>
        </row>
        <row r="208">
          <cell r="A208" t="str">
            <v>2008.TW</v>
          </cell>
          <cell r="B208">
            <v>1.94</v>
          </cell>
          <cell r="C208">
            <v>0.42699999999999999</v>
          </cell>
          <cell r="E208">
            <v>0.13821</v>
          </cell>
          <cell r="F208">
            <v>7.4900000000000001E-3</v>
          </cell>
          <cell r="G208">
            <v>0.13800999999999999</v>
          </cell>
          <cell r="H208">
            <v>7.7259994999999998E-2</v>
          </cell>
          <cell r="I208">
            <v>12.757731</v>
          </cell>
          <cell r="J208">
            <v>1.3701285000000001</v>
          </cell>
          <cell r="K208">
            <v>7.5549999999999997</v>
          </cell>
        </row>
        <row r="209">
          <cell r="A209" t="str">
            <v>2009.TW</v>
          </cell>
          <cell r="B209">
            <v>-0.04</v>
          </cell>
          <cell r="D209">
            <v>55.979377999999997</v>
          </cell>
          <cell r="E209">
            <v>-1.9699998999999999E-3</v>
          </cell>
          <cell r="F209">
            <v>-5.3100003999999998E-3</v>
          </cell>
          <cell r="G209">
            <v>-5.13E-3</v>
          </cell>
          <cell r="H209">
            <v>-1.6199999999999999E-3</v>
          </cell>
          <cell r="J209">
            <v>3.2655761000000001</v>
          </cell>
          <cell r="K209">
            <v>7.3579999999999997</v>
          </cell>
        </row>
        <row r="210">
          <cell r="A210" t="str">
            <v>2010.TW</v>
          </cell>
          <cell r="B210">
            <v>1.34</v>
          </cell>
          <cell r="C210">
            <v>0.79900000000000004</v>
          </cell>
          <cell r="D210">
            <v>17.820515</v>
          </cell>
          <cell r="E210">
            <v>7.5370000000000006E-2</v>
          </cell>
          <cell r="F210">
            <v>2.8219999999999999E-2</v>
          </cell>
          <cell r="G210">
            <v>8.3239999999999995E-2</v>
          </cell>
          <cell r="H210">
            <v>5.2580000000000002E-2</v>
          </cell>
          <cell r="I210">
            <v>15.559701</v>
          </cell>
          <cell r="J210">
            <v>1.1549327</v>
          </cell>
          <cell r="K210">
            <v>32.725000000000001</v>
          </cell>
        </row>
        <row r="211">
          <cell r="A211" t="str">
            <v>2012.TW</v>
          </cell>
          <cell r="B211">
            <v>0.83</v>
          </cell>
          <cell r="C211">
            <v>0.64700000000000002</v>
          </cell>
          <cell r="D211">
            <v>6.7226889999999999</v>
          </cell>
          <cell r="E211">
            <v>7.1080000000000004E-2</v>
          </cell>
          <cell r="F211">
            <v>2.3009999999999999E-2</v>
          </cell>
          <cell r="G211">
            <v>0.15590999999999999</v>
          </cell>
          <cell r="H211">
            <v>5.289E-2</v>
          </cell>
          <cell r="I211">
            <v>28.915662999999999</v>
          </cell>
          <cell r="J211">
            <v>1.5638236000000001</v>
          </cell>
          <cell r="K211">
            <v>30.353999999999999</v>
          </cell>
        </row>
        <row r="212">
          <cell r="A212" t="str">
            <v>2013.TW</v>
          </cell>
          <cell r="B212">
            <v>2.78</v>
          </cell>
          <cell r="C212">
            <v>0.72199999999999998</v>
          </cell>
          <cell r="E212">
            <v>0.10288999</v>
          </cell>
          <cell r="F212">
            <v>2.4039999999999999E-2</v>
          </cell>
          <cell r="G212">
            <v>4.9939999999999998E-2</v>
          </cell>
          <cell r="H212">
            <v>3.2379999999999999E-2</v>
          </cell>
          <cell r="I212">
            <v>21.115107999999999</v>
          </cell>
          <cell r="J212">
            <v>2.1557107000000002</v>
          </cell>
          <cell r="K212">
            <v>93.001000000000005</v>
          </cell>
        </row>
        <row r="213">
          <cell r="A213" t="str">
            <v>2014.TW</v>
          </cell>
          <cell r="B213">
            <v>-0.13</v>
          </cell>
          <cell r="C213">
            <v>1.5620000000000001</v>
          </cell>
          <cell r="D213">
            <v>12.734807</v>
          </cell>
          <cell r="E213">
            <v>-1.048E-2</v>
          </cell>
          <cell r="F213">
            <v>-8.2799999999999992E-3</v>
          </cell>
          <cell r="G213">
            <v>1.9300000000000001E-3</v>
          </cell>
          <cell r="H213">
            <v>5.62E-3</v>
          </cell>
          <cell r="J213">
            <v>2.1745280999999999</v>
          </cell>
          <cell r="K213">
            <v>25.652000000000001</v>
          </cell>
        </row>
        <row r="214">
          <cell r="A214" t="str">
            <v>2015.TW</v>
          </cell>
          <cell r="B214">
            <v>4.08</v>
          </cell>
          <cell r="C214">
            <v>0.71599999999999997</v>
          </cell>
          <cell r="D214">
            <v>16.252822999999999</v>
          </cell>
          <cell r="E214">
            <v>0.11726</v>
          </cell>
          <cell r="F214">
            <v>6.3079999999999997E-2</v>
          </cell>
          <cell r="G214">
            <v>0.102919996</v>
          </cell>
          <cell r="H214">
            <v>8.1619999999999998E-2</v>
          </cell>
          <cell r="I214">
            <v>17.647058000000001</v>
          </cell>
          <cell r="J214">
            <v>2.0470247000000001</v>
          </cell>
          <cell r="K214">
            <v>59.55</v>
          </cell>
        </row>
        <row r="215">
          <cell r="A215" t="str">
            <v>2017.TW</v>
          </cell>
          <cell r="B215">
            <v>0.06</v>
          </cell>
          <cell r="C215">
            <v>0.65</v>
          </cell>
          <cell r="E215">
            <v>-3.3230000000000003E-2</v>
          </cell>
          <cell r="F215">
            <v>-2.5579999999999999E-2</v>
          </cell>
          <cell r="G215">
            <v>-1.635E-2</v>
          </cell>
          <cell r="H215">
            <v>-0.20752999999999999</v>
          </cell>
          <cell r="I215">
            <v>245.83333999999999</v>
          </cell>
          <cell r="J215">
            <v>1.1831235</v>
          </cell>
          <cell r="K215">
            <v>8.0020000000000007</v>
          </cell>
        </row>
        <row r="216">
          <cell r="A216" t="str">
            <v>2020.TW</v>
          </cell>
          <cell r="B216">
            <v>5.77</v>
          </cell>
          <cell r="D216">
            <v>30.220586999999998</v>
          </cell>
          <cell r="E216">
            <v>0.35467997000000001</v>
          </cell>
          <cell r="F216">
            <v>3.9170000000000003E-2</v>
          </cell>
          <cell r="G216">
            <v>0.12401</v>
          </cell>
          <cell r="H216">
            <v>8.5070000000000007E-2</v>
          </cell>
          <cell r="I216">
            <v>7.1230500000000001</v>
          </cell>
          <cell r="J216">
            <v>2.2433274000000001</v>
          </cell>
          <cell r="K216">
            <v>30.477</v>
          </cell>
        </row>
        <row r="217">
          <cell r="A217" t="str">
            <v>2022.TW</v>
          </cell>
          <cell r="B217">
            <v>0.61</v>
          </cell>
          <cell r="C217">
            <v>1.056</v>
          </cell>
          <cell r="E217">
            <v>5.1240000000000001E-2</v>
          </cell>
          <cell r="F217">
            <v>2.895E-2</v>
          </cell>
          <cell r="G217">
            <v>0.14102000000000001</v>
          </cell>
          <cell r="H217">
            <v>4.795E-2</v>
          </cell>
          <cell r="I217">
            <v>19.918032</v>
          </cell>
          <cell r="J217">
            <v>1.1328670999999999</v>
          </cell>
          <cell r="K217">
            <v>24.972999999999999</v>
          </cell>
        </row>
        <row r="218">
          <cell r="A218" t="str">
            <v>2023.TW</v>
          </cell>
          <cell r="B218">
            <v>-0.54</v>
          </cell>
          <cell r="C218">
            <v>0.748</v>
          </cell>
          <cell r="D218">
            <v>41.052630000000001</v>
          </cell>
          <cell r="E218">
            <v>-4.5969999999999997E-2</v>
          </cell>
          <cell r="F218">
            <v>1.0779999E-2</v>
          </cell>
          <cell r="G218">
            <v>9.1560000000000002E-2</v>
          </cell>
          <cell r="H218">
            <v>1.264E-2</v>
          </cell>
          <cell r="J218">
            <v>1.0264508999999999</v>
          </cell>
          <cell r="K218">
            <v>37.341999999999999</v>
          </cell>
        </row>
        <row r="219">
          <cell r="A219" t="str">
            <v>2024.TW</v>
          </cell>
          <cell r="B219">
            <v>-0.41</v>
          </cell>
          <cell r="C219">
            <v>0.28799999999999998</v>
          </cell>
          <cell r="E219">
            <v>-4.7840000000000001E-2</v>
          </cell>
          <cell r="F219">
            <v>-1.396E-2</v>
          </cell>
          <cell r="G219">
            <v>1.9949999999999999E-2</v>
          </cell>
          <cell r="H219">
            <v>-2.6020000000000001E-2</v>
          </cell>
          <cell r="J219">
            <v>2.0814881000000001</v>
          </cell>
          <cell r="K219">
            <v>9.3989999999999991</v>
          </cell>
        </row>
        <row r="220">
          <cell r="A220" t="str">
            <v>2025.TW</v>
          </cell>
          <cell r="B220">
            <v>0.6</v>
          </cell>
          <cell r="C220">
            <v>0.495</v>
          </cell>
          <cell r="E220">
            <v>0.14391999999999999</v>
          </cell>
          <cell r="F220">
            <v>-7.1129999999999999E-2</v>
          </cell>
          <cell r="G220">
            <v>-0.21096000000000001</v>
          </cell>
          <cell r="H220">
            <v>-0.25656000000000001</v>
          </cell>
          <cell r="I220">
            <v>20.916665999999999</v>
          </cell>
          <cell r="J220">
            <v>2.0702739000000001</v>
          </cell>
          <cell r="K220">
            <v>2.6269999999999998</v>
          </cell>
        </row>
        <row r="221">
          <cell r="A221" t="str">
            <v>2027.TW</v>
          </cell>
          <cell r="B221">
            <v>1.92</v>
          </cell>
          <cell r="C221">
            <v>0.73099999999999998</v>
          </cell>
          <cell r="D221">
            <v>13.065068</v>
          </cell>
          <cell r="E221">
            <v>9.1800004000000004E-2</v>
          </cell>
          <cell r="F221">
            <v>3.9379999999999998E-2</v>
          </cell>
          <cell r="G221">
            <v>0.19214999999999999</v>
          </cell>
          <cell r="H221">
            <v>4.5700002000000003E-2</v>
          </cell>
          <cell r="I221">
            <v>19.869793000000001</v>
          </cell>
          <cell r="J221">
            <v>1.2970014999999999</v>
          </cell>
          <cell r="K221">
            <v>43.603999999999999</v>
          </cell>
        </row>
        <row r="222">
          <cell r="A222" t="str">
            <v>2028.TW</v>
          </cell>
          <cell r="B222">
            <v>1.19</v>
          </cell>
          <cell r="C222">
            <v>1.244</v>
          </cell>
          <cell r="E222">
            <v>9.4259999999999997E-2</v>
          </cell>
          <cell r="F222">
            <v>3.739E-2</v>
          </cell>
          <cell r="G222">
            <v>6.5349995999999994E-2</v>
          </cell>
          <cell r="H222">
            <v>5.0440001999999998E-2</v>
          </cell>
          <cell r="I222">
            <v>23.067226000000002</v>
          </cell>
          <cell r="J222">
            <v>1.9952027999999999</v>
          </cell>
          <cell r="K222">
            <v>32.316000000000003</v>
          </cell>
        </row>
        <row r="223">
          <cell r="A223" t="str">
            <v>2029.TW</v>
          </cell>
          <cell r="B223">
            <v>1.94</v>
          </cell>
          <cell r="C223">
            <v>0.88200000000000001</v>
          </cell>
          <cell r="D223">
            <v>45</v>
          </cell>
          <cell r="E223">
            <v>6.3719999999999999E-2</v>
          </cell>
          <cell r="F223">
            <v>4.3439999999999999E-2</v>
          </cell>
          <cell r="G223">
            <v>0.109639995</v>
          </cell>
          <cell r="H223">
            <v>7.0360000000000006E-2</v>
          </cell>
          <cell r="I223">
            <v>14.613401</v>
          </cell>
          <cell r="J223">
            <v>0.91487026000000005</v>
          </cell>
          <cell r="K223">
            <v>38.573999999999998</v>
          </cell>
        </row>
        <row r="224">
          <cell r="A224" t="str">
            <v>2030.TW</v>
          </cell>
          <cell r="B224">
            <v>-0.46</v>
          </cell>
          <cell r="C224">
            <v>0.56899999999999995</v>
          </cell>
          <cell r="D224">
            <v>12.000000999999999</v>
          </cell>
          <cell r="E224">
            <v>1.0140000999999999E-2</v>
          </cell>
          <cell r="F224">
            <v>1.2990000999999999E-2</v>
          </cell>
          <cell r="G224">
            <v>7.2889999999999996E-2</v>
          </cell>
          <cell r="H224">
            <v>1.0720001E-2</v>
          </cell>
          <cell r="J224">
            <v>1.0825283999999999</v>
          </cell>
          <cell r="K224">
            <v>45.831000000000003</v>
          </cell>
        </row>
        <row r="225">
          <cell r="A225" t="str">
            <v>2031.TW</v>
          </cell>
          <cell r="B225">
            <v>6.07</v>
          </cell>
          <cell r="C225">
            <v>1.163</v>
          </cell>
          <cell r="D225">
            <v>10.770576999999999</v>
          </cell>
          <cell r="E225">
            <v>0.15642998999999999</v>
          </cell>
          <cell r="F225">
            <v>2.0320000000000001E-2</v>
          </cell>
          <cell r="G225">
            <v>8.9940004000000004E-2</v>
          </cell>
          <cell r="H225">
            <v>4.5440003E-2</v>
          </cell>
          <cell r="I225">
            <v>10.131796</v>
          </cell>
          <cell r="J225">
            <v>1.7418642</v>
          </cell>
          <cell r="K225">
            <v>50.055</v>
          </cell>
        </row>
        <row r="226">
          <cell r="A226" t="str">
            <v>2032.TW</v>
          </cell>
          <cell r="B226">
            <v>0.03</v>
          </cell>
          <cell r="C226">
            <v>0.94599999999999995</v>
          </cell>
          <cell r="E226">
            <v>-1.239E-2</v>
          </cell>
          <cell r="F226">
            <v>-1.9279999999999999E-2</v>
          </cell>
          <cell r="G226">
            <v>1.5440000000000001E-2</v>
          </cell>
          <cell r="H226">
            <v>-2.341E-2</v>
          </cell>
          <cell r="I226">
            <v>586.66669999999999</v>
          </cell>
          <cell r="J226">
            <v>1.3870281</v>
          </cell>
          <cell r="K226">
            <v>21.928999999999998</v>
          </cell>
        </row>
        <row r="227">
          <cell r="A227" t="str">
            <v>2033.TW</v>
          </cell>
          <cell r="B227">
            <v>0.08</v>
          </cell>
          <cell r="C227">
            <v>0.75600000000000001</v>
          </cell>
          <cell r="D227">
            <v>70.652175999999997</v>
          </cell>
          <cell r="E227">
            <v>-3.0300000000000001E-3</v>
          </cell>
          <cell r="F227">
            <v>-2.9699997999999999E-3</v>
          </cell>
          <cell r="G227">
            <v>8.8859999999999995E-2</v>
          </cell>
          <cell r="H227">
            <v>2.479E-2</v>
          </cell>
          <cell r="I227">
            <v>203.125</v>
          </cell>
          <cell r="J227">
            <v>1.2748098000000001</v>
          </cell>
          <cell r="K227">
            <v>7.2690000000000001</v>
          </cell>
        </row>
        <row r="228">
          <cell r="A228" t="str">
            <v>2034.TW</v>
          </cell>
          <cell r="B228">
            <v>-0.49</v>
          </cell>
          <cell r="D228">
            <v>19.11111</v>
          </cell>
          <cell r="E228">
            <v>-2.1059999999999999E-2</v>
          </cell>
          <cell r="F228">
            <v>1.401E-2</v>
          </cell>
          <cell r="G228">
            <v>8.695E-2</v>
          </cell>
          <cell r="H228">
            <v>7.1120000000000003E-2</v>
          </cell>
          <cell r="J228">
            <v>1.3106426</v>
          </cell>
          <cell r="K228">
            <v>31.54</v>
          </cell>
        </row>
        <row r="229">
          <cell r="A229" t="str">
            <v>2038.TW</v>
          </cell>
          <cell r="B229">
            <v>0.25</v>
          </cell>
          <cell r="C229">
            <v>1.56</v>
          </cell>
          <cell r="E229">
            <v>7.5900000000000004E-3</v>
          </cell>
          <cell r="F229">
            <v>3.2100000000000002E-3</v>
          </cell>
          <cell r="G229">
            <v>2.6939999999999999E-2</v>
          </cell>
          <cell r="H229">
            <v>6.4900000000000001E-3</v>
          </cell>
          <cell r="I229">
            <v>85.4</v>
          </cell>
          <cell r="J229">
            <v>1.0985336000000001</v>
          </cell>
          <cell r="K229">
            <v>49.204999999999998</v>
          </cell>
        </row>
        <row r="230">
          <cell r="A230" t="str">
            <v>2049.TW</v>
          </cell>
          <cell r="B230">
            <v>5.62</v>
          </cell>
          <cell r="C230">
            <v>1.409</v>
          </cell>
          <cell r="D230">
            <v>23.150963000000001</v>
          </cell>
          <cell r="E230">
            <v>5.2270003000000002E-2</v>
          </cell>
          <cell r="F230">
            <v>3.1989999999999998E-2</v>
          </cell>
          <cell r="G230">
            <v>0.31078</v>
          </cell>
          <cell r="H230">
            <v>3.1050000000000001E-2</v>
          </cell>
          <cell r="I230">
            <v>40.658363000000001</v>
          </cell>
          <cell r="J230">
            <v>2.3098774</v>
          </cell>
          <cell r="K230">
            <v>69.625</v>
          </cell>
        </row>
        <row r="231">
          <cell r="A231" t="str">
            <v>2059.TW</v>
          </cell>
          <cell r="B231">
            <v>37.74</v>
          </cell>
          <cell r="D231">
            <v>22.317361999999999</v>
          </cell>
          <cell r="E231">
            <v>0.21405001000000001</v>
          </cell>
          <cell r="F231">
            <v>0.10067</v>
          </cell>
          <cell r="G231">
            <v>0.62111000000000005</v>
          </cell>
          <cell r="H231">
            <v>0.52182996000000004</v>
          </cell>
          <cell r="I231">
            <v>32.458927000000003</v>
          </cell>
          <cell r="J231">
            <v>6.5400305000000003</v>
          </cell>
          <cell r="K231">
            <v>68.628</v>
          </cell>
        </row>
        <row r="232">
          <cell r="A232" t="str">
            <v>2062.TW</v>
          </cell>
          <cell r="B232">
            <v>2.48</v>
          </cell>
          <cell r="C232">
            <v>0.68799999999999994</v>
          </cell>
          <cell r="D232">
            <v>11.310862</v>
          </cell>
          <cell r="E232">
            <v>4.2909999999999997E-2</v>
          </cell>
          <cell r="F232">
            <v>1.6889999999999999E-2</v>
          </cell>
          <cell r="G232">
            <v>0.119160004</v>
          </cell>
          <cell r="H232">
            <v>6.8059999999999996E-2</v>
          </cell>
          <cell r="I232">
            <v>12.17742</v>
          </cell>
          <cell r="J232">
            <v>0.82237289999999996</v>
          </cell>
          <cell r="K232">
            <v>37.835999999999999</v>
          </cell>
        </row>
        <row r="233">
          <cell r="A233" t="str">
            <v>2069.TW</v>
          </cell>
          <cell r="B233">
            <v>-1.18</v>
          </cell>
          <cell r="C233">
            <v>0.64200000000000002</v>
          </cell>
          <cell r="E233">
            <v>-4.947E-2</v>
          </cell>
          <cell r="G233">
            <v>3.3439999999999998E-2</v>
          </cell>
          <cell r="H233">
            <v>-2.8889999E-2</v>
          </cell>
          <cell r="J233">
            <v>0.74378330000000004</v>
          </cell>
          <cell r="K233">
            <v>68.748000000000005</v>
          </cell>
        </row>
        <row r="234">
          <cell r="A234" t="str">
            <v>2101.TW</v>
          </cell>
          <cell r="B234">
            <v>0.24</v>
          </cell>
          <cell r="C234">
            <v>0.35699999999999998</v>
          </cell>
          <cell r="D234">
            <v>118.54167</v>
          </cell>
          <cell r="E234">
            <v>1.29700005E-2</v>
          </cell>
          <cell r="F234">
            <v>6.9999998000000001E-3</v>
          </cell>
          <cell r="G234">
            <v>0.19511998999999999</v>
          </cell>
          <cell r="H234">
            <v>9.9809999999999996E-2</v>
          </cell>
          <cell r="I234">
            <v>237.08333999999999</v>
          </cell>
          <cell r="J234">
            <v>4.5809517</v>
          </cell>
          <cell r="K234">
            <v>9.4160000000000004</v>
          </cell>
        </row>
        <row r="235">
          <cell r="A235" t="str">
            <v>2102.TW</v>
          </cell>
          <cell r="B235">
            <v>-2.88</v>
          </cell>
          <cell r="C235">
            <v>0.63900000000000001</v>
          </cell>
          <cell r="E235">
            <v>-0.30963000000000002</v>
          </cell>
          <cell r="F235">
            <v>-5.6570000000000002E-2</v>
          </cell>
          <cell r="G235">
            <v>-0.62028000000000005</v>
          </cell>
          <cell r="H235">
            <v>-3.0824600000000002</v>
          </cell>
          <cell r="J235">
            <v>1.2976220999999999</v>
          </cell>
          <cell r="K235">
            <v>1.0409999999999999</v>
          </cell>
        </row>
        <row r="236">
          <cell r="A236" t="str">
            <v>2103.TW</v>
          </cell>
          <cell r="B236">
            <v>0.83</v>
          </cell>
          <cell r="D236">
            <v>25.860213999999999</v>
          </cell>
          <cell r="E236">
            <v>4.6100000000000002E-2</v>
          </cell>
          <cell r="F236">
            <v>1.694E-2</v>
          </cell>
          <cell r="G236">
            <v>0.10750999999999999</v>
          </cell>
          <cell r="H236">
            <v>4.7559999999999998E-2</v>
          </cell>
          <cell r="I236">
            <v>28.975902999999999</v>
          </cell>
          <cell r="J236">
            <v>0.98792310000000005</v>
          </cell>
          <cell r="K236">
            <v>38.938000000000002</v>
          </cell>
        </row>
        <row r="237">
          <cell r="A237" t="str">
            <v>2104.TW</v>
          </cell>
          <cell r="B237">
            <v>-0.78</v>
          </cell>
          <cell r="C237">
            <v>0.73099999999999998</v>
          </cell>
          <cell r="D237">
            <v>66.111109999999996</v>
          </cell>
          <cell r="E237">
            <v>-1.52900005E-2</v>
          </cell>
          <cell r="F237">
            <v>1.6300001E-3</v>
          </cell>
          <cell r="G237">
            <v>8.1999995000000006E-2</v>
          </cell>
          <cell r="H237">
            <v>3.424E-2</v>
          </cell>
          <cell r="J237">
            <v>0.51576180000000005</v>
          </cell>
          <cell r="K237">
            <v>18.428000000000001</v>
          </cell>
        </row>
        <row r="238">
          <cell r="A238" t="str">
            <v>2105.TW</v>
          </cell>
          <cell r="B238">
            <v>2.0299999999999998</v>
          </cell>
          <cell r="C238">
            <v>0.51400000000000001</v>
          </cell>
          <cell r="D238">
            <v>18.790849999999999</v>
          </cell>
          <cell r="E238">
            <v>9.5219999999999999E-2</v>
          </cell>
          <cell r="F238">
            <v>4.8759999999999998E-2</v>
          </cell>
          <cell r="G238">
            <v>0.25247999999999998</v>
          </cell>
          <cell r="H238">
            <v>0.115830004</v>
          </cell>
          <cell r="I238">
            <v>28.325123000000001</v>
          </cell>
          <cell r="J238">
            <v>2.2639577000000002</v>
          </cell>
          <cell r="K238">
            <v>29.707999999999998</v>
          </cell>
        </row>
        <row r="239">
          <cell r="A239" t="str">
            <v>2106.TW</v>
          </cell>
          <cell r="B239">
            <v>1.78</v>
          </cell>
          <cell r="C239">
            <v>0.29299999999999998</v>
          </cell>
          <cell r="D239">
            <v>23.943663000000001</v>
          </cell>
          <cell r="E239">
            <v>4.5229997000000001E-2</v>
          </cell>
          <cell r="F239">
            <v>1.7919999999999998E-2</v>
          </cell>
          <cell r="G239">
            <v>0.19373000000000001</v>
          </cell>
          <cell r="H239">
            <v>7.4950000000000003E-2</v>
          </cell>
          <cell r="I239">
            <v>19.101123999999999</v>
          </cell>
          <cell r="J239">
            <v>1.6586984</v>
          </cell>
          <cell r="K239">
            <v>36.070999999999998</v>
          </cell>
        </row>
        <row r="240">
          <cell r="A240" t="str">
            <v>2107.TW</v>
          </cell>
          <cell r="B240">
            <v>1.8</v>
          </cell>
          <cell r="C240">
            <v>0.60299999999999998</v>
          </cell>
          <cell r="E240">
            <v>4.2770000000000002E-2</v>
          </cell>
          <cell r="F240">
            <v>8.909999E-3</v>
          </cell>
          <cell r="G240">
            <v>0.30934</v>
          </cell>
          <cell r="H240">
            <v>9.9779989999999999E-2</v>
          </cell>
          <cell r="I240">
            <v>14.722222</v>
          </cell>
          <cell r="J240">
            <v>0.64868300000000001</v>
          </cell>
          <cell r="K240">
            <v>4.2060000000000004</v>
          </cell>
        </row>
        <row r="241">
          <cell r="A241" t="str">
            <v>2108.TW</v>
          </cell>
          <cell r="B241">
            <v>1.3</v>
          </cell>
          <cell r="D241">
            <v>10.237389</v>
          </cell>
          <cell r="E241">
            <v>6.0049999999999999E-2</v>
          </cell>
          <cell r="F241">
            <v>2.8330000000000001E-2</v>
          </cell>
          <cell r="G241">
            <v>0.23066998999999999</v>
          </cell>
          <cell r="H241">
            <v>7.671E-2</v>
          </cell>
          <cell r="I241">
            <v>26.538461999999999</v>
          </cell>
          <cell r="J241">
            <v>1.2196847</v>
          </cell>
          <cell r="K241">
            <v>18.038</v>
          </cell>
        </row>
        <row r="242">
          <cell r="A242" t="str">
            <v>2109.TW</v>
          </cell>
          <cell r="B242">
            <v>1.75</v>
          </cell>
          <cell r="C242">
            <v>0.48299999999999998</v>
          </cell>
          <cell r="E242">
            <v>0.10829999999999999</v>
          </cell>
          <cell r="F242">
            <v>3.5529999999999999E-2</v>
          </cell>
          <cell r="G242">
            <v>0.21945999999999999</v>
          </cell>
          <cell r="H242">
            <v>0.18432999999999999</v>
          </cell>
          <cell r="I242">
            <v>10.571427999999999</v>
          </cell>
          <cell r="J242">
            <v>1.4982184000000001</v>
          </cell>
          <cell r="K242">
            <v>16.733000000000001</v>
          </cell>
        </row>
        <row r="243">
          <cell r="A243" t="str">
            <v>2114.TW</v>
          </cell>
          <cell r="B243">
            <v>6.02</v>
          </cell>
          <cell r="C243">
            <v>0.39100000000000001</v>
          </cell>
          <cell r="E243">
            <v>0.15404999999999999</v>
          </cell>
          <cell r="F243">
            <v>8.906E-2</v>
          </cell>
          <cell r="G243">
            <v>0.42312</v>
          </cell>
          <cell r="H243">
            <v>0.33838000000000001</v>
          </cell>
          <cell r="I243">
            <v>18.521595000000001</v>
          </cell>
          <cell r="J243">
            <v>2.8155142999999998</v>
          </cell>
          <cell r="K243">
            <v>19.978000000000002</v>
          </cell>
        </row>
        <row r="244">
          <cell r="A244" t="str">
            <v>2115.TW</v>
          </cell>
          <cell r="B244">
            <v>0.94</v>
          </cell>
          <cell r="D244">
            <v>13.072288500000001</v>
          </cell>
          <cell r="E244">
            <v>2.9690001000000001E-2</v>
          </cell>
          <cell r="F244">
            <v>2.8269999000000001E-2</v>
          </cell>
          <cell r="G244">
            <v>0.20660999999999999</v>
          </cell>
          <cell r="H244">
            <v>0.10047</v>
          </cell>
          <cell r="I244">
            <v>34.627659999999999</v>
          </cell>
          <cell r="J244">
            <v>1.0154105</v>
          </cell>
          <cell r="K244">
            <v>27.498999999999999</v>
          </cell>
        </row>
        <row r="245">
          <cell r="A245" t="str">
            <v>2201.TW</v>
          </cell>
          <cell r="B245">
            <v>4.01</v>
          </cell>
          <cell r="C245">
            <v>0.92200000000000004</v>
          </cell>
          <cell r="D245">
            <v>11.860465</v>
          </cell>
          <cell r="E245">
            <v>0.105349995</v>
          </cell>
          <cell r="F245">
            <v>1.4710000000000001E-2</v>
          </cell>
          <cell r="G245">
            <v>0.35410999999999998</v>
          </cell>
          <cell r="H245">
            <v>7.1690000000000004E-2</v>
          </cell>
          <cell r="I245">
            <v>17.805485000000001</v>
          </cell>
          <cell r="J245">
            <v>1.2661595000000001</v>
          </cell>
          <cell r="K245">
            <v>81.069000000000003</v>
          </cell>
        </row>
        <row r="246">
          <cell r="A246" t="str">
            <v>2204.TW</v>
          </cell>
          <cell r="B246">
            <v>9.93</v>
          </cell>
          <cell r="D246">
            <v>10.786802</v>
          </cell>
          <cell r="E246">
            <v>0.15473999999999999</v>
          </cell>
          <cell r="F246">
            <v>3.6199997999999997E-2</v>
          </cell>
          <cell r="G246">
            <v>0.15537999999999999</v>
          </cell>
          <cell r="H246">
            <v>7.2410000000000002E-2</v>
          </cell>
          <cell r="I246">
            <v>12.839879</v>
          </cell>
          <cell r="J246">
            <v>2.0526110000000002</v>
          </cell>
          <cell r="K246">
            <v>76.397000000000006</v>
          </cell>
        </row>
        <row r="247">
          <cell r="A247" t="str">
            <v>2206.TW</v>
          </cell>
          <cell r="B247">
            <v>7.98</v>
          </cell>
          <cell r="C247">
            <v>0.32600000000000001</v>
          </cell>
          <cell r="E247">
            <v>0.29202</v>
          </cell>
          <cell r="F247">
            <v>6.3729999999999995E-2</v>
          </cell>
          <cell r="G247">
            <v>0.20802999999999999</v>
          </cell>
          <cell r="H247">
            <v>7.0949999999999999E-2</v>
          </cell>
          <cell r="I247">
            <v>9.7243110000000001</v>
          </cell>
          <cell r="J247">
            <v>2.7448619999999999</v>
          </cell>
          <cell r="K247">
            <v>81.328000000000003</v>
          </cell>
        </row>
        <row r="248">
          <cell r="A248" t="str">
            <v>2207.TW</v>
          </cell>
          <cell r="B248">
            <v>42.46</v>
          </cell>
          <cell r="C248">
            <v>0.83799999999999997</v>
          </cell>
          <cell r="D248">
            <v>12.988676999999999</v>
          </cell>
          <cell r="E248">
            <v>0.31234000000000001</v>
          </cell>
          <cell r="F248">
            <v>4.8839998000000003E-2</v>
          </cell>
          <cell r="G248">
            <v>0.21023000999999999</v>
          </cell>
          <cell r="H248">
            <v>0.14083000000000001</v>
          </cell>
          <cell r="I248">
            <v>14.31936</v>
          </cell>
          <cell r="J248">
            <v>5.1539396999999996</v>
          </cell>
          <cell r="K248">
            <v>506.75</v>
          </cell>
        </row>
        <row r="249">
          <cell r="A249" t="str">
            <v>2208.TW</v>
          </cell>
          <cell r="B249">
            <v>-2.77</v>
          </cell>
          <cell r="C249">
            <v>0.95799999999999996</v>
          </cell>
          <cell r="D249">
            <v>-4.2263279999999996</v>
          </cell>
          <cell r="E249">
            <v>-0.49145</v>
          </cell>
          <cell r="F249">
            <v>-4.1250000000000002E-2</v>
          </cell>
          <cell r="G249">
            <v>-0.11228</v>
          </cell>
          <cell r="H249">
            <v>-0.10536</v>
          </cell>
          <cell r="J249">
            <v>2.5540821999999999</v>
          </cell>
          <cell r="K249">
            <v>23.015000000000001</v>
          </cell>
        </row>
        <row r="250">
          <cell r="A250" t="str">
            <v>2211.TW</v>
          </cell>
          <cell r="B250">
            <v>8.7799999999999994</v>
          </cell>
          <cell r="C250">
            <v>0.58499999999999996</v>
          </cell>
          <cell r="D250">
            <v>28.150406</v>
          </cell>
          <cell r="E250">
            <v>0.16409999</v>
          </cell>
          <cell r="F250">
            <v>6.1550002999999999E-2</v>
          </cell>
          <cell r="G250">
            <v>0.35127000000000003</v>
          </cell>
          <cell r="H250">
            <v>0.30717</v>
          </cell>
          <cell r="I250">
            <v>15.774487499999999</v>
          </cell>
          <cell r="J250">
            <v>2.3762546000000002</v>
          </cell>
          <cell r="K250">
            <v>26.59</v>
          </cell>
        </row>
        <row r="251">
          <cell r="A251" t="str">
            <v>2227.TW</v>
          </cell>
          <cell r="B251">
            <v>4.58</v>
          </cell>
          <cell r="C251">
            <v>0.52700000000000002</v>
          </cell>
          <cell r="D251">
            <v>6.9889783999999997</v>
          </cell>
          <cell r="E251">
            <v>7.1129999999999999E-2</v>
          </cell>
          <cell r="F251">
            <v>6.4099999999999999E-3</v>
          </cell>
          <cell r="G251">
            <v>0.12020001</v>
          </cell>
          <cell r="H251">
            <v>3.6389999999999999E-2</v>
          </cell>
          <cell r="I251">
            <v>30.458514999999998</v>
          </cell>
          <cell r="J251">
            <v>2.2060217999999998</v>
          </cell>
          <cell r="K251">
            <v>88.841999999999999</v>
          </cell>
        </row>
        <row r="252">
          <cell r="A252" t="str">
            <v>2228.TW</v>
          </cell>
          <cell r="B252">
            <v>9.02</v>
          </cell>
          <cell r="C252">
            <v>0.624</v>
          </cell>
          <cell r="D252">
            <v>13.836104000000001</v>
          </cell>
          <cell r="E252">
            <v>0.15221999999999999</v>
          </cell>
          <cell r="F252">
            <v>6.0939997000000003E-2</v>
          </cell>
          <cell r="G252">
            <v>0.25152999999999998</v>
          </cell>
          <cell r="H252">
            <v>0.11921</v>
          </cell>
          <cell r="I252">
            <v>12.915742</v>
          </cell>
          <cell r="J252">
            <v>1.8760365999999999</v>
          </cell>
          <cell r="K252">
            <v>66.14</v>
          </cell>
        </row>
        <row r="253">
          <cell r="A253" t="str">
            <v>2231.TW</v>
          </cell>
          <cell r="B253">
            <v>2.74</v>
          </cell>
          <cell r="C253">
            <v>0.874</v>
          </cell>
          <cell r="D253">
            <v>14.435389499999999</v>
          </cell>
          <cell r="E253">
            <v>6.1109999999999998E-2</v>
          </cell>
          <cell r="F253">
            <v>2.7650000000000001E-2</v>
          </cell>
          <cell r="G253">
            <v>0.39751998</v>
          </cell>
          <cell r="H253">
            <v>-4.2119999999999998E-2</v>
          </cell>
          <cell r="I253">
            <v>45.255474</v>
          </cell>
          <cell r="J253">
            <v>4.1504890000000003</v>
          </cell>
          <cell r="K253">
            <v>31.215</v>
          </cell>
        </row>
        <row r="254">
          <cell r="A254" t="str">
            <v>2233.TW</v>
          </cell>
          <cell r="B254">
            <v>9.6999999999999993</v>
          </cell>
          <cell r="D254">
            <v>12.641508999999999</v>
          </cell>
          <cell r="E254">
            <v>0.15861</v>
          </cell>
          <cell r="F254">
            <v>7.1239999999999998E-2</v>
          </cell>
          <cell r="G254">
            <v>0.34429999999999999</v>
          </cell>
          <cell r="H254">
            <v>0.18740999999999999</v>
          </cell>
          <cell r="I254">
            <v>13.814432999999999</v>
          </cell>
          <cell r="J254">
            <v>2.1169704999999999</v>
          </cell>
          <cell r="K254">
            <v>56.71</v>
          </cell>
        </row>
        <row r="255">
          <cell r="A255" t="str">
            <v>2236.TW</v>
          </cell>
          <cell r="B255">
            <v>2.5</v>
          </cell>
          <cell r="C255">
            <v>0.90600000000000003</v>
          </cell>
          <cell r="D255">
            <v>17.678570000000001</v>
          </cell>
          <cell r="E255">
            <v>9.3280000000000002E-2</v>
          </cell>
          <cell r="F255">
            <v>4.9930000000000002E-2</v>
          </cell>
          <cell r="G255">
            <v>0.31859999999999999</v>
          </cell>
          <cell r="H255">
            <v>0.18391001000000001</v>
          </cell>
          <cell r="I255">
            <v>31.679998000000001</v>
          </cell>
          <cell r="J255">
            <v>2.5808973000000002</v>
          </cell>
          <cell r="K255">
            <v>39</v>
          </cell>
        </row>
        <row r="256">
          <cell r="A256" t="str">
            <v>2239.TW</v>
          </cell>
          <cell r="B256">
            <v>2.2000000000000002</v>
          </cell>
          <cell r="C256">
            <v>0.97499999999999998</v>
          </cell>
          <cell r="D256">
            <v>7.5261784</v>
          </cell>
          <cell r="E256">
            <v>1.512E-2</v>
          </cell>
          <cell r="F256">
            <v>1.0190001000000001E-2</v>
          </cell>
          <cell r="G256">
            <v>0.12925</v>
          </cell>
          <cell r="H256">
            <v>3.533E-2</v>
          </cell>
          <cell r="I256">
            <v>26.136364</v>
          </cell>
          <cell r="J256">
            <v>0.58596336999999998</v>
          </cell>
          <cell r="K256">
            <v>203.03700000000001</v>
          </cell>
        </row>
        <row r="257">
          <cell r="A257" t="str">
            <v>2241.TW</v>
          </cell>
          <cell r="B257">
            <v>-2.0299999999999998</v>
          </cell>
          <cell r="C257">
            <v>0.621</v>
          </cell>
          <cell r="E257">
            <v>-0.15528</v>
          </cell>
          <cell r="F257">
            <v>-5.203E-2</v>
          </cell>
          <cell r="G257">
            <v>-6.7600000000000004E-3</v>
          </cell>
          <cell r="H257">
            <v>-0.28804000000000002</v>
          </cell>
          <cell r="J257">
            <v>3.3069641999999999</v>
          </cell>
          <cell r="K257">
            <v>9.7840000000000007</v>
          </cell>
        </row>
        <row r="258">
          <cell r="A258" t="str">
            <v>2243.TW</v>
          </cell>
          <cell r="B258">
            <v>-1.33</v>
          </cell>
          <cell r="C258">
            <v>1.1060000000000001</v>
          </cell>
          <cell r="E258">
            <v>-0.24681998999999999</v>
          </cell>
          <cell r="F258">
            <v>-2.1979999E-2</v>
          </cell>
          <cell r="G258">
            <v>6.6699999999999997E-3</v>
          </cell>
          <cell r="H258">
            <v>-0.10281</v>
          </cell>
          <cell r="J258">
            <v>1.8401145999999999</v>
          </cell>
          <cell r="K258">
            <v>25.683</v>
          </cell>
        </row>
        <row r="259">
          <cell r="A259" t="str">
            <v>2247.TW</v>
          </cell>
          <cell r="B259">
            <v>22.35</v>
          </cell>
          <cell r="E259">
            <v>0.15554999999999999</v>
          </cell>
          <cell r="F259">
            <v>6.1780000000000002E-2</v>
          </cell>
          <cell r="G259">
            <v>0.11464000000000001</v>
          </cell>
          <cell r="H259">
            <v>3.8289999999999998E-2</v>
          </cell>
          <cell r="I259">
            <v>14.474273</v>
          </cell>
          <cell r="J259">
            <v>2.2178802000000002</v>
          </cell>
          <cell r="K259">
            <v>646.34100000000001</v>
          </cell>
        </row>
        <row r="260">
          <cell r="A260" t="str">
            <v>2250.TW</v>
          </cell>
          <cell r="B260">
            <v>5.48</v>
          </cell>
          <cell r="E260">
            <v>9.5290004999999997E-2</v>
          </cell>
          <cell r="F260">
            <v>4.2389999999999997E-2</v>
          </cell>
          <cell r="G260">
            <v>0.19554000999999999</v>
          </cell>
          <cell r="H260">
            <v>6.0370001999999999E-2</v>
          </cell>
          <cell r="I260">
            <v>23.448906000000001</v>
          </cell>
          <cell r="J260">
            <v>2.0784807000000001</v>
          </cell>
          <cell r="K260">
            <v>127.77</v>
          </cell>
        </row>
        <row r="261">
          <cell r="A261" t="str">
            <v>2301.TW</v>
          </cell>
          <cell r="B261">
            <v>6.3</v>
          </cell>
          <cell r="C261">
            <v>0.52700000000000002</v>
          </cell>
          <cell r="D261">
            <v>16.762589999999999</v>
          </cell>
          <cell r="E261">
            <v>0.18106001999999999</v>
          </cell>
          <cell r="F261">
            <v>4.9369999999999997E-2</v>
          </cell>
          <cell r="G261">
            <v>0.22453000000000001</v>
          </cell>
          <cell r="H261">
            <v>7.7520000000000006E-2</v>
          </cell>
          <cell r="I261">
            <v>18.492063999999999</v>
          </cell>
          <cell r="J261">
            <v>3.2190322999999998</v>
          </cell>
          <cell r="K261">
            <v>62.414000000000001</v>
          </cell>
        </row>
        <row r="262">
          <cell r="A262" t="str">
            <v>2302.TW</v>
          </cell>
          <cell r="B262">
            <v>0.56999999999999995</v>
          </cell>
          <cell r="E262">
            <v>5.4390002E-2</v>
          </cell>
          <cell r="F262">
            <v>2.0930000000000001E-2</v>
          </cell>
          <cell r="G262">
            <v>0.37109002000000002</v>
          </cell>
          <cell r="H262">
            <v>6.9830000000000003E-2</v>
          </cell>
          <cell r="I262">
            <v>33.68421</v>
          </cell>
          <cell r="J262">
            <v>1.8188709000000001</v>
          </cell>
          <cell r="K262">
            <v>4.2610000000000001</v>
          </cell>
        </row>
        <row r="263">
          <cell r="A263" t="str">
            <v>2303.TW</v>
          </cell>
          <cell r="B263">
            <v>4.37</v>
          </cell>
          <cell r="C263">
            <v>1.18</v>
          </cell>
          <cell r="D263">
            <v>12.287580999999999</v>
          </cell>
          <cell r="E263">
            <v>0.15123</v>
          </cell>
          <cell r="F263">
            <v>6.1379999999999997E-2</v>
          </cell>
          <cell r="G263">
            <v>0.33827000000000002</v>
          </cell>
          <cell r="H263">
            <v>0.21290999999999999</v>
          </cell>
          <cell r="I263">
            <v>12.906179</v>
          </cell>
          <cell r="J263">
            <v>1.8698406000000001</v>
          </cell>
          <cell r="K263">
            <v>17.998999999999999</v>
          </cell>
        </row>
        <row r="264">
          <cell r="A264" t="str">
            <v>2305.TW</v>
          </cell>
          <cell r="B264">
            <v>0.21</v>
          </cell>
          <cell r="C264">
            <v>0.65200000000000002</v>
          </cell>
          <cell r="E264">
            <v>9.9800010000000005E-3</v>
          </cell>
          <cell r="F264">
            <v>-2.9899999999999999E-2</v>
          </cell>
          <cell r="G264">
            <v>0.30499999999999999</v>
          </cell>
          <cell r="H264">
            <v>-0.17988999999999999</v>
          </cell>
          <cell r="I264">
            <v>116.19047500000001</v>
          </cell>
          <cell r="J264">
            <v>2.2752705</v>
          </cell>
          <cell r="K264">
            <v>2.8410000000000002</v>
          </cell>
        </row>
        <row r="265">
          <cell r="A265" t="str">
            <v>2308.TW</v>
          </cell>
          <cell r="B265">
            <v>12.35</v>
          </cell>
          <cell r="C265">
            <v>1.139</v>
          </cell>
          <cell r="D265">
            <v>21.683354999999999</v>
          </cell>
          <cell r="E265">
            <v>0.15440999999999999</v>
          </cell>
          <cell r="F265">
            <v>5.5539999999999999E-2</v>
          </cell>
          <cell r="G265">
            <v>0.29672999999999999</v>
          </cell>
          <cell r="H265">
            <v>8.1000000000000003E-2</v>
          </cell>
          <cell r="I265">
            <v>28.056678999999999</v>
          </cell>
          <cell r="J265">
            <v>4.2634606000000002</v>
          </cell>
          <cell r="K265">
            <v>153.863</v>
          </cell>
        </row>
        <row r="266">
          <cell r="A266" t="str">
            <v>2312.TW</v>
          </cell>
          <cell r="B266">
            <v>0.64</v>
          </cell>
          <cell r="C266">
            <v>0.754</v>
          </cell>
          <cell r="E266">
            <v>2.6400001999999999E-2</v>
          </cell>
          <cell r="F266">
            <v>1.549E-2</v>
          </cell>
          <cell r="G266">
            <v>6.1469999999999997E-2</v>
          </cell>
          <cell r="H266">
            <v>1.3250001000000001E-2</v>
          </cell>
          <cell r="I266">
            <v>26.171875</v>
          </cell>
          <cell r="J266">
            <v>1.1558899</v>
          </cell>
          <cell r="K266">
            <v>108.458</v>
          </cell>
        </row>
        <row r="267">
          <cell r="A267" t="str">
            <v>2313.TW</v>
          </cell>
          <cell r="B267">
            <v>4.01</v>
          </cell>
          <cell r="C267">
            <v>0.92500000000000004</v>
          </cell>
          <cell r="D267">
            <v>10.026809999999999</v>
          </cell>
          <cell r="E267">
            <v>0.106920004</v>
          </cell>
          <cell r="F267">
            <v>4.1050002000000002E-2</v>
          </cell>
          <cell r="G267">
            <v>0.15096999999999999</v>
          </cell>
          <cell r="H267">
            <v>0.10349999999999999</v>
          </cell>
          <cell r="I267">
            <v>18.653365999999998</v>
          </cell>
          <cell r="J267">
            <v>2.2711399999999999</v>
          </cell>
          <cell r="K267">
            <v>56.283000000000001</v>
          </cell>
        </row>
        <row r="268">
          <cell r="A268" t="str">
            <v>2314.TW</v>
          </cell>
          <cell r="B268">
            <v>-3.06</v>
          </cell>
          <cell r="C268">
            <v>1.236</v>
          </cell>
          <cell r="D268">
            <v>24.375</v>
          </cell>
          <cell r="E268">
            <v>-0.31304001999999997</v>
          </cell>
          <cell r="F268">
            <v>-5.4759997999999997E-2</v>
          </cell>
          <cell r="G268">
            <v>0.12926000000000001</v>
          </cell>
          <cell r="H268">
            <v>-0.48459997999999999</v>
          </cell>
          <cell r="J268">
            <v>4.4395340000000001</v>
          </cell>
          <cell r="K268">
            <v>14.051</v>
          </cell>
        </row>
        <row r="269">
          <cell r="A269" t="str">
            <v>2316.TW</v>
          </cell>
          <cell r="B269">
            <v>5.79</v>
          </cell>
          <cell r="E269">
            <v>0.12164999999999999</v>
          </cell>
          <cell r="F269">
            <v>-2.7309999000000001E-2</v>
          </cell>
          <cell r="G269">
            <v>-6.1120000000000001E-2</v>
          </cell>
          <cell r="H269">
            <v>-0.14688999999999999</v>
          </cell>
          <cell r="I269">
            <v>7.9620030000000002</v>
          </cell>
          <cell r="J269">
            <v>0.91061723000000006</v>
          </cell>
          <cell r="K269">
            <v>19.309000000000001</v>
          </cell>
        </row>
        <row r="270">
          <cell r="A270" t="str">
            <v>2317.TW</v>
          </cell>
          <cell r="B270">
            <v>10.73</v>
          </cell>
          <cell r="C270">
            <v>0.61599999999999999</v>
          </cell>
          <cell r="D270">
            <v>13.202847</v>
          </cell>
          <cell r="E270">
            <v>0.100839995</v>
          </cell>
          <cell r="F270">
            <v>2.7369999999999998E-2</v>
          </cell>
          <cell r="G270">
            <v>6.3630000000000006E-2</v>
          </cell>
          <cell r="H270">
            <v>2.776E-2</v>
          </cell>
          <cell r="I270">
            <v>17.287980000000001</v>
          </cell>
          <cell r="J270">
            <v>1.7260150000000001</v>
          </cell>
          <cell r="K270">
            <v>434.56900000000002</v>
          </cell>
        </row>
        <row r="271">
          <cell r="A271" t="str">
            <v>2321.TW</v>
          </cell>
          <cell r="B271">
            <v>-1.88</v>
          </cell>
          <cell r="C271">
            <v>0.98499999999999999</v>
          </cell>
          <cell r="E271">
            <v>-4.2969998000000002E-2</v>
          </cell>
          <cell r="F271">
            <v>-8.3300000000000006E-3</v>
          </cell>
          <cell r="G271">
            <v>0.25995000000000001</v>
          </cell>
          <cell r="H271">
            <v>2.1999999999999999E-2</v>
          </cell>
          <cell r="J271">
            <v>4.9566298</v>
          </cell>
          <cell r="K271">
            <v>56.89</v>
          </cell>
        </row>
        <row r="272">
          <cell r="A272" t="str">
            <v>2323.TW</v>
          </cell>
          <cell r="B272">
            <v>0.74</v>
          </cell>
          <cell r="C272">
            <v>0.74</v>
          </cell>
          <cell r="E272">
            <v>9.8599999999999993E-2</v>
          </cell>
          <cell r="F272">
            <v>-8.8699999999999994E-3</v>
          </cell>
          <cell r="G272">
            <v>0.22483</v>
          </cell>
          <cell r="H272">
            <v>-5.2399996999999997E-2</v>
          </cell>
          <cell r="I272">
            <v>17.635135999999999</v>
          </cell>
          <cell r="J272">
            <v>0.76927610000000002</v>
          </cell>
          <cell r="K272">
            <v>6.7789999999999999</v>
          </cell>
        </row>
        <row r="273">
          <cell r="A273" t="str">
            <v>2324.TW</v>
          </cell>
          <cell r="B273">
            <v>1.86</v>
          </cell>
          <cell r="C273">
            <v>0.41399999999999998</v>
          </cell>
          <cell r="D273">
            <v>13.935017999999999</v>
          </cell>
          <cell r="E273">
            <v>7.6409995999999994E-2</v>
          </cell>
          <cell r="F273">
            <v>1.7729999999999999E-2</v>
          </cell>
          <cell r="G273">
            <v>4.5739996999999998E-2</v>
          </cell>
          <cell r="H273">
            <v>1.422E-2</v>
          </cell>
          <cell r="I273">
            <v>20.752687000000002</v>
          </cell>
          <cell r="J273">
            <v>1.3988041</v>
          </cell>
          <cell r="K273">
            <v>215.01</v>
          </cell>
        </row>
        <row r="274">
          <cell r="A274" t="str">
            <v>2327.TW</v>
          </cell>
          <cell r="B274">
            <v>41.82</v>
          </cell>
          <cell r="C274">
            <v>1.5920000000000001</v>
          </cell>
          <cell r="D274">
            <v>11.548420999999999</v>
          </cell>
          <cell r="E274">
            <v>0.13897999999999999</v>
          </cell>
          <cell r="F274">
            <v>4.0770000000000001E-2</v>
          </cell>
          <cell r="G274">
            <v>0.33673999999999998</v>
          </cell>
          <cell r="H274">
            <v>0.17413998999999999</v>
          </cell>
          <cell r="I274">
            <v>15.99713</v>
          </cell>
          <cell r="J274">
            <v>2.0567465</v>
          </cell>
          <cell r="K274">
            <v>263.137</v>
          </cell>
        </row>
        <row r="275">
          <cell r="A275" t="str">
            <v>2328.TW</v>
          </cell>
          <cell r="B275">
            <v>2.17</v>
          </cell>
          <cell r="C275">
            <v>0.879</v>
          </cell>
          <cell r="D275">
            <v>17.995170000000002</v>
          </cell>
          <cell r="E275">
            <v>9.8929993999999993E-2</v>
          </cell>
          <cell r="F275">
            <v>4.02E-2</v>
          </cell>
          <cell r="G275">
            <v>0.123859994</v>
          </cell>
          <cell r="H275">
            <v>6.9839999999999999E-2</v>
          </cell>
          <cell r="I275">
            <v>17.165897000000001</v>
          </cell>
          <cell r="J275">
            <v>1.4402257000000001</v>
          </cell>
          <cell r="K275">
            <v>49.454000000000001</v>
          </cell>
        </row>
        <row r="276">
          <cell r="A276" t="str">
            <v>2329.TW</v>
          </cell>
          <cell r="B276">
            <v>2.98</v>
          </cell>
          <cell r="C276">
            <v>1.288</v>
          </cell>
          <cell r="D276">
            <v>21.478874000000001</v>
          </cell>
          <cell r="E276">
            <v>0.20743998999999999</v>
          </cell>
          <cell r="F276">
            <v>8.7849999999999998E-2</v>
          </cell>
          <cell r="G276">
            <v>0.21690999999999999</v>
          </cell>
          <cell r="H276">
            <v>0.12409000000000001</v>
          </cell>
          <cell r="I276">
            <v>20.469798999999998</v>
          </cell>
          <cell r="J276">
            <v>3.654226</v>
          </cell>
          <cell r="K276">
            <v>31.718</v>
          </cell>
        </row>
        <row r="277">
          <cell r="A277" t="str">
            <v>2330.TW</v>
          </cell>
          <cell r="B277">
            <v>33.54</v>
          </cell>
          <cell r="C277">
            <v>1.24</v>
          </cell>
          <cell r="D277">
            <v>17.732676999999999</v>
          </cell>
          <cell r="E277">
            <v>0.25331999999999999</v>
          </cell>
          <cell r="F277">
            <v>0.10836999999999999</v>
          </cell>
          <cell r="G277">
            <v>0.53573000000000004</v>
          </cell>
          <cell r="H277">
            <v>0.42018001999999999</v>
          </cell>
          <cell r="I277">
            <v>25.790099999999999</v>
          </cell>
          <cell r="J277">
            <v>6.1700214999999998</v>
          </cell>
          <cell r="K277">
            <v>86.611000000000004</v>
          </cell>
        </row>
        <row r="278">
          <cell r="A278" t="str">
            <v>2331.TW</v>
          </cell>
          <cell r="B278">
            <v>1.86</v>
          </cell>
          <cell r="C278">
            <v>0.88500000000000001</v>
          </cell>
          <cell r="D278">
            <v>-173.42106999999999</v>
          </cell>
          <cell r="E278">
            <v>8.5930005000000004E-2</v>
          </cell>
          <cell r="F278">
            <v>1.5709999999999998E-2</v>
          </cell>
          <cell r="G278">
            <v>0.16070999</v>
          </cell>
          <cell r="H278">
            <v>2.6870001000000001E-2</v>
          </cell>
          <cell r="I278">
            <v>17.715053999999999</v>
          </cell>
          <cell r="J278">
            <v>1.5250393</v>
          </cell>
          <cell r="K278">
            <v>35.417000000000002</v>
          </cell>
        </row>
        <row r="279">
          <cell r="A279" t="str">
            <v>2332.TW</v>
          </cell>
          <cell r="B279">
            <v>0.63</v>
          </cell>
          <cell r="C279">
            <v>0.72199999999999998</v>
          </cell>
          <cell r="D279">
            <v>62.833331999999999</v>
          </cell>
          <cell r="E279">
            <v>6.5949999999999995E-2</v>
          </cell>
          <cell r="F279">
            <v>4.9199999999999999E-3</v>
          </cell>
          <cell r="G279">
            <v>0.24115998999999999</v>
          </cell>
          <cell r="H279">
            <v>-2.3259999999999999E-2</v>
          </cell>
          <cell r="I279">
            <v>29.920635000000001</v>
          </cell>
          <cell r="J279">
            <v>1.2402131999999999</v>
          </cell>
          <cell r="K279">
            <v>26.651</v>
          </cell>
        </row>
        <row r="280">
          <cell r="A280" t="str">
            <v>2337.TW</v>
          </cell>
          <cell r="B280">
            <v>-1.31</v>
          </cell>
          <cell r="C280">
            <v>1.089</v>
          </cell>
          <cell r="D280">
            <v>33.475613000000003</v>
          </cell>
          <cell r="E280">
            <v>-4.8249997000000003E-2</v>
          </cell>
          <cell r="F280">
            <v>-2.5610002E-2</v>
          </cell>
          <cell r="G280">
            <v>0.23277001</v>
          </cell>
          <cell r="H280">
            <v>-0.22595999999999999</v>
          </cell>
          <cell r="J280">
            <v>1.0645724999999999</v>
          </cell>
          <cell r="K280">
            <v>14.176</v>
          </cell>
        </row>
        <row r="281">
          <cell r="A281" t="str">
            <v>2338.TW</v>
          </cell>
          <cell r="B281">
            <v>3.62</v>
          </cell>
          <cell r="C281">
            <v>1.3879999999999999</v>
          </cell>
          <cell r="D281">
            <v>245.66664</v>
          </cell>
          <cell r="E281">
            <v>3.4649998000000001E-2</v>
          </cell>
          <cell r="F281">
            <v>2.4109999999999999E-2</v>
          </cell>
          <cell r="G281">
            <v>0.25505</v>
          </cell>
          <cell r="H281">
            <v>0.11384</v>
          </cell>
          <cell r="I281">
            <v>20.359116</v>
          </cell>
          <cell r="J281">
            <v>3.0663613999999999</v>
          </cell>
          <cell r="K281">
            <v>34.42</v>
          </cell>
        </row>
        <row r="282">
          <cell r="A282" t="str">
            <v>2340.TW</v>
          </cell>
          <cell r="B282">
            <v>0.46</v>
          </cell>
          <cell r="C282">
            <v>0.97499999999999998</v>
          </cell>
          <cell r="D282">
            <v>77.090909999999994</v>
          </cell>
          <cell r="E282">
            <v>3.5740000000000001E-2</v>
          </cell>
          <cell r="F282">
            <v>4.2700000000000004E-3</v>
          </cell>
          <cell r="G282">
            <v>0.23422999999999999</v>
          </cell>
          <cell r="H282">
            <v>-9.8099999999999993E-3</v>
          </cell>
          <cell r="I282">
            <v>92.173910000000006</v>
          </cell>
          <cell r="J282">
            <v>2.231344</v>
          </cell>
          <cell r="K282">
            <v>9.0719999999999992</v>
          </cell>
        </row>
        <row r="283">
          <cell r="A283" t="str">
            <v>2342.TW</v>
          </cell>
          <cell r="B283">
            <v>-0.88</v>
          </cell>
          <cell r="C283">
            <v>1.054</v>
          </cell>
          <cell r="D283">
            <v>17.880436</v>
          </cell>
          <cell r="E283">
            <v>-6.9949999999999998E-2</v>
          </cell>
          <cell r="F283">
            <v>-3.2169999999999997E-2</v>
          </cell>
          <cell r="G283">
            <v>4.3610000000000003E-2</v>
          </cell>
          <cell r="H283">
            <v>-0.34958</v>
          </cell>
          <cell r="J283">
            <v>2.2089433999999999</v>
          </cell>
          <cell r="K283">
            <v>9.4979999999999993</v>
          </cell>
        </row>
        <row r="284">
          <cell r="A284" t="str">
            <v>2344.TW</v>
          </cell>
          <cell r="B284">
            <v>-0.15</v>
          </cell>
          <cell r="C284">
            <v>1.3109999999999999</v>
          </cell>
          <cell r="D284">
            <v>12.41784</v>
          </cell>
          <cell r="E284">
            <v>4.5999999999999999E-3</v>
          </cell>
          <cell r="F284">
            <v>-2.4199999999999998E-3</v>
          </cell>
          <cell r="G284">
            <v>0.29760998</v>
          </cell>
          <cell r="H284">
            <v>-9.2800000000000001E-3</v>
          </cell>
          <cell r="J284">
            <v>1.2154772</v>
          </cell>
          <cell r="K284">
            <v>19.120999999999999</v>
          </cell>
        </row>
        <row r="285">
          <cell r="A285" t="str">
            <v>2345.TW</v>
          </cell>
          <cell r="B285">
            <v>16.239999999999998</v>
          </cell>
          <cell r="C285">
            <v>0.374</v>
          </cell>
          <cell r="D285">
            <v>20.821235999999999</v>
          </cell>
          <cell r="E285">
            <v>0.34539002000000002</v>
          </cell>
          <cell r="F285">
            <v>0.12203</v>
          </cell>
          <cell r="G285">
            <v>0.22656999999999999</v>
          </cell>
          <cell r="H285">
            <v>0.10193000000000001</v>
          </cell>
          <cell r="I285">
            <v>30.911331000000001</v>
          </cell>
          <cell r="J285">
            <v>9.2445959999999996</v>
          </cell>
          <cell r="K285">
            <v>149.36500000000001</v>
          </cell>
        </row>
        <row r="286">
          <cell r="A286" t="str">
            <v>2347.TW</v>
          </cell>
          <cell r="B286">
            <v>4.6500000000000004</v>
          </cell>
          <cell r="C286">
            <v>0.27200000000000002</v>
          </cell>
          <cell r="D286">
            <v>16.275229</v>
          </cell>
          <cell r="E286">
            <v>0.11663</v>
          </cell>
          <cell r="F286">
            <v>2.8119999999999999E-2</v>
          </cell>
          <cell r="G286">
            <v>4.3150000000000001E-2</v>
          </cell>
          <cell r="H286">
            <v>2.3359998999999999E-2</v>
          </cell>
          <cell r="I286">
            <v>19.075268000000001</v>
          </cell>
          <cell r="J286">
            <v>2.100104</v>
          </cell>
          <cell r="K286">
            <v>246.49600000000001</v>
          </cell>
        </row>
        <row r="287">
          <cell r="A287" t="str">
            <v>2348.TW</v>
          </cell>
          <cell r="B287">
            <v>21.48</v>
          </cell>
          <cell r="C287">
            <v>0.59299999999999997</v>
          </cell>
          <cell r="E287">
            <v>0.23162000999999999</v>
          </cell>
          <cell r="F287">
            <v>4.1250000000000002E-2</v>
          </cell>
          <cell r="G287">
            <v>0.34596001999999998</v>
          </cell>
          <cell r="H287">
            <v>0.20624999999999999</v>
          </cell>
          <cell r="I287">
            <v>9.1480449999999998</v>
          </cell>
          <cell r="J287">
            <v>3.3856544</v>
          </cell>
          <cell r="K287">
            <v>66.867999999999995</v>
          </cell>
        </row>
        <row r="288">
          <cell r="A288" t="str">
            <v>2349.TW</v>
          </cell>
          <cell r="B288">
            <v>-0.28000000000000003</v>
          </cell>
          <cell r="D288">
            <v>8.6915879999999994</v>
          </cell>
          <cell r="E288">
            <v>-2.325E-2</v>
          </cell>
          <cell r="F288">
            <v>-1.193E-2</v>
          </cell>
          <cell r="G288">
            <v>0.15507000000000001</v>
          </cell>
          <cell r="H288">
            <v>-3.1570002E-2</v>
          </cell>
          <cell r="J288">
            <v>1.3014273999999999</v>
          </cell>
          <cell r="K288">
            <v>10.819000000000001</v>
          </cell>
        </row>
        <row r="289">
          <cell r="A289" t="str">
            <v>2351.TW</v>
          </cell>
          <cell r="B289">
            <v>3.76</v>
          </cell>
          <cell r="C289">
            <v>1.3120000000000001</v>
          </cell>
          <cell r="D289">
            <v>18.904322000000001</v>
          </cell>
          <cell r="E289">
            <v>0.11073</v>
          </cell>
          <cell r="F289">
            <v>4.8820000000000002E-2</v>
          </cell>
          <cell r="G289">
            <v>0.17080000000000001</v>
          </cell>
          <cell r="H289">
            <v>7.8320000000000001E-2</v>
          </cell>
          <cell r="I289">
            <v>32.579790000000003</v>
          </cell>
          <cell r="J289">
            <v>3.297088</v>
          </cell>
          <cell r="K289">
            <v>59.604999999999997</v>
          </cell>
        </row>
        <row r="290">
          <cell r="A290" t="str">
            <v>2352.TW</v>
          </cell>
          <cell r="B290">
            <v>1.48</v>
          </cell>
          <cell r="C290">
            <v>0.86</v>
          </cell>
          <cell r="D290">
            <v>15.304182000000001</v>
          </cell>
          <cell r="E290">
            <v>6.3240000000000005E-2</v>
          </cell>
          <cell r="F290">
            <v>1.4370000000000001E-2</v>
          </cell>
          <cell r="G290">
            <v>0.16291</v>
          </cell>
          <cell r="H290">
            <v>1.976E-2</v>
          </cell>
          <cell r="I290">
            <v>27.195945999999999</v>
          </cell>
          <cell r="J290">
            <v>2.1699283</v>
          </cell>
          <cell r="K290">
            <v>102.355</v>
          </cell>
        </row>
        <row r="291">
          <cell r="A291" t="str">
            <v>2353.TW</v>
          </cell>
          <cell r="B291">
            <v>1.87</v>
          </cell>
          <cell r="C291">
            <v>0.753</v>
          </cell>
          <cell r="D291">
            <v>25.178571999999999</v>
          </cell>
          <cell r="E291">
            <v>8.6219995999999993E-2</v>
          </cell>
          <cell r="F291">
            <v>1.4680001E-2</v>
          </cell>
          <cell r="G291">
            <v>0.10761999999999999</v>
          </cell>
          <cell r="H291">
            <v>1.3270000000000001E-2</v>
          </cell>
          <cell r="I291">
            <v>30.160429000000001</v>
          </cell>
          <cell r="J291">
            <v>2.2996943000000001</v>
          </cell>
          <cell r="K291">
            <v>82.495000000000005</v>
          </cell>
        </row>
        <row r="292">
          <cell r="A292" t="str">
            <v>2354.TW</v>
          </cell>
          <cell r="B292">
            <v>3.02</v>
          </cell>
          <cell r="C292">
            <v>0.753</v>
          </cell>
          <cell r="D292">
            <v>25.243053</v>
          </cell>
          <cell r="E292">
            <v>4.1410000000000002E-2</v>
          </cell>
          <cell r="F292">
            <v>6.43E-3</v>
          </cell>
          <cell r="G292">
            <v>7.6829999999999996E-2</v>
          </cell>
          <cell r="H292">
            <v>2.6020000000000001E-2</v>
          </cell>
          <cell r="I292">
            <v>24.072846999999999</v>
          </cell>
          <cell r="J292">
            <v>0.97670420000000002</v>
          </cell>
          <cell r="K292">
            <v>52.692999999999998</v>
          </cell>
        </row>
        <row r="293">
          <cell r="A293" t="str">
            <v>2355.TW</v>
          </cell>
          <cell r="B293">
            <v>2.62</v>
          </cell>
          <cell r="C293">
            <v>1.1020000000000001</v>
          </cell>
          <cell r="D293">
            <v>12.070845</v>
          </cell>
          <cell r="E293">
            <v>4.7739999999999998E-2</v>
          </cell>
          <cell r="F293">
            <v>2.2689999999999998E-2</v>
          </cell>
          <cell r="G293">
            <v>0.13073000000000001</v>
          </cell>
          <cell r="H293">
            <v>7.9469999999999999E-2</v>
          </cell>
          <cell r="I293">
            <v>16.908397999999998</v>
          </cell>
          <cell r="J293">
            <v>1.0935842</v>
          </cell>
          <cell r="K293">
            <v>42.137</v>
          </cell>
        </row>
        <row r="294">
          <cell r="A294" t="str">
            <v>2356.TW</v>
          </cell>
          <cell r="B294">
            <v>1.76</v>
          </cell>
          <cell r="C294">
            <v>0.45100000000000001</v>
          </cell>
          <cell r="D294">
            <v>17.904762000000002</v>
          </cell>
          <cell r="E294">
            <v>0.10949001</v>
          </cell>
          <cell r="F294">
            <v>2.1540001E-2</v>
          </cell>
          <cell r="G294">
            <v>5.1990000000000001E-2</v>
          </cell>
          <cell r="H294">
            <v>1.6379999999999999E-2</v>
          </cell>
          <cell r="I294">
            <v>32.045456000000001</v>
          </cell>
          <cell r="J294">
            <v>3.3782570000000001</v>
          </cell>
          <cell r="K294">
            <v>146.36199999999999</v>
          </cell>
        </row>
        <row r="295">
          <cell r="A295" t="str">
            <v>2357.TW</v>
          </cell>
          <cell r="B295">
            <v>30.94</v>
          </cell>
          <cell r="C295">
            <v>0.55900000000000005</v>
          </cell>
          <cell r="D295">
            <v>14.398908</v>
          </cell>
          <cell r="E295">
            <v>9.8960000000000006E-2</v>
          </cell>
          <cell r="F295">
            <v>2.478E-2</v>
          </cell>
          <cell r="G295">
            <v>0.16486000000000001</v>
          </cell>
          <cell r="H295">
            <v>3.9829999999999997E-2</v>
          </cell>
          <cell r="I295">
            <v>17.032966999999999</v>
          </cell>
          <cell r="J295">
            <v>1.5050433999999999</v>
          </cell>
          <cell r="K295">
            <v>663.22</v>
          </cell>
        </row>
        <row r="296">
          <cell r="A296" t="str">
            <v>2358.TW</v>
          </cell>
          <cell r="B296">
            <v>-3.47</v>
          </cell>
          <cell r="C296">
            <v>0.46300000000000002</v>
          </cell>
          <cell r="D296">
            <v>2.1923077000000002</v>
          </cell>
          <cell r="E296">
            <v>-0.28244000000000002</v>
          </cell>
          <cell r="F296">
            <v>-8.3890000000000006E-2</v>
          </cell>
          <cell r="G296">
            <v>-4.1989997000000001E-2</v>
          </cell>
          <cell r="H296">
            <v>-2.0143401999999999</v>
          </cell>
          <cell r="J296">
            <v>0.41819513000000003</v>
          </cell>
          <cell r="K296">
            <v>10.994999999999999</v>
          </cell>
        </row>
        <row r="297">
          <cell r="A297" t="str">
            <v>2359.TW</v>
          </cell>
          <cell r="B297">
            <v>3.09</v>
          </cell>
          <cell r="C297">
            <v>0.89700000000000002</v>
          </cell>
          <cell r="E297">
            <v>0.10154000000000001</v>
          </cell>
          <cell r="F297">
            <v>1.0279999999999999E-2</v>
          </cell>
          <cell r="G297">
            <v>0.22955998999999999</v>
          </cell>
          <cell r="H297">
            <v>5.781E-2</v>
          </cell>
          <cell r="I297">
            <v>56.634304</v>
          </cell>
          <cell r="J297">
            <v>5.7416580000000002</v>
          </cell>
          <cell r="K297">
            <v>24.623999999999999</v>
          </cell>
        </row>
        <row r="298">
          <cell r="A298" t="str">
            <v>2360.TW</v>
          </cell>
          <cell r="B298">
            <v>9.48</v>
          </cell>
          <cell r="C298">
            <v>0.80300000000000005</v>
          </cell>
          <cell r="D298">
            <v>20.233196</v>
          </cell>
          <cell r="G298">
            <v>0.56972003000000004</v>
          </cell>
          <cell r="H298">
            <v>0.20371</v>
          </cell>
          <cell r="I298">
            <v>31.118144999999998</v>
          </cell>
          <cell r="J298">
            <v>5.6930019999999999</v>
          </cell>
          <cell r="K298">
            <v>44.420999999999999</v>
          </cell>
        </row>
        <row r="299">
          <cell r="A299" t="str">
            <v>2362.TW</v>
          </cell>
          <cell r="B299">
            <v>2.85</v>
          </cell>
          <cell r="C299">
            <v>0.59499999999999997</v>
          </cell>
          <cell r="E299">
            <v>2.555E-2</v>
          </cell>
          <cell r="F299">
            <v>1.149E-2</v>
          </cell>
          <cell r="G299">
            <v>0.20039000000000001</v>
          </cell>
          <cell r="H299">
            <v>6.3579999999999998E-2</v>
          </cell>
          <cell r="I299">
            <v>23.192983999999999</v>
          </cell>
          <cell r="J299">
            <v>0.93928060000000002</v>
          </cell>
          <cell r="K299">
            <v>41.658999999999999</v>
          </cell>
        </row>
        <row r="300">
          <cell r="A300" t="str">
            <v>2363.TW</v>
          </cell>
          <cell r="B300">
            <v>0.78</v>
          </cell>
          <cell r="C300">
            <v>0.51800000000000002</v>
          </cell>
          <cell r="E300">
            <v>3.0159999999999999E-2</v>
          </cell>
          <cell r="F300">
            <v>-1.4989999E-2</v>
          </cell>
          <cell r="G300">
            <v>0.34909000000000001</v>
          </cell>
          <cell r="H300">
            <v>-3.01986</v>
          </cell>
          <cell r="I300">
            <v>77.948719999999994</v>
          </cell>
          <cell r="J300">
            <v>2.4256929999999999</v>
          </cell>
          <cell r="K300">
            <v>0.251</v>
          </cell>
        </row>
        <row r="301">
          <cell r="A301" t="str">
            <v>2364.TW</v>
          </cell>
          <cell r="B301">
            <v>3.81</v>
          </cell>
          <cell r="E301">
            <v>0.28460000000000002</v>
          </cell>
          <cell r="F301">
            <v>3.2230000000000002E-2</v>
          </cell>
          <cell r="G301">
            <v>0.36770000000000003</v>
          </cell>
          <cell r="H301">
            <v>3.4959999999999998E-2</v>
          </cell>
          <cell r="I301">
            <v>23.727035999999998</v>
          </cell>
          <cell r="J301">
            <v>5.808649</v>
          </cell>
          <cell r="K301">
            <v>34.6</v>
          </cell>
        </row>
        <row r="302">
          <cell r="A302" t="str">
            <v>2365.TW</v>
          </cell>
          <cell r="B302">
            <v>0.41</v>
          </cell>
          <cell r="C302">
            <v>0.497</v>
          </cell>
          <cell r="E302">
            <v>2.3910000000000001E-2</v>
          </cell>
          <cell r="F302">
            <v>1.1800000000000001E-3</v>
          </cell>
          <cell r="G302">
            <v>0.37765998000000001</v>
          </cell>
          <cell r="H302">
            <v>-5.416E-2</v>
          </cell>
          <cell r="I302">
            <v>88.048775000000006</v>
          </cell>
          <cell r="J302">
            <v>2.6792340000000001</v>
          </cell>
          <cell r="K302">
            <v>3.4740000000000002</v>
          </cell>
        </row>
        <row r="303">
          <cell r="A303" t="str">
            <v>2367.TW</v>
          </cell>
          <cell r="B303">
            <v>0.49</v>
          </cell>
          <cell r="C303">
            <v>0.78500000000000003</v>
          </cell>
          <cell r="D303">
            <v>13.487083999999999</v>
          </cell>
          <cell r="E303">
            <v>-3.3509999999999998E-2</v>
          </cell>
          <cell r="F303">
            <v>-1.081E-2</v>
          </cell>
          <cell r="G303">
            <v>9.0500004999999994E-2</v>
          </cell>
          <cell r="H303">
            <v>-2.2630000000000001E-2</v>
          </cell>
          <cell r="I303">
            <v>74.591835000000003</v>
          </cell>
          <cell r="J303">
            <v>2.4904606</v>
          </cell>
          <cell r="K303">
            <v>22.349</v>
          </cell>
        </row>
        <row r="304">
          <cell r="A304" t="str">
            <v>2368.TW</v>
          </cell>
          <cell r="B304">
            <v>8.7899999999999991</v>
          </cell>
          <cell r="C304">
            <v>0.17199999999999999</v>
          </cell>
          <cell r="D304">
            <v>12.972454000000001</v>
          </cell>
          <cell r="E304">
            <v>0.29049000000000003</v>
          </cell>
          <cell r="F304">
            <v>0.12088</v>
          </cell>
          <cell r="G304">
            <v>0.27061000000000002</v>
          </cell>
          <cell r="H304">
            <v>0.19045000000000001</v>
          </cell>
          <cell r="I304">
            <v>23.037541999999998</v>
          </cell>
          <cell r="J304">
            <v>5.9217453000000004</v>
          </cell>
          <cell r="K304">
            <v>67.421000000000006</v>
          </cell>
        </row>
        <row r="305">
          <cell r="A305" t="str">
            <v>2369.TW</v>
          </cell>
          <cell r="B305">
            <v>-0.32</v>
          </cell>
          <cell r="C305">
            <v>0.98699999999999999</v>
          </cell>
          <cell r="D305">
            <v>14.375</v>
          </cell>
          <cell r="E305">
            <v>-2.1780000000000001E-2</v>
          </cell>
          <cell r="F305">
            <v>-1.5650000000000001E-2</v>
          </cell>
          <cell r="G305">
            <v>4.1799999999999997E-2</v>
          </cell>
          <cell r="H305">
            <v>-5.049E-2</v>
          </cell>
          <cell r="J305">
            <v>1.6852757</v>
          </cell>
          <cell r="K305">
            <v>15.42</v>
          </cell>
        </row>
        <row r="306">
          <cell r="A306" t="str">
            <v>2371.TW</v>
          </cell>
          <cell r="B306">
            <v>1.21</v>
          </cell>
          <cell r="D306">
            <v>26.509436000000001</v>
          </cell>
          <cell r="E306">
            <v>4.7230000000000001E-2</v>
          </cell>
          <cell r="F306">
            <v>5.3E-3</v>
          </cell>
          <cell r="G306">
            <v>0.16240999</v>
          </cell>
          <cell r="H306">
            <v>3.9280000000000002E-2</v>
          </cell>
          <cell r="I306">
            <v>46.446280000000002</v>
          </cell>
          <cell r="J306">
            <v>2.4002732999999998</v>
          </cell>
          <cell r="K306">
            <v>21.527999999999999</v>
          </cell>
        </row>
        <row r="307">
          <cell r="A307" t="str">
            <v>2373.TW</v>
          </cell>
          <cell r="B307">
            <v>4.8099999999999996</v>
          </cell>
          <cell r="C307">
            <v>9.2999999999999999E-2</v>
          </cell>
          <cell r="D307">
            <v>10.334262000000001</v>
          </cell>
          <cell r="E307">
            <v>0.13350001</v>
          </cell>
          <cell r="F307">
            <v>3.5619999999999999E-2</v>
          </cell>
          <cell r="G307">
            <v>0.46128000000000002</v>
          </cell>
          <cell r="H307">
            <v>0.11161</v>
          </cell>
          <cell r="I307">
            <v>15.426195</v>
          </cell>
          <cell r="J307">
            <v>2.2475312000000001</v>
          </cell>
          <cell r="K307">
            <v>51.302</v>
          </cell>
        </row>
        <row r="308">
          <cell r="A308" t="str">
            <v>2374.TW</v>
          </cell>
          <cell r="B308">
            <v>1.72</v>
          </cell>
          <cell r="C308">
            <v>0.66200000000000003</v>
          </cell>
          <cell r="D308">
            <v>-104.38596</v>
          </cell>
          <cell r="E308">
            <v>3.635E-2</v>
          </cell>
          <cell r="F308">
            <v>8.5599999999999999E-3</v>
          </cell>
          <cell r="G308">
            <v>0.26514998000000001</v>
          </cell>
          <cell r="H308">
            <v>6.6149995000000003E-2</v>
          </cell>
          <cell r="I308">
            <v>34.593020000000003</v>
          </cell>
          <cell r="J308">
            <v>2.6534070000000001</v>
          </cell>
          <cell r="K308">
            <v>17.305</v>
          </cell>
        </row>
        <row r="309">
          <cell r="A309" t="str">
            <v>2375.TW</v>
          </cell>
          <cell r="B309">
            <v>3.07</v>
          </cell>
          <cell r="C309">
            <v>1.54</v>
          </cell>
          <cell r="D309">
            <v>12.767526999999999</v>
          </cell>
          <cell r="E309">
            <v>2.9819999999999999E-2</v>
          </cell>
          <cell r="F309">
            <v>7.3699999999999998E-3</v>
          </cell>
          <cell r="G309">
            <v>0.15178000999999999</v>
          </cell>
          <cell r="H309">
            <v>2.341E-2</v>
          </cell>
          <cell r="I309">
            <v>22.540716</v>
          </cell>
          <cell r="J309">
            <v>0.8376709</v>
          </cell>
          <cell r="K309">
            <v>44.268000000000001</v>
          </cell>
        </row>
        <row r="310">
          <cell r="A310" t="str">
            <v>2376.TW</v>
          </cell>
          <cell r="B310">
            <v>8.94</v>
          </cell>
          <cell r="C310">
            <v>0.82499999999999996</v>
          </cell>
          <cell r="D310">
            <v>16.897081</v>
          </cell>
          <cell r="E310">
            <v>0.15074000000000001</v>
          </cell>
          <cell r="F310">
            <v>4.7300000000000002E-2</v>
          </cell>
          <cell r="G310">
            <v>0.11752</v>
          </cell>
          <cell r="H310">
            <v>5.5789999999999999E-2</v>
          </cell>
          <cell r="I310">
            <v>36.912754</v>
          </cell>
          <cell r="J310">
            <v>5.2866819999999999</v>
          </cell>
          <cell r="K310">
            <v>257.84300000000002</v>
          </cell>
        </row>
        <row r="311">
          <cell r="A311" t="str">
            <v>2377.TW</v>
          </cell>
          <cell r="B311">
            <v>8.92</v>
          </cell>
          <cell r="C311">
            <v>0.72399999999999998</v>
          </cell>
          <cell r="D311">
            <v>13.477088999999999</v>
          </cell>
          <cell r="E311">
            <v>0.16137000000000001</v>
          </cell>
          <cell r="F311">
            <v>5.4719999999999998E-2</v>
          </cell>
          <cell r="G311">
            <v>0.12196</v>
          </cell>
          <cell r="H311">
            <v>4.6800000000000001E-2</v>
          </cell>
          <cell r="I311">
            <v>22.421524000000002</v>
          </cell>
          <cell r="J311">
            <v>3.4929008000000001</v>
          </cell>
          <cell r="K311">
            <v>221.32900000000001</v>
          </cell>
        </row>
        <row r="312">
          <cell r="A312" t="str">
            <v>2379.TW</v>
          </cell>
          <cell r="B312">
            <v>20.22</v>
          </cell>
          <cell r="C312">
            <v>1.0489999999999999</v>
          </cell>
          <cell r="D312">
            <v>16.241367</v>
          </cell>
          <cell r="E312">
            <v>0.21922000999999999</v>
          </cell>
          <cell r="F312">
            <v>4.8070002000000001E-2</v>
          </cell>
          <cell r="G312">
            <v>0.44779997999999999</v>
          </cell>
          <cell r="H312">
            <v>0.10706</v>
          </cell>
          <cell r="I312">
            <v>26.755687999999999</v>
          </cell>
          <cell r="J312">
            <v>5.8313750000000004</v>
          </cell>
          <cell r="K312">
            <v>197.279</v>
          </cell>
        </row>
        <row r="313">
          <cell r="A313" t="str">
            <v>2380.TW</v>
          </cell>
          <cell r="B313">
            <v>-1.4</v>
          </cell>
          <cell r="C313">
            <v>1.1839999999999999</v>
          </cell>
          <cell r="E313">
            <v>-0.41293999999999997</v>
          </cell>
          <cell r="F313">
            <v>-9.7320005000000001E-2</v>
          </cell>
          <cell r="G313">
            <v>0.19791001</v>
          </cell>
          <cell r="H313">
            <v>-2.3449999999999999E-2</v>
          </cell>
          <cell r="J313">
            <v>1.8370127999999999</v>
          </cell>
          <cell r="K313">
            <v>9.1449999999999996</v>
          </cell>
        </row>
        <row r="314">
          <cell r="A314" t="str">
            <v>2382.TW</v>
          </cell>
          <cell r="B314">
            <v>11.68</v>
          </cell>
          <cell r="C314">
            <v>0.64800000000000002</v>
          </cell>
          <cell r="D314">
            <v>17.534825999999999</v>
          </cell>
          <cell r="E314">
            <v>0.27445000000000003</v>
          </cell>
          <cell r="F314">
            <v>4.1100003000000003E-2</v>
          </cell>
          <cell r="G314">
            <v>8.2779995999999995E-2</v>
          </cell>
          <cell r="H314">
            <v>4.5179999999999998E-2</v>
          </cell>
          <cell r="I314">
            <v>24.785957</v>
          </cell>
          <cell r="J314">
            <v>6.6104946</v>
          </cell>
          <cell r="K314">
            <v>279.76799999999997</v>
          </cell>
        </row>
        <row r="315">
          <cell r="A315" t="str">
            <v>2383.TW</v>
          </cell>
          <cell r="B315">
            <v>13.9</v>
          </cell>
          <cell r="C315">
            <v>1.0629999999999999</v>
          </cell>
          <cell r="D315">
            <v>14.111556</v>
          </cell>
          <cell r="E315">
            <v>0.30528998000000002</v>
          </cell>
          <cell r="F315">
            <v>0.10795999000000001</v>
          </cell>
          <cell r="G315">
            <v>0.28819</v>
          </cell>
          <cell r="H315">
            <v>0.19653000000000001</v>
          </cell>
          <cell r="I315">
            <v>30.395685</v>
          </cell>
          <cell r="J315">
            <v>5.6007004</v>
          </cell>
          <cell r="K315">
            <v>138.428</v>
          </cell>
        </row>
        <row r="316">
          <cell r="A316" t="str">
            <v>2385.TW</v>
          </cell>
          <cell r="B316">
            <v>10.6</v>
          </cell>
          <cell r="C316">
            <v>0.39700000000000002</v>
          </cell>
          <cell r="D316">
            <v>13.307031</v>
          </cell>
          <cell r="E316">
            <v>0.22711000000000001</v>
          </cell>
          <cell r="F316">
            <v>6.9599999999999995E-2</v>
          </cell>
          <cell r="G316">
            <v>0.20106001000000001</v>
          </cell>
          <cell r="H316">
            <v>9.9750005000000003E-2</v>
          </cell>
          <cell r="I316">
            <v>17.5</v>
          </cell>
          <cell r="J316">
            <v>3.124263</v>
          </cell>
          <cell r="K316">
            <v>135.97300000000001</v>
          </cell>
        </row>
        <row r="317">
          <cell r="A317" t="str">
            <v>2387.TW</v>
          </cell>
          <cell r="B317">
            <v>7.5</v>
          </cell>
          <cell r="C317">
            <v>0.85499999999999998</v>
          </cell>
          <cell r="D317">
            <v>6.9153675999999997</v>
          </cell>
          <cell r="E317">
            <v>0.119160004</v>
          </cell>
          <cell r="F317">
            <v>4.9959999999999997E-2</v>
          </cell>
          <cell r="G317">
            <v>0.15704000000000001</v>
          </cell>
          <cell r="H317">
            <v>8.3159999999999998E-2</v>
          </cell>
          <cell r="I317">
            <v>8.2799999999999994</v>
          </cell>
          <cell r="J317">
            <v>1.2768318999999999</v>
          </cell>
          <cell r="K317">
            <v>111.99299999999999</v>
          </cell>
        </row>
        <row r="318">
          <cell r="A318" t="str">
            <v>2388.TW</v>
          </cell>
          <cell r="B318">
            <v>1.1299999999999999</v>
          </cell>
          <cell r="C318">
            <v>1.843</v>
          </cell>
          <cell r="E318">
            <v>3.3660000000000002E-2</v>
          </cell>
          <cell r="F318">
            <v>-6.7000003999999997E-4</v>
          </cell>
          <cell r="G318">
            <v>0.25280999999999998</v>
          </cell>
          <cell r="H318">
            <v>3.2849999999999997E-2</v>
          </cell>
          <cell r="I318">
            <v>105.30974000000001</v>
          </cell>
          <cell r="J318">
            <v>4.473516</v>
          </cell>
          <cell r="K318">
            <v>25.356000000000002</v>
          </cell>
        </row>
        <row r="319">
          <cell r="A319" t="str">
            <v>2390.TW</v>
          </cell>
          <cell r="B319">
            <v>-0.65</v>
          </cell>
          <cell r="E319">
            <v>-5.0549999999999998E-2</v>
          </cell>
          <cell r="F319">
            <v>-5.0000000000000001E-3</v>
          </cell>
          <cell r="G319">
            <v>0.24517</v>
          </cell>
          <cell r="H319">
            <v>-5.2529998000000001E-2</v>
          </cell>
          <cell r="J319">
            <v>1.0744587999999999</v>
          </cell>
          <cell r="K319">
            <v>3.371</v>
          </cell>
        </row>
        <row r="320">
          <cell r="A320" t="str">
            <v>2392.TW</v>
          </cell>
          <cell r="B320">
            <v>5.2</v>
          </cell>
          <cell r="C320">
            <v>0.98</v>
          </cell>
          <cell r="D320">
            <v>16.127659999999999</v>
          </cell>
          <cell r="E320">
            <v>5.7520000000000002E-2</v>
          </cell>
          <cell r="F320">
            <v>1.7760001000000001E-2</v>
          </cell>
          <cell r="G320">
            <v>0.12913999000000001</v>
          </cell>
          <cell r="H320">
            <v>4.3070003000000003E-2</v>
          </cell>
          <cell r="I320">
            <v>14.576924</v>
          </cell>
          <cell r="J320">
            <v>1.4502459999999999</v>
          </cell>
          <cell r="K320">
            <v>192.03100000000001</v>
          </cell>
        </row>
        <row r="321">
          <cell r="A321" t="str">
            <v>2393.TW</v>
          </cell>
          <cell r="B321">
            <v>3.91</v>
          </cell>
          <cell r="C321">
            <v>0.85499999999999998</v>
          </cell>
          <cell r="D321">
            <v>14.723927</v>
          </cell>
          <cell r="E321">
            <v>8.0170006000000002E-2</v>
          </cell>
          <cell r="F321">
            <v>4.2919997000000001E-2</v>
          </cell>
          <cell r="G321">
            <v>0.29078999999999999</v>
          </cell>
          <cell r="H321">
            <v>9.3770000000000006E-2</v>
          </cell>
          <cell r="I321">
            <v>18.414321999999999</v>
          </cell>
          <cell r="J321">
            <v>1.7208824</v>
          </cell>
          <cell r="K321">
            <v>40.247</v>
          </cell>
        </row>
        <row r="322">
          <cell r="A322" t="str">
            <v>2395.TW</v>
          </cell>
          <cell r="B322">
            <v>11.42</v>
          </cell>
          <cell r="C322">
            <v>0.73299999999999998</v>
          </cell>
          <cell r="D322">
            <v>25.579761999999999</v>
          </cell>
          <cell r="E322">
            <v>0.23624999999999999</v>
          </cell>
          <cell r="F322">
            <v>9.3729999999999994E-2</v>
          </cell>
          <cell r="G322">
            <v>0.40619</v>
          </cell>
          <cell r="H322">
            <v>0.13814999</v>
          </cell>
          <cell r="I322">
            <v>31.873905000000001</v>
          </cell>
          <cell r="J322">
            <v>7.3038100000000004</v>
          </cell>
          <cell r="K322">
            <v>71.194000000000003</v>
          </cell>
        </row>
        <row r="323">
          <cell r="A323" t="str">
            <v>2397.TW</v>
          </cell>
          <cell r="B323">
            <v>2.5299999999999998</v>
          </cell>
          <cell r="C323">
            <v>0.38</v>
          </cell>
          <cell r="D323">
            <v>15.247934000000001</v>
          </cell>
          <cell r="E323">
            <v>6.7900000000000002E-2</v>
          </cell>
          <cell r="F323">
            <v>3.0569999E-2</v>
          </cell>
          <cell r="G323">
            <v>0.26512999999999998</v>
          </cell>
          <cell r="H323">
            <v>5.9320003000000003E-2</v>
          </cell>
          <cell r="I323">
            <v>29.169962000000002</v>
          </cell>
          <cell r="J323">
            <v>2.6720738000000002</v>
          </cell>
          <cell r="K323">
            <v>80.218999999999994</v>
          </cell>
        </row>
        <row r="324">
          <cell r="A324" t="str">
            <v>2399.TW</v>
          </cell>
          <cell r="B324">
            <v>-0.6</v>
          </cell>
          <cell r="C324">
            <v>0.876</v>
          </cell>
          <cell r="D324">
            <v>71.666663999999997</v>
          </cell>
          <cell r="E324">
            <v>-5.1609996999999998E-2</v>
          </cell>
          <cell r="F324">
            <v>-2.8979999999999999E-2</v>
          </cell>
          <cell r="G324">
            <v>5.7729996999999998E-2</v>
          </cell>
          <cell r="H324">
            <v>-0.11978999999999999</v>
          </cell>
          <cell r="J324">
            <v>1.7846766999999999</v>
          </cell>
          <cell r="K324">
            <v>13.164</v>
          </cell>
        </row>
        <row r="325">
          <cell r="A325" t="str">
            <v>2401.TW</v>
          </cell>
          <cell r="B325">
            <v>-0.28999999999999998</v>
          </cell>
          <cell r="C325">
            <v>0.83099999999999996</v>
          </cell>
          <cell r="D325">
            <v>18.134329000000001</v>
          </cell>
          <cell r="E325">
            <v>-1.9640000000000001E-2</v>
          </cell>
          <cell r="F325">
            <v>-1.0670001E-2</v>
          </cell>
          <cell r="G325">
            <v>0.45601999999999998</v>
          </cell>
          <cell r="H325">
            <v>-7.6230004000000004E-2</v>
          </cell>
          <cell r="J325">
            <v>2.5277392999999999</v>
          </cell>
          <cell r="K325">
            <v>9.407</v>
          </cell>
        </row>
        <row r="326">
          <cell r="A326" t="str">
            <v>2402.TW</v>
          </cell>
          <cell r="B326">
            <v>1.73</v>
          </cell>
          <cell r="C326">
            <v>0.59499999999999997</v>
          </cell>
          <cell r="D326">
            <v>12.283735999999999</v>
          </cell>
          <cell r="E326">
            <v>7.5789999999999996E-2</v>
          </cell>
          <cell r="F326">
            <v>3.0210000000000001E-2</v>
          </cell>
          <cell r="G326">
            <v>0.14879999999999999</v>
          </cell>
          <cell r="H326">
            <v>6.6879999999999995E-2</v>
          </cell>
          <cell r="I326">
            <v>20.520230999999999</v>
          </cell>
          <cell r="J326">
            <v>1.7163854000000001</v>
          </cell>
          <cell r="K326">
            <v>28.684999999999999</v>
          </cell>
        </row>
        <row r="327">
          <cell r="A327" t="str">
            <v>2404.TW</v>
          </cell>
          <cell r="B327">
            <v>25.27</v>
          </cell>
          <cell r="C327">
            <v>0.71899999999999997</v>
          </cell>
          <cell r="D327">
            <v>14.111288999999999</v>
          </cell>
          <cell r="E327">
            <v>0.42081000000000002</v>
          </cell>
          <cell r="F327">
            <v>9.4790003999999997E-2</v>
          </cell>
          <cell r="G327">
            <v>0.10932</v>
          </cell>
          <cell r="H327">
            <v>9.0389999999999998E-2</v>
          </cell>
          <cell r="I327">
            <v>13.949346999999999</v>
          </cell>
          <cell r="J327">
            <v>5.4516773000000001</v>
          </cell>
          <cell r="K327">
            <v>367.24099999999999</v>
          </cell>
        </row>
        <row r="328">
          <cell r="A328" t="str">
            <v>2405.TW</v>
          </cell>
          <cell r="B328">
            <v>0.13</v>
          </cell>
          <cell r="C328">
            <v>1.256</v>
          </cell>
          <cell r="E328">
            <v>3.7799999999999999E-3</v>
          </cell>
          <cell r="F328">
            <v>-2.9300001999999999E-3</v>
          </cell>
          <cell r="G328">
            <v>0.40749002000000001</v>
          </cell>
          <cell r="H328">
            <v>5.1599997E-3</v>
          </cell>
          <cell r="I328">
            <v>163.46154999999999</v>
          </cell>
          <cell r="J328">
            <v>1.9891417</v>
          </cell>
          <cell r="K328">
            <v>4.9790000000000001</v>
          </cell>
        </row>
        <row r="329">
          <cell r="A329" t="str">
            <v>2406.TW</v>
          </cell>
          <cell r="B329">
            <v>-0.8</v>
          </cell>
          <cell r="C329">
            <v>0.379</v>
          </cell>
          <cell r="E329">
            <v>-0.13020000000000001</v>
          </cell>
          <cell r="F329">
            <v>-4.1169999999999998E-2</v>
          </cell>
          <cell r="G329">
            <v>-1.6100000000000001E-3</v>
          </cell>
          <cell r="H329">
            <v>-0.22541</v>
          </cell>
          <cell r="J329">
            <v>2.0257580000000002</v>
          </cell>
          <cell r="K329">
            <v>11.228</v>
          </cell>
        </row>
        <row r="330">
          <cell r="A330" t="str">
            <v>2408.TW</v>
          </cell>
          <cell r="B330">
            <v>-2.25</v>
          </cell>
          <cell r="C330">
            <v>1.081</v>
          </cell>
          <cell r="D330">
            <v>11.707746500000001</v>
          </cell>
          <cell r="E330">
            <v>-4.0949997000000002E-2</v>
          </cell>
          <cell r="F330">
            <v>-4.6120000000000001E-2</v>
          </cell>
          <cell r="G330">
            <v>-0.12755</v>
          </cell>
          <cell r="H330">
            <v>-0.30708997999999998</v>
          </cell>
          <cell r="J330">
            <v>1.2277073999999999</v>
          </cell>
          <cell r="K330">
            <v>10.641999999999999</v>
          </cell>
        </row>
        <row r="331">
          <cell r="A331" t="str">
            <v>2409.TW</v>
          </cell>
          <cell r="B331">
            <v>-1.41</v>
          </cell>
          <cell r="C331">
            <v>1.2689999999999999</v>
          </cell>
          <cell r="D331">
            <v>24.078946999999999</v>
          </cell>
          <cell r="E331">
            <v>-6.4159999999999995E-2</v>
          </cell>
          <cell r="F331">
            <v>-2.5700000000000001E-2</v>
          </cell>
          <cell r="G331">
            <v>4.4600000000000001E-2</v>
          </cell>
          <cell r="H331">
            <v>-8.3059999999999995E-2</v>
          </cell>
          <cell r="J331">
            <v>0.93267409999999995</v>
          </cell>
          <cell r="K331">
            <v>33.418999999999997</v>
          </cell>
        </row>
        <row r="332">
          <cell r="A332" t="str">
            <v>2412.TW</v>
          </cell>
          <cell r="B332">
            <v>4.7300000000000004</v>
          </cell>
          <cell r="C332">
            <v>0.06</v>
          </cell>
          <cell r="D332">
            <v>24.803149999999999</v>
          </cell>
          <cell r="E332">
            <v>9.3530000000000002E-2</v>
          </cell>
          <cell r="F332">
            <v>5.5480000000000002E-2</v>
          </cell>
          <cell r="G332">
            <v>0.36324000000000001</v>
          </cell>
          <cell r="H332">
            <v>0.21698000000000001</v>
          </cell>
          <cell r="I332">
            <v>26.638477000000002</v>
          </cell>
          <cell r="J332">
            <v>2.4902663</v>
          </cell>
          <cell r="K332">
            <v>28.867999999999999</v>
          </cell>
        </row>
        <row r="333">
          <cell r="A333" t="str">
            <v>2413.TW</v>
          </cell>
          <cell r="B333">
            <v>0.6</v>
          </cell>
          <cell r="C333">
            <v>1.228</v>
          </cell>
          <cell r="E333">
            <v>5.2299999999999999E-2</v>
          </cell>
          <cell r="F333">
            <v>1.0290001E-2</v>
          </cell>
          <cell r="G333">
            <v>0.14876</v>
          </cell>
          <cell r="H333">
            <v>-2.3179999999999999E-2</v>
          </cell>
          <cell r="I333">
            <v>42.416668000000001</v>
          </cell>
          <cell r="J333">
            <v>1.5994219000000001</v>
          </cell>
          <cell r="K333">
            <v>36.301000000000002</v>
          </cell>
        </row>
        <row r="334">
          <cell r="A334" t="str">
            <v>2414.TW</v>
          </cell>
          <cell r="B334">
            <v>2.3199999999999998</v>
          </cell>
          <cell r="C334">
            <v>0.438</v>
          </cell>
          <cell r="E334">
            <v>9.8820000000000005E-2</v>
          </cell>
          <cell r="F334">
            <v>3.492E-2</v>
          </cell>
          <cell r="G334">
            <v>8.3129994999999998E-2</v>
          </cell>
          <cell r="H334">
            <v>2.332E-2</v>
          </cell>
          <cell r="I334">
            <v>16.120691000000001</v>
          </cell>
          <cell r="J334">
            <v>1.9877757</v>
          </cell>
          <cell r="K334">
            <v>142.95099999999999</v>
          </cell>
        </row>
        <row r="335">
          <cell r="A335" t="str">
            <v>2415.TW</v>
          </cell>
          <cell r="B335">
            <v>0.21</v>
          </cell>
          <cell r="E335">
            <v>1.5360001E-2</v>
          </cell>
          <cell r="F335">
            <v>2.8309999999999998E-2</v>
          </cell>
          <cell r="G335">
            <v>0.31111</v>
          </cell>
          <cell r="H335">
            <v>0.11685</v>
          </cell>
          <cell r="I335">
            <v>131.42857000000001</v>
          </cell>
          <cell r="J335">
            <v>1.5179849000000001</v>
          </cell>
          <cell r="K335">
            <v>26.504999999999999</v>
          </cell>
        </row>
        <row r="336">
          <cell r="A336" t="str">
            <v>2417.TW</v>
          </cell>
          <cell r="B336">
            <v>0.36</v>
          </cell>
          <cell r="C336">
            <v>1.341</v>
          </cell>
          <cell r="E336">
            <v>2.9979998000000001E-2</v>
          </cell>
          <cell r="F336">
            <v>-9.1299999999999992E-3</v>
          </cell>
          <cell r="G336">
            <v>0.55201</v>
          </cell>
          <cell r="H336">
            <v>4.2680003000000001E-2</v>
          </cell>
          <cell r="I336">
            <v>126.11111</v>
          </cell>
          <cell r="J336">
            <v>2.0883164000000001</v>
          </cell>
          <cell r="K336">
            <v>24.131</v>
          </cell>
        </row>
        <row r="337">
          <cell r="A337" t="str">
            <v>2419.TW</v>
          </cell>
          <cell r="B337">
            <v>-0.16</v>
          </cell>
          <cell r="C337">
            <v>1.127</v>
          </cell>
          <cell r="D337">
            <v>36.966293</v>
          </cell>
          <cell r="E337">
            <v>2.2509999999999999E-2</v>
          </cell>
          <cell r="F337">
            <v>9.3600000000000003E-3</v>
          </cell>
          <cell r="G337">
            <v>0.2147</v>
          </cell>
          <cell r="H337">
            <v>9.4900000000000002E-3</v>
          </cell>
          <cell r="J337">
            <v>2.1472394000000001</v>
          </cell>
          <cell r="K337">
            <v>27.085000000000001</v>
          </cell>
        </row>
        <row r="338">
          <cell r="A338" t="str">
            <v>2420.TW</v>
          </cell>
          <cell r="B338">
            <v>3.91</v>
          </cell>
          <cell r="D338">
            <v>15.995146999999999</v>
          </cell>
          <cell r="E338">
            <v>0.15404001</v>
          </cell>
          <cell r="F338">
            <v>6.2119998000000003E-2</v>
          </cell>
          <cell r="G338">
            <v>0.44306000000000001</v>
          </cell>
          <cell r="H338">
            <v>0.28192</v>
          </cell>
          <cell r="I338">
            <v>16.854220000000002</v>
          </cell>
          <cell r="J338">
            <v>2.6021717</v>
          </cell>
          <cell r="K338">
            <v>13.952999999999999</v>
          </cell>
        </row>
        <row r="339">
          <cell r="A339" t="str">
            <v>2421.TW</v>
          </cell>
          <cell r="B339">
            <v>5.16</v>
          </cell>
          <cell r="C339">
            <v>0.96799999999999997</v>
          </cell>
          <cell r="D339">
            <v>14.508095000000001</v>
          </cell>
          <cell r="E339">
            <v>0.20993999999999999</v>
          </cell>
          <cell r="F339">
            <v>7.374E-2</v>
          </cell>
          <cell r="G339">
            <v>0.27808001999999998</v>
          </cell>
          <cell r="H339">
            <v>8.9840000000000003E-2</v>
          </cell>
          <cell r="I339">
            <v>22.57752</v>
          </cell>
          <cell r="J339">
            <v>4.1525574000000001</v>
          </cell>
          <cell r="K339">
            <v>48.862000000000002</v>
          </cell>
        </row>
        <row r="340">
          <cell r="A340" t="str">
            <v>2423.TW</v>
          </cell>
          <cell r="B340">
            <v>2.97</v>
          </cell>
          <cell r="C340">
            <v>0.29399999999999998</v>
          </cell>
          <cell r="D340">
            <v>15.631769</v>
          </cell>
          <cell r="E340">
            <v>0.15038000000000001</v>
          </cell>
          <cell r="F340">
            <v>7.3130003999999998E-2</v>
          </cell>
          <cell r="G340">
            <v>0.50402000000000002</v>
          </cell>
          <cell r="H340">
            <v>0.14679</v>
          </cell>
          <cell r="I340">
            <v>14.579124</v>
          </cell>
          <cell r="J340">
            <v>2.4818020000000001</v>
          </cell>
          <cell r="K340">
            <v>20.215</v>
          </cell>
        </row>
        <row r="341">
          <cell r="A341" t="str">
            <v>2424.TW</v>
          </cell>
          <cell r="B341">
            <v>-4.41</v>
          </cell>
          <cell r="E341">
            <v>-0.82245999999999997</v>
          </cell>
          <cell r="F341">
            <v>-0.22775999</v>
          </cell>
          <cell r="G341">
            <v>-0.68024004000000005</v>
          </cell>
          <cell r="H341">
            <v>-3.3286699999999998</v>
          </cell>
          <cell r="J341">
            <v>5.4654373999999999</v>
          </cell>
          <cell r="K341">
            <v>2.024</v>
          </cell>
        </row>
        <row r="342">
          <cell r="A342" t="str">
            <v>2425.TW</v>
          </cell>
          <cell r="B342">
            <v>1.67</v>
          </cell>
          <cell r="C342">
            <v>0.52200000000000002</v>
          </cell>
          <cell r="E342">
            <v>9.6610000000000001E-2</v>
          </cell>
          <cell r="F342">
            <v>4.0980000000000003E-2</v>
          </cell>
          <cell r="G342">
            <v>0.10002</v>
          </cell>
          <cell r="H342">
            <v>2.3990000000000001E-2</v>
          </cell>
          <cell r="I342">
            <v>22.694613</v>
          </cell>
          <cell r="J342">
            <v>1.6788483000000001</v>
          </cell>
          <cell r="K342">
            <v>70.709999999999994</v>
          </cell>
        </row>
        <row r="343">
          <cell r="A343" t="str">
            <v>2426.TW</v>
          </cell>
          <cell r="B343">
            <v>-0.57999999999999996</v>
          </cell>
          <cell r="C343">
            <v>1.121</v>
          </cell>
          <cell r="D343">
            <v>15.327869</v>
          </cell>
          <cell r="E343">
            <v>-3.4459999999999998E-2</v>
          </cell>
          <cell r="F343">
            <v>-1.6670000000000001E-2</v>
          </cell>
          <cell r="G343">
            <v>0.10241</v>
          </cell>
          <cell r="H343">
            <v>-2.4230001000000001E-2</v>
          </cell>
          <cell r="J343">
            <v>1.4645991</v>
          </cell>
          <cell r="K343">
            <v>7.5430000000000001</v>
          </cell>
        </row>
        <row r="344">
          <cell r="A344" t="str">
            <v>2427.TW</v>
          </cell>
          <cell r="B344">
            <v>1.41</v>
          </cell>
          <cell r="C344">
            <v>0.28499999999999998</v>
          </cell>
          <cell r="E344">
            <v>9.1660000000000005E-2</v>
          </cell>
          <cell r="F344">
            <v>3.1199999999999999E-2</v>
          </cell>
          <cell r="G344">
            <v>0.35249999999999998</v>
          </cell>
          <cell r="H344">
            <v>0.11013000000000001</v>
          </cell>
          <cell r="I344">
            <v>19.539007000000002</v>
          </cell>
          <cell r="J344">
            <v>1.7745571</v>
          </cell>
          <cell r="K344">
            <v>21.492999999999999</v>
          </cell>
        </row>
        <row r="345">
          <cell r="A345" t="str">
            <v>2428.TW</v>
          </cell>
          <cell r="B345">
            <v>10.43</v>
          </cell>
          <cell r="D345">
            <v>13.348946</v>
          </cell>
          <cell r="E345">
            <v>0.13814999</v>
          </cell>
          <cell r="F345">
            <v>7.0400000000000004E-2</v>
          </cell>
          <cell r="G345">
            <v>0.39440999999999998</v>
          </cell>
          <cell r="H345">
            <v>0.23669000000000001</v>
          </cell>
          <cell r="I345">
            <v>16.395014</v>
          </cell>
          <cell r="J345">
            <v>2.1813172999999999</v>
          </cell>
          <cell r="K345">
            <v>54.351999999999997</v>
          </cell>
        </row>
        <row r="346">
          <cell r="A346" t="str">
            <v>2429.TW</v>
          </cell>
          <cell r="B346">
            <v>-0.49</v>
          </cell>
          <cell r="C346">
            <v>0.65100000000000002</v>
          </cell>
          <cell r="E346">
            <v>-0.18211000999999999</v>
          </cell>
          <cell r="F346">
            <v>-7.9369999999999996E-2</v>
          </cell>
          <cell r="G346">
            <v>4.6809999999999997E-2</v>
          </cell>
          <cell r="H346">
            <v>-0.32759997000000002</v>
          </cell>
          <cell r="J346">
            <v>3.8965904999999998</v>
          </cell>
          <cell r="K346">
            <v>11.715999999999999</v>
          </cell>
        </row>
        <row r="347">
          <cell r="A347" t="str">
            <v>2430.TW</v>
          </cell>
          <cell r="B347">
            <v>1.92</v>
          </cell>
          <cell r="C347">
            <v>0.378</v>
          </cell>
          <cell r="E347">
            <v>6.0060002000000001E-2</v>
          </cell>
          <cell r="F347">
            <v>1.5310001E-2</v>
          </cell>
          <cell r="G347">
            <v>0.14913999999999999</v>
          </cell>
          <cell r="H347">
            <v>2.1240002000000001E-2</v>
          </cell>
          <cell r="I347">
            <v>18.984375</v>
          </cell>
          <cell r="J347">
            <v>0.93483110000000003</v>
          </cell>
          <cell r="K347">
            <v>171.10300000000001</v>
          </cell>
        </row>
        <row r="348">
          <cell r="A348" t="str">
            <v>2431.TW</v>
          </cell>
          <cell r="B348">
            <v>-0.87</v>
          </cell>
          <cell r="E348">
            <v>-6.898E-2</v>
          </cell>
          <cell r="F348">
            <v>-5.262E-2</v>
          </cell>
          <cell r="G348">
            <v>-4.9970000000000001E-2</v>
          </cell>
          <cell r="H348">
            <v>-0.29342000000000001</v>
          </cell>
          <cell r="J348">
            <v>1.0615711000000001</v>
          </cell>
          <cell r="K348">
            <v>4.8330000000000002</v>
          </cell>
        </row>
        <row r="349">
          <cell r="A349" t="str">
            <v>2433.TW</v>
          </cell>
          <cell r="B349">
            <v>3.33</v>
          </cell>
          <cell r="C349">
            <v>0.27100000000000002</v>
          </cell>
          <cell r="E349">
            <v>0.11132</v>
          </cell>
          <cell r="F349">
            <v>3.5669997000000002E-2</v>
          </cell>
          <cell r="G349">
            <v>0.34255999999999998</v>
          </cell>
          <cell r="H349">
            <v>0.15773000000000001</v>
          </cell>
          <cell r="I349">
            <v>16.096095999999999</v>
          </cell>
          <cell r="J349">
            <v>2.019593</v>
          </cell>
          <cell r="K349">
            <v>20.026</v>
          </cell>
        </row>
        <row r="350">
          <cell r="A350" t="str">
            <v>2434.TW</v>
          </cell>
          <cell r="B350">
            <v>-1.66</v>
          </cell>
          <cell r="E350">
            <v>5.2679999999999998E-2</v>
          </cell>
          <cell r="F350">
            <v>-4.6519999999999999E-2</v>
          </cell>
          <cell r="G350">
            <v>3.9019999999999999E-2</v>
          </cell>
          <cell r="H350">
            <v>-1.3696699000000001</v>
          </cell>
          <cell r="J350">
            <v>2.379067</v>
          </cell>
          <cell r="K350">
            <v>1.6819999999999999</v>
          </cell>
        </row>
        <row r="351">
          <cell r="A351" t="str">
            <v>2436.TW</v>
          </cell>
          <cell r="B351">
            <v>1.43</v>
          </cell>
          <cell r="D351">
            <v>58.727269999999997</v>
          </cell>
          <cell r="E351">
            <v>6.9339999999999999E-2</v>
          </cell>
          <cell r="F351">
            <v>9.3800010000000007E-3</v>
          </cell>
          <cell r="G351">
            <v>0.28135001999999998</v>
          </cell>
          <cell r="H351">
            <v>-1.8000001E-3</v>
          </cell>
          <cell r="I351">
            <v>45.174827999999998</v>
          </cell>
          <cell r="J351">
            <v>3.1939087000000002</v>
          </cell>
          <cell r="K351">
            <v>16.946000000000002</v>
          </cell>
        </row>
        <row r="352">
          <cell r="A352" t="str">
            <v>2438.TW</v>
          </cell>
          <cell r="B352">
            <v>-1.45</v>
          </cell>
          <cell r="C352">
            <v>0.77400000000000002</v>
          </cell>
          <cell r="E352">
            <v>-9.5460000000000003E-2</v>
          </cell>
          <cell r="F352">
            <v>-3.9019999999999999E-2</v>
          </cell>
          <cell r="G352">
            <v>-0.12973999999999999</v>
          </cell>
          <cell r="H352">
            <v>-1.3312999999999999</v>
          </cell>
          <cell r="J352">
            <v>2.721009</v>
          </cell>
          <cell r="K352">
            <v>2.0430000000000001</v>
          </cell>
        </row>
        <row r="353">
          <cell r="A353" t="str">
            <v>2439.TW</v>
          </cell>
          <cell r="B353">
            <v>6.73</v>
          </cell>
          <cell r="C353">
            <v>0.68500000000000005</v>
          </cell>
          <cell r="D353">
            <v>13.76652</v>
          </cell>
          <cell r="E353">
            <v>0.13941999999999999</v>
          </cell>
          <cell r="F353">
            <v>2.4649999999999998E-2</v>
          </cell>
          <cell r="G353">
            <v>0.13016</v>
          </cell>
          <cell r="H353">
            <v>2.1579999999999998E-2</v>
          </cell>
          <cell r="I353">
            <v>18.573550999999998</v>
          </cell>
          <cell r="J353">
            <v>2.2343771000000001</v>
          </cell>
          <cell r="K353">
            <v>176.65100000000001</v>
          </cell>
        </row>
        <row r="354">
          <cell r="A354" t="str">
            <v>2440.TW</v>
          </cell>
          <cell r="B354">
            <v>-0.87</v>
          </cell>
          <cell r="C354">
            <v>0.74</v>
          </cell>
          <cell r="E354">
            <v>-0.10462</v>
          </cell>
          <cell r="F354">
            <v>-2.2969997999999998E-2</v>
          </cell>
          <cell r="G354">
            <v>2.3400000000000001E-2</v>
          </cell>
          <cell r="H354">
            <v>-1.856E-2</v>
          </cell>
          <cell r="J354">
            <v>1.9352290000000001</v>
          </cell>
          <cell r="K354">
            <v>21.257999999999999</v>
          </cell>
        </row>
        <row r="355">
          <cell r="A355" t="str">
            <v>2441.TW</v>
          </cell>
          <cell r="B355">
            <v>3.76</v>
          </cell>
          <cell r="C355">
            <v>0.625</v>
          </cell>
          <cell r="D355">
            <v>10.899653000000001</v>
          </cell>
          <cell r="E355">
            <v>9.7890000000000005E-2</v>
          </cell>
          <cell r="F355">
            <v>5.9339999999999997E-2</v>
          </cell>
          <cell r="G355">
            <v>0.21275999000000001</v>
          </cell>
          <cell r="H355">
            <v>0.15459000000000001</v>
          </cell>
          <cell r="I355">
            <v>16.755320000000001</v>
          </cell>
          <cell r="J355">
            <v>1.5714250999999999</v>
          </cell>
          <cell r="K355">
            <v>24.669</v>
          </cell>
        </row>
        <row r="356">
          <cell r="A356" t="str">
            <v>2442.TW</v>
          </cell>
          <cell r="B356">
            <v>2.61</v>
          </cell>
          <cell r="C356">
            <v>0.66200000000000003</v>
          </cell>
          <cell r="E356">
            <v>8.9160000000000003E-2</v>
          </cell>
          <cell r="F356">
            <v>1.367E-2</v>
          </cell>
          <cell r="G356">
            <v>0.26978999999999997</v>
          </cell>
          <cell r="H356">
            <v>0.19606000000000001</v>
          </cell>
          <cell r="I356">
            <v>12.796936000000001</v>
          </cell>
          <cell r="J356">
            <v>1.973179</v>
          </cell>
          <cell r="K356">
            <v>9.8040000000000003</v>
          </cell>
        </row>
        <row r="357">
          <cell r="A357" t="str">
            <v>2443.TW</v>
          </cell>
          <cell r="B357">
            <v>1.1499999999999999</v>
          </cell>
          <cell r="C357">
            <v>0.315</v>
          </cell>
          <cell r="E357">
            <v>0.39279997</v>
          </cell>
          <cell r="F357">
            <v>-6.3890000000000002E-2</v>
          </cell>
          <cell r="G357">
            <v>-0.32079999999999997</v>
          </cell>
          <cell r="H357">
            <v>-4.43011</v>
          </cell>
          <cell r="I357">
            <v>3.1043479999999999</v>
          </cell>
          <cell r="J357">
            <v>1.0650358</v>
          </cell>
          <cell r="K357">
            <v>8.1000000000000003E-2</v>
          </cell>
        </row>
        <row r="358">
          <cell r="A358" t="str">
            <v>2444.TW</v>
          </cell>
          <cell r="B358">
            <v>-0.13</v>
          </cell>
          <cell r="C358">
            <v>0.85699999999999998</v>
          </cell>
          <cell r="E358">
            <v>-1.6080000000000001E-2</v>
          </cell>
          <cell r="F358">
            <v>5.1000000000000004E-4</v>
          </cell>
          <cell r="G358">
            <v>0.10571</v>
          </cell>
          <cell r="H358">
            <v>4.7489999999999997E-2</v>
          </cell>
          <cell r="J358">
            <v>1.2793950999999999</v>
          </cell>
          <cell r="K358">
            <v>17.940000000000001</v>
          </cell>
        </row>
        <row r="359">
          <cell r="A359" t="str">
            <v>2449.TW</v>
          </cell>
          <cell r="B359">
            <v>4.8899999999999997</v>
          </cell>
          <cell r="D359">
            <v>13.412817</v>
          </cell>
          <cell r="E359">
            <v>0.15298999999999999</v>
          </cell>
          <cell r="F359">
            <v>6.1979998000000001E-2</v>
          </cell>
          <cell r="G359">
            <v>0.33848998000000002</v>
          </cell>
          <cell r="H359">
            <v>0.21417</v>
          </cell>
          <cell r="I359">
            <v>18.404910000000001</v>
          </cell>
          <cell r="J359">
            <v>2.6824036000000002</v>
          </cell>
          <cell r="K359">
            <v>27.404</v>
          </cell>
        </row>
        <row r="360">
          <cell r="A360" t="str">
            <v>2450.TW</v>
          </cell>
          <cell r="B360">
            <v>2.48</v>
          </cell>
          <cell r="C360">
            <v>0.54</v>
          </cell>
          <cell r="D360">
            <v>11.642442000000001</v>
          </cell>
          <cell r="E360">
            <v>0.10697</v>
          </cell>
          <cell r="F360">
            <v>2.647E-2</v>
          </cell>
          <cell r="G360">
            <v>0.10931</v>
          </cell>
          <cell r="H360">
            <v>1.6039999999999999E-2</v>
          </cell>
          <cell r="I360">
            <v>16.149193</v>
          </cell>
          <cell r="J360">
            <v>1.7063609</v>
          </cell>
          <cell r="K360">
            <v>120.783</v>
          </cell>
        </row>
        <row r="361">
          <cell r="A361" t="str">
            <v>2451.TW</v>
          </cell>
          <cell r="B361">
            <v>3.5</v>
          </cell>
          <cell r="C361">
            <v>0.36</v>
          </cell>
          <cell r="D361">
            <v>19.893426999999999</v>
          </cell>
          <cell r="E361">
            <v>0.10226</v>
          </cell>
          <cell r="F361">
            <v>5.391E-2</v>
          </cell>
          <cell r="G361">
            <v>0.29006999999999999</v>
          </cell>
          <cell r="H361">
            <v>0.28495002000000003</v>
          </cell>
          <cell r="I361">
            <v>32</v>
          </cell>
          <cell r="J361">
            <v>2.4939322000000002</v>
          </cell>
          <cell r="K361">
            <v>24.463000000000001</v>
          </cell>
        </row>
        <row r="362">
          <cell r="A362" t="str">
            <v>2453.TW</v>
          </cell>
          <cell r="B362">
            <v>2.79</v>
          </cell>
          <cell r="E362">
            <v>0.13500000000000001</v>
          </cell>
          <cell r="F362">
            <v>4.054E-2</v>
          </cell>
          <cell r="G362">
            <v>0.25784000000000001</v>
          </cell>
          <cell r="H362">
            <v>6.5960005000000002E-2</v>
          </cell>
          <cell r="I362">
            <v>24.982078999999999</v>
          </cell>
          <cell r="J362">
            <v>3.5583010000000002</v>
          </cell>
          <cell r="K362">
            <v>65.510000000000005</v>
          </cell>
        </row>
        <row r="363">
          <cell r="A363" t="str">
            <v>2454.TW</v>
          </cell>
          <cell r="B363">
            <v>57.57</v>
          </cell>
          <cell r="C363">
            <v>1.1439999999999999</v>
          </cell>
          <cell r="D363">
            <v>18.743739999999999</v>
          </cell>
          <cell r="E363">
            <v>0.25763000000000003</v>
          </cell>
          <cell r="F363">
            <v>8.8920004999999996E-2</v>
          </cell>
          <cell r="G363">
            <v>0.49093999999999999</v>
          </cell>
          <cell r="H363">
            <v>0.24112</v>
          </cell>
          <cell r="I363">
            <v>22.754908</v>
          </cell>
          <cell r="J363">
            <v>5.6523013000000004</v>
          </cell>
          <cell r="K363">
            <v>296.84100000000001</v>
          </cell>
        </row>
        <row r="364">
          <cell r="A364" t="str">
            <v>2455.TW</v>
          </cell>
          <cell r="B364">
            <v>1.62</v>
          </cell>
          <cell r="C364">
            <v>1.526</v>
          </cell>
          <cell r="D364">
            <v>26.827093000000001</v>
          </cell>
          <cell r="E364">
            <v>0.19867000000000001</v>
          </cell>
          <cell r="F364">
            <v>9.9159999999999998E-2</v>
          </cell>
          <cell r="G364">
            <v>0.41319</v>
          </cell>
          <cell r="H364">
            <v>0.23791000000000001</v>
          </cell>
          <cell r="I364">
            <v>92.901240000000001</v>
          </cell>
          <cell r="J364">
            <v>8.5302950000000006</v>
          </cell>
          <cell r="K364">
            <v>16.966000000000001</v>
          </cell>
        </row>
        <row r="365">
          <cell r="A365" t="str">
            <v>2457.TW</v>
          </cell>
          <cell r="B365">
            <v>0.72</v>
          </cell>
          <cell r="E365">
            <v>3.576E-2</v>
          </cell>
          <cell r="F365">
            <v>1.1639999999999999E-2</v>
          </cell>
          <cell r="G365">
            <v>0.27450000000000002</v>
          </cell>
          <cell r="H365">
            <v>3.6999999999999999E-4</v>
          </cell>
          <cell r="I365">
            <v>72.222219999999993</v>
          </cell>
          <cell r="J365">
            <v>2.2369439999999998</v>
          </cell>
          <cell r="K365">
            <v>29.866</v>
          </cell>
        </row>
        <row r="366">
          <cell r="A366" t="str">
            <v>2458.TW</v>
          </cell>
          <cell r="B366">
            <v>8.77</v>
          </cell>
          <cell r="D366">
            <v>15.163570999999999</v>
          </cell>
          <cell r="E366">
            <v>0.27679002000000003</v>
          </cell>
          <cell r="F366">
            <v>0.12559000000000001</v>
          </cell>
          <cell r="G366">
            <v>0.46550997999999999</v>
          </cell>
          <cell r="H366">
            <v>0.20905000000000001</v>
          </cell>
          <cell r="I366">
            <v>19.555302000000001</v>
          </cell>
          <cell r="J366">
            <v>5.5381536000000002</v>
          </cell>
          <cell r="K366">
            <v>44.808</v>
          </cell>
        </row>
        <row r="367">
          <cell r="A367" t="str">
            <v>2459.TW</v>
          </cell>
          <cell r="B367">
            <v>5.77</v>
          </cell>
          <cell r="C367">
            <v>0.31900000000000001</v>
          </cell>
          <cell r="D367">
            <v>16.651482000000001</v>
          </cell>
          <cell r="E367">
            <v>0.10695</v>
          </cell>
          <cell r="F367">
            <v>4.4510002999999999E-2</v>
          </cell>
          <cell r="G367">
            <v>0.19577</v>
          </cell>
          <cell r="H367">
            <v>0.12388</v>
          </cell>
          <cell r="I367">
            <v>12.668977</v>
          </cell>
          <cell r="J367">
            <v>1.461883</v>
          </cell>
          <cell r="K367">
            <v>70.269000000000005</v>
          </cell>
        </row>
        <row r="368">
          <cell r="A368" t="str">
            <v>2460.TW</v>
          </cell>
          <cell r="B368">
            <v>-1.24</v>
          </cell>
          <cell r="D368">
            <v>34.705883</v>
          </cell>
          <cell r="E368">
            <v>-9.3830003999999995E-2</v>
          </cell>
          <cell r="F368">
            <v>-3.3669999999999999E-2</v>
          </cell>
          <cell r="G368">
            <v>2.657E-2</v>
          </cell>
          <cell r="H368">
            <v>-0.10284001</v>
          </cell>
          <cell r="J368">
            <v>2.8347216</v>
          </cell>
          <cell r="K368">
            <v>15.920999999999999</v>
          </cell>
        </row>
        <row r="369">
          <cell r="A369" t="str">
            <v>2461.TW</v>
          </cell>
          <cell r="B369">
            <v>0.37</v>
          </cell>
          <cell r="C369">
            <v>0.68300000000000005</v>
          </cell>
          <cell r="D369">
            <v>26.648935000000002</v>
          </cell>
          <cell r="E369">
            <v>-2.0029999999999999E-2</v>
          </cell>
          <cell r="F369">
            <v>-2.7000001999999998E-4</v>
          </cell>
          <cell r="G369">
            <v>0.21288000000000001</v>
          </cell>
          <cell r="H369">
            <v>-3.3750000000000002E-2</v>
          </cell>
          <cell r="I369">
            <v>67.702699999999993</v>
          </cell>
          <cell r="J369">
            <v>1.4489818999999999</v>
          </cell>
          <cell r="K369">
            <v>35.826000000000001</v>
          </cell>
        </row>
        <row r="370">
          <cell r="A370" t="str">
            <v>2462.TW</v>
          </cell>
          <cell r="B370">
            <v>1.85</v>
          </cell>
          <cell r="C370">
            <v>0.56499999999999995</v>
          </cell>
          <cell r="D370">
            <v>10.481928</v>
          </cell>
          <cell r="E370">
            <v>9.8430009999999998E-2</v>
          </cell>
          <cell r="F370">
            <v>2.332E-2</v>
          </cell>
          <cell r="G370">
            <v>0.15453</v>
          </cell>
          <cell r="H370">
            <v>3.5200000000000001E-3</v>
          </cell>
          <cell r="I370">
            <v>18.81081</v>
          </cell>
          <cell r="J370">
            <v>1.6476492</v>
          </cell>
          <cell r="K370">
            <v>26.024999999999999</v>
          </cell>
        </row>
        <row r="371">
          <cell r="A371" t="str">
            <v>2464.TW</v>
          </cell>
          <cell r="B371">
            <v>0.9</v>
          </cell>
          <cell r="C371">
            <v>0.54400000000000004</v>
          </cell>
          <cell r="D371">
            <v>12.463236</v>
          </cell>
          <cell r="E371">
            <v>4.2579997000000001E-2</v>
          </cell>
          <cell r="F371">
            <v>3.2000002E-4</v>
          </cell>
          <cell r="G371">
            <v>0.17282</v>
          </cell>
          <cell r="H371">
            <v>-2.777E-2</v>
          </cell>
          <cell r="I371">
            <v>75.333336000000003</v>
          </cell>
          <cell r="J371">
            <v>3.1713366999999999</v>
          </cell>
          <cell r="K371">
            <v>45.070999999999998</v>
          </cell>
        </row>
        <row r="372">
          <cell r="A372" t="str">
            <v>2465.TW</v>
          </cell>
          <cell r="B372">
            <v>-2.36</v>
          </cell>
          <cell r="C372">
            <v>1.3580000000000001</v>
          </cell>
          <cell r="E372">
            <v>-0.21065999999999999</v>
          </cell>
          <cell r="F372">
            <v>-2.8280000999999999E-2</v>
          </cell>
          <cell r="G372">
            <v>0.14693000000000001</v>
          </cell>
          <cell r="H372">
            <v>1.4659999999999999E-2</v>
          </cell>
          <cell r="J372">
            <v>10.378612</v>
          </cell>
          <cell r="K372">
            <v>67.753</v>
          </cell>
        </row>
        <row r="373">
          <cell r="A373" t="str">
            <v>2466.TW</v>
          </cell>
          <cell r="B373">
            <v>-0.05</v>
          </cell>
          <cell r="C373">
            <v>0.26200000000000001</v>
          </cell>
          <cell r="E373">
            <v>1.5910000000000001E-2</v>
          </cell>
          <cell r="F373">
            <v>-1.617E-2</v>
          </cell>
          <cell r="G373">
            <v>0.14793000000000001</v>
          </cell>
          <cell r="H373">
            <v>-0.62002000000000002</v>
          </cell>
          <cell r="J373">
            <v>3.407124</v>
          </cell>
          <cell r="K373">
            <v>6.1440000000000001</v>
          </cell>
        </row>
        <row r="374">
          <cell r="A374" t="str">
            <v>2467.TW</v>
          </cell>
          <cell r="B374">
            <v>3.44</v>
          </cell>
          <cell r="E374">
            <v>0.16128000000000001</v>
          </cell>
          <cell r="F374">
            <v>3.1960000000000002E-2</v>
          </cell>
          <cell r="G374">
            <v>0.43103000000000002</v>
          </cell>
          <cell r="H374">
            <v>0.14345999000000001</v>
          </cell>
          <cell r="I374">
            <v>40.552326000000001</v>
          </cell>
          <cell r="J374">
            <v>6.0025816000000001</v>
          </cell>
          <cell r="K374">
            <v>24.291</v>
          </cell>
        </row>
        <row r="375">
          <cell r="A375" t="str">
            <v>2468.TW</v>
          </cell>
          <cell r="B375">
            <v>1.21</v>
          </cell>
          <cell r="C375">
            <v>0.64600000000000002</v>
          </cell>
          <cell r="E375">
            <v>6.4460000000000003E-2</v>
          </cell>
          <cell r="F375">
            <v>2.6870001000000001E-2</v>
          </cell>
          <cell r="G375">
            <v>0.11579</v>
          </cell>
          <cell r="H375">
            <v>4.5640002999999998E-2</v>
          </cell>
          <cell r="I375">
            <v>22.603306</v>
          </cell>
          <cell r="J375">
            <v>1.5510691000000001</v>
          </cell>
          <cell r="K375">
            <v>33.423999999999999</v>
          </cell>
        </row>
        <row r="376">
          <cell r="A376" t="str">
            <v>2471.TW</v>
          </cell>
          <cell r="B376">
            <v>3.65</v>
          </cell>
          <cell r="C376">
            <v>0.29599999999999999</v>
          </cell>
          <cell r="E376">
            <v>0.19319001</v>
          </cell>
          <cell r="F376">
            <v>4.4249999999999998E-2</v>
          </cell>
          <cell r="G376">
            <v>0.40838000000000002</v>
          </cell>
          <cell r="H376">
            <v>0.23300000000000001</v>
          </cell>
          <cell r="I376">
            <v>15.808218999999999</v>
          </cell>
          <cell r="J376">
            <v>2.9952242</v>
          </cell>
          <cell r="K376">
            <v>17.815000000000001</v>
          </cell>
        </row>
        <row r="377">
          <cell r="A377" t="str">
            <v>2472.TW</v>
          </cell>
          <cell r="B377">
            <v>6.01</v>
          </cell>
          <cell r="C377">
            <v>1.2969999999999999</v>
          </cell>
          <cell r="D377">
            <v>10.154043</v>
          </cell>
          <cell r="E377">
            <v>0.120670006</v>
          </cell>
          <cell r="F377">
            <v>6.2509999999999996E-2</v>
          </cell>
          <cell r="G377">
            <v>0.28681000000000001</v>
          </cell>
          <cell r="H377">
            <v>0.19040000000000001</v>
          </cell>
          <cell r="I377">
            <v>13.161396999999999</v>
          </cell>
          <cell r="J377">
            <v>1.8449838999999999</v>
          </cell>
          <cell r="K377">
            <v>54.673000000000002</v>
          </cell>
        </row>
        <row r="378">
          <cell r="A378" t="str">
            <v>2474.TW</v>
          </cell>
          <cell r="B378">
            <v>18.78</v>
          </cell>
          <cell r="C378">
            <v>0.54400000000000004</v>
          </cell>
          <cell r="D378">
            <v>16.046348999999999</v>
          </cell>
          <cell r="E378">
            <v>7.8460000000000002E-2</v>
          </cell>
          <cell r="F378">
            <v>4.8500000000000001E-3</v>
          </cell>
          <cell r="G378">
            <v>0.28265000000000001</v>
          </cell>
          <cell r="H378">
            <v>7.8750000000000001E-2</v>
          </cell>
          <cell r="I378">
            <v>12.167199</v>
          </cell>
          <cell r="J378">
            <v>0.93369347000000003</v>
          </cell>
          <cell r="K378">
            <v>26.74</v>
          </cell>
        </row>
        <row r="379">
          <cell r="A379" t="str">
            <v>2476.TW</v>
          </cell>
          <cell r="B379">
            <v>4.3</v>
          </cell>
          <cell r="C379">
            <v>0.90100000000000002</v>
          </cell>
          <cell r="E379">
            <v>0.11512999</v>
          </cell>
          <cell r="F379">
            <v>4.861E-2</v>
          </cell>
          <cell r="G379">
            <v>0.28965000000000002</v>
          </cell>
          <cell r="H379">
            <v>0.15038000000000001</v>
          </cell>
          <cell r="I379">
            <v>21.651160999999998</v>
          </cell>
          <cell r="J379">
            <v>2.9281332</v>
          </cell>
          <cell r="K379">
            <v>30.138999999999999</v>
          </cell>
        </row>
        <row r="380">
          <cell r="A380" t="str">
            <v>2477.TW</v>
          </cell>
          <cell r="B380">
            <v>0.63</v>
          </cell>
          <cell r="C380">
            <v>0.46300000000000002</v>
          </cell>
          <cell r="E380">
            <v>5.8799999999999998E-3</v>
          </cell>
          <cell r="F380">
            <v>-1.3309998999999999E-2</v>
          </cell>
          <cell r="G380">
            <v>0.13819000000000001</v>
          </cell>
          <cell r="H380">
            <v>-0.10356</v>
          </cell>
          <cell r="I380">
            <v>34.841270000000002</v>
          </cell>
          <cell r="J380">
            <v>0.88163239999999998</v>
          </cell>
          <cell r="K380">
            <v>14.698</v>
          </cell>
        </row>
        <row r="381">
          <cell r="A381" t="str">
            <v>2478.TW</v>
          </cell>
          <cell r="B381">
            <v>2.89</v>
          </cell>
          <cell r="D381">
            <v>7.5586205</v>
          </cell>
          <cell r="E381">
            <v>6.2880000000000005E-2</v>
          </cell>
          <cell r="F381">
            <v>2.9399999999999999E-2</v>
          </cell>
          <cell r="G381">
            <v>0.20444999999999999</v>
          </cell>
          <cell r="H381">
            <v>8.2430000000000003E-2</v>
          </cell>
          <cell r="I381">
            <v>18.961936999999999</v>
          </cell>
          <cell r="J381">
            <v>1.1838154000000001</v>
          </cell>
          <cell r="K381">
            <v>31.46</v>
          </cell>
        </row>
        <row r="382">
          <cell r="A382" t="str">
            <v>2480.TW</v>
          </cell>
          <cell r="B382">
            <v>7.27</v>
          </cell>
          <cell r="C382">
            <v>0.27700000000000002</v>
          </cell>
          <cell r="D382">
            <v>15.517241500000001</v>
          </cell>
          <cell r="E382">
            <v>0.28378999999999999</v>
          </cell>
          <cell r="F382">
            <v>8.0479999999999996E-2</v>
          </cell>
          <cell r="G382">
            <v>0.24475999000000001</v>
          </cell>
          <cell r="H382">
            <v>0.12851000000000001</v>
          </cell>
          <cell r="I382">
            <v>17.331499999999998</v>
          </cell>
          <cell r="J382">
            <v>4.8029275</v>
          </cell>
          <cell r="K382">
            <v>68.710999999999999</v>
          </cell>
        </row>
        <row r="383">
          <cell r="A383" t="str">
            <v>2481.TW</v>
          </cell>
          <cell r="B383">
            <v>2.15</v>
          </cell>
          <cell r="C383">
            <v>1.3720000000000001</v>
          </cell>
          <cell r="D383">
            <v>15.163728000000001</v>
          </cell>
          <cell r="E383">
            <v>6.8569994999999995E-2</v>
          </cell>
          <cell r="F383">
            <v>1.8020000000000001E-2</v>
          </cell>
          <cell r="G383">
            <v>0.25246000000000002</v>
          </cell>
          <cell r="H383">
            <v>5.0009999999999999E-2</v>
          </cell>
          <cell r="I383">
            <v>28</v>
          </cell>
          <cell r="J383">
            <v>1.7394822000000001</v>
          </cell>
          <cell r="K383">
            <v>33.255000000000003</v>
          </cell>
        </row>
        <row r="384">
          <cell r="A384" t="str">
            <v>2482.TW</v>
          </cell>
          <cell r="B384">
            <v>1.98</v>
          </cell>
          <cell r="C384">
            <v>0.66900000000000004</v>
          </cell>
          <cell r="E384">
            <v>0.15009</v>
          </cell>
          <cell r="F384">
            <v>8.7230000000000002E-2</v>
          </cell>
          <cell r="G384">
            <v>0.42664000000000002</v>
          </cell>
          <cell r="H384">
            <v>7.3620000000000005E-2</v>
          </cell>
          <cell r="I384">
            <v>17.575755999999998</v>
          </cell>
          <cell r="J384">
            <v>2.0247860000000002</v>
          </cell>
          <cell r="K384">
            <v>18.503</v>
          </cell>
        </row>
        <row r="385">
          <cell r="A385" t="str">
            <v>2483.TW</v>
          </cell>
          <cell r="B385">
            <v>0.48</v>
          </cell>
          <cell r="C385">
            <v>0.255</v>
          </cell>
          <cell r="E385">
            <v>1.4359999E-2</v>
          </cell>
          <cell r="F385">
            <v>-4.5100000000000001E-3</v>
          </cell>
          <cell r="G385">
            <v>0.13900000000000001</v>
          </cell>
          <cell r="H385">
            <v>-2.3470000000000001E-2</v>
          </cell>
          <cell r="I385">
            <v>56.666668000000001</v>
          </cell>
          <cell r="J385">
            <v>1.1769797</v>
          </cell>
          <cell r="K385">
            <v>16.466999999999999</v>
          </cell>
        </row>
        <row r="386">
          <cell r="A386" t="str">
            <v>2484.TW</v>
          </cell>
          <cell r="B386">
            <v>1.33</v>
          </cell>
          <cell r="E386">
            <v>5.1769999999999997E-2</v>
          </cell>
          <cell r="F386">
            <v>2.0729999999999998E-2</v>
          </cell>
          <cell r="G386">
            <v>0.23760000000000001</v>
          </cell>
          <cell r="H386">
            <v>8.7399999999999995E-3</v>
          </cell>
          <cell r="I386">
            <v>24.736843</v>
          </cell>
          <cell r="J386">
            <v>1.3084633000000001</v>
          </cell>
          <cell r="K386">
            <v>14.106999999999999</v>
          </cell>
        </row>
        <row r="387">
          <cell r="A387" t="str">
            <v>2485.TW</v>
          </cell>
          <cell r="B387">
            <v>-0.39</v>
          </cell>
          <cell r="C387">
            <v>0.53200000000000003</v>
          </cell>
          <cell r="E387">
            <v>-4.496E-2</v>
          </cell>
          <cell r="F387">
            <v>-1.043E-2</v>
          </cell>
          <cell r="G387">
            <v>9.9820000000000006E-2</v>
          </cell>
          <cell r="H387">
            <v>4.0000002999999998E-5</v>
          </cell>
          <cell r="J387">
            <v>1.1241829999999999</v>
          </cell>
          <cell r="K387">
            <v>18.309999999999999</v>
          </cell>
        </row>
        <row r="388">
          <cell r="A388" t="str">
            <v>2486.TW</v>
          </cell>
          <cell r="B388">
            <v>0.81</v>
          </cell>
          <cell r="D388">
            <v>20</v>
          </cell>
          <cell r="E388">
            <v>4.1339997000000003E-2</v>
          </cell>
          <cell r="F388">
            <v>5.9800000000000001E-3</v>
          </cell>
          <cell r="G388">
            <v>0.14207</v>
          </cell>
          <cell r="H388">
            <v>-6.8709999999999993E-2</v>
          </cell>
          <cell r="I388">
            <v>122.22221999999999</v>
          </cell>
          <cell r="J388">
            <v>5.1761999999999997</v>
          </cell>
          <cell r="K388">
            <v>23.548999999999999</v>
          </cell>
        </row>
        <row r="389">
          <cell r="A389" t="str">
            <v>2488.TW</v>
          </cell>
          <cell r="B389">
            <v>4.58</v>
          </cell>
          <cell r="E389">
            <v>0.15049000000000001</v>
          </cell>
          <cell r="F389">
            <v>7.1209999999999996E-2</v>
          </cell>
          <cell r="G389">
            <v>0.26829999999999998</v>
          </cell>
          <cell r="H389">
            <v>8.5919999999999996E-2</v>
          </cell>
          <cell r="I389">
            <v>10.469433</v>
          </cell>
          <cell r="J389">
            <v>1.4838312</v>
          </cell>
          <cell r="K389">
            <v>32.363</v>
          </cell>
        </row>
        <row r="390">
          <cell r="A390" t="str">
            <v>2489.TW</v>
          </cell>
          <cell r="B390">
            <v>0.65</v>
          </cell>
          <cell r="C390">
            <v>0.93300000000000005</v>
          </cell>
          <cell r="D390">
            <v>224</v>
          </cell>
          <cell r="E390">
            <v>3.3730000000000003E-2</v>
          </cell>
          <cell r="F390">
            <v>-5.6999999999999998E-4</v>
          </cell>
          <cell r="G390">
            <v>9.5909999999999995E-2</v>
          </cell>
          <cell r="H390">
            <v>3.31E-3</v>
          </cell>
          <cell r="I390">
            <v>34.461539999999999</v>
          </cell>
          <cell r="J390">
            <v>1.2449977000000001</v>
          </cell>
          <cell r="K390">
            <v>21.533999999999999</v>
          </cell>
        </row>
        <row r="391">
          <cell r="A391" t="str">
            <v>2491.TW</v>
          </cell>
          <cell r="B391">
            <v>0.27</v>
          </cell>
          <cell r="C391">
            <v>0.54900000000000004</v>
          </cell>
          <cell r="E391">
            <v>4.8270001999999999E-2</v>
          </cell>
          <cell r="F391">
            <v>-6.0010000000000001E-2</v>
          </cell>
          <cell r="G391">
            <v>0.26647999999999999</v>
          </cell>
          <cell r="H391">
            <v>-0.63502000000000003</v>
          </cell>
          <cell r="I391">
            <v>60</v>
          </cell>
          <cell r="J391">
            <v>1.6050728999999999</v>
          </cell>
          <cell r="K391">
            <v>2.3479999999999999</v>
          </cell>
        </row>
        <row r="392">
          <cell r="A392" t="str">
            <v>2492.TW</v>
          </cell>
          <cell r="B392">
            <v>4.67</v>
          </cell>
          <cell r="D392">
            <v>6.6743389999999998</v>
          </cell>
          <cell r="E392">
            <v>4.0730000000000002E-2</v>
          </cell>
          <cell r="F392">
            <v>1.043E-2</v>
          </cell>
          <cell r="G392">
            <v>0.19760999000000001</v>
          </cell>
          <cell r="H392">
            <v>4.9619999999999997E-2</v>
          </cell>
          <cell r="I392">
            <v>24.839400000000001</v>
          </cell>
          <cell r="J392">
            <v>0.58078693999999997</v>
          </cell>
          <cell r="K392">
            <v>68.91</v>
          </cell>
        </row>
        <row r="393">
          <cell r="A393" t="str">
            <v>2493.TW</v>
          </cell>
          <cell r="B393">
            <v>5.84</v>
          </cell>
          <cell r="E393">
            <v>0.26539000000000001</v>
          </cell>
          <cell r="F393">
            <v>0.107939996</v>
          </cell>
          <cell r="G393">
            <v>0.35376000000000002</v>
          </cell>
          <cell r="H393">
            <v>0.23261000000000001</v>
          </cell>
          <cell r="I393">
            <v>15.856164</v>
          </cell>
          <cell r="J393">
            <v>4.08812</v>
          </cell>
          <cell r="K393">
            <v>29.56</v>
          </cell>
        </row>
        <row r="394">
          <cell r="A394" t="str">
            <v>2495.TW</v>
          </cell>
          <cell r="B394">
            <v>1.07</v>
          </cell>
          <cell r="C394">
            <v>0.66</v>
          </cell>
          <cell r="E394">
            <v>5.7779997999999999E-2</v>
          </cell>
          <cell r="F394">
            <v>1.9210000000000001E-2</v>
          </cell>
          <cell r="G394">
            <v>0.51100000000000001</v>
          </cell>
          <cell r="H394">
            <v>0.10152</v>
          </cell>
          <cell r="I394">
            <v>28.878504</v>
          </cell>
          <cell r="J394">
            <v>2.0045410000000001</v>
          </cell>
          <cell r="K394">
            <v>5.085</v>
          </cell>
        </row>
        <row r="395">
          <cell r="A395" t="str">
            <v>2496.TW</v>
          </cell>
          <cell r="B395">
            <v>6.01</v>
          </cell>
          <cell r="C395">
            <v>0.36899999999999999</v>
          </cell>
          <cell r="E395">
            <v>0.12432</v>
          </cell>
          <cell r="F395">
            <v>5.6910000000000002E-2</v>
          </cell>
          <cell r="G395">
            <v>0.52583002999999995</v>
          </cell>
          <cell r="H395">
            <v>0.17695999000000001</v>
          </cell>
          <cell r="I395">
            <v>12.113144999999999</v>
          </cell>
          <cell r="J395">
            <v>1.6219589999999999</v>
          </cell>
          <cell r="K395">
            <v>40.418999999999997</v>
          </cell>
        </row>
        <row r="396">
          <cell r="A396" t="str">
            <v>2497.TW</v>
          </cell>
          <cell r="B396">
            <v>2.0099999999999998</v>
          </cell>
          <cell r="C396">
            <v>0.91300000000000003</v>
          </cell>
          <cell r="D396">
            <v>15.427808000000001</v>
          </cell>
          <cell r="E396">
            <v>0.10981</v>
          </cell>
          <cell r="F396">
            <v>3.7330000000000002E-2</v>
          </cell>
          <cell r="G396">
            <v>0.23871000000000001</v>
          </cell>
          <cell r="H396">
            <v>9.1749999999999998E-2</v>
          </cell>
          <cell r="I396">
            <v>28.706468999999998</v>
          </cell>
          <cell r="J396">
            <v>3.2395708999999999</v>
          </cell>
          <cell r="K396">
            <v>30.670999999999999</v>
          </cell>
        </row>
        <row r="397">
          <cell r="A397" t="str">
            <v>2498.TW</v>
          </cell>
          <cell r="B397">
            <v>-4.3499999999999996</v>
          </cell>
          <cell r="C397">
            <v>0.80600000000000005</v>
          </cell>
          <cell r="D397">
            <v>-34.72</v>
          </cell>
          <cell r="E397">
            <v>-0.14907000000000001</v>
          </cell>
          <cell r="F397">
            <v>-6.0900003000000001E-2</v>
          </cell>
          <cell r="G397">
            <v>0.41411999999999999</v>
          </cell>
          <cell r="H397">
            <v>-2.0285000000000002</v>
          </cell>
          <cell r="J397">
            <v>1.5569507</v>
          </cell>
          <cell r="K397">
            <v>4.8550000000000004</v>
          </cell>
        </row>
        <row r="398">
          <cell r="A398" t="str">
            <v>2501.TW</v>
          </cell>
          <cell r="B398">
            <v>2.2200000000000002</v>
          </cell>
          <cell r="C398">
            <v>0.39200000000000002</v>
          </cell>
          <cell r="D398">
            <v>27.625</v>
          </cell>
          <cell r="E398">
            <v>8.0299995999999998E-2</v>
          </cell>
          <cell r="F398">
            <v>1.984E-2</v>
          </cell>
          <cell r="G398">
            <v>0.28167999999999999</v>
          </cell>
          <cell r="H398">
            <v>0.23047000000000001</v>
          </cell>
          <cell r="I398">
            <v>14.932433</v>
          </cell>
          <cell r="J398">
            <v>1.4610605000000001</v>
          </cell>
          <cell r="K398">
            <v>13.351000000000001</v>
          </cell>
        </row>
        <row r="399">
          <cell r="A399" t="str">
            <v>2504.TW</v>
          </cell>
          <cell r="B399">
            <v>2.97</v>
          </cell>
          <cell r="C399">
            <v>0.73399999999999999</v>
          </cell>
          <cell r="D399">
            <v>15.368589999999999</v>
          </cell>
          <cell r="E399">
            <v>0.14479998999999999</v>
          </cell>
          <cell r="F399">
            <v>6.3379995999999994E-2</v>
          </cell>
          <cell r="G399">
            <v>0.23696</v>
          </cell>
          <cell r="H399">
            <v>0.20030001</v>
          </cell>
          <cell r="I399">
            <v>16.144780999999998</v>
          </cell>
          <cell r="J399">
            <v>2.3038485</v>
          </cell>
          <cell r="K399">
            <v>17.879000000000001</v>
          </cell>
        </row>
        <row r="400">
          <cell r="A400" t="str">
            <v>2505.TW</v>
          </cell>
          <cell r="B400">
            <v>0.72</v>
          </cell>
          <cell r="C400">
            <v>0.61699999999999999</v>
          </cell>
          <cell r="D400">
            <v>101.34616</v>
          </cell>
          <cell r="E400">
            <v>3.0769998E-2</v>
          </cell>
          <cell r="F400">
            <v>3.7999997999999999E-4</v>
          </cell>
          <cell r="G400">
            <v>0.39640999999999998</v>
          </cell>
          <cell r="H400">
            <v>0.18745000000000001</v>
          </cell>
          <cell r="I400">
            <v>36.59722</v>
          </cell>
          <cell r="J400">
            <v>0.99142149999999996</v>
          </cell>
          <cell r="K400">
            <v>1.9350000000000001</v>
          </cell>
        </row>
        <row r="401">
          <cell r="A401" t="str">
            <v>2506.TW</v>
          </cell>
          <cell r="B401">
            <v>-0.18</v>
          </cell>
          <cell r="C401">
            <v>0.35799999999999998</v>
          </cell>
          <cell r="E401">
            <v>1.3509999999999999E-2</v>
          </cell>
          <cell r="F401">
            <v>4.7699999999999999E-3</v>
          </cell>
          <cell r="G401">
            <v>0.37453997</v>
          </cell>
          <cell r="H401">
            <v>2.8049999999999999E-2</v>
          </cell>
          <cell r="J401">
            <v>0.61381876000000002</v>
          </cell>
          <cell r="K401">
            <v>4.1109999999999998</v>
          </cell>
        </row>
        <row r="402">
          <cell r="A402" t="str">
            <v>2509.TW</v>
          </cell>
          <cell r="B402">
            <v>-1.1000000000000001</v>
          </cell>
          <cell r="C402">
            <v>0.17799999999999999</v>
          </cell>
          <cell r="E402">
            <v>-5.3379997999999998E-2</v>
          </cell>
          <cell r="F402">
            <v>-5.9399995999999998E-3</v>
          </cell>
          <cell r="G402">
            <v>0.33560002</v>
          </cell>
          <cell r="H402">
            <v>-0.55806999999999995</v>
          </cell>
          <cell r="J402">
            <v>1.2770961999999999</v>
          </cell>
          <cell r="K402">
            <v>0.995</v>
          </cell>
        </row>
        <row r="403">
          <cell r="A403" t="str">
            <v>2511.TW</v>
          </cell>
          <cell r="B403">
            <v>0.34</v>
          </cell>
          <cell r="C403">
            <v>0.47699999999999998</v>
          </cell>
          <cell r="D403">
            <v>19.666665999999999</v>
          </cell>
          <cell r="E403">
            <v>2.2519999999999998E-2</v>
          </cell>
          <cell r="F403">
            <v>8.3300000000000006E-3</v>
          </cell>
          <cell r="G403">
            <v>0.29504999999999998</v>
          </cell>
          <cell r="H403">
            <v>0.10854999999999999</v>
          </cell>
          <cell r="I403">
            <v>34.705883</v>
          </cell>
          <cell r="J403">
            <v>0.74438554000000001</v>
          </cell>
          <cell r="K403">
            <v>5.2290000000000001</v>
          </cell>
        </row>
        <row r="404">
          <cell r="A404" t="str">
            <v>2514.TW</v>
          </cell>
          <cell r="B404">
            <v>3.76</v>
          </cell>
          <cell r="C404">
            <v>0.11899999999999999</v>
          </cell>
          <cell r="E404">
            <v>6.4720004999999997E-2</v>
          </cell>
          <cell r="F404">
            <v>1.685E-2</v>
          </cell>
          <cell r="G404">
            <v>0.113850005</v>
          </cell>
          <cell r="H404">
            <v>-1.9699998999999999E-3</v>
          </cell>
          <cell r="I404">
            <v>5.8244680000000004</v>
          </cell>
          <cell r="J404">
            <v>0.68606869999999998</v>
          </cell>
          <cell r="K404">
            <v>50.470999999999997</v>
          </cell>
        </row>
        <row r="405">
          <cell r="A405" t="str">
            <v>2515.TW</v>
          </cell>
          <cell r="B405">
            <v>0.41</v>
          </cell>
          <cell r="C405">
            <v>0.60199999999999998</v>
          </cell>
          <cell r="E405">
            <v>2.7220000000000001E-2</v>
          </cell>
          <cell r="F405">
            <v>1.1510001000000001E-2</v>
          </cell>
          <cell r="G405">
            <v>8.0310000000000006E-2</v>
          </cell>
          <cell r="H405">
            <v>5.3000002999999997E-2</v>
          </cell>
          <cell r="I405">
            <v>38.780487000000001</v>
          </cell>
          <cell r="J405">
            <v>1.0836968</v>
          </cell>
          <cell r="K405">
            <v>12.384</v>
          </cell>
        </row>
        <row r="406">
          <cell r="A406" t="str">
            <v>2516.TW</v>
          </cell>
          <cell r="B406">
            <v>0.72</v>
          </cell>
          <cell r="C406">
            <v>0.48499999999999999</v>
          </cell>
          <cell r="E406">
            <v>0.120459996</v>
          </cell>
          <cell r="F406">
            <v>1.444E-2</v>
          </cell>
          <cell r="G406">
            <v>3.61E-2</v>
          </cell>
          <cell r="H406">
            <v>9.2000000000000003E-4</v>
          </cell>
          <cell r="I406">
            <v>16.597221000000001</v>
          </cell>
          <cell r="J406">
            <v>1.7633171000000001</v>
          </cell>
          <cell r="K406">
            <v>38.137</v>
          </cell>
        </row>
        <row r="407">
          <cell r="A407" t="str">
            <v>2520.TW</v>
          </cell>
          <cell r="B407">
            <v>4.91</v>
          </cell>
          <cell r="C407">
            <v>0.46100000000000002</v>
          </cell>
          <cell r="D407">
            <v>10.966469</v>
          </cell>
          <cell r="E407">
            <v>0.13661999999999999</v>
          </cell>
          <cell r="F407">
            <v>4.3330002999999999E-2</v>
          </cell>
          <cell r="G407">
            <v>0.30198999999999998</v>
          </cell>
          <cell r="H407">
            <v>0.24573999999999999</v>
          </cell>
          <cell r="I407">
            <v>11.323829</v>
          </cell>
          <cell r="J407">
            <v>1.5109926</v>
          </cell>
          <cell r="K407">
            <v>35.905999999999999</v>
          </cell>
        </row>
        <row r="408">
          <cell r="A408" t="str">
            <v>2524.TW</v>
          </cell>
          <cell r="B408">
            <v>1.57</v>
          </cell>
          <cell r="C408">
            <v>0.27100000000000002</v>
          </cell>
          <cell r="D408">
            <v>27.732557</v>
          </cell>
          <cell r="E408">
            <v>2.5260000000000001E-2</v>
          </cell>
          <cell r="F408">
            <v>1.396E-2</v>
          </cell>
          <cell r="G408">
            <v>0.50029999999999997</v>
          </cell>
          <cell r="H408">
            <v>0.33972999999999998</v>
          </cell>
          <cell r="I408">
            <v>30.382166000000002</v>
          </cell>
          <cell r="J408">
            <v>0.99397784</v>
          </cell>
          <cell r="K408">
            <v>6.9139999999999997</v>
          </cell>
        </row>
        <row r="409">
          <cell r="A409" t="str">
            <v>2527.TW</v>
          </cell>
          <cell r="B409">
            <v>2.63</v>
          </cell>
          <cell r="C409">
            <v>0.54200000000000004</v>
          </cell>
          <cell r="E409">
            <v>5.2639999999999999E-2</v>
          </cell>
          <cell r="F409">
            <v>9.3800010000000007E-3</v>
          </cell>
          <cell r="G409">
            <v>0.29163</v>
          </cell>
          <cell r="H409">
            <v>7.5130000000000002E-2</v>
          </cell>
          <cell r="I409">
            <v>17.832699000000002</v>
          </cell>
          <cell r="J409">
            <v>1.0751208999999999</v>
          </cell>
          <cell r="K409">
            <v>8.8450000000000006</v>
          </cell>
        </row>
        <row r="410">
          <cell r="A410" t="str">
            <v>2528.TW</v>
          </cell>
          <cell r="B410">
            <v>-0.35</v>
          </cell>
          <cell r="C410">
            <v>0.58799999999999997</v>
          </cell>
          <cell r="E410">
            <v>4.6210000000000001E-2</v>
          </cell>
          <cell r="F410">
            <v>9.6100000000000005E-3</v>
          </cell>
          <cell r="G410">
            <v>0.27017000000000002</v>
          </cell>
          <cell r="H410">
            <v>-290.88776000000001</v>
          </cell>
          <cell r="J410">
            <v>3.7899965999999998</v>
          </cell>
          <cell r="K410">
            <v>4.8680000000000003</v>
          </cell>
        </row>
        <row r="411">
          <cell r="A411" t="str">
            <v>2530.TW</v>
          </cell>
          <cell r="B411">
            <v>0.85</v>
          </cell>
          <cell r="C411">
            <v>0.13300000000000001</v>
          </cell>
          <cell r="E411">
            <v>4.7519997000000001E-2</v>
          </cell>
          <cell r="F411">
            <v>1.8360000000000001E-2</v>
          </cell>
          <cell r="G411">
            <v>0.43660998000000001</v>
          </cell>
          <cell r="H411">
            <v>0.36183998000000001</v>
          </cell>
          <cell r="I411">
            <v>55.352939999999997</v>
          </cell>
          <cell r="J411">
            <v>3.7836750000000001</v>
          </cell>
          <cell r="K411">
            <v>2.323</v>
          </cell>
        </row>
        <row r="412">
          <cell r="A412" t="str">
            <v>2534.TW</v>
          </cell>
          <cell r="B412">
            <v>0.46</v>
          </cell>
          <cell r="C412">
            <v>0.46899999999999997</v>
          </cell>
          <cell r="D412">
            <v>5.0590552999999998</v>
          </cell>
          <cell r="E412">
            <v>3.5180000000000003E-2</v>
          </cell>
          <cell r="F412">
            <v>1.342E-2</v>
          </cell>
          <cell r="G412">
            <v>0.45082</v>
          </cell>
          <cell r="H412">
            <v>0.33450999999999997</v>
          </cell>
          <cell r="I412">
            <v>55.869563999999997</v>
          </cell>
          <cell r="J412">
            <v>0.82777727000000001</v>
          </cell>
          <cell r="K412">
            <v>5.3979999999999997</v>
          </cell>
        </row>
        <row r="413">
          <cell r="A413" t="str">
            <v>2535.TW</v>
          </cell>
          <cell r="B413">
            <v>3.83</v>
          </cell>
          <cell r="E413">
            <v>0.12737999999999999</v>
          </cell>
          <cell r="F413">
            <v>2.9049999999999999E-2</v>
          </cell>
          <cell r="G413">
            <v>0.10872999999999999</v>
          </cell>
          <cell r="H413">
            <v>1.6830000000000001E-2</v>
          </cell>
          <cell r="I413">
            <v>13.733682</v>
          </cell>
          <cell r="J413">
            <v>1.6104833999999999</v>
          </cell>
          <cell r="K413">
            <v>49.591999999999999</v>
          </cell>
        </row>
        <row r="414">
          <cell r="A414" t="str">
            <v>2536.TW</v>
          </cell>
          <cell r="B414">
            <v>0.95</v>
          </cell>
          <cell r="C414">
            <v>0.36599999999999999</v>
          </cell>
          <cell r="D414">
            <v>26.183206999999999</v>
          </cell>
          <cell r="E414">
            <v>1.789E-2</v>
          </cell>
          <cell r="F414">
            <v>1.0299999000000001E-2</v>
          </cell>
          <cell r="G414">
            <v>0.28105999999999998</v>
          </cell>
          <cell r="H414">
            <v>0.21010999999999999</v>
          </cell>
          <cell r="I414">
            <v>36.105263000000001</v>
          </cell>
          <cell r="J414">
            <v>0.97346383000000003</v>
          </cell>
          <cell r="K414">
            <v>9.7149999999999999</v>
          </cell>
        </row>
        <row r="415">
          <cell r="A415" t="str">
            <v>2537.TW</v>
          </cell>
          <cell r="B415">
            <v>-0.02</v>
          </cell>
          <cell r="C415">
            <v>0.52600000000000002</v>
          </cell>
          <cell r="E415">
            <v>-1.465E-2</v>
          </cell>
          <cell r="F415">
            <v>1.5100000000000001E-3</v>
          </cell>
          <cell r="G415">
            <v>0.26523999999999998</v>
          </cell>
          <cell r="H415">
            <v>5.8319996999999998E-2</v>
          </cell>
          <cell r="J415">
            <v>1.2574673000000001</v>
          </cell>
          <cell r="K415">
            <v>1.8160000000000001</v>
          </cell>
        </row>
        <row r="416">
          <cell r="A416" t="str">
            <v>2538.TW</v>
          </cell>
          <cell r="B416">
            <v>-0.2</v>
          </cell>
          <cell r="C416">
            <v>0.432</v>
          </cell>
          <cell r="E416">
            <v>0.26485002000000002</v>
          </cell>
          <cell r="F416">
            <v>1.2099999999999999E-3</v>
          </cell>
          <cell r="G416">
            <v>0.71636003000000004</v>
          </cell>
          <cell r="H416">
            <v>0.42152000000000001</v>
          </cell>
          <cell r="J416">
            <v>1.2720513</v>
          </cell>
          <cell r="K416">
            <v>0.85799999999999998</v>
          </cell>
        </row>
        <row r="417">
          <cell r="A417" t="str">
            <v>2539.TW</v>
          </cell>
          <cell r="B417">
            <v>2.15</v>
          </cell>
          <cell r="C417">
            <v>0.24</v>
          </cell>
          <cell r="E417">
            <v>0.17603000999999999</v>
          </cell>
          <cell r="F417">
            <v>6.6689999999999999E-2</v>
          </cell>
          <cell r="G417">
            <v>0.45766996999999998</v>
          </cell>
          <cell r="H417">
            <v>0.44476001999999998</v>
          </cell>
          <cell r="I417">
            <v>32.465114999999997</v>
          </cell>
          <cell r="J417">
            <v>5.0723060000000002</v>
          </cell>
          <cell r="K417">
            <v>8.2579999999999991</v>
          </cell>
        </row>
        <row r="418">
          <cell r="A418" t="str">
            <v>2540.TW</v>
          </cell>
          <cell r="B418">
            <v>5.03</v>
          </cell>
          <cell r="E418">
            <v>0.20108000000000001</v>
          </cell>
          <cell r="F418">
            <v>5.4229997000000002E-2</v>
          </cell>
          <cell r="G418">
            <v>0.45193001999999999</v>
          </cell>
          <cell r="H418">
            <v>0.39712003000000001</v>
          </cell>
          <cell r="I418">
            <v>30.318090000000002</v>
          </cell>
          <cell r="J418">
            <v>5.1722970000000004</v>
          </cell>
          <cell r="K418">
            <v>22.745000000000001</v>
          </cell>
        </row>
        <row r="419">
          <cell r="A419" t="str">
            <v>2542.TW</v>
          </cell>
          <cell r="B419">
            <v>1.0900000000000001</v>
          </cell>
          <cell r="D419">
            <v>10.266203000000001</v>
          </cell>
          <cell r="E419">
            <v>0.14940999999999999</v>
          </cell>
          <cell r="F419">
            <v>2.8590000000000001E-2</v>
          </cell>
          <cell r="G419">
            <v>0.34959000000000001</v>
          </cell>
          <cell r="H419">
            <v>0.18902000999999999</v>
          </cell>
          <cell r="I419">
            <v>40.688071999999998</v>
          </cell>
          <cell r="J419">
            <v>1.7789811</v>
          </cell>
          <cell r="K419">
            <v>21.922999999999998</v>
          </cell>
        </row>
        <row r="420">
          <cell r="A420" t="str">
            <v>2543.TW</v>
          </cell>
          <cell r="B420">
            <v>2.4500000000000002</v>
          </cell>
          <cell r="C420">
            <v>0.41299999999999998</v>
          </cell>
          <cell r="E420">
            <v>0.19003001</v>
          </cell>
          <cell r="F420">
            <v>3.3619999999999997E-2</v>
          </cell>
          <cell r="G420">
            <v>8.9449994000000005E-2</v>
          </cell>
          <cell r="H420">
            <v>9.5759999999999998E-2</v>
          </cell>
          <cell r="I420">
            <v>22.408162999999998</v>
          </cell>
          <cell r="J420">
            <v>4.2961105999999996</v>
          </cell>
          <cell r="K420">
            <v>47.476999999999997</v>
          </cell>
        </row>
        <row r="421">
          <cell r="A421" t="str">
            <v>2545.TW</v>
          </cell>
          <cell r="B421">
            <v>4.32</v>
          </cell>
          <cell r="C421">
            <v>0.52500000000000002</v>
          </cell>
          <cell r="E421">
            <v>6.4259999999999998E-2</v>
          </cell>
          <cell r="F421">
            <v>1.4970000000000001E-2</v>
          </cell>
          <cell r="G421">
            <v>0.41059000000000001</v>
          </cell>
          <cell r="H421">
            <v>0.37852000000000002</v>
          </cell>
          <cell r="I421">
            <v>13.518518</v>
          </cell>
          <cell r="J421">
            <v>1.6669046000000001</v>
          </cell>
          <cell r="K421">
            <v>14.481</v>
          </cell>
        </row>
        <row r="422">
          <cell r="A422" t="str">
            <v>2546.TW</v>
          </cell>
          <cell r="B422">
            <v>9.52</v>
          </cell>
          <cell r="D422">
            <v>21.017697999999999</v>
          </cell>
          <cell r="E422">
            <v>0.21365998999999999</v>
          </cell>
          <cell r="F422">
            <v>5.8730002000000003E-2</v>
          </cell>
          <cell r="G422">
            <v>0.10298</v>
          </cell>
          <cell r="H422">
            <v>4.4249999999999998E-2</v>
          </cell>
          <cell r="I422">
            <v>9.9789914999999993</v>
          </cell>
          <cell r="J422">
            <v>2.5506096</v>
          </cell>
          <cell r="K422">
            <v>116.194</v>
          </cell>
        </row>
        <row r="423">
          <cell r="A423" t="str">
            <v>2547.TW</v>
          </cell>
          <cell r="B423">
            <v>-0.11</v>
          </cell>
          <cell r="E423">
            <v>-8.8000000000000003E-4</v>
          </cell>
          <cell r="F423">
            <v>1.1599999999999999E-2</v>
          </cell>
          <cell r="G423">
            <v>0.39062999999999998</v>
          </cell>
          <cell r="H423">
            <v>0.12856999999999999</v>
          </cell>
          <cell r="J423">
            <v>0.81070750000000003</v>
          </cell>
          <cell r="K423">
            <v>8.8529999999999998</v>
          </cell>
        </row>
        <row r="424">
          <cell r="A424" t="str">
            <v>2548.TW</v>
          </cell>
          <cell r="B424">
            <v>8.33</v>
          </cell>
          <cell r="D424">
            <v>15.3210125</v>
          </cell>
          <cell r="E424">
            <v>0.11848</v>
          </cell>
          <cell r="F424">
            <v>4.0900002999999997E-2</v>
          </cell>
          <cell r="G424">
            <v>0.31089001999999999</v>
          </cell>
          <cell r="H424">
            <v>-10.400359999999999</v>
          </cell>
          <cell r="I424">
            <v>18.907561999999999</v>
          </cell>
          <cell r="J424">
            <v>2.3536619999999999</v>
          </cell>
          <cell r="K424">
            <v>40.067</v>
          </cell>
        </row>
        <row r="425">
          <cell r="A425" t="str">
            <v>2597.TW</v>
          </cell>
          <cell r="B425">
            <v>11.14</v>
          </cell>
          <cell r="C425">
            <v>0.56699999999999995</v>
          </cell>
          <cell r="E425">
            <v>0.25230999999999998</v>
          </cell>
          <cell r="F425">
            <v>6.9250000000000006E-2</v>
          </cell>
          <cell r="G425">
            <v>0.15506</v>
          </cell>
          <cell r="H425">
            <v>0.14850000999999999</v>
          </cell>
          <cell r="I425">
            <v>15.709156</v>
          </cell>
          <cell r="J425">
            <v>5.0031447</v>
          </cell>
          <cell r="K425">
            <v>120.748</v>
          </cell>
        </row>
        <row r="426">
          <cell r="A426" t="str">
            <v>2601.TW</v>
          </cell>
          <cell r="B426">
            <v>-2.17</v>
          </cell>
          <cell r="E426">
            <v>-0.21682999999999999</v>
          </cell>
          <cell r="F426">
            <v>-8.0900009999999994E-3</v>
          </cell>
          <cell r="G426">
            <v>0.64827000000000001</v>
          </cell>
          <cell r="H426">
            <v>6.5210000000000004E-2</v>
          </cell>
          <cell r="J426">
            <v>0.76568020000000003</v>
          </cell>
          <cell r="K426">
            <v>6.306</v>
          </cell>
        </row>
        <row r="427">
          <cell r="A427" t="str">
            <v>2603.TW</v>
          </cell>
          <cell r="B427">
            <v>22.14</v>
          </cell>
          <cell r="C427">
            <v>1.5649999999999999</v>
          </cell>
          <cell r="D427">
            <v>21.569595</v>
          </cell>
          <cell r="E427">
            <v>9.5079999999999998E-2</v>
          </cell>
          <cell r="F427">
            <v>2.7720000000000002E-2</v>
          </cell>
          <cell r="G427">
            <v>0.18107999999999999</v>
          </cell>
          <cell r="H427">
            <v>0.16763</v>
          </cell>
          <cell r="I427">
            <v>9.8690160000000002</v>
          </cell>
          <cell r="J427">
            <v>0.99239239999999995</v>
          </cell>
          <cell r="K427">
            <v>140.75299999999999</v>
          </cell>
        </row>
        <row r="428">
          <cell r="A428" t="str">
            <v>2605.TW</v>
          </cell>
          <cell r="B428">
            <v>1.1299999999999999</v>
          </cell>
          <cell r="D428">
            <v>15.862069</v>
          </cell>
          <cell r="E428">
            <v>4.4159996999999999E-2</v>
          </cell>
          <cell r="F428">
            <v>2.0230000000000001E-2</v>
          </cell>
          <cell r="G428">
            <v>0.23093</v>
          </cell>
          <cell r="H428">
            <v>0.27677000000000002</v>
          </cell>
          <cell r="I428">
            <v>28.495577000000001</v>
          </cell>
          <cell r="J428">
            <v>1.142695</v>
          </cell>
          <cell r="K428">
            <v>7.4809999999999999</v>
          </cell>
        </row>
        <row r="429">
          <cell r="A429" t="str">
            <v>2606.TW</v>
          </cell>
          <cell r="B429">
            <v>3.82</v>
          </cell>
          <cell r="C429">
            <v>0.871</v>
          </cell>
          <cell r="D429">
            <v>15.251256</v>
          </cell>
          <cell r="E429">
            <v>0.08</v>
          </cell>
          <cell r="F429">
            <v>2.155E-2</v>
          </cell>
          <cell r="G429">
            <v>0.23527001</v>
          </cell>
          <cell r="H429">
            <v>0.24379998</v>
          </cell>
          <cell r="I429">
            <v>15.890053</v>
          </cell>
          <cell r="J429">
            <v>1.5221807999999999</v>
          </cell>
          <cell r="K429">
            <v>17.010999999999999</v>
          </cell>
        </row>
        <row r="430">
          <cell r="A430" t="str">
            <v>2607.TW</v>
          </cell>
          <cell r="B430">
            <v>2.66</v>
          </cell>
          <cell r="C430">
            <v>0.625</v>
          </cell>
          <cell r="E430">
            <v>9.182999E-2</v>
          </cell>
          <cell r="F430">
            <v>3.8120000000000001E-2</v>
          </cell>
          <cell r="G430">
            <v>0.24962999</v>
          </cell>
          <cell r="H430">
            <v>0.16016</v>
          </cell>
          <cell r="I430">
            <v>12.800751</v>
          </cell>
          <cell r="J430">
            <v>1.1509988</v>
          </cell>
          <cell r="K430">
            <v>15.363</v>
          </cell>
        </row>
        <row r="431">
          <cell r="A431" t="str">
            <v>2608.TW</v>
          </cell>
          <cell r="B431">
            <v>3.65</v>
          </cell>
          <cell r="C431">
            <v>0.50800000000000001</v>
          </cell>
          <cell r="D431">
            <v>19.372198000000001</v>
          </cell>
          <cell r="E431">
            <v>0.14534000999999999</v>
          </cell>
          <cell r="F431">
            <v>3.8949999999999999E-2</v>
          </cell>
          <cell r="G431">
            <v>0.18176001</v>
          </cell>
          <cell r="H431">
            <v>0.13517000000000001</v>
          </cell>
          <cell r="I431">
            <v>11.835616</v>
          </cell>
          <cell r="J431">
            <v>1.625894</v>
          </cell>
          <cell r="K431">
            <v>25.765999999999998</v>
          </cell>
        </row>
        <row r="432">
          <cell r="A432" t="str">
            <v>2609.TW</v>
          </cell>
          <cell r="B432">
            <v>3.08</v>
          </cell>
          <cell r="C432">
            <v>1.667</v>
          </cell>
          <cell r="D432">
            <v>57.194243999999998</v>
          </cell>
          <cell r="E432">
            <v>3.4730002000000003E-2</v>
          </cell>
          <cell r="F432">
            <v>6.3800000000000003E-3</v>
          </cell>
          <cell r="G432">
            <v>8.7519996000000003E-2</v>
          </cell>
          <cell r="H432">
            <v>0.17889999000000001</v>
          </cell>
          <cell r="I432">
            <v>25.811689999999999</v>
          </cell>
          <cell r="J432">
            <v>0.95727779999999996</v>
          </cell>
          <cell r="K432">
            <v>42.23</v>
          </cell>
        </row>
        <row r="433">
          <cell r="A433" t="str">
            <v>2610.TW</v>
          </cell>
          <cell r="B433">
            <v>1.4</v>
          </cell>
          <cell r="C433">
            <v>0.73799999999999999</v>
          </cell>
          <cell r="D433">
            <v>26.781609</v>
          </cell>
          <cell r="E433">
            <v>0.12271</v>
          </cell>
          <cell r="F433">
            <v>2.5669999999999998E-2</v>
          </cell>
          <cell r="G433">
            <v>0.13748999000000001</v>
          </cell>
          <cell r="H433">
            <v>7.9189999999999997E-2</v>
          </cell>
          <cell r="I433">
            <v>16.642856999999999</v>
          </cell>
          <cell r="J433">
            <v>1.8235891</v>
          </cell>
          <cell r="K433">
            <v>31.565999999999999</v>
          </cell>
        </row>
        <row r="434">
          <cell r="A434" t="str">
            <v>2611.TW</v>
          </cell>
          <cell r="B434">
            <v>3.56</v>
          </cell>
          <cell r="C434">
            <v>1.0149999999999999</v>
          </cell>
          <cell r="E434">
            <v>0.15986</v>
          </cell>
          <cell r="F434">
            <v>-7.9399999999999991E-3</v>
          </cell>
          <cell r="G434">
            <v>0.23630999999999999</v>
          </cell>
          <cell r="H434">
            <v>-0.101239994</v>
          </cell>
          <cell r="I434">
            <v>9.0449439999999992</v>
          </cell>
          <cell r="J434">
            <v>2.0278356</v>
          </cell>
          <cell r="K434">
            <v>3.266</v>
          </cell>
        </row>
        <row r="435">
          <cell r="A435" t="str">
            <v>2612.TW</v>
          </cell>
          <cell r="B435">
            <v>1.43</v>
          </cell>
          <cell r="C435">
            <v>1.036</v>
          </cell>
          <cell r="D435">
            <v>13.082902000000001</v>
          </cell>
          <cell r="E435">
            <v>2.7799999999999998E-2</v>
          </cell>
          <cell r="F435">
            <v>1.0670001E-2</v>
          </cell>
          <cell r="G435">
            <v>0.21354999999999999</v>
          </cell>
          <cell r="H435">
            <v>0.11461</v>
          </cell>
          <cell r="I435">
            <v>35.314686000000002</v>
          </cell>
          <cell r="J435">
            <v>0.86089329999999997</v>
          </cell>
          <cell r="K435">
            <v>20.329999999999998</v>
          </cell>
        </row>
        <row r="436">
          <cell r="A436" t="str">
            <v>2613.TW</v>
          </cell>
          <cell r="B436">
            <v>1.0900000000000001</v>
          </cell>
          <cell r="E436">
            <v>4.9820000000000003E-2</v>
          </cell>
          <cell r="F436">
            <v>1.8540000000000001E-2</v>
          </cell>
          <cell r="G436">
            <v>0.15720001</v>
          </cell>
          <cell r="H436">
            <v>7.8439995999999998E-2</v>
          </cell>
          <cell r="I436">
            <v>35.091743000000001</v>
          </cell>
          <cell r="J436">
            <v>1.6886672</v>
          </cell>
          <cell r="K436">
            <v>23.343</v>
          </cell>
        </row>
        <row r="437">
          <cell r="A437" t="str">
            <v>2614.TW</v>
          </cell>
          <cell r="B437">
            <v>-1.06</v>
          </cell>
          <cell r="E437">
            <v>-9.2730000000000007E-2</v>
          </cell>
          <cell r="F437">
            <v>1.8699999999999999E-3</v>
          </cell>
          <cell r="G437">
            <v>0.30103000000000002</v>
          </cell>
          <cell r="H437">
            <v>6.4820000000000003E-2</v>
          </cell>
          <cell r="J437">
            <v>2.0422327999999998</v>
          </cell>
          <cell r="K437">
            <v>19.175000000000001</v>
          </cell>
        </row>
        <row r="438">
          <cell r="A438" t="str">
            <v>2615.TW</v>
          </cell>
          <cell r="B438">
            <v>0.33</v>
          </cell>
          <cell r="C438">
            <v>1.4219999999999999</v>
          </cell>
          <cell r="D438">
            <v>138.09524999999999</v>
          </cell>
          <cell r="E438">
            <v>4.3400000000000001E-3</v>
          </cell>
          <cell r="F438">
            <v>-4.8799999999999998E-3</v>
          </cell>
          <cell r="G438">
            <v>3.6510002E-2</v>
          </cell>
          <cell r="H438">
            <v>7.1410000000000001E-2</v>
          </cell>
          <cell r="I438">
            <v>263.63634999999999</v>
          </cell>
          <cell r="J438">
            <v>1.1211918999999999</v>
          </cell>
          <cell r="K438">
            <v>36.448</v>
          </cell>
        </row>
        <row r="439">
          <cell r="A439" t="str">
            <v>2616.TW</v>
          </cell>
          <cell r="B439">
            <v>0.26</v>
          </cell>
          <cell r="C439">
            <v>0.14399999999999999</v>
          </cell>
          <cell r="E439">
            <v>1.6379999999999999E-2</v>
          </cell>
          <cell r="F439">
            <v>-2.15E-3</v>
          </cell>
          <cell r="G439">
            <v>7.4219999999999994E-2</v>
          </cell>
          <cell r="H439">
            <v>-8.77E-3</v>
          </cell>
          <cell r="I439">
            <v>99.230770000000007</v>
          </cell>
          <cell r="J439">
            <v>0.71768330000000002</v>
          </cell>
          <cell r="K439">
            <v>120.828</v>
          </cell>
        </row>
        <row r="440">
          <cell r="A440" t="str">
            <v>2617.TW</v>
          </cell>
          <cell r="B440">
            <v>4.45</v>
          </cell>
          <cell r="D440">
            <v>12.190476</v>
          </cell>
          <cell r="E440">
            <v>0.11512999</v>
          </cell>
          <cell r="F440">
            <v>3.4630000000000001E-2</v>
          </cell>
          <cell r="G440">
            <v>0.38501999999999997</v>
          </cell>
          <cell r="H440">
            <v>0.38336999999999999</v>
          </cell>
          <cell r="I440">
            <v>8.6292139999999993</v>
          </cell>
          <cell r="J440">
            <v>0.96830320000000003</v>
          </cell>
          <cell r="K440">
            <v>9.8010000000000002</v>
          </cell>
        </row>
        <row r="441">
          <cell r="A441" t="str">
            <v>2618.TW</v>
          </cell>
          <cell r="B441">
            <v>4.03</v>
          </cell>
          <cell r="C441">
            <v>0.91600000000000004</v>
          </cell>
          <cell r="D441">
            <v>14.215687000000001</v>
          </cell>
          <cell r="E441">
            <v>0.22591998999999999</v>
          </cell>
          <cell r="F441">
            <v>5.6230000000000002E-2</v>
          </cell>
          <cell r="G441">
            <v>0.21393000000000001</v>
          </cell>
          <cell r="H441">
            <v>0.12817999999999999</v>
          </cell>
          <cell r="I441">
            <v>8.9950369999999999</v>
          </cell>
          <cell r="J441">
            <v>1.9572377000000001</v>
          </cell>
          <cell r="K441">
            <v>38.558999999999997</v>
          </cell>
        </row>
        <row r="442">
          <cell r="A442" t="str">
            <v>2630.TW</v>
          </cell>
          <cell r="B442">
            <v>0.17</v>
          </cell>
          <cell r="C442">
            <v>0.64</v>
          </cell>
          <cell r="D442">
            <v>60.797103999999997</v>
          </cell>
          <cell r="E442">
            <v>3.5529999999999999E-2</v>
          </cell>
          <cell r="F442">
            <v>1.523E-2</v>
          </cell>
          <cell r="G442">
            <v>7.6109999999999997E-2</v>
          </cell>
          <cell r="H442">
            <v>4.1770000000000002E-2</v>
          </cell>
          <cell r="I442">
            <v>246.76471000000001</v>
          </cell>
          <cell r="J442">
            <v>2.6648456999999999</v>
          </cell>
          <cell r="K442">
            <v>24.518999999999998</v>
          </cell>
        </row>
        <row r="443">
          <cell r="A443" t="str">
            <v>2633.TW</v>
          </cell>
          <cell r="B443">
            <v>1.39</v>
          </cell>
          <cell r="C443">
            <v>0.28100000000000003</v>
          </cell>
          <cell r="D443">
            <v>25.862069999999999</v>
          </cell>
          <cell r="E443">
            <v>0.10927000000000001</v>
          </cell>
          <cell r="F443">
            <v>3.2919999999999998E-2</v>
          </cell>
          <cell r="G443">
            <v>0.44779997999999999</v>
          </cell>
          <cell r="H443">
            <v>0.44002997999999999</v>
          </cell>
          <cell r="I443">
            <v>21.582733000000001</v>
          </cell>
          <cell r="J443">
            <v>2.2990267000000002</v>
          </cell>
          <cell r="K443">
            <v>9.0690000000000008</v>
          </cell>
        </row>
        <row r="444">
          <cell r="A444" t="str">
            <v>2634.TW</v>
          </cell>
          <cell r="B444">
            <v>2.63</v>
          </cell>
          <cell r="D444">
            <v>15.783476</v>
          </cell>
          <cell r="E444">
            <v>0.14482</v>
          </cell>
          <cell r="F444">
            <v>4.0849999999999997E-2</v>
          </cell>
          <cell r="G444">
            <v>0.11359999</v>
          </cell>
          <cell r="H444">
            <v>7.2680004000000006E-2</v>
          </cell>
          <cell r="I444">
            <v>21.064637999999999</v>
          </cell>
          <cell r="J444">
            <v>2.9177860999999998</v>
          </cell>
          <cell r="K444">
            <v>42.09</v>
          </cell>
        </row>
        <row r="445">
          <cell r="A445" t="str">
            <v>2636.TW</v>
          </cell>
          <cell r="B445">
            <v>10.58</v>
          </cell>
          <cell r="C445">
            <v>1.131</v>
          </cell>
          <cell r="D445">
            <v>11.867906</v>
          </cell>
          <cell r="E445">
            <v>0.17242001000000001</v>
          </cell>
          <cell r="F445">
            <v>3.2479998000000003E-2</v>
          </cell>
          <cell r="G445">
            <v>0.19954</v>
          </cell>
          <cell r="H445">
            <v>6.0300003999999997E-2</v>
          </cell>
          <cell r="I445">
            <v>10.869565</v>
          </cell>
          <cell r="J445">
            <v>1.8274564</v>
          </cell>
          <cell r="K445">
            <v>106.755</v>
          </cell>
        </row>
        <row r="446">
          <cell r="A446" t="str">
            <v>2637.TW</v>
          </cell>
          <cell r="B446">
            <v>4.1900000000000004</v>
          </cell>
          <cell r="C446">
            <v>0.97699999999999998</v>
          </cell>
          <cell r="D446">
            <v>9.8692810000000009</v>
          </cell>
          <cell r="E446">
            <v>0.102819994</v>
          </cell>
          <cell r="F446">
            <v>3.1070001E-2</v>
          </cell>
          <cell r="G446">
            <v>0.26235999999999998</v>
          </cell>
          <cell r="H446">
            <v>0.30819999999999997</v>
          </cell>
          <cell r="I446">
            <v>18.019093000000002</v>
          </cell>
          <cell r="J446">
            <v>37.228794000000001</v>
          </cell>
          <cell r="K446">
            <v>0.77300000000000002</v>
          </cell>
        </row>
        <row r="447">
          <cell r="A447" t="str">
            <v>2642.TW</v>
          </cell>
          <cell r="B447">
            <v>1.1299999999999999</v>
          </cell>
          <cell r="D447">
            <v>53.75</v>
          </cell>
          <cell r="E447">
            <v>4.5969999999999997E-2</v>
          </cell>
          <cell r="F447">
            <v>1.6799999999999999E-2</v>
          </cell>
          <cell r="G447">
            <v>0.13552</v>
          </cell>
          <cell r="H447">
            <v>1.883E-2</v>
          </cell>
          <cell r="I447">
            <v>34.247787000000002</v>
          </cell>
          <cell r="J447">
            <v>1.6825356</v>
          </cell>
          <cell r="K447">
            <v>41.902000000000001</v>
          </cell>
        </row>
        <row r="448">
          <cell r="A448" t="str">
            <v>2645.TW</v>
          </cell>
          <cell r="B448">
            <v>5.4</v>
          </cell>
          <cell r="C448">
            <v>0.25800000000000001</v>
          </cell>
          <cell r="D448">
            <v>19.385964999999999</v>
          </cell>
          <cell r="E448">
            <v>0.15357999999999999</v>
          </cell>
          <cell r="F448">
            <v>5.3540003000000003E-2</v>
          </cell>
          <cell r="G448">
            <v>0.17860999999999999</v>
          </cell>
          <cell r="H448">
            <v>0.10657999999999999</v>
          </cell>
          <cell r="I448">
            <v>20.462962999999998</v>
          </cell>
          <cell r="J448">
            <v>3.1939185000000001</v>
          </cell>
          <cell r="K448">
            <v>39.895000000000003</v>
          </cell>
        </row>
        <row r="449">
          <cell r="A449" t="str">
            <v>2701.TW</v>
          </cell>
          <cell r="B449">
            <v>0.54</v>
          </cell>
          <cell r="C449">
            <v>0.25800000000000001</v>
          </cell>
          <cell r="E449">
            <v>2.9289998000000001E-2</v>
          </cell>
          <cell r="F449">
            <v>1.43099995E-2</v>
          </cell>
          <cell r="G449">
            <v>0.77629000000000004</v>
          </cell>
          <cell r="H449">
            <v>0.60719999999999996</v>
          </cell>
          <cell r="I449">
            <v>25.277777</v>
          </cell>
          <cell r="J449">
            <v>0.74136429999999998</v>
          </cell>
          <cell r="K449">
            <v>0.76600000000000001</v>
          </cell>
        </row>
        <row r="450">
          <cell r="A450" t="str">
            <v>2702.TW</v>
          </cell>
          <cell r="B450">
            <v>0.7</v>
          </cell>
          <cell r="C450">
            <v>0.73</v>
          </cell>
          <cell r="E450">
            <v>8.0699994999999993E-3</v>
          </cell>
          <cell r="F450">
            <v>5.3100003999999998E-3</v>
          </cell>
          <cell r="G450">
            <v>0.81342999999999999</v>
          </cell>
          <cell r="H450">
            <v>3.4389999999999997E-2</v>
          </cell>
          <cell r="I450">
            <v>28.500001999999999</v>
          </cell>
          <cell r="J450">
            <v>0.98024774000000003</v>
          </cell>
          <cell r="K450">
            <v>9.1509999999999998</v>
          </cell>
        </row>
        <row r="451">
          <cell r="A451" t="str">
            <v>2704.TW</v>
          </cell>
          <cell r="B451">
            <v>5.09</v>
          </cell>
          <cell r="C451">
            <v>0.16900000000000001</v>
          </cell>
          <cell r="D451">
            <v>66.886795000000006</v>
          </cell>
          <cell r="E451">
            <v>2.9719999E-2</v>
          </cell>
          <cell r="F451">
            <v>-7.2000003000000003E-3</v>
          </cell>
          <cell r="G451">
            <v>0.28888999999999998</v>
          </cell>
          <cell r="H451">
            <v>-0.75144</v>
          </cell>
          <cell r="I451">
            <v>13.929273</v>
          </cell>
          <cell r="J451">
            <v>1.3156186000000001</v>
          </cell>
          <cell r="K451">
            <v>3.4860000000000002</v>
          </cell>
        </row>
        <row r="452">
          <cell r="A452" t="str">
            <v>2705.TW</v>
          </cell>
          <cell r="B452">
            <v>-0.25</v>
          </cell>
          <cell r="E452">
            <v>-9.8799999999999999E-3</v>
          </cell>
          <cell r="F452">
            <v>2.5400000000000002E-3</v>
          </cell>
          <cell r="G452">
            <v>0.32991999999999999</v>
          </cell>
          <cell r="H452">
            <v>-3.2059999999999998E-2</v>
          </cell>
          <cell r="J452">
            <v>0.8345226</v>
          </cell>
          <cell r="K452">
            <v>11.557</v>
          </cell>
        </row>
        <row r="453">
          <cell r="A453" t="str">
            <v>2706.TW</v>
          </cell>
          <cell r="B453">
            <v>0.59</v>
          </cell>
          <cell r="C453">
            <v>0.35399999999999998</v>
          </cell>
          <cell r="E453">
            <v>3.0800000000000001E-2</v>
          </cell>
          <cell r="F453">
            <v>1.308E-2</v>
          </cell>
          <cell r="G453">
            <v>0.77415999999999996</v>
          </cell>
          <cell r="H453">
            <v>1.71776</v>
          </cell>
          <cell r="I453">
            <v>28.559324</v>
          </cell>
          <cell r="J453">
            <v>0.85092420000000002</v>
          </cell>
          <cell r="K453">
            <v>0.68700000000000006</v>
          </cell>
        </row>
        <row r="454">
          <cell r="A454" t="str">
            <v>2707.TW</v>
          </cell>
          <cell r="B454">
            <v>11.57</v>
          </cell>
          <cell r="C454">
            <v>0.53500000000000003</v>
          </cell>
          <cell r="D454">
            <v>18.874426</v>
          </cell>
          <cell r="E454">
            <v>0.39955002000000001</v>
          </cell>
          <cell r="F454">
            <v>0.10901</v>
          </cell>
          <cell r="G454">
            <v>0.37333</v>
          </cell>
          <cell r="H454">
            <v>0.28726997999999998</v>
          </cell>
          <cell r="I454">
            <v>21.305099999999999</v>
          </cell>
          <cell r="J454">
            <v>8.6631049999999998</v>
          </cell>
          <cell r="K454">
            <v>53.165999999999997</v>
          </cell>
        </row>
        <row r="455">
          <cell r="A455" t="str">
            <v>2712.TW</v>
          </cell>
          <cell r="B455">
            <v>0.25</v>
          </cell>
          <cell r="C455">
            <v>-6.5000000000000002E-2</v>
          </cell>
          <cell r="E455">
            <v>3.9600000000000003E-2</v>
          </cell>
          <cell r="F455">
            <v>1.9539999999999998E-2</v>
          </cell>
          <cell r="G455">
            <v>0.30042000000000002</v>
          </cell>
          <cell r="H455">
            <v>-3.0280001000000001E-2</v>
          </cell>
          <cell r="I455">
            <v>125.4</v>
          </cell>
          <cell r="J455">
            <v>2.6172984000000001</v>
          </cell>
          <cell r="K455">
            <v>6.2489999999999997</v>
          </cell>
        </row>
        <row r="456">
          <cell r="A456" t="str">
            <v>2722.TW</v>
          </cell>
          <cell r="B456">
            <v>0.71</v>
          </cell>
          <cell r="C456">
            <v>0.312</v>
          </cell>
          <cell r="E456">
            <v>3.6880000000000003E-2</v>
          </cell>
          <cell r="F456">
            <v>1.67E-2</v>
          </cell>
          <cell r="G456">
            <v>0.45340999999999998</v>
          </cell>
          <cell r="H456">
            <v>-0.13944999999999999</v>
          </cell>
          <cell r="I456">
            <v>88.873239999999996</v>
          </cell>
          <cell r="J456">
            <v>3.7907004</v>
          </cell>
          <cell r="K456">
            <v>6.47</v>
          </cell>
        </row>
        <row r="457">
          <cell r="A457" t="str">
            <v>2723.TW</v>
          </cell>
          <cell r="B457">
            <v>3.71</v>
          </cell>
          <cell r="D457">
            <v>14.361370000000001</v>
          </cell>
          <cell r="E457">
            <v>6.0010000000000001E-2</v>
          </cell>
          <cell r="F457">
            <v>3.3509999999999998E-2</v>
          </cell>
          <cell r="G457">
            <v>0.59148999999999996</v>
          </cell>
          <cell r="H457">
            <v>6.6009999999999999E-2</v>
          </cell>
          <cell r="I457">
            <v>24.851751</v>
          </cell>
          <cell r="J457">
            <v>1.4711278999999999</v>
          </cell>
          <cell r="K457">
            <v>110.212</v>
          </cell>
        </row>
        <row r="458">
          <cell r="A458" t="str">
            <v>2727.TW</v>
          </cell>
          <cell r="B458">
            <v>15.68</v>
          </cell>
          <cell r="D458">
            <v>14.441089</v>
          </cell>
          <cell r="E458">
            <v>0.33596999999999999</v>
          </cell>
          <cell r="F458">
            <v>6.7159999999999997E-2</v>
          </cell>
          <cell r="G458">
            <v>0.46856999999999999</v>
          </cell>
          <cell r="H458">
            <v>6.4740000000000006E-2</v>
          </cell>
          <cell r="I458">
            <v>15.242347000000001</v>
          </cell>
          <cell r="J458">
            <v>5.6166577000000002</v>
          </cell>
          <cell r="K458">
            <v>271.83800000000002</v>
          </cell>
        </row>
        <row r="459">
          <cell r="A459" t="str">
            <v>2731.TW</v>
          </cell>
          <cell r="B459">
            <v>17.489999999999998</v>
          </cell>
          <cell r="C459">
            <v>0.63600000000000001</v>
          </cell>
          <cell r="D459">
            <v>20.384615</v>
          </cell>
          <cell r="E459">
            <v>0.54635999999999996</v>
          </cell>
          <cell r="F459">
            <v>7.3599999999999999E-2</v>
          </cell>
          <cell r="G459">
            <v>0.15067</v>
          </cell>
          <cell r="H459">
            <v>5.0430004E-2</v>
          </cell>
          <cell r="I459">
            <v>9.0909089999999999</v>
          </cell>
          <cell r="J459">
            <v>3.9749007000000001</v>
          </cell>
          <cell r="K459">
            <v>234.95699999999999</v>
          </cell>
        </row>
        <row r="460">
          <cell r="A460" t="str">
            <v>2739.TW</v>
          </cell>
          <cell r="B460">
            <v>5.44</v>
          </cell>
          <cell r="D460">
            <v>13.11637</v>
          </cell>
          <cell r="E460">
            <v>0.45893001999999999</v>
          </cell>
          <cell r="F460">
            <v>2.4899999999999999E-2</v>
          </cell>
          <cell r="G460">
            <v>0.39106997999999998</v>
          </cell>
          <cell r="H460">
            <v>0.16724000999999999</v>
          </cell>
          <cell r="I460">
            <v>12.224264</v>
          </cell>
          <cell r="J460">
            <v>4.7955579999999998</v>
          </cell>
          <cell r="K460">
            <v>54.462000000000003</v>
          </cell>
        </row>
        <row r="461">
          <cell r="A461" t="str">
            <v>2748.TW</v>
          </cell>
          <cell r="B461">
            <v>3.25</v>
          </cell>
          <cell r="C461">
            <v>0.38500000000000001</v>
          </cell>
          <cell r="D461">
            <v>14.84787</v>
          </cell>
          <cell r="E461">
            <v>0.116739996</v>
          </cell>
          <cell r="F461">
            <v>4.0939997999999998E-2</v>
          </cell>
          <cell r="G461">
            <v>0.33189999999999997</v>
          </cell>
          <cell r="H461">
            <v>0.18753</v>
          </cell>
          <cell r="I461">
            <v>22.523074999999999</v>
          </cell>
          <cell r="J461">
            <v>2.7329748</v>
          </cell>
          <cell r="K461">
            <v>23.041</v>
          </cell>
        </row>
        <row r="462">
          <cell r="A462" t="str">
            <v>2753.TW</v>
          </cell>
          <cell r="B462">
            <v>8.68</v>
          </cell>
          <cell r="C462">
            <v>-7.5999999999999998E-2</v>
          </cell>
          <cell r="D462">
            <v>14.182896</v>
          </cell>
          <cell r="E462">
            <v>0.15786</v>
          </cell>
          <cell r="F462">
            <v>6.9419999999999996E-2</v>
          </cell>
          <cell r="G462">
            <v>0.34777000000000002</v>
          </cell>
          <cell r="H462">
            <v>8.1199995999999997E-2</v>
          </cell>
          <cell r="I462">
            <v>19.297234</v>
          </cell>
          <cell r="J462">
            <v>3.2933542999999998</v>
          </cell>
          <cell r="K462">
            <v>110.584</v>
          </cell>
        </row>
        <row r="463">
          <cell r="A463" t="str">
            <v>2762.TW</v>
          </cell>
          <cell r="D463">
            <v>14.5747795</v>
          </cell>
          <cell r="E463">
            <v>0.10476000000000001</v>
          </cell>
          <cell r="F463">
            <v>1.7970000999999999E-2</v>
          </cell>
          <cell r="G463">
            <v>0.16408001</v>
          </cell>
          <cell r="H463">
            <v>6.0519999999999997E-2</v>
          </cell>
          <cell r="K463">
            <v>93.331000000000003</v>
          </cell>
        </row>
        <row r="464">
          <cell r="A464" t="str">
            <v>2801.TW</v>
          </cell>
          <cell r="B464">
            <v>1.22</v>
          </cell>
          <cell r="C464">
            <v>0.34699999999999998</v>
          </cell>
          <cell r="E464">
            <v>7.2399995999999994E-2</v>
          </cell>
          <cell r="F464">
            <v>4.6299999999999996E-3</v>
          </cell>
          <cell r="H464">
            <v>0.50205999999999995</v>
          </cell>
          <cell r="I464">
            <v>15.040983000000001</v>
          </cell>
          <cell r="J464">
            <v>1.0254835</v>
          </cell>
          <cell r="K464">
            <v>3.3170000000000002</v>
          </cell>
        </row>
        <row r="465">
          <cell r="A465" t="str">
            <v>2809.TW</v>
          </cell>
          <cell r="B465">
            <v>6.65</v>
          </cell>
          <cell r="C465">
            <v>0.623</v>
          </cell>
          <cell r="D465">
            <v>13.067226</v>
          </cell>
          <cell r="E465">
            <v>0.15293000000000001</v>
          </cell>
          <cell r="F465">
            <v>1.9170000999999999E-2</v>
          </cell>
          <cell r="H465">
            <v>0.76514000000000004</v>
          </cell>
          <cell r="I465">
            <v>9.3533829999999991</v>
          </cell>
          <cell r="J465">
            <v>1.3171269000000001</v>
          </cell>
          <cell r="K465">
            <v>10.013999999999999</v>
          </cell>
        </row>
        <row r="466">
          <cell r="A466" t="str">
            <v>2812.TW</v>
          </cell>
          <cell r="B466">
            <v>1.42</v>
          </cell>
          <cell r="E466">
            <v>9.9010000000000001E-2</v>
          </cell>
          <cell r="F466">
            <v>8.7500000000000008E-3</v>
          </cell>
          <cell r="H466">
            <v>0.56359999999999999</v>
          </cell>
          <cell r="I466">
            <v>12.922535999999999</v>
          </cell>
          <cell r="J466">
            <v>1.2147490999999999</v>
          </cell>
          <cell r="K466">
            <v>3.17</v>
          </cell>
        </row>
        <row r="467">
          <cell r="A467" t="str">
            <v>2816.TW</v>
          </cell>
          <cell r="B467">
            <v>6.29</v>
          </cell>
          <cell r="E467">
            <v>0.24174000000000001</v>
          </cell>
          <cell r="F467">
            <v>4.8619999999999997E-2</v>
          </cell>
          <cell r="G467">
            <v>0.34756002000000003</v>
          </cell>
          <cell r="H467">
            <v>0.16420999</v>
          </cell>
          <cell r="I467">
            <v>5.3020662999999999</v>
          </cell>
          <cell r="J467">
            <v>1.1421231999999999</v>
          </cell>
          <cell r="K467">
            <v>48.991</v>
          </cell>
        </row>
        <row r="468">
          <cell r="A468" t="str">
            <v>2820.TW</v>
          </cell>
          <cell r="B468">
            <v>0.96</v>
          </cell>
          <cell r="C468">
            <v>0.224</v>
          </cell>
          <cell r="E468">
            <v>5.493E-2</v>
          </cell>
          <cell r="F468">
            <v>5.9899999999999997E-3</v>
          </cell>
          <cell r="G468">
            <v>1</v>
          </cell>
          <cell r="H468">
            <v>0.68828999999999996</v>
          </cell>
          <cell r="I468">
            <v>16.041665999999999</v>
          </cell>
          <cell r="J468">
            <v>0.82947320000000002</v>
          </cell>
          <cell r="K468">
            <v>1.528</v>
          </cell>
        </row>
        <row r="469">
          <cell r="A469" t="str">
            <v>2832.TW</v>
          </cell>
          <cell r="B469">
            <v>3.12</v>
          </cell>
          <cell r="E469">
            <v>0.10191</v>
          </cell>
          <cell r="F469">
            <v>3.5279999999999999E-2</v>
          </cell>
          <cell r="G469">
            <v>0.41166999999999998</v>
          </cell>
          <cell r="H469">
            <v>0.23558001000000001</v>
          </cell>
          <cell r="I469">
            <v>9.0224360000000008</v>
          </cell>
          <cell r="J469">
            <v>0.86006720000000003</v>
          </cell>
          <cell r="K469">
            <v>19.13</v>
          </cell>
        </row>
        <row r="470">
          <cell r="A470" t="str">
            <v>2834.TW</v>
          </cell>
          <cell r="B470">
            <v>1.21</v>
          </cell>
          <cell r="C470">
            <v>0.43099999999999999</v>
          </cell>
          <cell r="D470">
            <v>20</v>
          </cell>
          <cell r="E470">
            <v>8.5419999999999996E-2</v>
          </cell>
          <cell r="F470">
            <v>4.6200002999999996E-3</v>
          </cell>
          <cell r="H470">
            <v>0.47273999999999999</v>
          </cell>
          <cell r="I470">
            <v>14.049586</v>
          </cell>
          <cell r="J470">
            <v>1.1324273</v>
          </cell>
          <cell r="K470">
            <v>3.3279999999999998</v>
          </cell>
        </row>
        <row r="471">
          <cell r="A471" t="str">
            <v>2836.TW</v>
          </cell>
          <cell r="B471">
            <v>0.63</v>
          </cell>
          <cell r="C471">
            <v>0.23799999999999999</v>
          </cell>
          <cell r="E471">
            <v>4.9979999999999997E-2</v>
          </cell>
          <cell r="F471">
            <v>2.9499998999999999E-3</v>
          </cell>
          <cell r="H471">
            <v>0.29043999999999998</v>
          </cell>
          <cell r="I471">
            <v>18.492063999999999</v>
          </cell>
          <cell r="J471">
            <v>0.79224753000000003</v>
          </cell>
          <cell r="K471">
            <v>3.17</v>
          </cell>
        </row>
        <row r="472">
          <cell r="A472" t="str">
            <v>2838.TW</v>
          </cell>
          <cell r="B472">
            <v>1.04</v>
          </cell>
          <cell r="C472">
            <v>0.315</v>
          </cell>
          <cell r="E472">
            <v>6.4600000000000005E-2</v>
          </cell>
          <cell r="F472">
            <v>4.8399999999999997E-3</v>
          </cell>
          <cell r="H472">
            <v>0.20323999000000001</v>
          </cell>
          <cell r="I472">
            <v>15.192308000000001</v>
          </cell>
          <cell r="J472">
            <v>0.89874860000000001</v>
          </cell>
          <cell r="K472">
            <v>4.5810000000000004</v>
          </cell>
        </row>
        <row r="473">
          <cell r="A473" t="str">
            <v>2845.TW</v>
          </cell>
          <cell r="B473">
            <v>1.1100000000000001</v>
          </cell>
          <cell r="C473">
            <v>0.39</v>
          </cell>
          <cell r="E473">
            <v>7.3330000000000006E-2</v>
          </cell>
          <cell r="F473">
            <v>5.45E-3</v>
          </cell>
          <cell r="H473">
            <v>0.28416999999999998</v>
          </cell>
          <cell r="I473">
            <v>14.234234000000001</v>
          </cell>
          <cell r="J473">
            <v>1.0921407999999999</v>
          </cell>
          <cell r="K473">
            <v>2.964</v>
          </cell>
        </row>
        <row r="474">
          <cell r="A474" t="str">
            <v>2849.TW</v>
          </cell>
          <cell r="B474">
            <v>1.02</v>
          </cell>
          <cell r="E474">
            <v>6.028E-2</v>
          </cell>
          <cell r="F474">
            <v>5.7999999999999996E-3</v>
          </cell>
          <cell r="H474">
            <v>0.29725000000000001</v>
          </cell>
          <cell r="I474">
            <v>14.0196085</v>
          </cell>
          <cell r="J474">
            <v>0.80768143999999997</v>
          </cell>
          <cell r="K474">
            <v>2.879</v>
          </cell>
        </row>
        <row r="475">
          <cell r="A475" t="str">
            <v>2850.TW</v>
          </cell>
          <cell r="B475">
            <v>10.57</v>
          </cell>
          <cell r="C475">
            <v>0.372</v>
          </cell>
          <cell r="E475">
            <v>0.17907000000000001</v>
          </cell>
          <cell r="F475">
            <v>4.7989997999999999E-2</v>
          </cell>
          <cell r="G475">
            <v>0.36432999999999999</v>
          </cell>
          <cell r="H475">
            <v>0.22827</v>
          </cell>
          <cell r="I475">
            <v>8.8174080000000004</v>
          </cell>
          <cell r="J475">
            <v>1.6809148</v>
          </cell>
          <cell r="K475">
            <v>62.929000000000002</v>
          </cell>
        </row>
        <row r="476">
          <cell r="A476" t="str">
            <v>2851.TW</v>
          </cell>
          <cell r="B476">
            <v>3.14</v>
          </cell>
          <cell r="C476">
            <v>0.47299999999999998</v>
          </cell>
          <cell r="E476">
            <v>0.11594</v>
          </cell>
          <cell r="F476">
            <v>2.9560001999999998E-2</v>
          </cell>
          <cell r="G476">
            <v>0.14441000000000001</v>
          </cell>
          <cell r="H476">
            <v>0.22983000000000001</v>
          </cell>
          <cell r="I476">
            <v>8.8375800000000009</v>
          </cell>
          <cell r="J476">
            <v>1.1656724999999999</v>
          </cell>
          <cell r="K476">
            <v>27.420999999999999</v>
          </cell>
        </row>
        <row r="477">
          <cell r="A477" t="str">
            <v>2852.TW</v>
          </cell>
          <cell r="B477">
            <v>2.7</v>
          </cell>
          <cell r="C477">
            <v>0.23499999999999999</v>
          </cell>
          <cell r="E477">
            <v>0.10019</v>
          </cell>
          <cell r="F477">
            <v>3.0859999999999999E-2</v>
          </cell>
          <cell r="G477">
            <v>0.3493</v>
          </cell>
          <cell r="H477">
            <v>0.15517001</v>
          </cell>
          <cell r="I477">
            <v>9.1296289999999996</v>
          </cell>
          <cell r="J477">
            <v>0.88310105000000005</v>
          </cell>
          <cell r="K477">
            <v>25.088999999999999</v>
          </cell>
        </row>
        <row r="478">
          <cell r="A478" t="str">
            <v>2855.TW</v>
          </cell>
          <cell r="B478">
            <v>2.84</v>
          </cell>
          <cell r="C478">
            <v>0.76500000000000001</v>
          </cell>
          <cell r="E478">
            <v>9.3299999999999994E-2</v>
          </cell>
          <cell r="F478">
            <v>2.4539999999999999E-2</v>
          </cell>
          <cell r="G478">
            <v>0.90790999999999999</v>
          </cell>
          <cell r="H478">
            <v>0.22528999999999999</v>
          </cell>
          <cell r="I478">
            <v>9.3661980000000007</v>
          </cell>
          <cell r="J478">
            <v>1.2082671</v>
          </cell>
          <cell r="K478">
            <v>5.8339999999999996</v>
          </cell>
        </row>
        <row r="479">
          <cell r="A479" t="str">
            <v>2867.TW</v>
          </cell>
          <cell r="B479">
            <v>-2.13</v>
          </cell>
          <cell r="C479">
            <v>0.628</v>
          </cell>
          <cell r="E479">
            <v>-0.27667000000000003</v>
          </cell>
          <cell r="F479">
            <v>-6.96E-3</v>
          </cell>
          <cell r="G479">
            <v>-0.1137</v>
          </cell>
          <cell r="H479">
            <v>0.34375998000000002</v>
          </cell>
          <cell r="J479">
            <v>0.92185899999999998</v>
          </cell>
          <cell r="K479">
            <v>22.957000000000001</v>
          </cell>
        </row>
        <row r="480">
          <cell r="A480" t="str">
            <v>2880.TW</v>
          </cell>
          <cell r="B480">
            <v>1.58</v>
          </cell>
          <cell r="C480">
            <v>0.42899999999999999</v>
          </cell>
          <cell r="D480">
            <v>15.740741</v>
          </cell>
          <cell r="E480">
            <v>0.11012</v>
          </cell>
          <cell r="F480">
            <v>5.77E-3</v>
          </cell>
          <cell r="H480">
            <v>0.44949</v>
          </cell>
          <cell r="I480">
            <v>16.139240000000001</v>
          </cell>
          <cell r="J480">
            <v>1.6741071000000001</v>
          </cell>
          <cell r="K480">
            <v>4.1950000000000003</v>
          </cell>
        </row>
        <row r="481">
          <cell r="A481" t="str">
            <v>2881.TW</v>
          </cell>
          <cell r="B481">
            <v>4.8</v>
          </cell>
          <cell r="C481">
            <v>0.73</v>
          </cell>
          <cell r="D481">
            <v>11.014926000000001</v>
          </cell>
          <cell r="E481">
            <v>9.357E-2</v>
          </cell>
          <cell r="F481">
            <v>1.0089999000000001E-2</v>
          </cell>
          <cell r="G481">
            <v>0.38132998000000001</v>
          </cell>
          <cell r="H481">
            <v>0.47011003000000001</v>
          </cell>
          <cell r="I481">
            <v>15.375</v>
          </cell>
          <cell r="J481">
            <v>1.2213286000000001</v>
          </cell>
          <cell r="K481">
            <v>53.945</v>
          </cell>
        </row>
        <row r="482">
          <cell r="A482" t="str">
            <v>2882.TW</v>
          </cell>
          <cell r="B482">
            <v>5.36</v>
          </cell>
          <cell r="C482">
            <v>0.64700000000000002</v>
          </cell>
          <cell r="D482">
            <v>11.428572000000001</v>
          </cell>
          <cell r="E482">
            <v>7.2909996000000005E-2</v>
          </cell>
          <cell r="F482">
            <v>4.3800000000000002E-3</v>
          </cell>
          <cell r="G482">
            <v>0.22503000000000001</v>
          </cell>
          <cell r="H482">
            <v>0.35810003000000001</v>
          </cell>
          <cell r="I482">
            <v>10.597014</v>
          </cell>
          <cell r="J482">
            <v>1.07829</v>
          </cell>
          <cell r="K482">
            <v>57.433999999999997</v>
          </cell>
        </row>
        <row r="483">
          <cell r="A483" t="str">
            <v>2883.TW</v>
          </cell>
          <cell r="B483">
            <v>1.41</v>
          </cell>
          <cell r="C483">
            <v>0.69</v>
          </cell>
          <cell r="D483">
            <v>10</v>
          </cell>
          <cell r="E483">
            <v>9.0329999999999994E-2</v>
          </cell>
          <cell r="F483">
            <v>6.4200000000000004E-3</v>
          </cell>
          <cell r="H483">
            <v>0.53505999999999998</v>
          </cell>
          <cell r="I483">
            <v>10.070921999999999</v>
          </cell>
          <cell r="J483">
            <v>0.86972499999999997</v>
          </cell>
          <cell r="K483">
            <v>3.6230000000000002</v>
          </cell>
        </row>
        <row r="484">
          <cell r="A484" t="str">
            <v>2884.TW</v>
          </cell>
          <cell r="B484">
            <v>1.4</v>
          </cell>
          <cell r="C484">
            <v>0.45500000000000002</v>
          </cell>
          <cell r="D484">
            <v>17.974684</v>
          </cell>
          <cell r="E484">
            <v>9.7470000000000001E-2</v>
          </cell>
          <cell r="F484">
            <v>6.1299995999999999E-3</v>
          </cell>
          <cell r="H484">
            <v>0.45206000000000002</v>
          </cell>
          <cell r="I484">
            <v>20.285715</v>
          </cell>
          <cell r="J484">
            <v>1.8124960999999999</v>
          </cell>
          <cell r="K484">
            <v>4.1849999999999996</v>
          </cell>
        </row>
        <row r="485">
          <cell r="A485" t="str">
            <v>2885.TW</v>
          </cell>
          <cell r="B485">
            <v>2.37</v>
          </cell>
          <cell r="C485">
            <v>0.73599999999999999</v>
          </cell>
          <cell r="D485">
            <v>12.683396999999999</v>
          </cell>
          <cell r="E485">
            <v>0.105170004</v>
          </cell>
          <cell r="F485">
            <v>5.0299999999999997E-3</v>
          </cell>
          <cell r="G485">
            <v>0.50312000000000001</v>
          </cell>
          <cell r="H485">
            <v>0.15529001000000001</v>
          </cell>
          <cell r="I485">
            <v>13.860760000000001</v>
          </cell>
          <cell r="J485">
            <v>1.3925981999999999</v>
          </cell>
          <cell r="K485">
            <v>12.337</v>
          </cell>
        </row>
        <row r="486">
          <cell r="A486" t="str">
            <v>2886.TW</v>
          </cell>
          <cell r="B486">
            <v>2.37</v>
          </cell>
          <cell r="C486">
            <v>0.47499999999999998</v>
          </cell>
          <cell r="D486">
            <v>17.008547</v>
          </cell>
          <cell r="E486">
            <v>0.10460999999999999</v>
          </cell>
          <cell r="F486">
            <v>7.8600000000000007E-3</v>
          </cell>
          <cell r="H486">
            <v>0.43374002</v>
          </cell>
          <cell r="I486">
            <v>16.79325</v>
          </cell>
          <cell r="J486">
            <v>1.6653416000000001</v>
          </cell>
          <cell r="K486">
            <v>4.8540000000000001</v>
          </cell>
        </row>
        <row r="487">
          <cell r="A487" t="str">
            <v>2887.TW</v>
          </cell>
          <cell r="B487">
            <v>1</v>
          </cell>
          <cell r="C487">
            <v>0.58599999999999997</v>
          </cell>
          <cell r="D487">
            <v>14.198473999999999</v>
          </cell>
          <cell r="E487">
            <v>6.7290000000000003E-2</v>
          </cell>
          <cell r="F487">
            <v>4.7699999999999999E-3</v>
          </cell>
          <cell r="H487">
            <v>0.41456001999999997</v>
          </cell>
          <cell r="I487">
            <v>18.600000000000001</v>
          </cell>
          <cell r="J487">
            <v>1.1022221999999999</v>
          </cell>
          <cell r="K487">
            <v>4.1310000000000002</v>
          </cell>
        </row>
        <row r="488">
          <cell r="A488" t="str">
            <v>2888.TW</v>
          </cell>
          <cell r="B488">
            <v>-0.48</v>
          </cell>
          <cell r="C488">
            <v>0.626</v>
          </cell>
          <cell r="D488">
            <v>12.328766999999999</v>
          </cell>
          <cell r="E488">
            <v>-3.1969999999999998E-2</v>
          </cell>
          <cell r="F488">
            <v>-2.3400000000000001E-3</v>
          </cell>
          <cell r="G488">
            <v>4.3979999999999998E-2</v>
          </cell>
          <cell r="H488">
            <v>0.40812999999999999</v>
          </cell>
          <cell r="J488">
            <v>0.57438254</v>
          </cell>
          <cell r="K488">
            <v>17.137</v>
          </cell>
        </row>
        <row r="489">
          <cell r="A489" t="str">
            <v>2889.TW</v>
          </cell>
          <cell r="B489">
            <v>0.57999999999999996</v>
          </cell>
          <cell r="D489">
            <v>18.333334000000001</v>
          </cell>
          <cell r="E489">
            <v>5.5059999999999998E-2</v>
          </cell>
          <cell r="F489">
            <v>6.8199999999999997E-3</v>
          </cell>
          <cell r="G489">
            <v>0.99251</v>
          </cell>
          <cell r="H489">
            <v>0.45733002</v>
          </cell>
          <cell r="I489">
            <v>26.551722999999999</v>
          </cell>
          <cell r="J489">
            <v>1.2633306</v>
          </cell>
          <cell r="K489">
            <v>2.0779999999999998</v>
          </cell>
        </row>
        <row r="490">
          <cell r="A490" t="str">
            <v>2890.TW</v>
          </cell>
          <cell r="B490">
            <v>1.78</v>
          </cell>
          <cell r="C490">
            <v>0.443</v>
          </cell>
          <cell r="D490">
            <v>13.267046000000001</v>
          </cell>
          <cell r="E490">
            <v>0.11823</v>
          </cell>
          <cell r="F490">
            <v>7.8799995000000001E-3</v>
          </cell>
          <cell r="H490">
            <v>0.50555000000000005</v>
          </cell>
          <cell r="I490">
            <v>13.117978000000001</v>
          </cell>
          <cell r="J490">
            <v>1.4656959000000001</v>
          </cell>
          <cell r="K490">
            <v>4.4710000000000001</v>
          </cell>
        </row>
        <row r="491">
          <cell r="A491" t="str">
            <v>2891.TW</v>
          </cell>
          <cell r="B491">
            <v>3.23</v>
          </cell>
          <cell r="C491">
            <v>0.64900000000000002</v>
          </cell>
          <cell r="D491">
            <v>11.520376000000001</v>
          </cell>
          <cell r="E491">
            <v>0.14724000000000001</v>
          </cell>
          <cell r="F491">
            <v>1.0410000000000001E-2</v>
          </cell>
          <cell r="G491">
            <v>0.60416000000000003</v>
          </cell>
          <cell r="H491">
            <v>0.29293000000000002</v>
          </cell>
          <cell r="I491">
            <v>11.377708</v>
          </cell>
          <cell r="J491">
            <v>1.5512874000000001</v>
          </cell>
          <cell r="K491">
            <v>21.707000000000001</v>
          </cell>
        </row>
        <row r="492">
          <cell r="A492" t="str">
            <v>2892.TW</v>
          </cell>
          <cell r="B492">
            <v>1.65</v>
          </cell>
          <cell r="C492">
            <v>0.41199999999999998</v>
          </cell>
          <cell r="D492">
            <v>17.103659</v>
          </cell>
          <cell r="E492">
            <v>9.5060000000000006E-2</v>
          </cell>
          <cell r="F492">
            <v>5.2300002000000003E-3</v>
          </cell>
          <cell r="H492">
            <v>0.33942001999999999</v>
          </cell>
          <cell r="I492">
            <v>17</v>
          </cell>
          <cell r="J492">
            <v>1.5377445999999999</v>
          </cell>
          <cell r="K492">
            <v>4.5110000000000001</v>
          </cell>
        </row>
        <row r="493">
          <cell r="A493" t="str">
            <v>2897.TW</v>
          </cell>
          <cell r="B493">
            <v>0.86</v>
          </cell>
          <cell r="C493">
            <v>0.39400000000000002</v>
          </cell>
          <cell r="E493">
            <v>6.0890003999999998E-2</v>
          </cell>
          <cell r="F493">
            <v>5.6899999999999997E-3</v>
          </cell>
          <cell r="H493">
            <v>0.27909001999999999</v>
          </cell>
          <cell r="I493">
            <v>12.267442000000001</v>
          </cell>
          <cell r="J493">
            <v>0.77221494999999996</v>
          </cell>
          <cell r="K493">
            <v>3.1709999999999998</v>
          </cell>
        </row>
        <row r="494">
          <cell r="A494" t="str">
            <v>2901.TW</v>
          </cell>
          <cell r="B494">
            <v>0.46</v>
          </cell>
          <cell r="C494">
            <v>8.4000000000000005E-2</v>
          </cell>
          <cell r="E494">
            <v>3.3910000000000003E-2</v>
          </cell>
          <cell r="F494">
            <v>1.6490001000000001E-2</v>
          </cell>
          <cell r="G494">
            <v>0.84250999999999998</v>
          </cell>
          <cell r="H494">
            <v>0.20864000999999999</v>
          </cell>
          <cell r="I494">
            <v>59.456519999999998</v>
          </cell>
          <cell r="J494">
            <v>2.269333</v>
          </cell>
          <cell r="K494">
            <v>1.825</v>
          </cell>
        </row>
        <row r="495">
          <cell r="A495" t="str">
            <v>2903.TW</v>
          </cell>
          <cell r="B495">
            <v>1.8</v>
          </cell>
          <cell r="C495">
            <v>0.28100000000000003</v>
          </cell>
          <cell r="D495">
            <v>29.181816000000001</v>
          </cell>
          <cell r="E495">
            <v>0.10158</v>
          </cell>
          <cell r="F495">
            <v>2.6370000000000001E-2</v>
          </cell>
          <cell r="G495">
            <v>0.55942999999999998</v>
          </cell>
          <cell r="H495">
            <v>0.12734000000000001</v>
          </cell>
          <cell r="I495">
            <v>17.833331999999999</v>
          </cell>
          <cell r="J495">
            <v>1.4437348000000001</v>
          </cell>
          <cell r="K495">
            <v>26.07</v>
          </cell>
        </row>
        <row r="496">
          <cell r="A496" t="str">
            <v>2904.TW</v>
          </cell>
          <cell r="B496">
            <v>0.83</v>
          </cell>
          <cell r="C496">
            <v>0.36699999999999999</v>
          </cell>
          <cell r="E496">
            <v>5.4350000000000002E-2</v>
          </cell>
          <cell r="F496">
            <v>1.8790000000000001E-2</v>
          </cell>
          <cell r="G496">
            <v>0.28753000000000001</v>
          </cell>
          <cell r="H496">
            <v>7.356E-2</v>
          </cell>
          <cell r="I496">
            <v>22.530123</v>
          </cell>
          <cell r="J496">
            <v>1.2013362999999999</v>
          </cell>
          <cell r="K496">
            <v>5.673</v>
          </cell>
        </row>
        <row r="497">
          <cell r="A497" t="str">
            <v>2905.TW</v>
          </cell>
          <cell r="B497">
            <v>-1.03</v>
          </cell>
          <cell r="C497">
            <v>0.51200000000000001</v>
          </cell>
          <cell r="E497">
            <v>-0.21298</v>
          </cell>
          <cell r="F497">
            <v>-2.0600000000000002E-3</v>
          </cell>
          <cell r="G497">
            <v>6.3409999999999994E-2</v>
          </cell>
          <cell r="H497">
            <v>0.40625998000000002</v>
          </cell>
          <cell r="J497">
            <v>1.0938779999999999</v>
          </cell>
          <cell r="K497">
            <v>148.31399999999999</v>
          </cell>
        </row>
        <row r="498">
          <cell r="A498" t="str">
            <v>2906.TW</v>
          </cell>
          <cell r="B498">
            <v>0.6</v>
          </cell>
          <cell r="E498">
            <v>5.6550004000000001E-2</v>
          </cell>
          <cell r="F498">
            <v>2.6040000000000001E-2</v>
          </cell>
          <cell r="G498">
            <v>0.30180000000000001</v>
          </cell>
          <cell r="H498">
            <v>5.1429999999999997E-2</v>
          </cell>
          <cell r="I498">
            <v>35.083331999999999</v>
          </cell>
          <cell r="J498">
            <v>1.2303466000000001</v>
          </cell>
          <cell r="K498">
            <v>40.363</v>
          </cell>
        </row>
        <row r="499">
          <cell r="A499" t="str">
            <v>2908.TW</v>
          </cell>
          <cell r="B499">
            <v>0.46</v>
          </cell>
          <cell r="C499">
            <v>0.253</v>
          </cell>
          <cell r="D499">
            <v>11.703911</v>
          </cell>
          <cell r="E499">
            <v>3.6639999999999999E-2</v>
          </cell>
          <cell r="F499">
            <v>7.0700003000000004E-3</v>
          </cell>
          <cell r="G499">
            <v>0.2492</v>
          </cell>
          <cell r="H499">
            <v>2.4260001E-2</v>
          </cell>
          <cell r="I499">
            <v>45.543480000000002</v>
          </cell>
          <cell r="J499">
            <v>1.5972857</v>
          </cell>
          <cell r="K499">
            <v>72.203000000000003</v>
          </cell>
        </row>
        <row r="500">
          <cell r="A500" t="str">
            <v>2910.TW</v>
          </cell>
          <cell r="B500">
            <v>1.1399999999999999</v>
          </cell>
          <cell r="C500">
            <v>0.621</v>
          </cell>
          <cell r="E500">
            <v>8.2329996000000003E-2</v>
          </cell>
          <cell r="F500">
            <v>2.3120001000000001E-2</v>
          </cell>
          <cell r="G500">
            <v>0.58431999999999995</v>
          </cell>
          <cell r="H500">
            <v>0.20582001</v>
          </cell>
          <cell r="I500">
            <v>24.298245999999999</v>
          </cell>
          <cell r="J500">
            <v>1.8759313</v>
          </cell>
          <cell r="K500">
            <v>3.9</v>
          </cell>
        </row>
        <row r="501">
          <cell r="A501" t="str">
            <v>2911.TW</v>
          </cell>
          <cell r="B501">
            <v>-5.04</v>
          </cell>
          <cell r="C501">
            <v>0.44800000000000001</v>
          </cell>
          <cell r="D501">
            <v>-10.31884</v>
          </cell>
          <cell r="E501">
            <v>-0.46096999999999999</v>
          </cell>
          <cell r="F501">
            <v>-8.4779999999999994E-2</v>
          </cell>
          <cell r="G501">
            <v>0.40311000000000002</v>
          </cell>
          <cell r="H501">
            <v>-0.21127000000000001</v>
          </cell>
          <cell r="J501">
            <v>1.1762762</v>
          </cell>
          <cell r="K501">
            <v>22.222000000000001</v>
          </cell>
        </row>
        <row r="502">
          <cell r="A502" t="str">
            <v>2912.TW</v>
          </cell>
          <cell r="B502">
            <v>10.31</v>
          </cell>
          <cell r="C502">
            <v>8.6999999999999994E-2</v>
          </cell>
          <cell r="D502">
            <v>21.986969999999999</v>
          </cell>
          <cell r="E502">
            <v>0.25333</v>
          </cell>
          <cell r="F502">
            <v>3.5540000000000002E-2</v>
          </cell>
          <cell r="G502">
            <v>0.34036</v>
          </cell>
          <cell r="H502">
            <v>4.5039999999999997E-2</v>
          </cell>
          <cell r="I502">
            <v>26.188165999999999</v>
          </cell>
          <cell r="J502">
            <v>6.6762275999999998</v>
          </cell>
          <cell r="K502">
            <v>310.34199999999998</v>
          </cell>
        </row>
        <row r="503">
          <cell r="A503" t="str">
            <v>2913.TW</v>
          </cell>
          <cell r="B503">
            <v>-0.34</v>
          </cell>
          <cell r="C503">
            <v>0.70899999999999996</v>
          </cell>
          <cell r="E503">
            <v>-2.2380000000000001E-2</v>
          </cell>
          <cell r="F503">
            <v>-3.5899998999999998E-3</v>
          </cell>
          <cell r="G503">
            <v>0.36375000000000002</v>
          </cell>
          <cell r="H503">
            <v>-0.28892002</v>
          </cell>
          <cell r="J503">
            <v>1.3212710000000001</v>
          </cell>
          <cell r="K503">
            <v>0.48</v>
          </cell>
        </row>
        <row r="504">
          <cell r="A504" t="str">
            <v>2915.TW</v>
          </cell>
          <cell r="B504">
            <v>11.32</v>
          </cell>
          <cell r="D504">
            <v>8.2593040000000002</v>
          </cell>
          <cell r="E504">
            <v>0.121759996</v>
          </cell>
          <cell r="F504">
            <v>2.4000000999999999E-4</v>
          </cell>
          <cell r="G504">
            <v>0.35214000000000001</v>
          </cell>
          <cell r="H504">
            <v>1.359E-2</v>
          </cell>
          <cell r="I504">
            <v>6.0777390000000002</v>
          </cell>
          <cell r="J504">
            <v>0.69633513999999996</v>
          </cell>
          <cell r="K504">
            <v>2.5070000000000001</v>
          </cell>
        </row>
        <row r="505">
          <cell r="A505" t="str">
            <v>2923.TW</v>
          </cell>
          <cell r="B505">
            <v>0.47</v>
          </cell>
          <cell r="C505">
            <v>0.81699999999999995</v>
          </cell>
          <cell r="D505">
            <v>50.666663999999997</v>
          </cell>
          <cell r="E505">
            <v>1.1270000000000001E-2</v>
          </cell>
          <cell r="F505">
            <v>3.1669999999999997E-2</v>
          </cell>
          <cell r="G505">
            <v>0.55518000000000001</v>
          </cell>
          <cell r="H505">
            <v>0.57264999999999999</v>
          </cell>
          <cell r="I505">
            <v>64.680850000000007</v>
          </cell>
          <cell r="J505">
            <v>1.0827367000000001</v>
          </cell>
          <cell r="K505">
            <v>6.742</v>
          </cell>
        </row>
        <row r="506">
          <cell r="A506" t="str">
            <v>2929.TW</v>
          </cell>
          <cell r="B506">
            <v>-0.64</v>
          </cell>
          <cell r="C506">
            <v>0.751</v>
          </cell>
          <cell r="D506">
            <v>0.74762653999999995</v>
          </cell>
          <cell r="E506">
            <v>-2.3829998000000002E-2</v>
          </cell>
          <cell r="F506">
            <v>-5.9000000000000003E-4</v>
          </cell>
          <cell r="G506">
            <v>0.16441</v>
          </cell>
          <cell r="H506">
            <v>4.9730000000000003E-2</v>
          </cell>
          <cell r="J506">
            <v>0.36766135999999999</v>
          </cell>
          <cell r="K506">
            <v>21.895</v>
          </cell>
        </row>
        <row r="507">
          <cell r="A507" t="str">
            <v>2939.TW</v>
          </cell>
          <cell r="B507">
            <v>-0.75</v>
          </cell>
          <cell r="C507">
            <v>-0.159</v>
          </cell>
          <cell r="E507">
            <v>-8.899E-2</v>
          </cell>
          <cell r="F507">
            <v>-8.8719993999999996E-2</v>
          </cell>
          <cell r="G507">
            <v>0.23346001</v>
          </cell>
          <cell r="H507">
            <v>-0.25846999999999998</v>
          </cell>
          <cell r="J507">
            <v>1.3539292999999999</v>
          </cell>
          <cell r="K507">
            <v>8.8629999999999995</v>
          </cell>
        </row>
        <row r="508">
          <cell r="A508" t="str">
            <v>2945.TW</v>
          </cell>
          <cell r="B508">
            <v>1.5</v>
          </cell>
          <cell r="C508">
            <v>0.52900000000000003</v>
          </cell>
          <cell r="E508">
            <v>5.4629996E-2</v>
          </cell>
          <cell r="F508">
            <v>1.6239999000000001E-2</v>
          </cell>
          <cell r="G508">
            <v>0.26255000000000001</v>
          </cell>
          <cell r="H508">
            <v>1.191E-2</v>
          </cell>
          <cell r="I508">
            <v>30.066666000000001</v>
          </cell>
          <cell r="J508">
            <v>1.6241132</v>
          </cell>
          <cell r="K508">
            <v>208.952</v>
          </cell>
        </row>
        <row r="509">
          <cell r="A509" t="str">
            <v>3002.TW</v>
          </cell>
          <cell r="B509">
            <v>0.25</v>
          </cell>
          <cell r="C509">
            <v>0.32900000000000001</v>
          </cell>
          <cell r="E509">
            <v>4.3499999999999997E-3</v>
          </cell>
          <cell r="F509">
            <v>-7.1799997000000001E-3</v>
          </cell>
          <cell r="G509">
            <v>0.21862000000000001</v>
          </cell>
          <cell r="H509">
            <v>-0.10579000400000001</v>
          </cell>
          <cell r="I509">
            <v>64.2</v>
          </cell>
          <cell r="J509">
            <v>1.2902966</v>
          </cell>
          <cell r="K509">
            <v>5.992</v>
          </cell>
        </row>
        <row r="510">
          <cell r="A510" t="str">
            <v>3003.TW</v>
          </cell>
          <cell r="B510">
            <v>3.57</v>
          </cell>
          <cell r="C510">
            <v>1.024</v>
          </cell>
          <cell r="D510">
            <v>20.473814000000001</v>
          </cell>
          <cell r="E510">
            <v>8.8580000000000006E-2</v>
          </cell>
          <cell r="F510">
            <v>5.3319998E-2</v>
          </cell>
          <cell r="G510">
            <v>0.30735000000000001</v>
          </cell>
          <cell r="H510">
            <v>0.15156001</v>
          </cell>
          <cell r="I510">
            <v>22.997198000000001</v>
          </cell>
          <cell r="J510">
            <v>2.0424920000000002</v>
          </cell>
          <cell r="K510">
            <v>26.788</v>
          </cell>
        </row>
        <row r="511">
          <cell r="A511" t="str">
            <v>3004.TW</v>
          </cell>
          <cell r="B511">
            <v>6.28</v>
          </cell>
          <cell r="E511">
            <v>0.15956001</v>
          </cell>
          <cell r="F511">
            <v>4.6210000000000001E-2</v>
          </cell>
          <cell r="G511">
            <v>0.26766002</v>
          </cell>
          <cell r="H511">
            <v>0.14560999999999999</v>
          </cell>
          <cell r="I511">
            <v>17.356687999999998</v>
          </cell>
          <cell r="J511">
            <v>2.5111737000000001</v>
          </cell>
          <cell r="K511">
            <v>59.805999999999997</v>
          </cell>
        </row>
        <row r="512">
          <cell r="A512" t="str">
            <v>3005.TW</v>
          </cell>
          <cell r="B512">
            <v>6.55</v>
          </cell>
          <cell r="D512">
            <v>13.691195</v>
          </cell>
          <cell r="E512">
            <v>0.20199</v>
          </cell>
          <cell r="F512">
            <v>6.8640000000000007E-2</v>
          </cell>
          <cell r="G512">
            <v>0.29207</v>
          </cell>
          <cell r="H512">
            <v>0.14230999999999999</v>
          </cell>
          <cell r="I512">
            <v>17.328243000000001</v>
          </cell>
          <cell r="J512">
            <v>3.3970850000000001</v>
          </cell>
          <cell r="K512">
            <v>58.052999999999997</v>
          </cell>
        </row>
        <row r="513">
          <cell r="A513" t="str">
            <v>3006.TW</v>
          </cell>
          <cell r="B513">
            <v>-3.25</v>
          </cell>
          <cell r="C513">
            <v>1.33</v>
          </cell>
          <cell r="D513">
            <v>92.307689999999994</v>
          </cell>
          <cell r="E513">
            <v>-8.6360000000000006E-2</v>
          </cell>
          <cell r="F513">
            <v>-5.1370001999999998E-2</v>
          </cell>
          <cell r="G513">
            <v>2.8490000000000001E-2</v>
          </cell>
          <cell r="H513">
            <v>-8.1259999999999999E-2</v>
          </cell>
          <cell r="J513">
            <v>2.671862</v>
          </cell>
          <cell r="K513">
            <v>44.552</v>
          </cell>
        </row>
        <row r="514">
          <cell r="A514" t="str">
            <v>3008.TW</v>
          </cell>
          <cell r="B514">
            <v>153.87</v>
          </cell>
          <cell r="C514">
            <v>0.91900000000000004</v>
          </cell>
          <cell r="D514">
            <v>13.054830000000001</v>
          </cell>
          <cell r="E514">
            <v>0.12922</v>
          </cell>
          <cell r="F514">
            <v>5.849E-2</v>
          </cell>
          <cell r="G514">
            <v>0.48633999999999999</v>
          </cell>
          <cell r="H514">
            <v>0.35009997999999998</v>
          </cell>
          <cell r="I514">
            <v>14.297784</v>
          </cell>
          <cell r="J514">
            <v>1.7482363999999999</v>
          </cell>
          <cell r="K514">
            <v>382.26</v>
          </cell>
        </row>
        <row r="515">
          <cell r="A515" t="str">
            <v>3010.TW</v>
          </cell>
          <cell r="B515">
            <v>8.67</v>
          </cell>
          <cell r="C515">
            <v>0.51100000000000001</v>
          </cell>
          <cell r="D515">
            <v>12.998976000000001</v>
          </cell>
          <cell r="E515">
            <v>0.11889</v>
          </cell>
          <cell r="F515">
            <v>3.3020000000000001E-2</v>
          </cell>
          <cell r="G515">
            <v>8.2749989999999995E-2</v>
          </cell>
          <cell r="H515">
            <v>4.3309998000000002E-2</v>
          </cell>
          <cell r="I515">
            <v>14.648211999999999</v>
          </cell>
          <cell r="J515">
            <v>1.6137025</v>
          </cell>
          <cell r="K515">
            <v>282.93200000000002</v>
          </cell>
        </row>
        <row r="516">
          <cell r="A516" t="str">
            <v>3011.TW</v>
          </cell>
          <cell r="B516">
            <v>-1.19</v>
          </cell>
          <cell r="C516">
            <v>0.64100000000000001</v>
          </cell>
          <cell r="E516">
            <v>-0.13844000000000001</v>
          </cell>
          <cell r="F516">
            <v>-5.849E-2</v>
          </cell>
          <cell r="G516">
            <v>0.124689996</v>
          </cell>
          <cell r="H516">
            <v>-0.24304001</v>
          </cell>
          <cell r="J516">
            <v>4.0105240000000002</v>
          </cell>
          <cell r="K516">
            <v>10.208</v>
          </cell>
        </row>
        <row r="517">
          <cell r="A517" t="str">
            <v>3013.TW</v>
          </cell>
          <cell r="B517">
            <v>1.53</v>
          </cell>
          <cell r="E517">
            <v>9.3780000000000002E-2</v>
          </cell>
          <cell r="F517">
            <v>2.392E-2</v>
          </cell>
          <cell r="G517">
            <v>0.12911001</v>
          </cell>
          <cell r="H517">
            <v>4.3659999999999997E-2</v>
          </cell>
          <cell r="I517">
            <v>59.869280000000003</v>
          </cell>
          <cell r="J517">
            <v>5.1918607000000003</v>
          </cell>
          <cell r="K517">
            <v>32.500999999999998</v>
          </cell>
        </row>
        <row r="518">
          <cell r="A518" t="str">
            <v>3014.TW</v>
          </cell>
          <cell r="B518">
            <v>10.1</v>
          </cell>
          <cell r="D518">
            <v>37.960953000000003</v>
          </cell>
          <cell r="E518">
            <v>0.25685000000000002</v>
          </cell>
          <cell r="F518">
            <v>0.14071</v>
          </cell>
          <cell r="G518">
            <v>0.54107000000000005</v>
          </cell>
          <cell r="H518">
            <v>0.27304</v>
          </cell>
          <cell r="I518">
            <v>17.326733000000001</v>
          </cell>
          <cell r="J518">
            <v>4.1516419999999998</v>
          </cell>
          <cell r="K518">
            <v>40.159999999999997</v>
          </cell>
        </row>
        <row r="519">
          <cell r="A519" t="str">
            <v>3015.TW</v>
          </cell>
          <cell r="B519">
            <v>3.34</v>
          </cell>
          <cell r="C519">
            <v>0.69599999999999995</v>
          </cell>
          <cell r="E519">
            <v>4.6379999999999998E-2</v>
          </cell>
          <cell r="F519">
            <v>1.039E-2</v>
          </cell>
          <cell r="G519">
            <v>0.18608999000000001</v>
          </cell>
          <cell r="H519">
            <v>-1.9499999999999999E-3</v>
          </cell>
          <cell r="I519">
            <v>19.131737000000001</v>
          </cell>
          <cell r="J519">
            <v>0.84416616</v>
          </cell>
          <cell r="K519">
            <v>66.491</v>
          </cell>
        </row>
        <row r="520">
          <cell r="A520" t="str">
            <v>3016.TW</v>
          </cell>
          <cell r="B520">
            <v>0.56999999999999995</v>
          </cell>
          <cell r="C520">
            <v>0.65</v>
          </cell>
          <cell r="D520">
            <v>55.614037000000003</v>
          </cell>
          <cell r="E520">
            <v>4.0960003000000002E-2</v>
          </cell>
          <cell r="F520">
            <v>1.9560000000000001E-2</v>
          </cell>
          <cell r="G520">
            <v>0.11979999400000001</v>
          </cell>
          <cell r="H520">
            <v>3.2669999999999998E-2</v>
          </cell>
          <cell r="I520">
            <v>111.22807</v>
          </cell>
          <cell r="J520">
            <v>3.7753828</v>
          </cell>
          <cell r="K520">
            <v>15.803000000000001</v>
          </cell>
        </row>
        <row r="521">
          <cell r="A521" t="str">
            <v>3017.TW</v>
          </cell>
          <cell r="B521">
            <v>14.83</v>
          </cell>
          <cell r="D521">
            <v>28.338761999999999</v>
          </cell>
          <cell r="E521">
            <v>0.30150998000000001</v>
          </cell>
          <cell r="F521">
            <v>7.399E-2</v>
          </cell>
          <cell r="G521">
            <v>0.21420998999999999</v>
          </cell>
          <cell r="H521">
            <v>0.12639</v>
          </cell>
          <cell r="I521">
            <v>52.798380000000002</v>
          </cell>
          <cell r="J521">
            <v>13.963442000000001</v>
          </cell>
          <cell r="K521">
            <v>163.37299999999999</v>
          </cell>
        </row>
        <row r="522">
          <cell r="A522" t="str">
            <v>3018.TW</v>
          </cell>
          <cell r="B522">
            <v>-3.44</v>
          </cell>
          <cell r="C522">
            <v>0.69199999999999995</v>
          </cell>
          <cell r="D522">
            <v>1.7075893</v>
          </cell>
          <cell r="E522">
            <v>-0.7893</v>
          </cell>
          <cell r="F522">
            <v>-6.9260000000000002E-2</v>
          </cell>
          <cell r="G522">
            <v>4.0300000000000002E-2</v>
          </cell>
          <cell r="H522">
            <v>-0.40359001999999999</v>
          </cell>
          <cell r="J522">
            <v>5.0049070000000002</v>
          </cell>
          <cell r="K522">
            <v>9.0440000000000005</v>
          </cell>
        </row>
        <row r="523">
          <cell r="A523" t="str">
            <v>3019.TW</v>
          </cell>
          <cell r="B523">
            <v>3.07</v>
          </cell>
          <cell r="C523">
            <v>1.1890000000000001</v>
          </cell>
          <cell r="D523">
            <v>24.558824999999999</v>
          </cell>
          <cell r="E523">
            <v>7.3669999999999999E-2</v>
          </cell>
          <cell r="F523">
            <v>2.7609998E-2</v>
          </cell>
          <cell r="G523">
            <v>0.17862</v>
          </cell>
          <cell r="H523">
            <v>4.82E-2</v>
          </cell>
          <cell r="I523">
            <v>21.758959000000001</v>
          </cell>
          <cell r="J523">
            <v>1.4855339999999999</v>
          </cell>
          <cell r="K523">
            <v>63.851999999999997</v>
          </cell>
        </row>
        <row r="524">
          <cell r="A524" t="str">
            <v>3021.TW</v>
          </cell>
          <cell r="B524">
            <v>1.35</v>
          </cell>
          <cell r="C524">
            <v>7.1999999999999995E-2</v>
          </cell>
          <cell r="D524">
            <v>14.532164</v>
          </cell>
          <cell r="E524">
            <v>8.5190000000000002E-2</v>
          </cell>
          <cell r="F524">
            <v>3.7850000000000002E-2</v>
          </cell>
          <cell r="G524">
            <v>0.19042000000000001</v>
          </cell>
          <cell r="H524">
            <v>7.4740000000000001E-2</v>
          </cell>
          <cell r="I524">
            <v>18.407408</v>
          </cell>
          <cell r="J524">
            <v>1.5527369</v>
          </cell>
          <cell r="K524">
            <v>31.251000000000001</v>
          </cell>
        </row>
        <row r="525">
          <cell r="A525" t="str">
            <v>3022.TW</v>
          </cell>
          <cell r="B525">
            <v>7.77</v>
          </cell>
          <cell r="C525">
            <v>1.2250000000000001</v>
          </cell>
          <cell r="D525">
            <v>10.775969999999999</v>
          </cell>
          <cell r="E525">
            <v>0.14299999999999999</v>
          </cell>
          <cell r="F525">
            <v>5.2170000000000001E-2</v>
          </cell>
          <cell r="G525">
            <v>0.37019999999999997</v>
          </cell>
          <cell r="H525">
            <v>0.13340001000000001</v>
          </cell>
          <cell r="I525">
            <v>11.08108</v>
          </cell>
          <cell r="J525">
            <v>1.5069572</v>
          </cell>
          <cell r="K525">
            <v>42.91</v>
          </cell>
        </row>
        <row r="526">
          <cell r="A526" t="str">
            <v>3023.TW</v>
          </cell>
          <cell r="B526">
            <v>13.64</v>
          </cell>
          <cell r="C526">
            <v>0.55200000000000005</v>
          </cell>
          <cell r="D526">
            <v>17.675255</v>
          </cell>
          <cell r="E526">
            <v>0.20705000000000001</v>
          </cell>
          <cell r="F526">
            <v>6.4070000000000002E-2</v>
          </cell>
          <cell r="G526">
            <v>0.25570999999999999</v>
          </cell>
          <cell r="H526">
            <v>0.111949995</v>
          </cell>
          <cell r="I526">
            <v>21.627565000000001</v>
          </cell>
          <cell r="J526">
            <v>4.7533880000000002</v>
          </cell>
          <cell r="K526">
            <v>134.78399999999999</v>
          </cell>
        </row>
        <row r="527">
          <cell r="A527" t="str">
            <v>3024.TW</v>
          </cell>
          <cell r="B527">
            <v>0.38</v>
          </cell>
          <cell r="C527">
            <v>0.72099999999999997</v>
          </cell>
          <cell r="E527">
            <v>3.8640000000000001E-2</v>
          </cell>
          <cell r="F527">
            <v>1.3569999500000001E-2</v>
          </cell>
          <cell r="G527">
            <v>0.27703</v>
          </cell>
          <cell r="H527">
            <v>6.4890000000000003E-2</v>
          </cell>
          <cell r="I527">
            <v>57.63158</v>
          </cell>
          <cell r="J527">
            <v>2.1586987999999998</v>
          </cell>
          <cell r="K527">
            <v>5.508</v>
          </cell>
        </row>
        <row r="528">
          <cell r="A528" t="str">
            <v>3025.TW</v>
          </cell>
          <cell r="B528">
            <v>2.99</v>
          </cell>
          <cell r="C528">
            <v>1.202</v>
          </cell>
          <cell r="E528">
            <v>0.23555000000000001</v>
          </cell>
          <cell r="F528">
            <v>0.10216</v>
          </cell>
          <cell r="G528">
            <v>0.68718999999999997</v>
          </cell>
          <cell r="H528">
            <v>0.49887002000000003</v>
          </cell>
          <cell r="I528">
            <v>23.244146000000001</v>
          </cell>
          <cell r="J528">
            <v>4.6766705999999996</v>
          </cell>
          <cell r="K528">
            <v>9.7620000000000005</v>
          </cell>
        </row>
        <row r="529">
          <cell r="A529" t="str">
            <v>3026.TW</v>
          </cell>
          <cell r="B529">
            <v>4.16</v>
          </cell>
          <cell r="C529">
            <v>0.67900000000000005</v>
          </cell>
          <cell r="D529">
            <v>11.894484</v>
          </cell>
          <cell r="E529">
            <v>6.5500000000000003E-2</v>
          </cell>
          <cell r="F529">
            <v>2.878E-2</v>
          </cell>
          <cell r="G529">
            <v>0.17308001000000001</v>
          </cell>
          <cell r="H529">
            <v>-7.1700000000000002E-3</v>
          </cell>
          <cell r="I529">
            <v>23.846153000000001</v>
          </cell>
          <cell r="J529">
            <v>1.6732731000000001</v>
          </cell>
          <cell r="K529">
            <v>79.813999999999993</v>
          </cell>
        </row>
        <row r="530">
          <cell r="A530" t="str">
            <v>3027.TW</v>
          </cell>
          <cell r="B530">
            <v>1.1200000000000001</v>
          </cell>
          <cell r="C530">
            <v>1.4550000000000001</v>
          </cell>
          <cell r="D530">
            <v>19.129463000000001</v>
          </cell>
          <cell r="E530">
            <v>5.4890000000000001E-2</v>
          </cell>
          <cell r="F530">
            <v>-4.2000000000000002E-4</v>
          </cell>
          <cell r="G530">
            <v>0.21851000000000001</v>
          </cell>
          <cell r="H530">
            <v>-3.3800002000000003E-2</v>
          </cell>
          <cell r="I530">
            <v>38.258926000000002</v>
          </cell>
          <cell r="J530">
            <v>2.2550256000000002</v>
          </cell>
          <cell r="K530">
            <v>16.495999999999999</v>
          </cell>
        </row>
        <row r="531">
          <cell r="A531" t="str">
            <v>3028.TW</v>
          </cell>
          <cell r="B531">
            <v>1.79</v>
          </cell>
          <cell r="E531">
            <v>7.9140000000000002E-2</v>
          </cell>
          <cell r="F531">
            <v>2.3570001E-2</v>
          </cell>
          <cell r="G531">
            <v>6.6919999999999993E-2</v>
          </cell>
          <cell r="H531">
            <v>1.289E-2</v>
          </cell>
          <cell r="I531">
            <v>20.279330000000002</v>
          </cell>
          <cell r="J531">
            <v>1.5313870999999999</v>
          </cell>
          <cell r="K531">
            <v>148.03800000000001</v>
          </cell>
        </row>
        <row r="532">
          <cell r="A532" t="str">
            <v>3029.TW</v>
          </cell>
          <cell r="B532">
            <v>4.5999999999999996</v>
          </cell>
          <cell r="E532">
            <v>0.17119999999999999</v>
          </cell>
          <cell r="F532">
            <v>6.0659999999999999E-2</v>
          </cell>
          <cell r="G532">
            <v>0.12325</v>
          </cell>
          <cell r="H532">
            <v>6.4299999999999996E-2</v>
          </cell>
          <cell r="I532">
            <v>16.217392</v>
          </cell>
          <cell r="J532">
            <v>3.0641582000000001</v>
          </cell>
          <cell r="K532">
            <v>92.179000000000002</v>
          </cell>
        </row>
        <row r="533">
          <cell r="A533" t="str">
            <v>3030.TW</v>
          </cell>
          <cell r="B533">
            <v>5.01</v>
          </cell>
          <cell r="C533">
            <v>0.27600000000000002</v>
          </cell>
          <cell r="E533">
            <v>0.13855999999999999</v>
          </cell>
          <cell r="F533">
            <v>8.3549999999999999E-2</v>
          </cell>
          <cell r="G533">
            <v>0.59314</v>
          </cell>
          <cell r="H533">
            <v>0.31337999999999999</v>
          </cell>
          <cell r="I533">
            <v>37.025948</v>
          </cell>
          <cell r="J533">
            <v>6.0979619999999999</v>
          </cell>
          <cell r="K533">
            <v>18.776</v>
          </cell>
        </row>
        <row r="534">
          <cell r="A534" t="str">
            <v>3031.TW</v>
          </cell>
          <cell r="B534">
            <v>1</v>
          </cell>
          <cell r="C534">
            <v>0.501</v>
          </cell>
          <cell r="D534">
            <v>38.644069999999999</v>
          </cell>
          <cell r="E534">
            <v>5.9089999999999997E-2</v>
          </cell>
          <cell r="F534">
            <v>1.2E-2</v>
          </cell>
          <cell r="G534">
            <v>0.27063999999999999</v>
          </cell>
          <cell r="H534">
            <v>6.4409999999999995E-2</v>
          </cell>
          <cell r="I534">
            <v>22.8</v>
          </cell>
          <cell r="J534">
            <v>1.3403091</v>
          </cell>
          <cell r="K534">
            <v>6.5389999999999997</v>
          </cell>
        </row>
        <row r="535">
          <cell r="A535" t="str">
            <v>3032.TW</v>
          </cell>
          <cell r="B535">
            <v>5.9</v>
          </cell>
          <cell r="C535">
            <v>0.58599999999999997</v>
          </cell>
          <cell r="E535">
            <v>0.18603</v>
          </cell>
          <cell r="F535">
            <v>6.5579999999999999E-2</v>
          </cell>
          <cell r="G535">
            <v>0.23021</v>
          </cell>
          <cell r="H535">
            <v>0.11177000400000001</v>
          </cell>
          <cell r="I535">
            <v>13.152542</v>
          </cell>
          <cell r="J535">
            <v>2.9155395</v>
          </cell>
          <cell r="K535">
            <v>72.688999999999993</v>
          </cell>
        </row>
        <row r="536">
          <cell r="A536" t="str">
            <v>3033.TW</v>
          </cell>
          <cell r="B536">
            <v>1.61</v>
          </cell>
          <cell r="E536">
            <v>8.4919999999999995E-2</v>
          </cell>
          <cell r="F536">
            <v>3.3959999999999997E-2</v>
          </cell>
          <cell r="G536">
            <v>6.1629999999999997E-2</v>
          </cell>
          <cell r="H536">
            <v>2.6300001999999999E-2</v>
          </cell>
          <cell r="I536">
            <v>24.068322999999999</v>
          </cell>
          <cell r="J536">
            <v>1.8272268</v>
          </cell>
          <cell r="K536">
            <v>170.221</v>
          </cell>
        </row>
        <row r="537">
          <cell r="A537" t="str">
            <v>3034.TW</v>
          </cell>
          <cell r="B537">
            <v>38.54</v>
          </cell>
          <cell r="C537">
            <v>1.071</v>
          </cell>
          <cell r="D537">
            <v>15.066506</v>
          </cell>
          <cell r="E537">
            <v>0.32799998000000002</v>
          </cell>
          <cell r="F537">
            <v>0.1512</v>
          </cell>
          <cell r="G537">
            <v>0.41665999999999997</v>
          </cell>
          <cell r="H537">
            <v>0.21059</v>
          </cell>
          <cell r="I537">
            <v>16.165023999999999</v>
          </cell>
          <cell r="J537">
            <v>5.2581379999999998</v>
          </cell>
          <cell r="K537">
            <v>182.101</v>
          </cell>
        </row>
        <row r="538">
          <cell r="A538" t="str">
            <v>3035.TW</v>
          </cell>
          <cell r="B538">
            <v>5.44</v>
          </cell>
          <cell r="D538">
            <v>28.018433000000002</v>
          </cell>
          <cell r="E538">
            <v>0.11419</v>
          </cell>
          <cell r="F538">
            <v>6.3240000000000005E-2</v>
          </cell>
          <cell r="G538">
            <v>0.44746999999999998</v>
          </cell>
          <cell r="H538">
            <v>0.12275</v>
          </cell>
          <cell r="I538">
            <v>55.882350000000002</v>
          </cell>
          <cell r="J538">
            <v>5.5411763000000001</v>
          </cell>
          <cell r="K538">
            <v>45.411000000000001</v>
          </cell>
        </row>
        <row r="539">
          <cell r="A539" t="str">
            <v>3036.TW</v>
          </cell>
          <cell r="B539">
            <v>4.91</v>
          </cell>
          <cell r="D539">
            <v>8.7159250000000004</v>
          </cell>
          <cell r="E539">
            <v>6.6309999999999994E-2</v>
          </cell>
          <cell r="F539">
            <v>2.2780001000000001E-2</v>
          </cell>
          <cell r="G539">
            <v>2.8680000000000001E-2</v>
          </cell>
          <cell r="H539">
            <v>1.355E-2</v>
          </cell>
          <cell r="I539">
            <v>24.745418999999998</v>
          </cell>
          <cell r="J539">
            <v>1.4611970999999999</v>
          </cell>
          <cell r="K539">
            <v>728.35799999999995</v>
          </cell>
        </row>
        <row r="540">
          <cell r="A540" t="str">
            <v>3037.TW</v>
          </cell>
          <cell r="B540">
            <v>6.68</v>
          </cell>
          <cell r="C540">
            <v>1.5720000000000001</v>
          </cell>
          <cell r="D540">
            <v>13.061225</v>
          </cell>
          <cell r="E540">
            <v>0.10614</v>
          </cell>
          <cell r="F540">
            <v>2.1300000999999999E-2</v>
          </cell>
          <cell r="G540">
            <v>0.18417998999999999</v>
          </cell>
          <cell r="H540">
            <v>5.978E-2</v>
          </cell>
          <cell r="I540">
            <v>28.742515999999998</v>
          </cell>
          <cell r="J540">
            <v>3.0933316</v>
          </cell>
          <cell r="K540">
            <v>68.341999999999999</v>
          </cell>
        </row>
        <row r="541">
          <cell r="A541" t="str">
            <v>3038.TW</v>
          </cell>
          <cell r="B541">
            <v>2.97</v>
          </cell>
          <cell r="C541">
            <v>0.29799999999999999</v>
          </cell>
          <cell r="D541">
            <v>11.648936000000001</v>
          </cell>
          <cell r="E541">
            <v>0.16893</v>
          </cell>
          <cell r="F541">
            <v>6.6640000000000005E-2</v>
          </cell>
          <cell r="G541">
            <v>0.23040000999999999</v>
          </cell>
          <cell r="H541">
            <v>0.13785</v>
          </cell>
          <cell r="I541">
            <v>11.060605000000001</v>
          </cell>
          <cell r="J541">
            <v>1.8861965000000001</v>
          </cell>
          <cell r="K541">
            <v>29.518000000000001</v>
          </cell>
        </row>
        <row r="542">
          <cell r="A542" t="str">
            <v>3040.TW</v>
          </cell>
          <cell r="B542">
            <v>1.06</v>
          </cell>
          <cell r="E542">
            <v>4.4760000000000001E-2</v>
          </cell>
          <cell r="F542">
            <v>2.5729999E-2</v>
          </cell>
          <cell r="G542">
            <v>0.68767</v>
          </cell>
          <cell r="H542">
            <v>0.31463000000000002</v>
          </cell>
          <cell r="I542">
            <v>32.264153</v>
          </cell>
          <cell r="J542">
            <v>1.461039</v>
          </cell>
          <cell r="K542">
            <v>2.411</v>
          </cell>
        </row>
        <row r="543">
          <cell r="A543" t="str">
            <v>3041.TW</v>
          </cell>
          <cell r="B543">
            <v>-8.81</v>
          </cell>
          <cell r="C543">
            <v>1.2829999999999999</v>
          </cell>
          <cell r="D543">
            <v>23.298970000000001</v>
          </cell>
          <cell r="E543">
            <v>-0.69454000000000005</v>
          </cell>
          <cell r="F543">
            <v>-0.12950999999999999</v>
          </cell>
          <cell r="G543">
            <v>0.21110001</v>
          </cell>
          <cell r="H543">
            <v>-0.26665001999999999</v>
          </cell>
          <cell r="J543">
            <v>2.72519</v>
          </cell>
          <cell r="K543">
            <v>7.4809999999999999</v>
          </cell>
        </row>
        <row r="544">
          <cell r="A544" t="str">
            <v>3042.TW</v>
          </cell>
          <cell r="B544">
            <v>6.1</v>
          </cell>
          <cell r="D544">
            <v>14.60177</v>
          </cell>
          <cell r="E544">
            <v>0.15371999</v>
          </cell>
          <cell r="F544">
            <v>6.3659999999999994E-2</v>
          </cell>
          <cell r="G544">
            <v>0.35965002000000001</v>
          </cell>
          <cell r="H544">
            <v>0.16911000000000001</v>
          </cell>
          <cell r="I544">
            <v>18.934426999999999</v>
          </cell>
          <cell r="J544">
            <v>2.8184480000000001</v>
          </cell>
          <cell r="K544">
            <v>36.436</v>
          </cell>
        </row>
        <row r="545">
          <cell r="A545" t="str">
            <v>3043.TW</v>
          </cell>
          <cell r="B545">
            <v>0.01</v>
          </cell>
          <cell r="C545">
            <v>0.55500000000000005</v>
          </cell>
          <cell r="E545">
            <v>-1.8099998999999999E-3</v>
          </cell>
          <cell r="F545">
            <v>2.3120001000000001E-2</v>
          </cell>
          <cell r="G545">
            <v>0.21075000999999999</v>
          </cell>
          <cell r="H545">
            <v>-0.19627</v>
          </cell>
          <cell r="I545">
            <v>3160</v>
          </cell>
          <cell r="J545">
            <v>2.9030776</v>
          </cell>
          <cell r="K545">
            <v>34.045000000000002</v>
          </cell>
        </row>
        <row r="546">
          <cell r="A546" t="str">
            <v>3044.TW</v>
          </cell>
          <cell r="B546">
            <v>12.82</v>
          </cell>
          <cell r="C546">
            <v>0.71399999999999997</v>
          </cell>
          <cell r="D546">
            <v>11.561643999999999</v>
          </cell>
          <cell r="E546">
            <v>0.15065999999999999</v>
          </cell>
          <cell r="F546">
            <v>6.0949995999999999E-2</v>
          </cell>
          <cell r="G546">
            <v>0.20974001</v>
          </cell>
          <cell r="H546">
            <v>0.13986999999999999</v>
          </cell>
          <cell r="I546">
            <v>16.458658</v>
          </cell>
          <cell r="J546">
            <v>2.3706800000000001</v>
          </cell>
          <cell r="K546">
            <v>113.952</v>
          </cell>
        </row>
        <row r="547">
          <cell r="A547" t="str">
            <v>3045.TW</v>
          </cell>
          <cell r="B547">
            <v>4.34</v>
          </cell>
          <cell r="C547">
            <v>9.6000000000000002E-2</v>
          </cell>
          <cell r="D547">
            <v>23.127753999999999</v>
          </cell>
          <cell r="E547">
            <v>0.16866999999999999</v>
          </cell>
          <cell r="F547">
            <v>5.2010002999999999E-2</v>
          </cell>
          <cell r="G547">
            <v>0.18913000999999999</v>
          </cell>
          <cell r="H547">
            <v>9.6429996000000004E-2</v>
          </cell>
          <cell r="I547">
            <v>24.193548</v>
          </cell>
          <cell r="J547">
            <v>3.6154535000000001</v>
          </cell>
          <cell r="K547">
            <v>65.289000000000001</v>
          </cell>
        </row>
        <row r="548">
          <cell r="A548" t="str">
            <v>3046.TW</v>
          </cell>
          <cell r="B548">
            <v>3.37</v>
          </cell>
          <cell r="D548">
            <v>67.263159999999999</v>
          </cell>
          <cell r="E548">
            <v>0.23818001</v>
          </cell>
          <cell r="F548">
            <v>4.2069997999999997E-2</v>
          </cell>
          <cell r="G548">
            <v>7.0419999999999996E-2</v>
          </cell>
          <cell r="H548">
            <v>3.959E-2</v>
          </cell>
          <cell r="I548">
            <v>18.961425999999999</v>
          </cell>
          <cell r="J548">
            <v>3.760151</v>
          </cell>
          <cell r="K548">
            <v>80.512</v>
          </cell>
        </row>
        <row r="549">
          <cell r="A549" t="str">
            <v>3047.TW</v>
          </cell>
          <cell r="B549">
            <v>-0.46</v>
          </cell>
          <cell r="E549">
            <v>-0.10902000000000001</v>
          </cell>
          <cell r="F549">
            <v>-3.4500000000000003E-2</v>
          </cell>
          <cell r="G549">
            <v>0.23096000999999999</v>
          </cell>
          <cell r="H549">
            <v>-0.21474001000000001</v>
          </cell>
          <cell r="J549">
            <v>2.0618558</v>
          </cell>
          <cell r="K549">
            <v>19.021000000000001</v>
          </cell>
        </row>
        <row r="550">
          <cell r="A550" t="str">
            <v>3048.TW</v>
          </cell>
          <cell r="B550">
            <v>0.31</v>
          </cell>
          <cell r="D550">
            <v>24.449541</v>
          </cell>
          <cell r="E550">
            <v>1.5829999000000001E-2</v>
          </cell>
          <cell r="F550">
            <v>3.209E-2</v>
          </cell>
          <cell r="G550">
            <v>3.0720001E-2</v>
          </cell>
          <cell r="H550">
            <v>1.3350001E-2</v>
          </cell>
          <cell r="I550">
            <v>85.967740000000006</v>
          </cell>
          <cell r="J550">
            <v>1.3585155</v>
          </cell>
          <cell r="K550">
            <v>431.661</v>
          </cell>
        </row>
        <row r="551">
          <cell r="A551" t="str">
            <v>3049.TW</v>
          </cell>
          <cell r="B551">
            <v>-1.2</v>
          </cell>
          <cell r="D551">
            <v>28.322579999999999</v>
          </cell>
          <cell r="E551">
            <v>-0.10324999999999999</v>
          </cell>
          <cell r="F551">
            <v>-5.0090000000000003E-2</v>
          </cell>
          <cell r="G551">
            <v>-0.73811996000000002</v>
          </cell>
          <cell r="H551">
            <v>-0.98706000000000005</v>
          </cell>
          <cell r="J551">
            <v>0.81131030000000004</v>
          </cell>
          <cell r="K551">
            <v>1.5169999999999999</v>
          </cell>
        </row>
        <row r="552">
          <cell r="A552" t="str">
            <v>3050.TW</v>
          </cell>
          <cell r="B552">
            <v>0.72</v>
          </cell>
          <cell r="C552">
            <v>0.627</v>
          </cell>
          <cell r="E552">
            <v>3.3140000000000003E-2</v>
          </cell>
          <cell r="F552">
            <v>1.3789999000000001E-2</v>
          </cell>
          <cell r="G552">
            <v>0.38922000000000001</v>
          </cell>
          <cell r="H552">
            <v>1.82E-3</v>
          </cell>
          <cell r="I552">
            <v>30.694445000000002</v>
          </cell>
          <cell r="J552">
            <v>1.3538349000000001</v>
          </cell>
          <cell r="K552">
            <v>7.7850000000000001</v>
          </cell>
        </row>
        <row r="553">
          <cell r="A553" t="str">
            <v>3051.TW</v>
          </cell>
          <cell r="B553">
            <v>1.69</v>
          </cell>
          <cell r="C553">
            <v>1.359</v>
          </cell>
          <cell r="E553">
            <v>7.0690000000000003E-2</v>
          </cell>
          <cell r="F553">
            <v>2.981E-2</v>
          </cell>
          <cell r="G553">
            <v>0.26596999999999998</v>
          </cell>
          <cell r="H553">
            <v>0.28021000000000001</v>
          </cell>
          <cell r="I553">
            <v>20.56213</v>
          </cell>
          <cell r="J553">
            <v>2.3870037000000002</v>
          </cell>
          <cell r="K553">
            <v>11.933</v>
          </cell>
        </row>
        <row r="554">
          <cell r="A554" t="str">
            <v>3052.TW</v>
          </cell>
          <cell r="B554">
            <v>1.06</v>
          </cell>
          <cell r="C554">
            <v>0.61599999999999999</v>
          </cell>
          <cell r="E554">
            <v>6.3070000000000001E-2</v>
          </cell>
          <cell r="F554">
            <v>1.6299999999999999E-2</v>
          </cell>
          <cell r="G554">
            <v>0.11133999999999999</v>
          </cell>
          <cell r="H554">
            <v>5.1299999999999998E-2</v>
          </cell>
          <cell r="I554">
            <v>12.311321</v>
          </cell>
          <cell r="J554">
            <v>0.80880076000000001</v>
          </cell>
          <cell r="K554">
            <v>17.654</v>
          </cell>
        </row>
        <row r="555">
          <cell r="A555" t="str">
            <v>3054.TW</v>
          </cell>
          <cell r="B555">
            <v>-0.25</v>
          </cell>
          <cell r="E555">
            <v>-2.5870000000000001E-2</v>
          </cell>
          <cell r="F555">
            <v>-2.794E-2</v>
          </cell>
          <cell r="G555">
            <v>0.29264997999999998</v>
          </cell>
          <cell r="H555">
            <v>-0.13078000000000001</v>
          </cell>
          <cell r="J555">
            <v>2.2223442000000002</v>
          </cell>
          <cell r="K555">
            <v>0.81399999999999995</v>
          </cell>
        </row>
        <row r="556">
          <cell r="A556" t="str">
            <v>3055.TW</v>
          </cell>
          <cell r="B556">
            <v>-2.2999999999999998</v>
          </cell>
          <cell r="C556">
            <v>0.28299999999999997</v>
          </cell>
          <cell r="D556">
            <v>-55.180720000000001</v>
          </cell>
          <cell r="E556">
            <v>-2.0330000000000001E-2</v>
          </cell>
          <cell r="F556">
            <v>-3.0929999999999999E-2</v>
          </cell>
          <cell r="G556">
            <v>0.17757000000000001</v>
          </cell>
          <cell r="H556">
            <v>-0.11552</v>
          </cell>
          <cell r="J556">
            <v>4.1496779999999998</v>
          </cell>
          <cell r="K556">
            <v>11.772</v>
          </cell>
        </row>
        <row r="557">
          <cell r="A557" t="str">
            <v>3056.TW</v>
          </cell>
          <cell r="B557">
            <v>0.72</v>
          </cell>
          <cell r="C557">
            <v>0.58199999999999996</v>
          </cell>
          <cell r="D557">
            <v>10.871710999999999</v>
          </cell>
          <cell r="E557">
            <v>4.2389999999999997E-2</v>
          </cell>
          <cell r="F557">
            <v>1.0140000999999999E-2</v>
          </cell>
          <cell r="G557">
            <v>0.42126997999999999</v>
          </cell>
          <cell r="H557">
            <v>-2.10114</v>
          </cell>
          <cell r="I557">
            <v>45.902774999999998</v>
          </cell>
          <cell r="J557">
            <v>1.6406056</v>
          </cell>
          <cell r="K557">
            <v>4.4470000000000001</v>
          </cell>
        </row>
        <row r="558">
          <cell r="A558" t="str">
            <v>3057.TW</v>
          </cell>
          <cell r="B558">
            <v>-1.43</v>
          </cell>
          <cell r="C558">
            <v>1.306</v>
          </cell>
          <cell r="D558">
            <v>35.875</v>
          </cell>
          <cell r="E558">
            <v>-0.17848</v>
          </cell>
          <cell r="F558">
            <v>-6.2190000000000002E-2</v>
          </cell>
          <cell r="G558">
            <v>0.34605997999999999</v>
          </cell>
          <cell r="H558">
            <v>-0.32090999999999997</v>
          </cell>
          <cell r="J558">
            <v>1.8127842999999999</v>
          </cell>
          <cell r="K558">
            <v>6.3070000000000004</v>
          </cell>
        </row>
        <row r="559">
          <cell r="A559" t="str">
            <v>3058.TW</v>
          </cell>
          <cell r="B559">
            <v>-0.44</v>
          </cell>
          <cell r="C559">
            <v>0.64700000000000002</v>
          </cell>
          <cell r="E559">
            <v>2.7859999999999999E-2</v>
          </cell>
          <cell r="F559">
            <v>-9.5200000000000007E-3</v>
          </cell>
          <cell r="G559">
            <v>0.14555999999999999</v>
          </cell>
          <cell r="H559">
            <v>-2.1819999999999999E-2</v>
          </cell>
          <cell r="J559">
            <v>2.1464381000000001</v>
          </cell>
          <cell r="K559">
            <v>23.506</v>
          </cell>
        </row>
        <row r="560">
          <cell r="A560" t="str">
            <v>3059.TW</v>
          </cell>
          <cell r="B560">
            <v>1.29</v>
          </cell>
          <cell r="C560">
            <v>0.81</v>
          </cell>
          <cell r="E560">
            <v>4.7909997000000003E-2</v>
          </cell>
          <cell r="F560">
            <v>1.4989999E-2</v>
          </cell>
          <cell r="G560">
            <v>0.28905999999999998</v>
          </cell>
          <cell r="H560">
            <v>5.0219998000000002E-2</v>
          </cell>
          <cell r="I560">
            <v>33.449615000000001</v>
          </cell>
          <cell r="J560">
            <v>1.3341786</v>
          </cell>
          <cell r="K560">
            <v>30.521000000000001</v>
          </cell>
        </row>
        <row r="561">
          <cell r="A561" t="str">
            <v>3060.TW</v>
          </cell>
          <cell r="B561">
            <v>-0.62</v>
          </cell>
          <cell r="C561">
            <v>1</v>
          </cell>
          <cell r="E561">
            <v>-8.6789994999999995E-2</v>
          </cell>
          <cell r="F561">
            <v>-3.1579999999999997E-2</v>
          </cell>
          <cell r="G561">
            <v>8.3929989999999996E-2</v>
          </cell>
          <cell r="H561">
            <v>-9.3500000000000007E-3</v>
          </cell>
          <cell r="J561">
            <v>1.9876419999999999</v>
          </cell>
          <cell r="K561">
            <v>19.303999999999998</v>
          </cell>
        </row>
        <row r="562">
          <cell r="A562" t="str">
            <v>3062.TW</v>
          </cell>
          <cell r="B562">
            <v>-0.6</v>
          </cell>
          <cell r="C562">
            <v>0.73099999999999998</v>
          </cell>
          <cell r="E562">
            <v>-6.4430000000000001E-2</v>
          </cell>
          <cell r="F562">
            <v>-3.9989999999999998E-2</v>
          </cell>
          <cell r="G562">
            <v>2.6099999999999999E-3</v>
          </cell>
          <cell r="H562">
            <v>-0.11942999999999999</v>
          </cell>
          <cell r="J562">
            <v>1.7027756999999999</v>
          </cell>
          <cell r="K562">
            <v>11.603</v>
          </cell>
        </row>
        <row r="563">
          <cell r="A563" t="str">
            <v>3090.TW</v>
          </cell>
          <cell r="B563">
            <v>3.84</v>
          </cell>
          <cell r="C563">
            <v>0.56899999999999995</v>
          </cell>
          <cell r="D563">
            <v>17.252473999999999</v>
          </cell>
          <cell r="E563">
            <v>0.11156000000000001</v>
          </cell>
          <cell r="F563">
            <v>5.8220000000000001E-2</v>
          </cell>
          <cell r="G563">
            <v>0.15412000000000001</v>
          </cell>
          <cell r="H563">
            <v>7.4340000000000003E-2</v>
          </cell>
          <cell r="I563">
            <v>18.151040999999999</v>
          </cell>
          <cell r="J563">
            <v>2.3776221</v>
          </cell>
          <cell r="K563">
            <v>51.067999999999998</v>
          </cell>
        </row>
        <row r="564">
          <cell r="A564" t="str">
            <v>3092.TW</v>
          </cell>
          <cell r="B564">
            <v>-1.28</v>
          </cell>
          <cell r="E564">
            <v>-4.3970000000000002E-2</v>
          </cell>
          <cell r="F564">
            <v>-1.609E-2</v>
          </cell>
          <cell r="G564">
            <v>0.14907000000000001</v>
          </cell>
          <cell r="H564">
            <v>-3.7260000000000001E-2</v>
          </cell>
          <cell r="J564">
            <v>1.5979977999999999</v>
          </cell>
          <cell r="K564">
            <v>19.728000000000002</v>
          </cell>
        </row>
        <row r="565">
          <cell r="A565" t="str">
            <v>3094.TW</v>
          </cell>
          <cell r="B565">
            <v>0.45</v>
          </cell>
          <cell r="E565">
            <v>3.6740000000000002E-2</v>
          </cell>
          <cell r="F565">
            <v>-1.8400000000000001E-3</v>
          </cell>
          <cell r="G565">
            <v>0.67227994999999996</v>
          </cell>
          <cell r="H565">
            <v>-0.24610001000000001</v>
          </cell>
          <cell r="I565">
            <v>74</v>
          </cell>
          <cell r="J565">
            <v>3.0179442999999999</v>
          </cell>
          <cell r="K565">
            <v>2.5030000000000001</v>
          </cell>
        </row>
        <row r="566">
          <cell r="A566" t="str">
            <v>3130.TW</v>
          </cell>
          <cell r="B566">
            <v>13.36</v>
          </cell>
          <cell r="C566">
            <v>0.20399999999999999</v>
          </cell>
          <cell r="D566">
            <v>23.316832000000002</v>
          </cell>
          <cell r="E566">
            <v>0.27277002</v>
          </cell>
          <cell r="F566">
            <v>9.4079999999999997E-2</v>
          </cell>
          <cell r="G566">
            <v>0.86873</v>
          </cell>
          <cell r="H566">
            <v>0.16906999</v>
          </cell>
          <cell r="I566">
            <v>17.627247000000001</v>
          </cell>
          <cell r="J566">
            <v>4.7142425000000001</v>
          </cell>
          <cell r="K566">
            <v>70.183999999999997</v>
          </cell>
        </row>
        <row r="567">
          <cell r="A567" t="str">
            <v>3138.TW</v>
          </cell>
          <cell r="B567">
            <v>3.62</v>
          </cell>
          <cell r="C567">
            <v>1.242</v>
          </cell>
          <cell r="E567">
            <v>0.12570000000000001</v>
          </cell>
          <cell r="F567">
            <v>4.5890002999999999E-2</v>
          </cell>
          <cell r="G567">
            <v>0.43719999999999998</v>
          </cell>
          <cell r="H567">
            <v>0.10231</v>
          </cell>
          <cell r="I567">
            <v>37.56906</v>
          </cell>
          <cell r="J567">
            <v>3.8288288000000001</v>
          </cell>
          <cell r="K567">
            <v>38.121000000000002</v>
          </cell>
        </row>
        <row r="568">
          <cell r="A568" t="str">
            <v>3149.TW</v>
          </cell>
          <cell r="B568">
            <v>-0.72</v>
          </cell>
          <cell r="C568">
            <v>1.2829999999999999</v>
          </cell>
          <cell r="D568">
            <v>-17.657343000000001</v>
          </cell>
          <cell r="E568">
            <v>-8.2849999999999993E-2</v>
          </cell>
          <cell r="F568">
            <v>-2.9420000000000002E-2</v>
          </cell>
          <cell r="G568">
            <v>3.3660000000000002E-2</v>
          </cell>
          <cell r="H568">
            <v>-9.6169989999999997E-2</v>
          </cell>
          <cell r="J568">
            <v>2.6674414</v>
          </cell>
          <cell r="K568">
            <v>12.885</v>
          </cell>
        </row>
        <row r="569">
          <cell r="A569" t="str">
            <v>3164.TW</v>
          </cell>
          <cell r="B569">
            <v>0.68</v>
          </cell>
          <cell r="C569">
            <v>0.35599999999999998</v>
          </cell>
          <cell r="E569">
            <v>1.523E-2</v>
          </cell>
          <cell r="F569">
            <v>2.6099999999999999E-3</v>
          </cell>
          <cell r="G569">
            <v>0.66408999999999996</v>
          </cell>
          <cell r="H569">
            <v>4.1009999999999998E-2</v>
          </cell>
          <cell r="I569">
            <v>35.808822999999997</v>
          </cell>
          <cell r="J569">
            <v>1.6003944000000001</v>
          </cell>
          <cell r="K569">
            <v>3.68</v>
          </cell>
        </row>
        <row r="570">
          <cell r="A570" t="str">
            <v>3167.TW</v>
          </cell>
          <cell r="B570">
            <v>0.26</v>
          </cell>
          <cell r="C570">
            <v>0.59299999999999997</v>
          </cell>
          <cell r="D570">
            <v>12.621145</v>
          </cell>
          <cell r="E570">
            <v>5.3100003999999998E-3</v>
          </cell>
          <cell r="F570">
            <v>-6.5399999999999998E-3</v>
          </cell>
          <cell r="G570">
            <v>0.25319000000000003</v>
          </cell>
          <cell r="H570">
            <v>5.5329999999999997E-2</v>
          </cell>
          <cell r="I570">
            <v>220.38461000000001</v>
          </cell>
          <cell r="J570">
            <v>2.2360102999999998</v>
          </cell>
          <cell r="K570">
            <v>15.657999999999999</v>
          </cell>
        </row>
        <row r="571">
          <cell r="A571" t="str">
            <v>3168.TW</v>
          </cell>
          <cell r="C571">
            <v>0.51800000000000002</v>
          </cell>
          <cell r="E571">
            <v>0.13372999999999999</v>
          </cell>
          <cell r="F571">
            <v>6.9110000000000005E-2</v>
          </cell>
          <cell r="G571">
            <v>0.23743998999999999</v>
          </cell>
          <cell r="H571">
            <v>7.8869999999999996E-2</v>
          </cell>
          <cell r="K571">
            <v>56.43</v>
          </cell>
        </row>
        <row r="572">
          <cell r="A572" t="str">
            <v>3189.TW</v>
          </cell>
          <cell r="B572">
            <v>0.13</v>
          </cell>
          <cell r="D572">
            <v>13.092643000000001</v>
          </cell>
          <cell r="E572">
            <v>3.6170002E-2</v>
          </cell>
          <cell r="F572">
            <v>9.0600000000000003E-3</v>
          </cell>
          <cell r="G572">
            <v>0.26107000000000002</v>
          </cell>
          <cell r="H572">
            <v>4.5929999999999999E-2</v>
          </cell>
          <cell r="I572">
            <v>739.23080000000004</v>
          </cell>
          <cell r="J572">
            <v>1.5003667999999999</v>
          </cell>
          <cell r="K572">
            <v>56.88</v>
          </cell>
        </row>
        <row r="573">
          <cell r="A573" t="str">
            <v>3209.TW</v>
          </cell>
          <cell r="B573">
            <v>2.5</v>
          </cell>
          <cell r="C573">
            <v>0.56999999999999995</v>
          </cell>
          <cell r="D573">
            <v>14.715446999999999</v>
          </cell>
          <cell r="E573">
            <v>0.12339</v>
          </cell>
          <cell r="F573">
            <v>3.8469999999999997E-2</v>
          </cell>
          <cell r="G573">
            <v>4.1160002000000001E-2</v>
          </cell>
          <cell r="H573">
            <v>1.9460000000000002E-2</v>
          </cell>
          <cell r="I573">
            <v>14.480000499999999</v>
          </cell>
          <cell r="J573">
            <v>1.7556623</v>
          </cell>
          <cell r="K573">
            <v>245.126</v>
          </cell>
        </row>
        <row r="574">
          <cell r="A574" t="str">
            <v>3229.TW</v>
          </cell>
          <cell r="B574">
            <v>-0.54</v>
          </cell>
          <cell r="C574">
            <v>0.33700000000000002</v>
          </cell>
          <cell r="E574">
            <v>-4.0320000000000002E-2</v>
          </cell>
          <cell r="F574">
            <v>-2.0709999999999999E-2</v>
          </cell>
          <cell r="G574">
            <v>5.3999999999999999E-2</v>
          </cell>
          <cell r="H574">
            <v>-1.6049999999999998E-2</v>
          </cell>
          <cell r="J574">
            <v>1.6110591000000001</v>
          </cell>
          <cell r="K574">
            <v>14.443</v>
          </cell>
        </row>
        <row r="575">
          <cell r="A575" t="str">
            <v>3231.TW</v>
          </cell>
          <cell r="B575">
            <v>5.14</v>
          </cell>
          <cell r="C575">
            <v>0.879</v>
          </cell>
          <cell r="D575">
            <v>13.693902</v>
          </cell>
          <cell r="E575">
            <v>0.17141001</v>
          </cell>
          <cell r="F575">
            <v>4.1840002000000001E-2</v>
          </cell>
          <cell r="G575">
            <v>7.979E-2</v>
          </cell>
          <cell r="H575">
            <v>2.9499999999999998E-2</v>
          </cell>
          <cell r="I575">
            <v>23.151751999999998</v>
          </cell>
          <cell r="J575">
            <v>3.0233737999999999</v>
          </cell>
          <cell r="K575">
            <v>317.12299999999999</v>
          </cell>
        </row>
        <row r="576">
          <cell r="A576" t="str">
            <v>3257.TW</v>
          </cell>
          <cell r="B576">
            <v>3.51</v>
          </cell>
          <cell r="C576">
            <v>0.80700000000000005</v>
          </cell>
          <cell r="D576">
            <v>40</v>
          </cell>
          <cell r="E576">
            <v>0.15946001000000001</v>
          </cell>
          <cell r="F576">
            <v>0.1016</v>
          </cell>
          <cell r="G576">
            <v>0.47833002000000002</v>
          </cell>
          <cell r="H576">
            <v>0.26486999999999999</v>
          </cell>
          <cell r="I576">
            <v>18.233618</v>
          </cell>
          <cell r="J576">
            <v>3.082703</v>
          </cell>
          <cell r="K576">
            <v>13.452999999999999</v>
          </cell>
        </row>
        <row r="577">
          <cell r="A577" t="str">
            <v>3266.TW</v>
          </cell>
          <cell r="B577">
            <v>2.33</v>
          </cell>
          <cell r="E577">
            <v>0.13092000000000001</v>
          </cell>
          <cell r="F577">
            <v>4.0660000000000002E-2</v>
          </cell>
          <cell r="G577">
            <v>0.29566999999999999</v>
          </cell>
          <cell r="H577">
            <v>0.14974000000000001</v>
          </cell>
          <cell r="I577">
            <v>10.343348499999999</v>
          </cell>
          <cell r="J577">
            <v>1.3829115999999999</v>
          </cell>
          <cell r="K577">
            <v>13.858000000000001</v>
          </cell>
        </row>
        <row r="578">
          <cell r="A578" t="str">
            <v>3296.TW</v>
          </cell>
          <cell r="B578">
            <v>-0.91</v>
          </cell>
          <cell r="C578">
            <v>0.38700000000000001</v>
          </cell>
          <cell r="E578">
            <v>-7.3260000000000006E-2</v>
          </cell>
          <cell r="F578">
            <v>-3.0050001999999999E-2</v>
          </cell>
          <cell r="G578">
            <v>0.19533001</v>
          </cell>
          <cell r="H578">
            <v>-0.13375999999999999</v>
          </cell>
          <cell r="J578">
            <v>2.0375380000000001</v>
          </cell>
          <cell r="K578">
            <v>15.406000000000001</v>
          </cell>
        </row>
        <row r="579">
          <cell r="A579" t="str">
            <v>3305.TW</v>
          </cell>
          <cell r="B579">
            <v>2.2000000000000002</v>
          </cell>
          <cell r="C579">
            <v>0.98</v>
          </cell>
          <cell r="D579">
            <v>22.879256999999999</v>
          </cell>
          <cell r="E579">
            <v>4.8710000000000003E-2</v>
          </cell>
          <cell r="F579">
            <v>2.9870000000000001E-2</v>
          </cell>
          <cell r="G579">
            <v>0.1449</v>
          </cell>
          <cell r="H579">
            <v>4.4760000000000001E-2</v>
          </cell>
          <cell r="I579">
            <v>33.590907999999999</v>
          </cell>
          <cell r="J579">
            <v>2.0628628999999998</v>
          </cell>
          <cell r="K579">
            <v>46.390999999999998</v>
          </cell>
        </row>
        <row r="580">
          <cell r="A580" t="str">
            <v>3308.TW</v>
          </cell>
          <cell r="B580">
            <v>1.78</v>
          </cell>
          <cell r="C580">
            <v>0.47</v>
          </cell>
          <cell r="E580">
            <v>0.49187999999999998</v>
          </cell>
          <cell r="F580">
            <v>1.26E-2</v>
          </cell>
          <cell r="G580">
            <v>0.32327</v>
          </cell>
          <cell r="H580">
            <v>-0.80335999999999996</v>
          </cell>
          <cell r="I580">
            <v>14.101124</v>
          </cell>
          <cell r="J580">
            <v>1.3640563000000001</v>
          </cell>
          <cell r="K580">
            <v>8.9770000000000003</v>
          </cell>
        </row>
        <row r="581">
          <cell r="A581" t="str">
            <v>3311.TW</v>
          </cell>
          <cell r="B581">
            <v>1.81</v>
          </cell>
          <cell r="C581">
            <v>0.57199999999999995</v>
          </cell>
          <cell r="D581">
            <v>-57.183098000000001</v>
          </cell>
          <cell r="E581">
            <v>4.6680002999999998E-2</v>
          </cell>
          <cell r="F581">
            <v>1.4030000000000001E-2</v>
          </cell>
          <cell r="G581">
            <v>0.15067</v>
          </cell>
          <cell r="H581">
            <v>2.1129999999999999E-2</v>
          </cell>
          <cell r="I581">
            <v>22.430938999999999</v>
          </cell>
          <cell r="J581">
            <v>1.0266005</v>
          </cell>
          <cell r="K581">
            <v>31.629000000000001</v>
          </cell>
        </row>
        <row r="582">
          <cell r="A582" t="str">
            <v>3312.TW</v>
          </cell>
          <cell r="B582">
            <v>2.1800000000000002</v>
          </cell>
          <cell r="C582">
            <v>0.60199999999999998</v>
          </cell>
          <cell r="E582">
            <v>0.116510004</v>
          </cell>
          <cell r="F582">
            <v>3.3970001999999999E-2</v>
          </cell>
          <cell r="G582">
            <v>5.6660000000000002E-2</v>
          </cell>
          <cell r="H582">
            <v>4.0939997999999998E-2</v>
          </cell>
          <cell r="I582">
            <v>27.155961999999999</v>
          </cell>
          <cell r="J582">
            <v>3.6345774999999998</v>
          </cell>
          <cell r="K582">
            <v>93.938999999999993</v>
          </cell>
        </row>
        <row r="583">
          <cell r="A583" t="str">
            <v>3321.TW</v>
          </cell>
          <cell r="B583">
            <v>-2.97</v>
          </cell>
          <cell r="C583">
            <v>1.147</v>
          </cell>
          <cell r="E583">
            <v>-0.38638001999999999</v>
          </cell>
          <cell r="F583">
            <v>-8.1190004999999996E-2</v>
          </cell>
          <cell r="G583">
            <v>2.001E-2</v>
          </cell>
          <cell r="H583">
            <v>-0.12637999999999999</v>
          </cell>
          <cell r="J583">
            <v>3.037601</v>
          </cell>
          <cell r="K583">
            <v>22.007000000000001</v>
          </cell>
        </row>
        <row r="584">
          <cell r="A584" t="str">
            <v>3338.TW</v>
          </cell>
          <cell r="B584">
            <v>3.25</v>
          </cell>
          <cell r="D584">
            <v>25.694050000000001</v>
          </cell>
          <cell r="E584">
            <v>0.14685999999999999</v>
          </cell>
          <cell r="F584">
            <v>4.6669996999999998E-2</v>
          </cell>
          <cell r="G584">
            <v>0.20691000000000001</v>
          </cell>
          <cell r="H584">
            <v>5.4089999999999999E-2</v>
          </cell>
          <cell r="I584">
            <v>27.907692000000001</v>
          </cell>
          <cell r="J584">
            <v>4.0076000000000001</v>
          </cell>
          <cell r="K584">
            <v>43.951000000000001</v>
          </cell>
        </row>
        <row r="585">
          <cell r="A585" t="str">
            <v>3346.TW</v>
          </cell>
          <cell r="B585">
            <v>2.65</v>
          </cell>
          <cell r="C585">
            <v>1.056</v>
          </cell>
          <cell r="D585">
            <v>10.178572000000001</v>
          </cell>
          <cell r="E585">
            <v>0.10326</v>
          </cell>
          <cell r="F585">
            <v>2.4559999999999998E-2</v>
          </cell>
          <cell r="G585">
            <v>0.14432</v>
          </cell>
          <cell r="H585">
            <v>6.4250000000000002E-2</v>
          </cell>
          <cell r="I585">
            <v>16.132073999999999</v>
          </cell>
          <cell r="J585">
            <v>1.4781647</v>
          </cell>
          <cell r="K585">
            <v>77.222999999999999</v>
          </cell>
        </row>
        <row r="586">
          <cell r="A586" t="str">
            <v>3356.TW</v>
          </cell>
          <cell r="B586">
            <v>4.76</v>
          </cell>
          <cell r="C586">
            <v>0.91400000000000003</v>
          </cell>
          <cell r="D586">
            <v>241.07142999999999</v>
          </cell>
          <cell r="E586">
            <v>0.14915999999999999</v>
          </cell>
          <cell r="F586">
            <v>3.5909999999999997E-2</v>
          </cell>
          <cell r="G586">
            <v>0.47761002000000002</v>
          </cell>
          <cell r="H586">
            <v>0.15135000000000001</v>
          </cell>
          <cell r="I586">
            <v>14.180671999999999</v>
          </cell>
          <cell r="J586">
            <v>2.9984009999999999</v>
          </cell>
          <cell r="K586">
            <v>14.073</v>
          </cell>
        </row>
        <row r="587">
          <cell r="A587" t="str">
            <v>3376.TW</v>
          </cell>
          <cell r="B587">
            <v>5.31</v>
          </cell>
          <cell r="D587">
            <v>24.319306999999998</v>
          </cell>
          <cell r="E587">
            <v>6.2309999999999997E-2</v>
          </cell>
          <cell r="F587">
            <v>3.0159999999999999E-2</v>
          </cell>
          <cell r="G587">
            <v>0.1825</v>
          </cell>
          <cell r="H587">
            <v>9.0020000000000003E-2</v>
          </cell>
          <cell r="I587">
            <v>37.005650000000003</v>
          </cell>
          <cell r="J587">
            <v>2.3057156000000001</v>
          </cell>
          <cell r="K587">
            <v>58.996000000000002</v>
          </cell>
        </row>
        <row r="588">
          <cell r="A588" t="str">
            <v>3380.TW</v>
          </cell>
          <cell r="B588">
            <v>0.81</v>
          </cell>
          <cell r="C588">
            <v>0.82899999999999996</v>
          </cell>
          <cell r="D588">
            <v>16.399082</v>
          </cell>
          <cell r="E588">
            <v>4.165E-2</v>
          </cell>
          <cell r="F588">
            <v>1.487E-2</v>
          </cell>
          <cell r="G588">
            <v>0.18837999</v>
          </cell>
          <cell r="H588">
            <v>1.874E-2</v>
          </cell>
          <cell r="I588">
            <v>44.135803000000003</v>
          </cell>
          <cell r="J588">
            <v>2.0372690000000002</v>
          </cell>
          <cell r="K588">
            <v>46.991</v>
          </cell>
        </row>
        <row r="589">
          <cell r="A589" t="str">
            <v>3406.TW</v>
          </cell>
          <cell r="B589">
            <v>34.770000000000003</v>
          </cell>
          <cell r="C589">
            <v>1.4330000000000001</v>
          </cell>
          <cell r="D589">
            <v>15.386922999999999</v>
          </cell>
          <cell r="E589">
            <v>0.15132000000000001</v>
          </cell>
          <cell r="F589">
            <v>6.1170000000000002E-2</v>
          </cell>
          <cell r="G589">
            <v>0.34675</v>
          </cell>
          <cell r="H589">
            <v>0.23629</v>
          </cell>
          <cell r="I589">
            <v>14.754098000000001</v>
          </cell>
          <cell r="J589">
            <v>2.7375913000000001</v>
          </cell>
          <cell r="K589">
            <v>192.249</v>
          </cell>
        </row>
        <row r="590">
          <cell r="A590" t="str">
            <v>3413.TW</v>
          </cell>
          <cell r="B590">
            <v>19.62</v>
          </cell>
          <cell r="D590">
            <v>11.841592</v>
          </cell>
          <cell r="E590">
            <v>0.19458</v>
          </cell>
          <cell r="F590">
            <v>6.2549999999999994E-2</v>
          </cell>
          <cell r="G590">
            <v>0.25890000000000002</v>
          </cell>
          <cell r="H590">
            <v>0.14513000000000001</v>
          </cell>
          <cell r="I590">
            <v>15.468908000000001</v>
          </cell>
          <cell r="J590">
            <v>2.5063173999999999</v>
          </cell>
          <cell r="K590">
            <v>132.85400000000001</v>
          </cell>
        </row>
        <row r="591">
          <cell r="A591" t="str">
            <v>3416.TW</v>
          </cell>
          <cell r="B591">
            <v>6.62</v>
          </cell>
          <cell r="C591">
            <v>0.23</v>
          </cell>
          <cell r="D591">
            <v>15.077821999999999</v>
          </cell>
          <cell r="E591">
            <v>0.18053</v>
          </cell>
          <cell r="F591">
            <v>9.4490009999999999E-2</v>
          </cell>
          <cell r="G591">
            <v>0.39983999999999997</v>
          </cell>
          <cell r="H591">
            <v>0.22688</v>
          </cell>
          <cell r="I591">
            <v>23.413898</v>
          </cell>
          <cell r="J591">
            <v>3.9535773000000001</v>
          </cell>
          <cell r="K591">
            <v>33.988999999999997</v>
          </cell>
        </row>
        <row r="592">
          <cell r="A592" t="str">
            <v>3419.TW</v>
          </cell>
          <cell r="B592">
            <v>-1.02</v>
          </cell>
          <cell r="D592">
            <v>31.886793000000001</v>
          </cell>
          <cell r="E592">
            <v>-9.1869999999999993E-2</v>
          </cell>
          <cell r="F592">
            <v>-6.2039999999999998E-2</v>
          </cell>
          <cell r="G592">
            <v>0.15540999999999999</v>
          </cell>
          <cell r="H592">
            <v>-0.15611</v>
          </cell>
          <cell r="J592">
            <v>1.5987134000000001</v>
          </cell>
          <cell r="K592">
            <v>11.202</v>
          </cell>
        </row>
        <row r="593">
          <cell r="A593" t="str">
            <v>3432.TW</v>
          </cell>
          <cell r="B593">
            <v>-9.91</v>
          </cell>
          <cell r="E593">
            <v>-6.9129999999999997E-2</v>
          </cell>
          <cell r="F593">
            <v>-4.231E-2</v>
          </cell>
          <cell r="G593">
            <v>0.17867</v>
          </cell>
          <cell r="H593">
            <v>-1.0543499999999999</v>
          </cell>
          <cell r="J593">
            <v>2.7750246999999999</v>
          </cell>
          <cell r="K593">
            <v>0.48799999999999999</v>
          </cell>
        </row>
        <row r="594">
          <cell r="A594" t="str">
            <v>3437.TW</v>
          </cell>
          <cell r="B594">
            <v>-0.7</v>
          </cell>
          <cell r="C594">
            <v>1.6020000000000001</v>
          </cell>
          <cell r="E594">
            <v>-5.7600002999999997E-2</v>
          </cell>
          <cell r="F594">
            <v>-3.1510000000000003E-2</v>
          </cell>
          <cell r="G594">
            <v>0.19395999999999999</v>
          </cell>
          <cell r="H594">
            <v>-0.15026999999999999</v>
          </cell>
          <cell r="J594">
            <v>1.5973881000000001</v>
          </cell>
          <cell r="K594">
            <v>13.647</v>
          </cell>
        </row>
        <row r="595">
          <cell r="A595" t="str">
            <v>3443.TW</v>
          </cell>
          <cell r="B595">
            <v>24.07</v>
          </cell>
          <cell r="C595">
            <v>1.1160000000000001</v>
          </cell>
          <cell r="D595">
            <v>40.572792</v>
          </cell>
          <cell r="E595">
            <v>0.33438000000000001</v>
          </cell>
          <cell r="F595">
            <v>0.10416</v>
          </cell>
          <cell r="G595">
            <v>0.29842999999999997</v>
          </cell>
          <cell r="H595">
            <v>0.12397</v>
          </cell>
          <cell r="I595">
            <v>63.564605999999998</v>
          </cell>
          <cell r="J595">
            <v>19.787894999999999</v>
          </cell>
          <cell r="K595">
            <v>189.553</v>
          </cell>
        </row>
        <row r="596">
          <cell r="A596" t="str">
            <v>3447.TW</v>
          </cell>
          <cell r="B596">
            <v>-1.93</v>
          </cell>
          <cell r="E596">
            <v>-0.13045000000000001</v>
          </cell>
          <cell r="F596">
            <v>-4.0599997999999998E-2</v>
          </cell>
          <cell r="G596">
            <v>5.0169999999999999E-2</v>
          </cell>
          <cell r="H596">
            <v>-9.2130005000000001E-2</v>
          </cell>
          <cell r="J596">
            <v>2.4176543000000001</v>
          </cell>
          <cell r="K596">
            <v>27.681000000000001</v>
          </cell>
        </row>
        <row r="597">
          <cell r="A597" t="str">
            <v>3450.TW</v>
          </cell>
          <cell r="B597">
            <v>0.06</v>
          </cell>
          <cell r="C597">
            <v>0.82299999999999995</v>
          </cell>
          <cell r="D597">
            <v>18.367730999999999</v>
          </cell>
          <cell r="E597">
            <v>2.162E-2</v>
          </cell>
          <cell r="F597">
            <v>1.235E-2</v>
          </cell>
          <cell r="G597">
            <v>0.14915</v>
          </cell>
          <cell r="H597">
            <v>5.0709999999999998E-2</v>
          </cell>
          <cell r="I597">
            <v>1631.6667</v>
          </cell>
          <cell r="J597">
            <v>3.7485162999999999</v>
          </cell>
          <cell r="K597">
            <v>37.061999999999998</v>
          </cell>
        </row>
        <row r="598">
          <cell r="A598" t="str">
            <v>3454.TW</v>
          </cell>
          <cell r="B598">
            <v>4.1100000000000003</v>
          </cell>
          <cell r="C598">
            <v>0.877</v>
          </cell>
          <cell r="D598">
            <v>23.045603</v>
          </cell>
          <cell r="E598">
            <v>0.10256999999999999</v>
          </cell>
          <cell r="F598">
            <v>3.422E-2</v>
          </cell>
          <cell r="G598">
            <v>0.2762</v>
          </cell>
          <cell r="H598">
            <v>-1.1610000000000001E-2</v>
          </cell>
          <cell r="I598">
            <v>34.428223000000003</v>
          </cell>
          <cell r="J598">
            <v>3.438472</v>
          </cell>
          <cell r="K598">
            <v>96.108999999999995</v>
          </cell>
        </row>
        <row r="599">
          <cell r="A599" t="str">
            <v>3481.TW</v>
          </cell>
          <cell r="B599">
            <v>-1.64</v>
          </cell>
          <cell r="C599">
            <v>1.3320000000000001</v>
          </cell>
          <cell r="D599">
            <v>26.296295000000001</v>
          </cell>
          <cell r="E599">
            <v>-6.2789999999999999E-2</v>
          </cell>
          <cell r="F599">
            <v>-2.1839999999999998E-2</v>
          </cell>
          <cell r="G599">
            <v>3.9039999999999998E-2</v>
          </cell>
          <cell r="H599">
            <v>-6.2800005000000006E-2</v>
          </cell>
          <cell r="J599">
            <v>0.59151876000000003</v>
          </cell>
          <cell r="K599">
            <v>23.292000000000002</v>
          </cell>
        </row>
        <row r="600">
          <cell r="A600" t="str">
            <v>3494.TW</v>
          </cell>
          <cell r="B600">
            <v>-1.53</v>
          </cell>
          <cell r="C600">
            <v>0.73799999999999999</v>
          </cell>
          <cell r="E600">
            <v>-0.38198003000000003</v>
          </cell>
          <cell r="F600">
            <v>-6.6129999999999994E-2</v>
          </cell>
          <cell r="G600">
            <v>5.74E-2</v>
          </cell>
          <cell r="H600">
            <v>-0.48548999999999998</v>
          </cell>
          <cell r="J600">
            <v>1.8560000999999999</v>
          </cell>
          <cell r="K600">
            <v>5.0410000000000004</v>
          </cell>
        </row>
        <row r="601">
          <cell r="A601" t="str">
            <v>3501.TW</v>
          </cell>
          <cell r="B601">
            <v>5.07</v>
          </cell>
          <cell r="C601">
            <v>0.38500000000000001</v>
          </cell>
          <cell r="D601">
            <v>10.949367000000001</v>
          </cell>
          <cell r="E601">
            <v>7.7289999999999998E-2</v>
          </cell>
          <cell r="F601">
            <v>4.5130000000000003E-2</v>
          </cell>
          <cell r="G601">
            <v>0.23878999000000001</v>
          </cell>
          <cell r="H601">
            <v>0.13783999999999999</v>
          </cell>
          <cell r="I601">
            <v>13.648914</v>
          </cell>
          <cell r="J601">
            <v>1.2511752</v>
          </cell>
          <cell r="K601">
            <v>45.061</v>
          </cell>
        </row>
        <row r="602">
          <cell r="A602" t="str">
            <v>3504.TW</v>
          </cell>
          <cell r="B602">
            <v>-3.78</v>
          </cell>
          <cell r="C602">
            <v>1.302</v>
          </cell>
          <cell r="D602">
            <v>232.8</v>
          </cell>
          <cell r="E602">
            <v>-0.14327999999999999</v>
          </cell>
          <cell r="F602">
            <v>-4.6519999999999999E-2</v>
          </cell>
          <cell r="G602">
            <v>9.8669999999999994E-2</v>
          </cell>
          <cell r="H602">
            <v>-0.20236999</v>
          </cell>
          <cell r="J602">
            <v>2.3758981000000001</v>
          </cell>
          <cell r="K602">
            <v>24.907</v>
          </cell>
        </row>
        <row r="603">
          <cell r="A603" t="str">
            <v>3515.TW</v>
          </cell>
          <cell r="B603">
            <v>9.0399999999999991</v>
          </cell>
          <cell r="D603">
            <v>18.527508000000001</v>
          </cell>
          <cell r="E603">
            <v>0.14671000000000001</v>
          </cell>
          <cell r="F603">
            <v>5.5899999999999998E-2</v>
          </cell>
          <cell r="G603">
            <v>0.21030001000000001</v>
          </cell>
          <cell r="H603">
            <v>6.0609999999999997E-2</v>
          </cell>
          <cell r="I603">
            <v>25.331858</v>
          </cell>
          <cell r="J603">
            <v>3.5876546</v>
          </cell>
          <cell r="K603">
            <v>160.286</v>
          </cell>
        </row>
        <row r="604">
          <cell r="A604" t="str">
            <v>3518.TW</v>
          </cell>
          <cell r="B604">
            <v>-1.25</v>
          </cell>
          <cell r="E604">
            <v>-7.6950000000000005E-2</v>
          </cell>
          <cell r="F604">
            <v>-2.8580000000000001E-2</v>
          </cell>
          <cell r="G604">
            <v>0.25252999999999998</v>
          </cell>
          <cell r="H604">
            <v>-0.41070997999999997</v>
          </cell>
          <cell r="J604">
            <v>2.2511684999999999</v>
          </cell>
          <cell r="K604">
            <v>4.5780000000000003</v>
          </cell>
        </row>
        <row r="605">
          <cell r="A605" t="str">
            <v>3528.TW</v>
          </cell>
          <cell r="B605">
            <v>2.72</v>
          </cell>
          <cell r="D605">
            <v>13.971830000000001</v>
          </cell>
          <cell r="E605">
            <v>6.5079999999999999E-2</v>
          </cell>
          <cell r="F605">
            <v>3.2309997999999999E-2</v>
          </cell>
          <cell r="G605">
            <v>0.11806</v>
          </cell>
          <cell r="H605">
            <v>6.7760000000000001E-2</v>
          </cell>
          <cell r="I605">
            <v>18.235292000000001</v>
          </cell>
          <cell r="J605">
            <v>1.8900998</v>
          </cell>
          <cell r="K605">
            <v>85.605999999999995</v>
          </cell>
        </row>
        <row r="606">
          <cell r="A606" t="str">
            <v>3530.TW</v>
          </cell>
          <cell r="B606">
            <v>-1.79</v>
          </cell>
          <cell r="D606">
            <v>28.983515000000001</v>
          </cell>
          <cell r="E606">
            <v>-5.7180000000000002E-2</v>
          </cell>
          <cell r="F606">
            <v>-4.5370000000000001E-2</v>
          </cell>
          <cell r="G606">
            <v>6.6659999999999997E-2</v>
          </cell>
          <cell r="H606">
            <v>-0.1719</v>
          </cell>
          <cell r="J606">
            <v>0.29193564999999999</v>
          </cell>
          <cell r="K606">
            <v>241.631</v>
          </cell>
        </row>
        <row r="607">
          <cell r="A607" t="str">
            <v>3532.TW</v>
          </cell>
          <cell r="B607">
            <v>8.92</v>
          </cell>
          <cell r="C607">
            <v>0.86199999999999999</v>
          </cell>
          <cell r="D607">
            <v>17.610064000000001</v>
          </cell>
          <cell r="E607">
            <v>0.15709000000000001</v>
          </cell>
          <cell r="F607">
            <v>7.4120000000000005E-2</v>
          </cell>
          <cell r="G607">
            <v>0.35324</v>
          </cell>
          <cell r="H607">
            <v>0.27738002</v>
          </cell>
          <cell r="I607">
            <v>18.83408</v>
          </cell>
          <cell r="J607">
            <v>2.6275453999999998</v>
          </cell>
          <cell r="K607">
            <v>39.783999999999999</v>
          </cell>
        </row>
        <row r="608">
          <cell r="A608" t="str">
            <v>3533.TW</v>
          </cell>
          <cell r="B608">
            <v>52.15</v>
          </cell>
          <cell r="C608">
            <v>0.38500000000000001</v>
          </cell>
          <cell r="D608">
            <v>18.930323000000001</v>
          </cell>
          <cell r="E608">
            <v>0.21253</v>
          </cell>
          <cell r="F608">
            <v>0.12171999999999999</v>
          </cell>
          <cell r="G608">
            <v>0.46893000000000001</v>
          </cell>
          <cell r="H608">
            <v>0.30306</v>
          </cell>
          <cell r="I608">
            <v>31.831254999999999</v>
          </cell>
          <cell r="J608">
            <v>6.6541867000000003</v>
          </cell>
          <cell r="K608">
            <v>221.738</v>
          </cell>
        </row>
        <row r="609">
          <cell r="A609" t="str">
            <v>3535.TW</v>
          </cell>
          <cell r="B609">
            <v>-0.54</v>
          </cell>
          <cell r="D609">
            <v>145.90908999999999</v>
          </cell>
          <cell r="E609">
            <v>-3.6470000000000002E-2</v>
          </cell>
          <cell r="F609">
            <v>-1.7380000999999999E-2</v>
          </cell>
          <cell r="G609">
            <v>0.51812000000000002</v>
          </cell>
          <cell r="H609">
            <v>-0.45082</v>
          </cell>
          <cell r="J609">
            <v>2.2607224000000001</v>
          </cell>
          <cell r="K609">
            <v>4.4189999999999996</v>
          </cell>
        </row>
        <row r="610">
          <cell r="A610" t="str">
            <v>3543.TW</v>
          </cell>
          <cell r="B610">
            <v>0.78</v>
          </cell>
          <cell r="C610">
            <v>0.318</v>
          </cell>
          <cell r="E610">
            <v>1.7610000000000001E-2</v>
          </cell>
          <cell r="F610">
            <v>1.0570001000000001E-2</v>
          </cell>
          <cell r="G610">
            <v>0.17601</v>
          </cell>
          <cell r="H610">
            <v>2.48E-3</v>
          </cell>
          <cell r="I610">
            <v>30.641026</v>
          </cell>
          <cell r="J610">
            <v>0.77436495000000005</v>
          </cell>
          <cell r="K610">
            <v>36.435000000000002</v>
          </cell>
        </row>
        <row r="611">
          <cell r="A611" t="str">
            <v>3545.TW</v>
          </cell>
          <cell r="B611">
            <v>1.98</v>
          </cell>
          <cell r="C611">
            <v>0.879</v>
          </cell>
          <cell r="D611">
            <v>39.913795</v>
          </cell>
          <cell r="E611">
            <v>3.8879999999999998E-2</v>
          </cell>
          <cell r="F611">
            <v>3.9100000000000003E-3</v>
          </cell>
          <cell r="G611">
            <v>0.19962999000000001</v>
          </cell>
          <cell r="H611">
            <v>1.001E-2</v>
          </cell>
          <cell r="I611">
            <v>46.767676999999999</v>
          </cell>
          <cell r="J611">
            <v>2.1548414</v>
          </cell>
          <cell r="K611">
            <v>65.313999999999993</v>
          </cell>
        </row>
        <row r="612">
          <cell r="A612" t="str">
            <v>3550.TW</v>
          </cell>
          <cell r="B612">
            <v>-1.67</v>
          </cell>
          <cell r="C612">
            <v>0.41299999999999998</v>
          </cell>
          <cell r="E612">
            <v>-0.21138999999999999</v>
          </cell>
          <cell r="F612">
            <v>-5.1929999999999997E-2</v>
          </cell>
          <cell r="G612">
            <v>9.9809999999999996E-2</v>
          </cell>
          <cell r="H612">
            <v>-0.24709999999999999</v>
          </cell>
          <cell r="J612">
            <v>0.91011169999999997</v>
          </cell>
          <cell r="K612">
            <v>41.606000000000002</v>
          </cell>
        </row>
        <row r="613">
          <cell r="A613" t="str">
            <v>3557.TW</v>
          </cell>
          <cell r="B613">
            <v>6.4</v>
          </cell>
          <cell r="D613">
            <v>12.680412</v>
          </cell>
          <cell r="E613">
            <v>0.22322</v>
          </cell>
          <cell r="F613">
            <v>8.6239990000000002E-2</v>
          </cell>
          <cell r="G613">
            <v>0.38363999999999998</v>
          </cell>
          <cell r="H613">
            <v>0.18484999999999999</v>
          </cell>
          <cell r="I613">
            <v>11.53125</v>
          </cell>
          <cell r="J613">
            <v>2.4008588999999998</v>
          </cell>
          <cell r="K613">
            <v>66.293000000000006</v>
          </cell>
        </row>
        <row r="614">
          <cell r="A614" t="str">
            <v>3563.TW</v>
          </cell>
          <cell r="B614">
            <v>5.19</v>
          </cell>
          <cell r="D614">
            <v>19.270575999999998</v>
          </cell>
          <cell r="E614">
            <v>7.5850000000000001E-2</v>
          </cell>
          <cell r="F614">
            <v>3.134E-2</v>
          </cell>
          <cell r="G614">
            <v>0.57099999999999995</v>
          </cell>
          <cell r="H614">
            <v>-7.5420000000000001E-2</v>
          </cell>
          <cell r="I614">
            <v>75.337190000000007</v>
          </cell>
          <cell r="J614">
            <v>4.7288474999999996</v>
          </cell>
          <cell r="K614">
            <v>27.170999999999999</v>
          </cell>
        </row>
        <row r="615">
          <cell r="A615" t="str">
            <v>3576.TW</v>
          </cell>
          <cell r="B615">
            <v>-2.59</v>
          </cell>
          <cell r="D615">
            <v>9.4230780000000003</v>
          </cell>
          <cell r="E615">
            <v>-0.28121000000000002</v>
          </cell>
          <cell r="F615">
            <v>-6.6379999999999995E-2</v>
          </cell>
          <cell r="G615">
            <v>-0.23468</v>
          </cell>
          <cell r="H615">
            <v>-0.20921999999999999</v>
          </cell>
          <cell r="J615">
            <v>1.5705127999999999</v>
          </cell>
          <cell r="K615">
            <v>5.57</v>
          </cell>
        </row>
        <row r="616">
          <cell r="A616" t="str">
            <v>3583.TW</v>
          </cell>
          <cell r="B616">
            <v>8.86</v>
          </cell>
          <cell r="C616">
            <v>1.665</v>
          </cell>
          <cell r="D616">
            <v>47.966340000000002</v>
          </cell>
          <cell r="E616">
            <v>0.17177000000000001</v>
          </cell>
          <cell r="F616">
            <v>2.6749999999999999E-2</v>
          </cell>
          <cell r="G616">
            <v>0.31917000000000001</v>
          </cell>
          <cell r="H616">
            <v>0.15086000999999999</v>
          </cell>
          <cell r="I616">
            <v>38.600451999999997</v>
          </cell>
          <cell r="J616">
            <v>6.8865533000000001</v>
          </cell>
          <cell r="K616">
            <v>86.046999999999997</v>
          </cell>
        </row>
        <row r="617">
          <cell r="A617" t="str">
            <v>3588.TW</v>
          </cell>
          <cell r="B617">
            <v>0.96</v>
          </cell>
          <cell r="C617">
            <v>1.052</v>
          </cell>
          <cell r="E617">
            <v>1.7520000000000001E-2</v>
          </cell>
          <cell r="F617">
            <v>-1.89E-3</v>
          </cell>
          <cell r="G617">
            <v>0.37624999999999997</v>
          </cell>
          <cell r="H617">
            <v>9.0530009999999994E-2</v>
          </cell>
          <cell r="I617">
            <v>90.937510000000003</v>
          </cell>
          <cell r="J617">
            <v>3.1306033000000002</v>
          </cell>
          <cell r="K617">
            <v>19.777999999999999</v>
          </cell>
        </row>
        <row r="618">
          <cell r="A618" t="str">
            <v>3591.TW</v>
          </cell>
          <cell r="B618">
            <v>0.11</v>
          </cell>
          <cell r="D618">
            <v>44.473686000000001</v>
          </cell>
          <cell r="E618">
            <v>2.0150000000000001E-2</v>
          </cell>
          <cell r="F618">
            <v>8.3400000000000002E-3</v>
          </cell>
          <cell r="G618">
            <v>0.25206000000000001</v>
          </cell>
          <cell r="H618">
            <v>4.163E-2</v>
          </cell>
          <cell r="I618">
            <v>230.45454000000001</v>
          </cell>
          <cell r="J618">
            <v>1.2579397000000001</v>
          </cell>
          <cell r="K618">
            <v>14.827</v>
          </cell>
        </row>
        <row r="619">
          <cell r="A619" t="str">
            <v>3592.TW</v>
          </cell>
          <cell r="B619">
            <v>23.82</v>
          </cell>
          <cell r="C619">
            <v>1.1479999999999999</v>
          </cell>
          <cell r="D619">
            <v>12.332039</v>
          </cell>
          <cell r="E619">
            <v>0.11946</v>
          </cell>
          <cell r="F619">
            <v>4.1950002E-2</v>
          </cell>
          <cell r="G619">
            <v>0.28947001999999999</v>
          </cell>
          <cell r="H619">
            <v>0.10641</v>
          </cell>
          <cell r="I619">
            <v>17.338370999999999</v>
          </cell>
          <cell r="J619">
            <v>2.7926350000000002</v>
          </cell>
          <cell r="K619">
            <v>241.864</v>
          </cell>
        </row>
        <row r="620">
          <cell r="A620" t="str">
            <v>3593.TW</v>
          </cell>
          <cell r="B620">
            <v>-0.62</v>
          </cell>
          <cell r="C620">
            <v>0.41899999999999998</v>
          </cell>
          <cell r="E620">
            <v>-0.13951999000000001</v>
          </cell>
          <cell r="F620">
            <v>-1.8700000000000001E-2</v>
          </cell>
          <cell r="G620">
            <v>8.4739999999999996E-2</v>
          </cell>
          <cell r="H620">
            <v>4.0599996999999997E-3</v>
          </cell>
          <cell r="J620">
            <v>2.2890844000000001</v>
          </cell>
          <cell r="K620">
            <v>9.4550000000000001</v>
          </cell>
        </row>
        <row r="621">
          <cell r="A621" t="str">
            <v>3596.TW</v>
          </cell>
          <cell r="B621">
            <v>11.41</v>
          </cell>
          <cell r="C621">
            <v>0.55300000000000005</v>
          </cell>
          <cell r="D621">
            <v>13.609959</v>
          </cell>
          <cell r="E621">
            <v>0.18556</v>
          </cell>
          <cell r="F621">
            <v>4.9779999999999998E-2</v>
          </cell>
          <cell r="G621">
            <v>0.14576</v>
          </cell>
          <cell r="H621">
            <v>6.0399998000000003E-2</v>
          </cell>
          <cell r="I621">
            <v>14.373357</v>
          </cell>
          <cell r="J621">
            <v>2.5827992000000002</v>
          </cell>
          <cell r="K621">
            <v>239.08699999999999</v>
          </cell>
        </row>
        <row r="622">
          <cell r="A622" t="str">
            <v>3605.TW</v>
          </cell>
          <cell r="B622">
            <v>-0.75</v>
          </cell>
          <cell r="C622">
            <v>0.98599999999999999</v>
          </cell>
          <cell r="D622">
            <v>17.871621999999999</v>
          </cell>
          <cell r="E622">
            <v>-4.9160000000000002E-2</v>
          </cell>
          <cell r="F622">
            <v>-1.6480000000000002E-2</v>
          </cell>
          <cell r="G622">
            <v>0.20643</v>
          </cell>
          <cell r="H622">
            <v>-2.2130001E-2</v>
          </cell>
          <cell r="J622">
            <v>1.3531835000000001</v>
          </cell>
          <cell r="K622">
            <v>63.133000000000003</v>
          </cell>
        </row>
        <row r="623">
          <cell r="A623" t="str">
            <v>3607.TW</v>
          </cell>
          <cell r="B623">
            <v>-0.86</v>
          </cell>
          <cell r="C623">
            <v>1.1779999999999999</v>
          </cell>
          <cell r="E623">
            <v>-2.0760000000000001E-2</v>
          </cell>
          <cell r="F623">
            <v>-2.6619998999999998E-2</v>
          </cell>
          <cell r="G623">
            <v>8.6599999999999996E-2</v>
          </cell>
          <cell r="H623">
            <v>-3.4709999999999998E-2</v>
          </cell>
          <cell r="J623">
            <v>1.2006918</v>
          </cell>
          <cell r="K623">
            <v>21.677</v>
          </cell>
        </row>
        <row r="624">
          <cell r="A624" t="str">
            <v>3617.TW</v>
          </cell>
          <cell r="B624">
            <v>18.96</v>
          </cell>
          <cell r="C624">
            <v>0.86</v>
          </cell>
          <cell r="D624">
            <v>33.748516000000002</v>
          </cell>
          <cell r="E624">
            <v>0.23125999999999999</v>
          </cell>
          <cell r="F624">
            <v>9.1319999999999998E-2</v>
          </cell>
          <cell r="G624">
            <v>0.47675000000000001</v>
          </cell>
          <cell r="H624">
            <v>0.18833</v>
          </cell>
          <cell r="I624">
            <v>15.005274999999999</v>
          </cell>
          <cell r="J624">
            <v>3.5474700000000001</v>
          </cell>
          <cell r="K624">
            <v>132.43100000000001</v>
          </cell>
        </row>
        <row r="625">
          <cell r="A625" t="str">
            <v>3622.TW</v>
          </cell>
          <cell r="B625">
            <v>4.41</v>
          </cell>
          <cell r="D625">
            <v>15.972972</v>
          </cell>
          <cell r="E625">
            <v>0.11185</v>
          </cell>
          <cell r="F625">
            <v>3.7870000000000001E-2</v>
          </cell>
          <cell r="G625">
            <v>0.41300999999999999</v>
          </cell>
          <cell r="H625">
            <v>0.34744000000000003</v>
          </cell>
          <cell r="I625">
            <v>13.401360499999999</v>
          </cell>
          <cell r="J625">
            <v>1.3006161000000001</v>
          </cell>
          <cell r="K625">
            <v>11.118</v>
          </cell>
        </row>
        <row r="626">
          <cell r="A626" t="str">
            <v>3645.TW</v>
          </cell>
          <cell r="B626">
            <v>-0.06</v>
          </cell>
          <cell r="C626">
            <v>1.177</v>
          </cell>
          <cell r="D626">
            <v>14.238410999999999</v>
          </cell>
          <cell r="E626">
            <v>-5.2449997999999998E-2</v>
          </cell>
          <cell r="F626">
            <v>-1.5689999999999999E-2</v>
          </cell>
          <cell r="G626">
            <v>0.15151000000000001</v>
          </cell>
          <cell r="H626">
            <v>-0.20121998999999999</v>
          </cell>
          <cell r="J626">
            <v>2.0261037000000002</v>
          </cell>
          <cell r="K626">
            <v>12.071999999999999</v>
          </cell>
        </row>
        <row r="627">
          <cell r="A627" t="str">
            <v>3652.TW</v>
          </cell>
          <cell r="B627">
            <v>0.64</v>
          </cell>
          <cell r="C627">
            <v>0.77600000000000002</v>
          </cell>
          <cell r="E627">
            <v>2.249E-2</v>
          </cell>
          <cell r="F627">
            <v>7.3699999999999998E-3</v>
          </cell>
          <cell r="G627">
            <v>0.32439997999999998</v>
          </cell>
          <cell r="H627">
            <v>2.6929999999999999E-2</v>
          </cell>
          <cell r="I627">
            <v>52.03125</v>
          </cell>
          <cell r="J627">
            <v>1.3817427</v>
          </cell>
          <cell r="K627">
            <v>29.86</v>
          </cell>
        </row>
        <row r="628">
          <cell r="A628" t="str">
            <v>3653.TW</v>
          </cell>
          <cell r="B628">
            <v>17.79</v>
          </cell>
          <cell r="C628">
            <v>0.46700000000000003</v>
          </cell>
          <cell r="D628">
            <v>44.217686</v>
          </cell>
          <cell r="E628">
            <v>0.22721</v>
          </cell>
          <cell r="F628">
            <v>0.10428</v>
          </cell>
          <cell r="G628">
            <v>0.34040999999999999</v>
          </cell>
          <cell r="H628">
            <v>0.22966998999999999</v>
          </cell>
          <cell r="I628">
            <v>58.459805000000003</v>
          </cell>
          <cell r="J628">
            <v>13.387399</v>
          </cell>
          <cell r="K628">
            <v>86.69</v>
          </cell>
        </row>
        <row r="629">
          <cell r="A629" t="str">
            <v>3661.TW</v>
          </cell>
          <cell r="B629">
            <v>50.55</v>
          </cell>
          <cell r="C629">
            <v>1.3</v>
          </cell>
          <cell r="D629">
            <v>28.35201</v>
          </cell>
          <cell r="E629">
            <v>0.16882</v>
          </cell>
          <cell r="F629">
            <v>7.7100000000000002E-2</v>
          </cell>
          <cell r="G629">
            <v>0.21462999999999999</v>
          </cell>
          <cell r="H629">
            <v>0.11553001</v>
          </cell>
          <cell r="I629">
            <v>58.061324999999997</v>
          </cell>
          <cell r="J629">
            <v>6.9660525</v>
          </cell>
          <cell r="K629">
            <v>472.9</v>
          </cell>
        </row>
        <row r="630">
          <cell r="A630" t="str">
            <v>3665.TW</v>
          </cell>
          <cell r="B630">
            <v>13.9</v>
          </cell>
          <cell r="C630">
            <v>0.77100000000000002</v>
          </cell>
          <cell r="D630">
            <v>10.808614</v>
          </cell>
          <cell r="E630">
            <v>9.8120003999999997E-2</v>
          </cell>
          <cell r="F630">
            <v>4.8869999999999997E-2</v>
          </cell>
          <cell r="G630">
            <v>0.24655000999999999</v>
          </cell>
          <cell r="H630">
            <v>7.0889999999999995E-2</v>
          </cell>
          <cell r="I630">
            <v>19.136692</v>
          </cell>
          <cell r="J630">
            <v>1.766937</v>
          </cell>
          <cell r="K630">
            <v>316.47899999999998</v>
          </cell>
        </row>
        <row r="631">
          <cell r="A631" t="str">
            <v>3669.TW</v>
          </cell>
          <cell r="B631">
            <v>3.1</v>
          </cell>
          <cell r="C631">
            <v>0.91900000000000004</v>
          </cell>
          <cell r="E631">
            <v>8.2729995000000001E-2</v>
          </cell>
          <cell r="F631">
            <v>1.5810000000000001E-2</v>
          </cell>
          <cell r="G631">
            <v>0.56913000000000002</v>
          </cell>
          <cell r="H631">
            <v>8.4130003999999994E-2</v>
          </cell>
          <cell r="I631">
            <v>17.451612000000001</v>
          </cell>
          <cell r="J631">
            <v>1.5588082000000001</v>
          </cell>
          <cell r="K631">
            <v>26.741</v>
          </cell>
        </row>
        <row r="632">
          <cell r="A632" t="str">
            <v>3673.TW</v>
          </cell>
          <cell r="B632">
            <v>0.55000000000000004</v>
          </cell>
          <cell r="C632">
            <v>0.82799999999999996</v>
          </cell>
          <cell r="D632">
            <v>18.013698999999999</v>
          </cell>
          <cell r="E632">
            <v>5.5900000000000004E-3</v>
          </cell>
          <cell r="F632">
            <v>-2.5000000000000001E-4</v>
          </cell>
          <cell r="G632">
            <v>4.6989999999999997E-2</v>
          </cell>
          <cell r="H632">
            <v>-9.3900000000000008E-3</v>
          </cell>
          <cell r="I632">
            <v>71.727270000000004</v>
          </cell>
          <cell r="J632">
            <v>0.41066372000000001</v>
          </cell>
          <cell r="K632">
            <v>166.85300000000001</v>
          </cell>
        </row>
        <row r="633">
          <cell r="A633" t="str">
            <v>3679.TW</v>
          </cell>
          <cell r="B633">
            <v>13.4</v>
          </cell>
          <cell r="C633">
            <v>0.78700000000000003</v>
          </cell>
          <cell r="D633">
            <v>20.128021</v>
          </cell>
          <cell r="E633">
            <v>0.10709</v>
          </cell>
          <cell r="F633">
            <v>3.3770002E-2</v>
          </cell>
          <cell r="G633">
            <v>0.26101999999999997</v>
          </cell>
          <cell r="H633">
            <v>0.15670000000000001</v>
          </cell>
          <cell r="I633">
            <v>10.559702</v>
          </cell>
          <cell r="J633">
            <v>2.0043912000000002</v>
          </cell>
          <cell r="K633">
            <v>55.982999999999997</v>
          </cell>
        </row>
        <row r="634">
          <cell r="A634" t="str">
            <v>3686.TW</v>
          </cell>
          <cell r="B634">
            <v>-0.26</v>
          </cell>
          <cell r="C634">
            <v>1.448</v>
          </cell>
          <cell r="E634">
            <v>-4.0799997999999997E-2</v>
          </cell>
          <cell r="F634">
            <v>-3.4860000000000002E-2</v>
          </cell>
          <cell r="G634">
            <v>-1.8960001000000001E-2</v>
          </cell>
          <cell r="H634">
            <v>-0.36370999999999998</v>
          </cell>
          <cell r="J634">
            <v>2.2685335000000002</v>
          </cell>
          <cell r="K634">
            <v>0.53600000000000003</v>
          </cell>
        </row>
        <row r="635">
          <cell r="A635" t="str">
            <v>3694.TW</v>
          </cell>
          <cell r="B635">
            <v>2.35</v>
          </cell>
          <cell r="C635">
            <v>1.109</v>
          </cell>
          <cell r="E635">
            <v>0.119720004</v>
          </cell>
          <cell r="F635">
            <v>3.5200000000000002E-2</v>
          </cell>
          <cell r="G635">
            <v>0.13277</v>
          </cell>
          <cell r="H635">
            <v>2.6819998000000001E-2</v>
          </cell>
          <cell r="I635">
            <v>23.489363000000001</v>
          </cell>
          <cell r="J635">
            <v>2.8547785000000001</v>
          </cell>
          <cell r="K635">
            <v>62.423000000000002</v>
          </cell>
        </row>
        <row r="636">
          <cell r="A636" t="str">
            <v>3701.TW</v>
          </cell>
          <cell r="B636">
            <v>1.51</v>
          </cell>
          <cell r="C636">
            <v>0.248</v>
          </cell>
          <cell r="E636">
            <v>0.13703000000000001</v>
          </cell>
          <cell r="F636">
            <v>4.249E-2</v>
          </cell>
          <cell r="G636">
            <v>0.16164999999999999</v>
          </cell>
          <cell r="H636">
            <v>8.5569999999999993E-2</v>
          </cell>
          <cell r="I636">
            <v>37.814568000000001</v>
          </cell>
          <cell r="J636">
            <v>3.1552190000000002</v>
          </cell>
          <cell r="K636">
            <v>62.698999999999998</v>
          </cell>
        </row>
        <row r="637">
          <cell r="A637" t="str">
            <v>3702.TW</v>
          </cell>
          <cell r="B637">
            <v>5.34</v>
          </cell>
          <cell r="C637">
            <v>0.27400000000000002</v>
          </cell>
          <cell r="D637">
            <v>15.310345</v>
          </cell>
          <cell r="E637">
            <v>0.108780004</v>
          </cell>
          <cell r="F637">
            <v>2.3519999999999999E-2</v>
          </cell>
          <cell r="G637">
            <v>3.7449999999999997E-2</v>
          </cell>
          <cell r="H637">
            <v>1.788E-2</v>
          </cell>
          <cell r="I637">
            <v>16.629213</v>
          </cell>
          <cell r="J637">
            <v>1.6852334</v>
          </cell>
          <cell r="K637">
            <v>422.28399999999999</v>
          </cell>
        </row>
        <row r="638">
          <cell r="A638" t="str">
            <v>3703.TW</v>
          </cell>
          <cell r="B638">
            <v>1.94</v>
          </cell>
          <cell r="C638">
            <v>0.497</v>
          </cell>
          <cell r="D638">
            <v>11.913793</v>
          </cell>
          <cell r="E638">
            <v>4.4229999999999998E-2</v>
          </cell>
          <cell r="F638">
            <v>1.77E-2</v>
          </cell>
          <cell r="G638">
            <v>0.13969999999999999</v>
          </cell>
          <cell r="H638">
            <v>6.8110000000000004E-2</v>
          </cell>
          <cell r="I638">
            <v>17.809277000000002</v>
          </cell>
          <cell r="J638">
            <v>1.0398482</v>
          </cell>
          <cell r="K638">
            <v>37.18</v>
          </cell>
        </row>
        <row r="639">
          <cell r="A639" t="str">
            <v>3704.TW</v>
          </cell>
          <cell r="B639">
            <v>2.29</v>
          </cell>
          <cell r="C639">
            <v>1.1559999999999999</v>
          </cell>
          <cell r="D639">
            <v>8.613963</v>
          </cell>
          <cell r="E639">
            <v>0.12831001</v>
          </cell>
          <cell r="F639">
            <v>3.295E-2</v>
          </cell>
          <cell r="G639">
            <v>0.21984999999999999</v>
          </cell>
          <cell r="H639">
            <v>3.7199999999999997E-2</v>
          </cell>
          <cell r="I639">
            <v>18.318777000000001</v>
          </cell>
          <cell r="J639">
            <v>1.5459168999999999</v>
          </cell>
          <cell r="K639">
            <v>76.460999999999999</v>
          </cell>
        </row>
        <row r="640">
          <cell r="A640" t="str">
            <v>3705.TW</v>
          </cell>
          <cell r="B640">
            <v>3.46</v>
          </cell>
          <cell r="C640">
            <v>4.5999999999999999E-2</v>
          </cell>
          <cell r="E640">
            <v>0.11156000000000001</v>
          </cell>
          <cell r="F640">
            <v>4.9730000000000003E-2</v>
          </cell>
          <cell r="G640">
            <v>0.42363998000000003</v>
          </cell>
          <cell r="H640">
            <v>0.14532999999999999</v>
          </cell>
          <cell r="I640">
            <v>15.433526000000001</v>
          </cell>
          <cell r="J640">
            <v>1.9371691</v>
          </cell>
          <cell r="K640">
            <v>26.385000000000002</v>
          </cell>
        </row>
        <row r="641">
          <cell r="A641" t="str">
            <v>3706.TW</v>
          </cell>
          <cell r="B641">
            <v>1.91</v>
          </cell>
          <cell r="D641">
            <v>25.718084000000001</v>
          </cell>
          <cell r="E641">
            <v>3.9359999999999999E-2</v>
          </cell>
          <cell r="F641">
            <v>1.8000001E-3</v>
          </cell>
          <cell r="G641">
            <v>0.12955</v>
          </cell>
          <cell r="H641">
            <v>5.7000000000000002E-3</v>
          </cell>
          <cell r="I641">
            <v>25.314136999999999</v>
          </cell>
          <cell r="J641">
            <v>0.98528694999999999</v>
          </cell>
          <cell r="K641">
            <v>30.126000000000001</v>
          </cell>
        </row>
        <row r="642">
          <cell r="A642" t="str">
            <v>3708.TW</v>
          </cell>
          <cell r="B642">
            <v>11.53</v>
          </cell>
          <cell r="C642">
            <v>0.75800000000000001</v>
          </cell>
          <cell r="D642">
            <v>26.725838</v>
          </cell>
          <cell r="E642">
            <v>0.15434</v>
          </cell>
          <cell r="F642">
            <v>1.035E-2</v>
          </cell>
          <cell r="G642">
            <v>0.18293999999999999</v>
          </cell>
          <cell r="H642">
            <v>3.338E-2</v>
          </cell>
          <cell r="I642">
            <v>11.751951999999999</v>
          </cell>
          <cell r="J642">
            <v>1.801215</v>
          </cell>
          <cell r="K642">
            <v>74.75</v>
          </cell>
        </row>
        <row r="643">
          <cell r="A643" t="str">
            <v>3711.TW</v>
          </cell>
          <cell r="B643">
            <v>8.0299999999999994</v>
          </cell>
          <cell r="C643">
            <v>1.093</v>
          </cell>
          <cell r="D643">
            <v>11.217510000000001</v>
          </cell>
          <cell r="E643">
            <v>0.111049995</v>
          </cell>
          <cell r="F643">
            <v>3.6989998000000003E-2</v>
          </cell>
          <cell r="G643">
            <v>0.15978000000000001</v>
          </cell>
          <cell r="H643">
            <v>5.6660000000000002E-2</v>
          </cell>
          <cell r="I643">
            <v>20.423411999999999</v>
          </cell>
          <cell r="J643">
            <v>2.4346793</v>
          </cell>
          <cell r="K643">
            <v>135.71600000000001</v>
          </cell>
        </row>
        <row r="644">
          <cell r="A644" t="str">
            <v>3712.TW</v>
          </cell>
          <cell r="B644">
            <v>3.07</v>
          </cell>
          <cell r="C644">
            <v>1.2649999999999999</v>
          </cell>
          <cell r="E644">
            <v>3.8870000000000002E-2</v>
          </cell>
          <cell r="F644">
            <v>1.171E-2</v>
          </cell>
          <cell r="G644">
            <v>0.12881999999999999</v>
          </cell>
          <cell r="H644">
            <v>6.3109999999999999E-2</v>
          </cell>
          <cell r="I644">
            <v>16.319217999999999</v>
          </cell>
          <cell r="J644">
            <v>1.5750259</v>
          </cell>
          <cell r="K644">
            <v>57.332000000000001</v>
          </cell>
        </row>
        <row r="645">
          <cell r="A645" t="str">
            <v>3714.TW</v>
          </cell>
          <cell r="B645">
            <v>-7.99</v>
          </cell>
          <cell r="C645">
            <v>1.0669999999999999</v>
          </cell>
          <cell r="D645">
            <v>-605.00005999999996</v>
          </cell>
          <cell r="E645">
            <v>-0.12567</v>
          </cell>
          <cell r="F645">
            <v>-2.9509998999999999E-2</v>
          </cell>
          <cell r="G645">
            <v>8.4230005999999996E-2</v>
          </cell>
          <cell r="H645">
            <v>-9.3450000000000005E-2</v>
          </cell>
          <cell r="J645">
            <v>0.7801922</v>
          </cell>
          <cell r="K645">
            <v>30.812999999999999</v>
          </cell>
        </row>
        <row r="646">
          <cell r="A646" t="str">
            <v>3715.TW</v>
          </cell>
          <cell r="B646">
            <v>4.29</v>
          </cell>
          <cell r="D646">
            <v>12.7530365</v>
          </cell>
          <cell r="E646">
            <v>0.12894</v>
          </cell>
          <cell r="F646">
            <v>4.0849999999999997E-2</v>
          </cell>
          <cell r="G646">
            <v>0.23451</v>
          </cell>
          <cell r="H646">
            <v>6.1279997000000003E-2</v>
          </cell>
          <cell r="I646">
            <v>14.685314999999999</v>
          </cell>
          <cell r="J646">
            <v>2.6009411999999998</v>
          </cell>
          <cell r="K646">
            <v>54.670999999999999</v>
          </cell>
        </row>
        <row r="647">
          <cell r="A647" t="str">
            <v>4104.TW</v>
          </cell>
          <cell r="B647">
            <v>4.68</v>
          </cell>
          <cell r="C647">
            <v>0.10299999999999999</v>
          </cell>
          <cell r="E647">
            <v>8.7019995000000003E-2</v>
          </cell>
          <cell r="F647">
            <v>2.5420000000000002E-2</v>
          </cell>
          <cell r="G647">
            <v>0.20280000000000001</v>
          </cell>
          <cell r="H647">
            <v>8.8999993999999999E-2</v>
          </cell>
          <cell r="I647">
            <v>19.273503999999999</v>
          </cell>
          <cell r="J647">
            <v>1.6296885000000001</v>
          </cell>
          <cell r="K647">
            <v>52.908000000000001</v>
          </cell>
        </row>
        <row r="648">
          <cell r="A648" t="str">
            <v>4106.TW</v>
          </cell>
          <cell r="B648">
            <v>1.39</v>
          </cell>
          <cell r="D648">
            <v>17.6875</v>
          </cell>
          <cell r="E648">
            <v>6.1290003000000003E-2</v>
          </cell>
          <cell r="F648">
            <v>3.6150000000000002E-2</v>
          </cell>
          <cell r="G648">
            <v>0.43230000000000002</v>
          </cell>
          <cell r="H648">
            <v>7.5329999999999994E-2</v>
          </cell>
          <cell r="I648">
            <v>20.359712999999999</v>
          </cell>
          <cell r="J648">
            <v>1.2145923000000001</v>
          </cell>
          <cell r="K648">
            <v>25.797000000000001</v>
          </cell>
        </row>
        <row r="649">
          <cell r="A649" t="str">
            <v>4108.TW</v>
          </cell>
          <cell r="B649">
            <v>-0.34</v>
          </cell>
          <cell r="C649">
            <v>1.0069999999999999</v>
          </cell>
          <cell r="E649">
            <v>-3.261E-2</v>
          </cell>
          <cell r="F649">
            <v>-3.2259999999999997E-2</v>
          </cell>
          <cell r="G649">
            <v>0.41629000999999999</v>
          </cell>
          <cell r="H649">
            <v>-0.90654999999999997</v>
          </cell>
          <cell r="J649">
            <v>2.0303</v>
          </cell>
          <cell r="K649">
            <v>0.81799999999999995</v>
          </cell>
        </row>
        <row r="650">
          <cell r="A650" t="str">
            <v>4119.TW</v>
          </cell>
          <cell r="B650">
            <v>2.4700000000000002</v>
          </cell>
          <cell r="C650">
            <v>-0.156</v>
          </cell>
          <cell r="D650">
            <v>16.429839999999999</v>
          </cell>
          <cell r="E650">
            <v>6.7530000000000007E-2</v>
          </cell>
          <cell r="F650">
            <v>1.72E-2</v>
          </cell>
          <cell r="G650">
            <v>0.29093000000000002</v>
          </cell>
          <cell r="H650">
            <v>3.0580000999999999E-2</v>
          </cell>
          <cell r="I650">
            <v>37.449390000000001</v>
          </cell>
          <cell r="J650">
            <v>2.1675960000000001</v>
          </cell>
          <cell r="K650">
            <v>11.016</v>
          </cell>
        </row>
        <row r="651">
          <cell r="A651" t="str">
            <v>4133.TW</v>
          </cell>
          <cell r="B651">
            <v>0.98</v>
          </cell>
          <cell r="C651">
            <v>0.41299999999999998</v>
          </cell>
          <cell r="D651">
            <v>26.229507000000002</v>
          </cell>
          <cell r="E651">
            <v>3.388E-2</v>
          </cell>
          <cell r="F651">
            <v>2.1600000000000001E-2</v>
          </cell>
          <cell r="G651">
            <v>0.45521</v>
          </cell>
          <cell r="H651">
            <v>0.14706</v>
          </cell>
          <cell r="I651">
            <v>32.653060000000004</v>
          </cell>
          <cell r="J651">
            <v>1.5063785000000001</v>
          </cell>
          <cell r="K651">
            <v>6.3090000000000002</v>
          </cell>
        </row>
        <row r="652">
          <cell r="A652" t="str">
            <v>4137.TW</v>
          </cell>
          <cell r="B652">
            <v>8.85</v>
          </cell>
          <cell r="D652">
            <v>11.09652</v>
          </cell>
          <cell r="E652">
            <v>0.13599</v>
          </cell>
          <cell r="F652">
            <v>7.8340000000000007E-2</v>
          </cell>
          <cell r="G652">
            <v>0.83565</v>
          </cell>
          <cell r="H652">
            <v>0.21125999000000001</v>
          </cell>
          <cell r="I652">
            <v>19.096045</v>
          </cell>
          <cell r="J652">
            <v>2.498891</v>
          </cell>
          <cell r="K652">
            <v>57.735999999999997</v>
          </cell>
        </row>
        <row r="653">
          <cell r="A653" t="str">
            <v>4142.TW</v>
          </cell>
          <cell r="B653">
            <v>-1.37</v>
          </cell>
          <cell r="D653">
            <v>8.2100589999999993</v>
          </cell>
          <cell r="E653">
            <v>-0.11803000399999999</v>
          </cell>
          <cell r="F653">
            <v>-4.4560000000000002E-2</v>
          </cell>
          <cell r="G653">
            <v>0.24138999999999999</v>
          </cell>
          <cell r="H653">
            <v>-4.4527299999999999</v>
          </cell>
          <cell r="J653">
            <v>2.1872783</v>
          </cell>
          <cell r="K653">
            <v>3.9460000000000002</v>
          </cell>
        </row>
        <row r="654">
          <cell r="A654" t="str">
            <v>4148.TW</v>
          </cell>
          <cell r="B654">
            <v>1.84</v>
          </cell>
          <cell r="C654">
            <v>0.90100000000000002</v>
          </cell>
          <cell r="D654">
            <v>9.8619330000000005</v>
          </cell>
          <cell r="E654">
            <v>6.6689999999999999E-2</v>
          </cell>
          <cell r="F654">
            <v>3.049E-2</v>
          </cell>
          <cell r="G654">
            <v>0.20802000000000001</v>
          </cell>
          <cell r="H654">
            <v>6.8210000000000007E-2</v>
          </cell>
          <cell r="I654">
            <v>27.173912000000001</v>
          </cell>
          <cell r="J654">
            <v>1.4202527</v>
          </cell>
          <cell r="K654">
            <v>44.142000000000003</v>
          </cell>
        </row>
        <row r="655">
          <cell r="A655" t="str">
            <v>4155.TW</v>
          </cell>
          <cell r="B655">
            <v>0.11</v>
          </cell>
          <cell r="C655">
            <v>0.32900000000000001</v>
          </cell>
          <cell r="E655">
            <v>-7.5000000000000002E-4</v>
          </cell>
          <cell r="F655">
            <v>-2.4599999999999999E-3</v>
          </cell>
          <cell r="G655">
            <v>0.16517000000000001</v>
          </cell>
          <cell r="H655">
            <v>-4.7649999999999998E-2</v>
          </cell>
          <cell r="I655">
            <v>234.54545999999999</v>
          </cell>
          <cell r="J655">
            <v>1.5683889</v>
          </cell>
          <cell r="K655">
            <v>9.2949999999999999</v>
          </cell>
        </row>
        <row r="656">
          <cell r="A656" t="str">
            <v>4164.TW</v>
          </cell>
          <cell r="B656">
            <v>1.85</v>
          </cell>
          <cell r="D656">
            <v>14.741142999999999</v>
          </cell>
          <cell r="E656">
            <v>5.3350000000000002E-2</v>
          </cell>
          <cell r="F656">
            <v>2.3820000000000001E-2</v>
          </cell>
          <cell r="G656">
            <v>0.26369999999999999</v>
          </cell>
          <cell r="H656">
            <v>3.0949999999999998E-2</v>
          </cell>
          <cell r="I656">
            <v>29.243241999999999</v>
          </cell>
          <cell r="J656">
            <v>1.9884588000000001</v>
          </cell>
          <cell r="K656">
            <v>20.678000000000001</v>
          </cell>
        </row>
        <row r="657">
          <cell r="A657" t="str">
            <v>4190.TW</v>
          </cell>
          <cell r="B657">
            <v>-1.62</v>
          </cell>
          <cell r="C657">
            <v>0.5</v>
          </cell>
          <cell r="D657">
            <v>35.444443</v>
          </cell>
          <cell r="E657">
            <v>-4.7629999999999999E-2</v>
          </cell>
          <cell r="F657">
            <v>-4.7600000000000003E-3</v>
          </cell>
          <cell r="G657">
            <v>0.66308</v>
          </cell>
          <cell r="H657">
            <v>-0.12279</v>
          </cell>
          <cell r="J657">
            <v>1.5001409999999999</v>
          </cell>
          <cell r="K657">
            <v>45.884</v>
          </cell>
        </row>
        <row r="658">
          <cell r="A658" t="str">
            <v>4306.TW</v>
          </cell>
          <cell r="B658">
            <v>1.37</v>
          </cell>
          <cell r="C658">
            <v>0.66200000000000003</v>
          </cell>
          <cell r="E658">
            <v>6.9759995000000005E-2</v>
          </cell>
          <cell r="F658">
            <v>1.3860000000000001E-2</v>
          </cell>
          <cell r="G658">
            <v>0.16472999999999999</v>
          </cell>
          <cell r="H658">
            <v>4.9250003000000001E-2</v>
          </cell>
          <cell r="I658">
            <v>14.708029</v>
          </cell>
          <cell r="J658">
            <v>1.0594110000000001</v>
          </cell>
          <cell r="K658">
            <v>21.376000000000001</v>
          </cell>
        </row>
        <row r="659">
          <cell r="A659" t="str">
            <v>4414.TW</v>
          </cell>
          <cell r="B659">
            <v>-0.18</v>
          </cell>
          <cell r="C659">
            <v>0.70299999999999996</v>
          </cell>
          <cell r="D659">
            <v>1.7074468</v>
          </cell>
          <cell r="E659">
            <v>-0.12701999999999999</v>
          </cell>
          <cell r="F659">
            <v>-9.4999999999999998E-3</v>
          </cell>
          <cell r="G659">
            <v>0.16410999000000001</v>
          </cell>
          <cell r="H659">
            <v>7.1209999999999996E-2</v>
          </cell>
          <cell r="J659">
            <v>0.73539524999999994</v>
          </cell>
          <cell r="K659">
            <v>16.172999999999998</v>
          </cell>
        </row>
        <row r="660">
          <cell r="A660" t="str">
            <v>4426.TW</v>
          </cell>
          <cell r="B660">
            <v>-0.3</v>
          </cell>
          <cell r="E660">
            <v>-1.9279999999999999E-2</v>
          </cell>
          <cell r="F660">
            <v>-1.0959999999999999E-2</v>
          </cell>
          <cell r="G660">
            <v>0.13982000999999999</v>
          </cell>
          <cell r="H660">
            <v>-0.12142</v>
          </cell>
          <cell r="J660">
            <v>1.1042546</v>
          </cell>
          <cell r="K660">
            <v>7.4829999999999997</v>
          </cell>
        </row>
        <row r="661">
          <cell r="A661" t="str">
            <v>4438.TW</v>
          </cell>
          <cell r="B661">
            <v>5.92</v>
          </cell>
          <cell r="C661">
            <v>0.34499999999999997</v>
          </cell>
          <cell r="D661">
            <v>9.5708160000000007</v>
          </cell>
          <cell r="E661">
            <v>9.1770000000000004E-2</v>
          </cell>
          <cell r="F661">
            <v>3.5799999999999998E-2</v>
          </cell>
          <cell r="G661">
            <v>0.15018999999999999</v>
          </cell>
          <cell r="H661">
            <v>-5.0279997E-2</v>
          </cell>
          <cell r="I661">
            <v>18.83446</v>
          </cell>
          <cell r="J661">
            <v>1.4634849999999999</v>
          </cell>
          <cell r="K661">
            <v>160.047</v>
          </cell>
        </row>
        <row r="662">
          <cell r="A662" t="str">
            <v>4439.TW</v>
          </cell>
          <cell r="B662">
            <v>8.1999999999999993</v>
          </cell>
          <cell r="C662">
            <v>0.59499999999999997</v>
          </cell>
          <cell r="D662">
            <v>10.278579000000001</v>
          </cell>
          <cell r="E662">
            <v>9.6290000000000001E-2</v>
          </cell>
          <cell r="F662">
            <v>4.9500000000000002E-2</v>
          </cell>
          <cell r="G662">
            <v>0.21879000000000001</v>
          </cell>
          <cell r="H662">
            <v>7.5420000000000001E-2</v>
          </cell>
          <cell r="I662">
            <v>13.048780000000001</v>
          </cell>
          <cell r="J662">
            <v>1.2243264</v>
          </cell>
          <cell r="K662">
            <v>135.48699999999999</v>
          </cell>
        </row>
        <row r="663">
          <cell r="A663" t="str">
            <v>4440.TW</v>
          </cell>
          <cell r="B663">
            <v>1.02</v>
          </cell>
          <cell r="E663">
            <v>5.0130000000000001E-2</v>
          </cell>
          <cell r="F663">
            <v>6.6899999999999998E-3</v>
          </cell>
          <cell r="G663">
            <v>8.3960000000000007E-2</v>
          </cell>
          <cell r="H663">
            <v>3.031E-2</v>
          </cell>
          <cell r="I663">
            <v>25.294117</v>
          </cell>
          <cell r="J663">
            <v>1.3735824000000001</v>
          </cell>
          <cell r="K663">
            <v>14.435</v>
          </cell>
        </row>
        <row r="664">
          <cell r="A664" t="str">
            <v>4526.TW</v>
          </cell>
          <cell r="B664">
            <v>-0.19</v>
          </cell>
          <cell r="C664">
            <v>0.84199999999999997</v>
          </cell>
          <cell r="D664">
            <v>17.444443</v>
          </cell>
          <cell r="E664">
            <v>2.2550002E-2</v>
          </cell>
          <cell r="F664">
            <v>-7.0899999999999999E-3</v>
          </cell>
          <cell r="G664">
            <v>0.20397000000000001</v>
          </cell>
          <cell r="H664">
            <v>-7.2680004000000006E-2</v>
          </cell>
          <cell r="J664">
            <v>1.1779122</v>
          </cell>
          <cell r="K664">
            <v>29.905000000000001</v>
          </cell>
        </row>
        <row r="665">
          <cell r="A665" t="str">
            <v>4532.TW</v>
          </cell>
          <cell r="B665">
            <v>1.78</v>
          </cell>
          <cell r="D665">
            <v>14.5</v>
          </cell>
          <cell r="E665">
            <v>8.7319999999999995E-2</v>
          </cell>
          <cell r="F665">
            <v>2.6440000000000002E-2</v>
          </cell>
          <cell r="G665">
            <v>0.14734</v>
          </cell>
          <cell r="H665">
            <v>6.1890002E-2</v>
          </cell>
          <cell r="I665">
            <v>16.292134999999998</v>
          </cell>
          <cell r="J665">
            <v>1.4797429</v>
          </cell>
          <cell r="K665">
            <v>35.648000000000003</v>
          </cell>
        </row>
        <row r="666">
          <cell r="A666" t="str">
            <v>4536.TW</v>
          </cell>
          <cell r="B666">
            <v>16.190000000000001</v>
          </cell>
          <cell r="C666">
            <v>0.58799999999999997</v>
          </cell>
          <cell r="D666">
            <v>13.100576</v>
          </cell>
          <cell r="E666">
            <v>0.17908001000000001</v>
          </cell>
          <cell r="F666">
            <v>7.1100003999999994E-2</v>
          </cell>
          <cell r="G666">
            <v>0.32707000000000003</v>
          </cell>
          <cell r="H666">
            <v>0.18778</v>
          </cell>
          <cell r="I666">
            <v>12.631252999999999</v>
          </cell>
          <cell r="J666">
            <v>2.3119100000000001</v>
          </cell>
          <cell r="K666">
            <v>102.032</v>
          </cell>
        </row>
        <row r="667">
          <cell r="A667" t="str">
            <v>4540.TW</v>
          </cell>
          <cell r="B667">
            <v>-3.23</v>
          </cell>
          <cell r="C667">
            <v>0.81799999999999995</v>
          </cell>
          <cell r="D667">
            <v>11.1442</v>
          </cell>
          <cell r="E667">
            <v>-3.0779999999999998E-2</v>
          </cell>
          <cell r="F667">
            <v>-5.5999999999999999E-3</v>
          </cell>
          <cell r="G667">
            <v>0.16261</v>
          </cell>
          <cell r="H667">
            <v>-0.28569</v>
          </cell>
          <cell r="J667">
            <v>1.0378653</v>
          </cell>
          <cell r="K667">
            <v>27.081</v>
          </cell>
        </row>
        <row r="668">
          <cell r="A668" t="str">
            <v>4545.TW</v>
          </cell>
          <cell r="B668">
            <v>1.7</v>
          </cell>
          <cell r="C668">
            <v>0.34100000000000003</v>
          </cell>
          <cell r="D668">
            <v>10.862069</v>
          </cell>
          <cell r="E668">
            <v>4.4170000000000001E-2</v>
          </cell>
          <cell r="F668">
            <v>1.7239998999999999E-2</v>
          </cell>
          <cell r="G668">
            <v>0.18437000000000001</v>
          </cell>
          <cell r="H668">
            <v>-2.1229999999999999E-2</v>
          </cell>
          <cell r="I668">
            <v>25.941175000000001</v>
          </cell>
          <cell r="J668">
            <v>1.8225399</v>
          </cell>
          <cell r="K668">
            <v>26.95</v>
          </cell>
        </row>
        <row r="669">
          <cell r="A669" t="str">
            <v>4551.TW</v>
          </cell>
          <cell r="B669">
            <v>4.58</v>
          </cell>
          <cell r="C669">
            <v>0.871</v>
          </cell>
          <cell r="D669">
            <v>13.495837999999999</v>
          </cell>
          <cell r="E669">
            <v>6.3969999999999999E-2</v>
          </cell>
          <cell r="F669">
            <v>3.4389999999999997E-2</v>
          </cell>
          <cell r="G669">
            <v>0.21734999999999999</v>
          </cell>
          <cell r="H669">
            <v>0.11001000599999999</v>
          </cell>
          <cell r="I669">
            <v>24.781659999999999</v>
          </cell>
          <cell r="J669">
            <v>1.6490381000000001</v>
          </cell>
          <cell r="K669">
            <v>61.81</v>
          </cell>
        </row>
        <row r="670">
          <cell r="A670" t="str">
            <v>4552.TW</v>
          </cell>
          <cell r="B670">
            <v>3.16</v>
          </cell>
          <cell r="C670">
            <v>0.39</v>
          </cell>
          <cell r="D670">
            <v>2.9767910999999998</v>
          </cell>
          <cell r="E670">
            <v>6.1219999999999997E-2</v>
          </cell>
          <cell r="F670">
            <v>4.6880003000000003E-2</v>
          </cell>
          <cell r="G670">
            <v>0.22094</v>
          </cell>
          <cell r="H670">
            <v>7.0059999999999997E-2</v>
          </cell>
          <cell r="I670">
            <v>9.3354429999999997</v>
          </cell>
          <cell r="J670">
            <v>0.56099650000000001</v>
          </cell>
          <cell r="K670">
            <v>42.695999999999998</v>
          </cell>
        </row>
        <row r="671">
          <cell r="A671" t="str">
            <v>4555.TW</v>
          </cell>
          <cell r="B671">
            <v>-0.64</v>
          </cell>
          <cell r="C671">
            <v>0.19600000000000001</v>
          </cell>
          <cell r="D671">
            <v>18.947368999999998</v>
          </cell>
          <cell r="E671">
            <v>-1.14400005E-2</v>
          </cell>
          <cell r="F671">
            <v>-2.9199998999999998E-3</v>
          </cell>
          <cell r="G671">
            <v>0.27073999999999998</v>
          </cell>
          <cell r="H671">
            <v>-4.4880000000000003E-2</v>
          </cell>
          <cell r="J671">
            <v>1.3395513999999999</v>
          </cell>
          <cell r="K671">
            <v>20</v>
          </cell>
        </row>
        <row r="672">
          <cell r="A672" t="str">
            <v>4557.TW</v>
          </cell>
          <cell r="B672">
            <v>9.32</v>
          </cell>
          <cell r="D672">
            <v>18.827159999999999</v>
          </cell>
          <cell r="E672">
            <v>0.17649001</v>
          </cell>
          <cell r="F672">
            <v>7.2909996000000005E-2</v>
          </cell>
          <cell r="G672">
            <v>0.30748999999999999</v>
          </cell>
          <cell r="H672">
            <v>0.11181000000000001</v>
          </cell>
          <cell r="I672">
            <v>13.090128999999999</v>
          </cell>
          <cell r="J672">
            <v>2.3393160000000002</v>
          </cell>
          <cell r="K672">
            <v>78.700999999999993</v>
          </cell>
        </row>
        <row r="673">
          <cell r="A673" t="str">
            <v>4560.TW</v>
          </cell>
          <cell r="B673">
            <v>1.29</v>
          </cell>
          <cell r="C673">
            <v>0.24199999999999999</v>
          </cell>
          <cell r="E673">
            <v>5.7540002999999999E-2</v>
          </cell>
          <cell r="F673">
            <v>2.5309999E-2</v>
          </cell>
          <cell r="G673">
            <v>0.30736999999999998</v>
          </cell>
          <cell r="H673">
            <v>4.9320000000000003E-2</v>
          </cell>
          <cell r="I673">
            <v>28.914728</v>
          </cell>
          <cell r="J673">
            <v>1.4526053999999999</v>
          </cell>
          <cell r="K673">
            <v>18.472000000000001</v>
          </cell>
        </row>
        <row r="674">
          <cell r="A674" t="str">
            <v>4562.TW</v>
          </cell>
          <cell r="B674">
            <v>-1.03</v>
          </cell>
          <cell r="E674">
            <v>-8.9829995999999995E-2</v>
          </cell>
          <cell r="F674">
            <v>-2.35E-2</v>
          </cell>
          <cell r="G674">
            <v>0.31557000000000002</v>
          </cell>
          <cell r="H674">
            <v>-0.15976000000000001</v>
          </cell>
          <cell r="J674">
            <v>3.1413825000000002</v>
          </cell>
          <cell r="K674">
            <v>8.2690000000000001</v>
          </cell>
        </row>
        <row r="675">
          <cell r="A675" t="str">
            <v>4564.TW</v>
          </cell>
          <cell r="B675">
            <v>-1.94</v>
          </cell>
          <cell r="C675">
            <v>0.68600000000000005</v>
          </cell>
          <cell r="E675">
            <v>-8.6239990000000002E-2</v>
          </cell>
          <cell r="F675">
            <v>-2.726E-2</v>
          </cell>
          <cell r="G675">
            <v>-7.7859999999999999E-2</v>
          </cell>
          <cell r="H675">
            <v>-0.26091999999999999</v>
          </cell>
          <cell r="J675">
            <v>1.1685319000000001</v>
          </cell>
          <cell r="K675">
            <v>6.5910000000000002</v>
          </cell>
        </row>
        <row r="676">
          <cell r="A676" t="str">
            <v>4566.TW</v>
          </cell>
          <cell r="B676">
            <v>3.34</v>
          </cell>
          <cell r="C676">
            <v>0.82799999999999996</v>
          </cell>
          <cell r="D676">
            <v>12.787610000000001</v>
          </cell>
          <cell r="E676">
            <v>7.2069994999999998E-2</v>
          </cell>
          <cell r="F676">
            <v>1.686E-2</v>
          </cell>
          <cell r="G676">
            <v>0.22113000999999999</v>
          </cell>
          <cell r="H676">
            <v>3.2890000000000003E-2</v>
          </cell>
          <cell r="I676">
            <v>17.305389999999999</v>
          </cell>
          <cell r="J676">
            <v>1.3388306999999999</v>
          </cell>
          <cell r="K676">
            <v>48.764000000000003</v>
          </cell>
        </row>
        <row r="677">
          <cell r="A677" t="str">
            <v>4569.TW</v>
          </cell>
          <cell r="B677">
            <v>5.2</v>
          </cell>
          <cell r="G677">
            <v>0.19969000000000001</v>
          </cell>
          <cell r="H677">
            <v>8.4860000000000005E-2</v>
          </cell>
          <cell r="I677">
            <v>19.711538000000001</v>
          </cell>
          <cell r="J677">
            <v>1.2534239</v>
          </cell>
          <cell r="K677">
            <v>42.319000000000003</v>
          </cell>
        </row>
        <row r="678">
          <cell r="A678" t="str">
            <v>4571.TW</v>
          </cell>
          <cell r="B678">
            <v>6.11</v>
          </cell>
          <cell r="E678">
            <v>0.121079996</v>
          </cell>
          <cell r="F678">
            <v>5.4679999999999999E-2</v>
          </cell>
          <cell r="G678">
            <v>0.28599000000000002</v>
          </cell>
          <cell r="H678">
            <v>0.15935999000000001</v>
          </cell>
          <cell r="I678">
            <v>18.98527</v>
          </cell>
          <cell r="J678">
            <v>2.2459728999999999</v>
          </cell>
          <cell r="K678">
            <v>48.052</v>
          </cell>
        </row>
        <row r="679">
          <cell r="A679" t="str">
            <v>4572.TW</v>
          </cell>
          <cell r="B679">
            <v>6.83</v>
          </cell>
          <cell r="D679">
            <v>17.633410999999999</v>
          </cell>
          <cell r="E679">
            <v>0.14199999999999999</v>
          </cell>
          <cell r="F679">
            <v>8.0579996000000001E-2</v>
          </cell>
          <cell r="G679">
            <v>0.49001</v>
          </cell>
          <cell r="H679">
            <v>0.36191002</v>
          </cell>
          <cell r="I679">
            <v>22.254759</v>
          </cell>
          <cell r="J679">
            <v>3.0097222000000001</v>
          </cell>
          <cell r="K679">
            <v>22.378</v>
          </cell>
        </row>
        <row r="680">
          <cell r="A680" t="str">
            <v>4576.TW</v>
          </cell>
          <cell r="B680">
            <v>-0.2</v>
          </cell>
          <cell r="C680">
            <v>1.1240000000000001</v>
          </cell>
          <cell r="E680">
            <v>9.6600000000000002E-3</v>
          </cell>
          <cell r="F680">
            <v>2.7100000000000002E-3</v>
          </cell>
          <cell r="G680">
            <v>0.308</v>
          </cell>
          <cell r="H680">
            <v>4.5949999999999998E-2</v>
          </cell>
          <cell r="J680">
            <v>2.5950188999999999</v>
          </cell>
          <cell r="K680">
            <v>18.114999999999998</v>
          </cell>
        </row>
        <row r="681">
          <cell r="A681" t="str">
            <v>4581.TW</v>
          </cell>
          <cell r="B681">
            <v>5.8</v>
          </cell>
          <cell r="E681">
            <v>0.18507000000000001</v>
          </cell>
          <cell r="F681">
            <v>7.5389999999999999E-2</v>
          </cell>
          <cell r="G681">
            <v>0.31996000000000002</v>
          </cell>
          <cell r="H681">
            <v>0.16805999999999999</v>
          </cell>
          <cell r="I681">
            <v>11.017241500000001</v>
          </cell>
          <cell r="J681">
            <v>1.937538</v>
          </cell>
          <cell r="K681">
            <v>34.683999999999997</v>
          </cell>
        </row>
        <row r="682">
          <cell r="A682" t="str">
            <v>4583.TW</v>
          </cell>
          <cell r="B682">
            <v>13.04</v>
          </cell>
          <cell r="E682">
            <v>0.112440005</v>
          </cell>
          <cell r="F682">
            <v>5.2600003999999999E-2</v>
          </cell>
          <cell r="G682">
            <v>0.55317000000000005</v>
          </cell>
          <cell r="H682">
            <v>0.33865002</v>
          </cell>
          <cell r="I682">
            <v>21.855827000000001</v>
          </cell>
          <cell r="J682">
            <v>2.4248094999999998</v>
          </cell>
          <cell r="K682">
            <v>34.298999999999999</v>
          </cell>
        </row>
        <row r="683">
          <cell r="A683" t="str">
            <v>4588.TW</v>
          </cell>
          <cell r="E683">
            <v>0.22159999999999999</v>
          </cell>
          <cell r="F683">
            <v>7.6350000000000001E-2</v>
          </cell>
          <cell r="G683">
            <v>0.32919997000000001</v>
          </cell>
          <cell r="H683">
            <v>0.15511</v>
          </cell>
          <cell r="K683">
            <v>25.846</v>
          </cell>
        </row>
        <row r="684">
          <cell r="A684" t="str">
            <v>4720.TW</v>
          </cell>
          <cell r="B684">
            <v>0.34</v>
          </cell>
          <cell r="C684">
            <v>0.66100000000000003</v>
          </cell>
          <cell r="E684">
            <v>4.197E-2</v>
          </cell>
          <cell r="F684">
            <v>5.9699999999999996E-3</v>
          </cell>
          <cell r="G684">
            <v>0.19840999000000001</v>
          </cell>
          <cell r="H684">
            <v>-6.77E-3</v>
          </cell>
          <cell r="I684">
            <v>56.470590000000001</v>
          </cell>
          <cell r="J684">
            <v>1.4629687</v>
          </cell>
          <cell r="K684">
            <v>31.908999999999999</v>
          </cell>
        </row>
        <row r="685">
          <cell r="A685" t="str">
            <v>4722.TW</v>
          </cell>
          <cell r="B685">
            <v>2.2400000000000002</v>
          </cell>
          <cell r="C685">
            <v>0.34300000000000003</v>
          </cell>
          <cell r="D685">
            <v>11.80791</v>
          </cell>
          <cell r="E685">
            <v>5.765E-2</v>
          </cell>
          <cell r="F685">
            <v>2.2540000000000001E-2</v>
          </cell>
          <cell r="G685">
            <v>0.15275</v>
          </cell>
          <cell r="H685">
            <v>4.7789999999999999E-2</v>
          </cell>
          <cell r="I685">
            <v>18.660713000000001</v>
          </cell>
          <cell r="J685">
            <v>1.4470177</v>
          </cell>
          <cell r="K685">
            <v>34.545000000000002</v>
          </cell>
        </row>
        <row r="686">
          <cell r="A686" t="str">
            <v>4736.TW</v>
          </cell>
          <cell r="C686">
            <v>0.161</v>
          </cell>
          <cell r="D686">
            <v>14.612677</v>
          </cell>
          <cell r="E686">
            <v>0.10936999999999999</v>
          </cell>
          <cell r="F686">
            <v>4.8770000000000001E-2</v>
          </cell>
          <cell r="G686">
            <v>0.43118997999999997</v>
          </cell>
          <cell r="H686">
            <v>0.1719</v>
          </cell>
          <cell r="K686">
            <v>50.420999999999999</v>
          </cell>
        </row>
        <row r="687">
          <cell r="A687" t="str">
            <v>4737.TW</v>
          </cell>
          <cell r="B687">
            <v>0.11</v>
          </cell>
          <cell r="C687">
            <v>0.59</v>
          </cell>
          <cell r="D687">
            <v>21.73077</v>
          </cell>
          <cell r="E687">
            <v>3.2100000000000002E-3</v>
          </cell>
          <cell r="F687">
            <v>-1.6199999999999999E-3</v>
          </cell>
          <cell r="G687">
            <v>0.40765000000000001</v>
          </cell>
          <cell r="H687">
            <v>-4.2519998000000003E-2</v>
          </cell>
          <cell r="I687">
            <v>616.36365000000001</v>
          </cell>
          <cell r="J687">
            <v>2.0763153999999999</v>
          </cell>
          <cell r="K687">
            <v>28.895</v>
          </cell>
        </row>
        <row r="688">
          <cell r="A688" t="str">
            <v>4739.TW</v>
          </cell>
          <cell r="B688">
            <v>0.03</v>
          </cell>
          <cell r="C688">
            <v>1.631</v>
          </cell>
          <cell r="D688">
            <v>17.590675000000001</v>
          </cell>
          <cell r="E688">
            <v>-1.2120000000000001E-2</v>
          </cell>
          <cell r="F688">
            <v>-5.5100000000000001E-3</v>
          </cell>
          <cell r="G688">
            <v>3.3660000000000002E-2</v>
          </cell>
          <cell r="H688">
            <v>-2.0639998999999999E-2</v>
          </cell>
          <cell r="I688">
            <v>2263.3335000000002</v>
          </cell>
          <cell r="J688">
            <v>1.4752531</v>
          </cell>
          <cell r="K688">
            <v>48.371000000000002</v>
          </cell>
        </row>
        <row r="689">
          <cell r="A689" t="str">
            <v>4746.TW</v>
          </cell>
          <cell r="B689">
            <v>0.46</v>
          </cell>
          <cell r="D689">
            <v>10.877993</v>
          </cell>
          <cell r="E689">
            <v>-1.0410000000000001E-2</v>
          </cell>
          <cell r="F689">
            <v>3.7409999999999999E-2</v>
          </cell>
          <cell r="G689">
            <v>0.45009997000000002</v>
          </cell>
          <cell r="H689">
            <v>0.18293000000000001</v>
          </cell>
          <cell r="I689">
            <v>207.3913</v>
          </cell>
          <cell r="J689">
            <v>1.5328995000000001</v>
          </cell>
          <cell r="K689">
            <v>37.923999999999999</v>
          </cell>
        </row>
        <row r="690">
          <cell r="A690" t="str">
            <v>4755.TW</v>
          </cell>
          <cell r="B690">
            <v>4.5599999999999996</v>
          </cell>
          <cell r="D690">
            <v>15.891474000000001</v>
          </cell>
          <cell r="E690">
            <v>0.105100006</v>
          </cell>
          <cell r="F690">
            <v>4.6899999999999997E-2</v>
          </cell>
          <cell r="G690">
            <v>0.21382999999999999</v>
          </cell>
          <cell r="H690">
            <v>0.1153</v>
          </cell>
          <cell r="I690">
            <v>31.4693</v>
          </cell>
          <cell r="J690">
            <v>3.3296207999999998</v>
          </cell>
          <cell r="K690">
            <v>48.886000000000003</v>
          </cell>
        </row>
        <row r="691">
          <cell r="A691" t="str">
            <v>4763.TW</v>
          </cell>
          <cell r="B691">
            <v>80.150000000000006</v>
          </cell>
          <cell r="C691">
            <v>1.1519999999999999</v>
          </cell>
          <cell r="D691">
            <v>6.8654019999999996</v>
          </cell>
          <cell r="E691">
            <v>0.74744003999999997</v>
          </cell>
          <cell r="F691">
            <v>0.43423998000000003</v>
          </cell>
          <cell r="G691">
            <v>0.62478999999999996</v>
          </cell>
          <cell r="H691">
            <v>0.60777999999999999</v>
          </cell>
          <cell r="I691">
            <v>10.430443</v>
          </cell>
          <cell r="J691">
            <v>7.0413639999999997</v>
          </cell>
          <cell r="K691">
            <v>133.18899999999999</v>
          </cell>
        </row>
        <row r="692">
          <cell r="A692" t="str">
            <v>4764.TW</v>
          </cell>
          <cell r="B692">
            <v>-1.08</v>
          </cell>
          <cell r="E692">
            <v>-4.1490002999999998E-2</v>
          </cell>
          <cell r="F692">
            <v>-1.5140001E-2</v>
          </cell>
          <cell r="G692">
            <v>0.11236</v>
          </cell>
          <cell r="H692">
            <v>-5.9830000000000001E-2</v>
          </cell>
          <cell r="J692">
            <v>1.4009913000000001</v>
          </cell>
          <cell r="K692">
            <v>26.254000000000001</v>
          </cell>
        </row>
        <row r="693">
          <cell r="A693" t="str">
            <v>4766.TW</v>
          </cell>
          <cell r="B693">
            <v>20.059999999999999</v>
          </cell>
          <cell r="C693">
            <v>0.55800000000000005</v>
          </cell>
          <cell r="D693">
            <v>15.225066</v>
          </cell>
          <cell r="E693">
            <v>0.17002001</v>
          </cell>
          <cell r="F693">
            <v>7.6539999999999997E-2</v>
          </cell>
          <cell r="G693">
            <v>0.31535997999999998</v>
          </cell>
          <cell r="H693">
            <v>0.16816</v>
          </cell>
          <cell r="I693">
            <v>17.198404</v>
          </cell>
          <cell r="J693">
            <v>3.1567101000000002</v>
          </cell>
          <cell r="K693">
            <v>170.69800000000001</v>
          </cell>
        </row>
        <row r="694">
          <cell r="A694" t="str">
            <v>4770.TW</v>
          </cell>
          <cell r="B694">
            <v>20.46</v>
          </cell>
          <cell r="C694">
            <v>1.081</v>
          </cell>
          <cell r="D694">
            <v>14.891223</v>
          </cell>
          <cell r="E694">
            <v>0.23753001000000001</v>
          </cell>
          <cell r="F694">
            <v>0.12839999999999999</v>
          </cell>
          <cell r="G694">
            <v>0.46448</v>
          </cell>
          <cell r="H694">
            <v>0.38162000000000001</v>
          </cell>
          <cell r="I694">
            <v>19.403714999999998</v>
          </cell>
          <cell r="J694">
            <v>4.2546353000000003</v>
          </cell>
          <cell r="K694">
            <v>71.756</v>
          </cell>
        </row>
        <row r="695">
          <cell r="A695" t="str">
            <v>4771.TW</v>
          </cell>
          <cell r="E695">
            <v>0.26984000000000002</v>
          </cell>
          <cell r="F695">
            <v>0.13075000000000001</v>
          </cell>
          <cell r="G695">
            <v>0.40943000000000002</v>
          </cell>
          <cell r="H695">
            <v>0.31133</v>
          </cell>
          <cell r="K695">
            <v>53.847000000000001</v>
          </cell>
        </row>
        <row r="696">
          <cell r="A696" t="str">
            <v>4807.TW</v>
          </cell>
          <cell r="B696">
            <v>-4.5</v>
          </cell>
          <cell r="C696">
            <v>0.93300000000000005</v>
          </cell>
          <cell r="D696">
            <v>4.0632320000000002</v>
          </cell>
          <cell r="E696">
            <v>-0.17242001000000001</v>
          </cell>
          <cell r="F696">
            <v>-0.10038</v>
          </cell>
          <cell r="G696">
            <v>3.7510000000000002E-2</v>
          </cell>
          <cell r="H696">
            <v>-5.6469999999999999E-2</v>
          </cell>
          <cell r="J696">
            <v>0.86793399999999998</v>
          </cell>
          <cell r="K696">
            <v>29.917999999999999</v>
          </cell>
        </row>
        <row r="697">
          <cell r="A697" t="str">
            <v>4904.TW</v>
          </cell>
          <cell r="B697">
            <v>3.38</v>
          </cell>
          <cell r="C697">
            <v>-2E-3</v>
          </cell>
          <cell r="D697">
            <v>22.602740000000001</v>
          </cell>
          <cell r="E697">
            <v>0.14232998999999999</v>
          </cell>
          <cell r="F697">
            <v>4.9110000000000001E-2</v>
          </cell>
          <cell r="G697">
            <v>0.30286000000000002</v>
          </cell>
          <cell r="H697">
            <v>0.13666001</v>
          </cell>
          <cell r="I697">
            <v>24.408283000000001</v>
          </cell>
          <cell r="J697">
            <v>3.2031372</v>
          </cell>
          <cell r="K697">
            <v>28.895</v>
          </cell>
        </row>
        <row r="698">
          <cell r="A698" t="str">
            <v>4906.TW</v>
          </cell>
          <cell r="B698">
            <v>1.39</v>
          </cell>
          <cell r="C698">
            <v>0.56999999999999995</v>
          </cell>
          <cell r="D698">
            <v>12.820945999999999</v>
          </cell>
          <cell r="E698">
            <v>4.1059999999999999E-2</v>
          </cell>
          <cell r="F698">
            <v>1.238E-2</v>
          </cell>
          <cell r="G698">
            <v>0.106029995</v>
          </cell>
          <cell r="H698">
            <v>9.1900009999999997E-3</v>
          </cell>
          <cell r="I698">
            <v>27.302157999999999</v>
          </cell>
          <cell r="J698">
            <v>1.1826483000000001</v>
          </cell>
          <cell r="K698">
            <v>66.311000000000007</v>
          </cell>
        </row>
        <row r="699">
          <cell r="A699" t="str">
            <v>4912.TW</v>
          </cell>
          <cell r="B699">
            <v>5.01</v>
          </cell>
          <cell r="C699">
            <v>1.022</v>
          </cell>
          <cell r="D699">
            <v>10.55336</v>
          </cell>
          <cell r="E699">
            <v>7.961E-2</v>
          </cell>
          <cell r="F699">
            <v>2.717E-2</v>
          </cell>
          <cell r="G699">
            <v>0.2606</v>
          </cell>
          <cell r="H699">
            <v>0.10724</v>
          </cell>
          <cell r="I699">
            <v>26.646705999999998</v>
          </cell>
          <cell r="J699">
            <v>2.4312510000000001</v>
          </cell>
          <cell r="K699">
            <v>74.995999999999995</v>
          </cell>
        </row>
        <row r="700">
          <cell r="A700" t="str">
            <v>4915.TW</v>
          </cell>
          <cell r="B700">
            <v>5.46</v>
          </cell>
          <cell r="D700">
            <v>13.454040000000001</v>
          </cell>
          <cell r="E700">
            <v>0.13543999000000001</v>
          </cell>
          <cell r="F700">
            <v>3.6429997999999998E-2</v>
          </cell>
          <cell r="G700">
            <v>0.16087000000000001</v>
          </cell>
          <cell r="H700">
            <v>4.3040000000000002E-2</v>
          </cell>
          <cell r="I700">
            <v>17.692307</v>
          </cell>
          <cell r="J700">
            <v>2.4094582</v>
          </cell>
          <cell r="K700">
            <v>131.249</v>
          </cell>
        </row>
        <row r="701">
          <cell r="A701" t="str">
            <v>4916.TW</v>
          </cell>
          <cell r="B701">
            <v>0.73</v>
          </cell>
          <cell r="C701">
            <v>0.78700000000000003</v>
          </cell>
          <cell r="D701">
            <v>8.8000000000000007</v>
          </cell>
          <cell r="E701">
            <v>4.6199999999999998E-2</v>
          </cell>
          <cell r="F701">
            <v>2.7409999000000001E-2</v>
          </cell>
          <cell r="G701">
            <v>0.14024</v>
          </cell>
          <cell r="H701">
            <v>-4.6100000000000004E-3</v>
          </cell>
          <cell r="I701">
            <v>42.191780000000001</v>
          </cell>
          <cell r="J701">
            <v>1.5126957999999999</v>
          </cell>
          <cell r="K701">
            <v>37.194000000000003</v>
          </cell>
        </row>
        <row r="702">
          <cell r="A702" t="str">
            <v>4919.TW</v>
          </cell>
          <cell r="B702">
            <v>5.13</v>
          </cell>
          <cell r="D702">
            <v>17.14472</v>
          </cell>
          <cell r="E702">
            <v>0.13857000999999999</v>
          </cell>
          <cell r="F702">
            <v>3.2329999999999998E-2</v>
          </cell>
          <cell r="G702">
            <v>0.40921999999999997</v>
          </cell>
          <cell r="H702">
            <v>5.382E-2</v>
          </cell>
          <cell r="I702">
            <v>25.633527999999998</v>
          </cell>
          <cell r="J702">
            <v>3.4971542000000002</v>
          </cell>
          <cell r="K702">
            <v>82.950999999999993</v>
          </cell>
        </row>
        <row r="703">
          <cell r="A703" t="str">
            <v>4927.TW</v>
          </cell>
          <cell r="B703">
            <v>-5.2</v>
          </cell>
          <cell r="C703">
            <v>0.81899999999999995</v>
          </cell>
          <cell r="D703">
            <v>5.0936326999999997</v>
          </cell>
          <cell r="E703">
            <v>-0.14074</v>
          </cell>
          <cell r="F703">
            <v>-2.6159999999999999E-2</v>
          </cell>
          <cell r="G703">
            <v>6.8070000000000006E-2</v>
          </cell>
          <cell r="H703">
            <v>-8.2229994000000001E-2</v>
          </cell>
          <cell r="J703">
            <v>1.1998587999999999</v>
          </cell>
          <cell r="K703">
            <v>63.965000000000003</v>
          </cell>
        </row>
        <row r="704">
          <cell r="A704" t="str">
            <v>4930.TW</v>
          </cell>
          <cell r="B704">
            <v>3.79</v>
          </cell>
          <cell r="C704">
            <v>0.64300000000000002</v>
          </cell>
          <cell r="E704">
            <v>0.10003000500000001</v>
          </cell>
          <cell r="F704">
            <v>2.3039997999999999E-2</v>
          </cell>
          <cell r="G704">
            <v>0.186</v>
          </cell>
          <cell r="H704">
            <v>4.7379999999999999E-2</v>
          </cell>
          <cell r="I704">
            <v>9.0501319999999996</v>
          </cell>
          <cell r="J704">
            <v>0.8508211</v>
          </cell>
          <cell r="K704">
            <v>86.31</v>
          </cell>
        </row>
        <row r="705">
          <cell r="A705" t="str">
            <v>4934.TW</v>
          </cell>
          <cell r="B705">
            <v>-0.63</v>
          </cell>
          <cell r="C705">
            <v>0.80300000000000005</v>
          </cell>
          <cell r="E705">
            <v>-7.9350000000000004E-2</v>
          </cell>
          <cell r="F705">
            <v>-2.6789998999999998E-2</v>
          </cell>
          <cell r="G705">
            <v>0.11696999499999999</v>
          </cell>
          <cell r="H705">
            <v>-1.03884</v>
          </cell>
          <cell r="J705">
            <v>2.4392843000000002</v>
          </cell>
          <cell r="K705">
            <v>9.5340000000000007</v>
          </cell>
        </row>
        <row r="706">
          <cell r="A706" t="str">
            <v>4935.TW</v>
          </cell>
          <cell r="B706">
            <v>4.33</v>
          </cell>
          <cell r="C706">
            <v>0.58299999999999996</v>
          </cell>
          <cell r="D706">
            <v>4.4344206000000002</v>
          </cell>
          <cell r="E706">
            <v>4.0730000000000002E-2</v>
          </cell>
          <cell r="F706">
            <v>1.051E-2</v>
          </cell>
          <cell r="G706">
            <v>0.14835999999999999</v>
          </cell>
          <cell r="H706">
            <v>5.4250001999999999E-2</v>
          </cell>
          <cell r="I706">
            <v>14.757505999999999</v>
          </cell>
          <cell r="J706">
            <v>1.026605</v>
          </cell>
          <cell r="K706">
            <v>46.094000000000001</v>
          </cell>
        </row>
        <row r="707">
          <cell r="A707" t="str">
            <v>4938.TW</v>
          </cell>
          <cell r="B707">
            <v>5.94</v>
          </cell>
          <cell r="C707">
            <v>0.54</v>
          </cell>
          <cell r="D707">
            <v>14.266304</v>
          </cell>
          <cell r="E707">
            <v>8.4199999999999997E-2</v>
          </cell>
          <cell r="F707">
            <v>1.6400000000000001E-2</v>
          </cell>
          <cell r="G707">
            <v>3.8960000000000002E-2</v>
          </cell>
          <cell r="H707">
            <v>1.2070000000000001E-2</v>
          </cell>
          <cell r="I707">
            <v>17.676767000000002</v>
          </cell>
          <cell r="J707">
            <v>1.4819833</v>
          </cell>
          <cell r="K707">
            <v>446.24200000000002</v>
          </cell>
        </row>
        <row r="708">
          <cell r="A708" t="str">
            <v>4942.TW</v>
          </cell>
          <cell r="B708">
            <v>4.5599999999999996</v>
          </cell>
          <cell r="D708">
            <v>10.021504</v>
          </cell>
          <cell r="E708">
            <v>7.7470004999999995E-2</v>
          </cell>
          <cell r="F708">
            <v>4.1459999999999997E-2</v>
          </cell>
          <cell r="G708">
            <v>0.24499000000000001</v>
          </cell>
          <cell r="H708">
            <v>9.3350000000000002E-2</v>
          </cell>
          <cell r="I708">
            <v>10.219298</v>
          </cell>
          <cell r="J708">
            <v>0.76943399999999995</v>
          </cell>
          <cell r="K708">
            <v>41.911999999999999</v>
          </cell>
        </row>
        <row r="709">
          <cell r="A709" t="str">
            <v>4943.TW</v>
          </cell>
          <cell r="B709">
            <v>-2.76</v>
          </cell>
          <cell r="C709">
            <v>0.80400000000000005</v>
          </cell>
          <cell r="D709">
            <v>1.672158</v>
          </cell>
          <cell r="E709">
            <v>-1.8806799999999999</v>
          </cell>
          <cell r="F709">
            <v>-8.4970000000000004E-2</v>
          </cell>
          <cell r="G709">
            <v>-1.6910000000000001E-2</v>
          </cell>
          <cell r="H709">
            <v>-0.18457999999999999</v>
          </cell>
          <cell r="J709">
            <v>12.5</v>
          </cell>
          <cell r="K709">
            <v>19.259</v>
          </cell>
        </row>
        <row r="710">
          <cell r="A710" t="str">
            <v>4949.TW</v>
          </cell>
          <cell r="E710">
            <v>4.0039999999999999E-2</v>
          </cell>
          <cell r="F710">
            <v>2.2210000000000001E-2</v>
          </cell>
          <cell r="G710">
            <v>0.21681998999999999</v>
          </cell>
          <cell r="H710">
            <v>-9.5610000000000001E-2</v>
          </cell>
          <cell r="K710">
            <v>60.832999999999998</v>
          </cell>
        </row>
        <row r="711">
          <cell r="A711" t="str">
            <v>4952.TW</v>
          </cell>
          <cell r="B711">
            <v>1.8</v>
          </cell>
          <cell r="C711">
            <v>0.45400000000000001</v>
          </cell>
          <cell r="D711">
            <v>21.449276000000001</v>
          </cell>
          <cell r="E711">
            <v>7.281E-2</v>
          </cell>
          <cell r="F711">
            <v>3.4380000000000001E-2</v>
          </cell>
          <cell r="G711">
            <v>0.37944</v>
          </cell>
          <cell r="H711">
            <v>5.4109997999999999E-2</v>
          </cell>
          <cell r="I711">
            <v>41.111109999999996</v>
          </cell>
          <cell r="J711">
            <v>3.8165969999999998</v>
          </cell>
          <cell r="K711">
            <v>19.914999999999999</v>
          </cell>
        </row>
        <row r="712">
          <cell r="A712" t="str">
            <v>4956.TW</v>
          </cell>
          <cell r="B712">
            <v>-1.26</v>
          </cell>
          <cell r="D712">
            <v>13.216374</v>
          </cell>
          <cell r="E712">
            <v>-7.1319999999999995E-2</v>
          </cell>
          <cell r="F712">
            <v>-3.8199999999999998E-2</v>
          </cell>
          <cell r="G712">
            <v>1.2630000000000001E-2</v>
          </cell>
          <cell r="H712">
            <v>-0.13144</v>
          </cell>
          <cell r="J712">
            <v>1.3276937</v>
          </cell>
          <cell r="K712">
            <v>11.013</v>
          </cell>
        </row>
        <row r="713">
          <cell r="A713" t="str">
            <v>4958.TW</v>
          </cell>
          <cell r="B713">
            <v>6.84</v>
          </cell>
          <cell r="C713">
            <v>0.78200000000000003</v>
          </cell>
          <cell r="D713">
            <v>10.441941</v>
          </cell>
          <cell r="E713">
            <v>7.4529999999999999E-2</v>
          </cell>
          <cell r="F713">
            <v>2.2869998999999998E-2</v>
          </cell>
          <cell r="G713">
            <v>0.18193999999999999</v>
          </cell>
          <cell r="H713">
            <v>2.2839999E-2</v>
          </cell>
          <cell r="I713">
            <v>17.616959000000001</v>
          </cell>
          <cell r="J713">
            <v>1.1600258000000001</v>
          </cell>
          <cell r="K713">
            <v>161.238</v>
          </cell>
        </row>
        <row r="714">
          <cell r="A714" t="str">
            <v>4960.TW</v>
          </cell>
          <cell r="B714">
            <v>-0.68</v>
          </cell>
          <cell r="C714">
            <v>0.99399999999999999</v>
          </cell>
          <cell r="D714">
            <v>-30.612244</v>
          </cell>
          <cell r="E714">
            <v>-5.7660000000000003E-2</v>
          </cell>
          <cell r="F714">
            <v>-2.2739999E-2</v>
          </cell>
          <cell r="G714">
            <v>3.9510000000000003E-2</v>
          </cell>
          <cell r="H714">
            <v>-6.6850000000000007E-2</v>
          </cell>
          <cell r="J714">
            <v>0.93527870000000002</v>
          </cell>
          <cell r="K714">
            <v>15.750999999999999</v>
          </cell>
        </row>
        <row r="715">
          <cell r="A715" t="str">
            <v>4961.TW</v>
          </cell>
          <cell r="B715">
            <v>14.15</v>
          </cell>
          <cell r="D715">
            <v>12.482435000000001</v>
          </cell>
          <cell r="E715">
            <v>0.11013000000000001</v>
          </cell>
          <cell r="F715">
            <v>5.4679999999999999E-2</v>
          </cell>
          <cell r="G715">
            <v>0.32333001</v>
          </cell>
          <cell r="H715">
            <v>0.10285</v>
          </cell>
          <cell r="I715">
            <v>18.833922999999999</v>
          </cell>
          <cell r="J715">
            <v>1.8244426</v>
          </cell>
          <cell r="K715">
            <v>110.443</v>
          </cell>
        </row>
        <row r="716">
          <cell r="A716" t="str">
            <v>4967.TW</v>
          </cell>
          <cell r="B716">
            <v>7.47</v>
          </cell>
          <cell r="C716">
            <v>0.83</v>
          </cell>
          <cell r="E716">
            <v>0.24678</v>
          </cell>
          <cell r="F716">
            <v>5.0349999999999999E-2</v>
          </cell>
          <cell r="G716">
            <v>0.105450004</v>
          </cell>
          <cell r="H716">
            <v>0.11545999</v>
          </cell>
          <cell r="I716">
            <v>15.127174999999999</v>
          </cell>
          <cell r="J716">
            <v>3.0338829</v>
          </cell>
          <cell r="K716">
            <v>256.46800000000002</v>
          </cell>
        </row>
        <row r="717">
          <cell r="A717" t="str">
            <v>4968.TW</v>
          </cell>
          <cell r="B717">
            <v>-1.17</v>
          </cell>
          <cell r="C717">
            <v>2.1709999999999998</v>
          </cell>
          <cell r="D717">
            <v>31.134969999999999</v>
          </cell>
          <cell r="E717">
            <v>-4.6719997999999999E-2</v>
          </cell>
          <cell r="F717">
            <v>-3.5209999999999998E-2</v>
          </cell>
          <cell r="G717">
            <v>0.28804000000000002</v>
          </cell>
          <cell r="H717">
            <v>4.0000000000000002E-4</v>
          </cell>
          <cell r="J717">
            <v>8.2246170000000003</v>
          </cell>
          <cell r="K717">
            <v>35.523000000000003</v>
          </cell>
        </row>
        <row r="718">
          <cell r="A718" t="str">
            <v>4976.TW</v>
          </cell>
          <cell r="B718">
            <v>-1.5</v>
          </cell>
          <cell r="C718">
            <v>1.5329999999999999</v>
          </cell>
          <cell r="D718">
            <v>31.655628</v>
          </cell>
          <cell r="E718">
            <v>-9.9630005999999993E-2</v>
          </cell>
          <cell r="F718">
            <v>-5.6110001999999999E-2</v>
          </cell>
          <cell r="G718">
            <v>-0.13918</v>
          </cell>
          <cell r="H718">
            <v>-0.49807000000000001</v>
          </cell>
          <cell r="J718">
            <v>2.6543758</v>
          </cell>
          <cell r="K718">
            <v>6.7389999999999999</v>
          </cell>
        </row>
        <row r="719">
          <cell r="A719" t="str">
            <v>4977.TW</v>
          </cell>
          <cell r="B719">
            <v>1.89</v>
          </cell>
          <cell r="D719">
            <v>19.336735000000001</v>
          </cell>
          <cell r="E719">
            <v>3.458E-2</v>
          </cell>
          <cell r="F719">
            <v>-9.5E-4</v>
          </cell>
          <cell r="G719">
            <v>0.15423000000000001</v>
          </cell>
          <cell r="H719">
            <v>-0.18471001000000001</v>
          </cell>
          <cell r="I719">
            <v>40.105823999999998</v>
          </cell>
          <cell r="J719">
            <v>1.5844151</v>
          </cell>
          <cell r="K719">
            <v>13.765000000000001</v>
          </cell>
        </row>
        <row r="720">
          <cell r="A720" t="str">
            <v>4989.TW</v>
          </cell>
          <cell r="B720">
            <v>-1.1399999999999999</v>
          </cell>
          <cell r="E720">
            <v>-6.9460005000000005E-2</v>
          </cell>
          <cell r="F720">
            <v>-5.6660000000000002E-2</v>
          </cell>
          <cell r="G720">
            <v>-3.1850000000000003E-2</v>
          </cell>
          <cell r="H720">
            <v>-9.6659999999999996E-2</v>
          </cell>
          <cell r="J720">
            <v>1.6569567000000001</v>
          </cell>
          <cell r="K720">
            <v>23.613</v>
          </cell>
        </row>
        <row r="721">
          <cell r="A721" t="str">
            <v>4994.TW</v>
          </cell>
          <cell r="B721">
            <v>3.33</v>
          </cell>
          <cell r="D721">
            <v>37.652439999999999</v>
          </cell>
          <cell r="E721">
            <v>0.17334999000000001</v>
          </cell>
          <cell r="F721">
            <v>7.9060000000000005E-2</v>
          </cell>
          <cell r="G721">
            <v>0.61050000000000004</v>
          </cell>
          <cell r="H721">
            <v>0.30212998000000002</v>
          </cell>
          <cell r="I721">
            <v>37.087090000000003</v>
          </cell>
          <cell r="J721">
            <v>6.2741312999999996</v>
          </cell>
          <cell r="K721">
            <v>25.286000000000001</v>
          </cell>
        </row>
        <row r="722">
          <cell r="A722" t="str">
            <v>4999.TW</v>
          </cell>
          <cell r="B722">
            <v>1.0900000000000001</v>
          </cell>
          <cell r="C722">
            <v>0.56599999999999995</v>
          </cell>
          <cell r="D722">
            <v>26.268656</v>
          </cell>
          <cell r="E722">
            <v>1.1000000000000001E-3</v>
          </cell>
          <cell r="F722">
            <v>-3.4499999999999999E-3</v>
          </cell>
          <cell r="G722">
            <v>0.16405001</v>
          </cell>
          <cell r="H722">
            <v>1.1670000999999999E-2</v>
          </cell>
          <cell r="I722">
            <v>32.293579999999999</v>
          </cell>
          <cell r="J722">
            <v>0.76468544999999999</v>
          </cell>
          <cell r="K722">
            <v>25.925000000000001</v>
          </cell>
        </row>
        <row r="723">
          <cell r="A723" t="str">
            <v>5007.TW</v>
          </cell>
          <cell r="B723">
            <v>3.57</v>
          </cell>
          <cell r="C723">
            <v>0.29799999999999999</v>
          </cell>
          <cell r="D723">
            <v>13.3802805</v>
          </cell>
          <cell r="E723">
            <v>0.14087</v>
          </cell>
          <cell r="F723">
            <v>8.5419999999999996E-2</v>
          </cell>
          <cell r="G723">
            <v>0.24643000000000001</v>
          </cell>
          <cell r="H723">
            <v>0.18211000999999999</v>
          </cell>
          <cell r="I723">
            <v>15.966386999999999</v>
          </cell>
          <cell r="J723">
            <v>2.4129027999999999</v>
          </cell>
          <cell r="K723">
            <v>22.53</v>
          </cell>
        </row>
        <row r="724">
          <cell r="A724" t="str">
            <v>5203.TW</v>
          </cell>
          <cell r="B724">
            <v>3.33</v>
          </cell>
          <cell r="D724">
            <v>20.389343</v>
          </cell>
          <cell r="E724">
            <v>5.7169999999999999E-2</v>
          </cell>
          <cell r="F724">
            <v>1.6060000000000001E-2</v>
          </cell>
          <cell r="G724">
            <v>0.85768999999999995</v>
          </cell>
          <cell r="H724">
            <v>6.9959999999999994E-2</v>
          </cell>
          <cell r="I724">
            <v>29.87988</v>
          </cell>
          <cell r="J724">
            <v>1.6925798999999999</v>
          </cell>
          <cell r="K724">
            <v>24.425000000000001</v>
          </cell>
        </row>
        <row r="725">
          <cell r="A725" t="str">
            <v>5215.TW</v>
          </cell>
          <cell r="B725">
            <v>3.11</v>
          </cell>
          <cell r="C725">
            <v>0.41799999999999998</v>
          </cell>
          <cell r="E725">
            <v>5.3249999999999999E-2</v>
          </cell>
          <cell r="F725">
            <v>3.644E-2</v>
          </cell>
          <cell r="G725">
            <v>0.26959</v>
          </cell>
          <cell r="H725">
            <v>0.14180999999999999</v>
          </cell>
          <cell r="I725">
            <v>17.106110000000001</v>
          </cell>
          <cell r="J725">
            <v>1.0295513000000001</v>
          </cell>
          <cell r="K725">
            <v>39.213000000000001</v>
          </cell>
        </row>
        <row r="726">
          <cell r="A726" t="str">
            <v>5222.TW</v>
          </cell>
          <cell r="B726">
            <v>6.18</v>
          </cell>
          <cell r="C726">
            <v>0.54300000000000004</v>
          </cell>
          <cell r="D726">
            <v>22.771587</v>
          </cell>
          <cell r="E726">
            <v>0.23455000000000001</v>
          </cell>
          <cell r="F726">
            <v>0.11575000000000001</v>
          </cell>
          <cell r="G726">
            <v>0.54831004000000005</v>
          </cell>
          <cell r="H726">
            <v>0.28717999999999999</v>
          </cell>
          <cell r="I726">
            <v>26.456312</v>
          </cell>
          <cell r="J726">
            <v>5.4087132999999996</v>
          </cell>
          <cell r="K726">
            <v>17.611000000000001</v>
          </cell>
        </row>
        <row r="727">
          <cell r="A727" t="str">
            <v>5225.TW</v>
          </cell>
          <cell r="B727">
            <v>8.34</v>
          </cell>
          <cell r="C727">
            <v>0.57299999999999995</v>
          </cell>
          <cell r="D727">
            <v>16.530054</v>
          </cell>
          <cell r="E727">
            <v>0.20943001</v>
          </cell>
          <cell r="F727">
            <v>6.0850002E-2</v>
          </cell>
          <cell r="G727">
            <v>0.15537000000000001</v>
          </cell>
          <cell r="H727">
            <v>5.2270003000000002E-2</v>
          </cell>
          <cell r="I727">
            <v>14.508393</v>
          </cell>
          <cell r="J727">
            <v>3.0287860000000002</v>
          </cell>
          <cell r="K727">
            <v>160.04900000000001</v>
          </cell>
        </row>
        <row r="728">
          <cell r="A728" t="str">
            <v>5234.TW</v>
          </cell>
          <cell r="B728">
            <v>5.23</v>
          </cell>
          <cell r="D728">
            <v>19.931664000000001</v>
          </cell>
          <cell r="E728">
            <v>0.19467999999999999</v>
          </cell>
          <cell r="F728">
            <v>8.294E-2</v>
          </cell>
          <cell r="G728">
            <v>0.35347998000000003</v>
          </cell>
          <cell r="H728">
            <v>0.12676999999999999</v>
          </cell>
          <cell r="I728">
            <v>33.460804000000003</v>
          </cell>
          <cell r="J728">
            <v>6.356471</v>
          </cell>
          <cell r="K728">
            <v>41.374000000000002</v>
          </cell>
        </row>
        <row r="729">
          <cell r="A729" t="str">
            <v>5243.TW</v>
          </cell>
          <cell r="B729">
            <v>3.17</v>
          </cell>
          <cell r="D729">
            <v>21.149826000000001</v>
          </cell>
          <cell r="E729">
            <v>7.1329996000000007E-2</v>
          </cell>
          <cell r="F729">
            <v>3.968E-2</v>
          </cell>
          <cell r="G729">
            <v>0.19239001</v>
          </cell>
          <cell r="H729">
            <v>6.3490000000000005E-2</v>
          </cell>
          <cell r="I729">
            <v>19.148264000000001</v>
          </cell>
          <cell r="J729">
            <v>1.3022397999999999</v>
          </cell>
          <cell r="K729">
            <v>67.978999999999999</v>
          </cell>
        </row>
        <row r="730">
          <cell r="A730" t="str">
            <v>5244.TW</v>
          </cell>
          <cell r="B730">
            <v>2.4900000000000002</v>
          </cell>
          <cell r="E730">
            <v>0.100959994</v>
          </cell>
          <cell r="F730">
            <v>5.1620002999999998E-2</v>
          </cell>
          <cell r="G730">
            <v>0.46580001999999998</v>
          </cell>
          <cell r="H730">
            <v>0.15273</v>
          </cell>
          <cell r="I730">
            <v>17.289155999999998</v>
          </cell>
          <cell r="J730">
            <v>1.7086724</v>
          </cell>
          <cell r="K730">
            <v>12.798</v>
          </cell>
        </row>
        <row r="731">
          <cell r="A731" t="str">
            <v>5258.TW</v>
          </cell>
          <cell r="B731">
            <v>8.58</v>
          </cell>
          <cell r="C731">
            <v>0.95799999999999996</v>
          </cell>
          <cell r="D731">
            <v>10.687343</v>
          </cell>
          <cell r="E731">
            <v>0.27474999999999999</v>
          </cell>
          <cell r="F731">
            <v>0.10803001</v>
          </cell>
          <cell r="G731">
            <v>0.33335999999999999</v>
          </cell>
          <cell r="H731">
            <v>0.18542998999999999</v>
          </cell>
          <cell r="I731">
            <v>14.860139999999999</v>
          </cell>
          <cell r="J731">
            <v>3.5960062000000002</v>
          </cell>
          <cell r="K731">
            <v>77.366</v>
          </cell>
        </row>
        <row r="732">
          <cell r="A732" t="str">
            <v>5269.TW</v>
          </cell>
          <cell r="B732">
            <v>39.200000000000003</v>
          </cell>
          <cell r="C732">
            <v>0.97199999999999998</v>
          </cell>
          <cell r="D732">
            <v>23.441808999999999</v>
          </cell>
          <cell r="E732">
            <v>0.12770000000000001</v>
          </cell>
          <cell r="F732">
            <v>5.8130003999999999E-2</v>
          </cell>
          <cell r="G732">
            <v>0.55046004000000004</v>
          </cell>
          <cell r="H732">
            <v>0.38008999999999998</v>
          </cell>
          <cell r="I732">
            <v>54.209183000000003</v>
          </cell>
          <cell r="J732">
            <v>7.5257462999999998</v>
          </cell>
          <cell r="K732">
            <v>92.489000000000004</v>
          </cell>
        </row>
        <row r="733">
          <cell r="A733" t="str">
            <v>5283.TW</v>
          </cell>
          <cell r="B733">
            <v>6.35</v>
          </cell>
          <cell r="E733">
            <v>0.11882</v>
          </cell>
          <cell r="F733">
            <v>4.3979999999999998E-2</v>
          </cell>
          <cell r="G733">
            <v>0.32375999999999999</v>
          </cell>
          <cell r="H733">
            <v>-5.4130003000000003E-2</v>
          </cell>
          <cell r="I733">
            <v>17.559055000000001</v>
          </cell>
          <cell r="J733">
            <v>2.0910300999999998</v>
          </cell>
          <cell r="K733">
            <v>83.465999999999994</v>
          </cell>
        </row>
        <row r="734">
          <cell r="A734" t="str">
            <v>5284.TW</v>
          </cell>
          <cell r="B734">
            <v>4.55</v>
          </cell>
          <cell r="C734">
            <v>0.63300000000000001</v>
          </cell>
          <cell r="D734">
            <v>10.071942</v>
          </cell>
          <cell r="E734">
            <v>0.17924999</v>
          </cell>
          <cell r="F734">
            <v>7.5079999999999994E-2</v>
          </cell>
          <cell r="G734">
            <v>0.39025003000000003</v>
          </cell>
          <cell r="H734">
            <v>0.14316999999999999</v>
          </cell>
          <cell r="I734">
            <v>27.692307</v>
          </cell>
          <cell r="J734">
            <v>2.5707464</v>
          </cell>
          <cell r="K734">
            <v>46.932000000000002</v>
          </cell>
        </row>
        <row r="735">
          <cell r="A735" t="str">
            <v>5285.TW</v>
          </cell>
          <cell r="B735">
            <v>2.16</v>
          </cell>
          <cell r="C735">
            <v>1.204</v>
          </cell>
          <cell r="D735">
            <v>12.517858</v>
          </cell>
          <cell r="E735">
            <v>7.9930000000000001E-2</v>
          </cell>
          <cell r="F735">
            <v>2.776E-2</v>
          </cell>
          <cell r="G735">
            <v>0.14318</v>
          </cell>
          <cell r="H735">
            <v>3.49E-2</v>
          </cell>
          <cell r="I735">
            <v>32.453699999999998</v>
          </cell>
          <cell r="J735">
            <v>2.6051730000000002</v>
          </cell>
          <cell r="K735">
            <v>49.331000000000003</v>
          </cell>
        </row>
        <row r="736">
          <cell r="A736" t="str">
            <v>5288.TW</v>
          </cell>
          <cell r="B736">
            <v>15.29</v>
          </cell>
          <cell r="C736">
            <v>0.61</v>
          </cell>
          <cell r="D736">
            <v>13.186481000000001</v>
          </cell>
          <cell r="E736">
            <v>0.21767998999999999</v>
          </cell>
          <cell r="F736">
            <v>9.3329999999999996E-2</v>
          </cell>
          <cell r="G736">
            <v>0.20951</v>
          </cell>
          <cell r="H736">
            <v>0.14496999999999999</v>
          </cell>
          <cell r="I736">
            <v>14.290386</v>
          </cell>
          <cell r="J736">
            <v>2.8956506000000002</v>
          </cell>
          <cell r="K736">
            <v>109.768</v>
          </cell>
        </row>
        <row r="737">
          <cell r="A737" t="str">
            <v>5292.TW</v>
          </cell>
          <cell r="E737">
            <v>0.28560000000000002</v>
          </cell>
          <cell r="F737">
            <v>8.8709999999999997E-2</v>
          </cell>
          <cell r="G737">
            <v>0.26867999999999997</v>
          </cell>
          <cell r="H737">
            <v>0.18341999</v>
          </cell>
          <cell r="K737">
            <v>62.122999999999998</v>
          </cell>
        </row>
        <row r="738">
          <cell r="A738" t="str">
            <v>5306.TW</v>
          </cell>
          <cell r="B738">
            <v>5.67</v>
          </cell>
          <cell r="C738">
            <v>0.92300000000000004</v>
          </cell>
          <cell r="D738">
            <v>15.426105</v>
          </cell>
          <cell r="E738">
            <v>9.7839999999999996E-2</v>
          </cell>
          <cell r="F738">
            <v>4.7480002E-2</v>
          </cell>
          <cell r="G738">
            <v>0.38919997000000001</v>
          </cell>
          <cell r="H738">
            <v>0.13816999999999999</v>
          </cell>
          <cell r="I738">
            <v>25.220459000000002</v>
          </cell>
          <cell r="J738">
            <v>2.3584904999999998</v>
          </cell>
          <cell r="K738">
            <v>37.542999999999999</v>
          </cell>
        </row>
        <row r="739">
          <cell r="A739" t="str">
            <v>5388.TW</v>
          </cell>
          <cell r="B739">
            <v>9.16</v>
          </cell>
          <cell r="D739">
            <v>10.041153</v>
          </cell>
          <cell r="E739">
            <v>0.21740999999999999</v>
          </cell>
          <cell r="F739">
            <v>4.5769999999999998E-2</v>
          </cell>
          <cell r="G739">
            <v>0.17308999999999999</v>
          </cell>
          <cell r="H739">
            <v>5.2900000000000003E-2</v>
          </cell>
          <cell r="I739">
            <v>13.318777000000001</v>
          </cell>
          <cell r="J739">
            <v>2.4646466</v>
          </cell>
          <cell r="K739">
            <v>235.613</v>
          </cell>
        </row>
        <row r="740">
          <cell r="A740" t="str">
            <v>5434.TW</v>
          </cell>
          <cell r="B740">
            <v>15</v>
          </cell>
          <cell r="C740">
            <v>0.51900000000000002</v>
          </cell>
          <cell r="D740">
            <v>13.825364</v>
          </cell>
          <cell r="E740">
            <v>0.21668999999999999</v>
          </cell>
          <cell r="F740">
            <v>6.6830000000000001E-2</v>
          </cell>
          <cell r="G740">
            <v>0.13557</v>
          </cell>
          <cell r="H740">
            <v>7.3300000000000004E-2</v>
          </cell>
          <cell r="I740">
            <v>17.733333999999999</v>
          </cell>
          <cell r="J740">
            <v>3.5164255999999998</v>
          </cell>
          <cell r="K740">
            <v>261.38200000000001</v>
          </cell>
        </row>
        <row r="741">
          <cell r="A741" t="str">
            <v>5469.TW</v>
          </cell>
          <cell r="B741">
            <v>4.9000000000000004</v>
          </cell>
          <cell r="C741">
            <v>0.66200000000000003</v>
          </cell>
          <cell r="D741">
            <v>9.7851239999999997</v>
          </cell>
          <cell r="E741">
            <v>0.10743</v>
          </cell>
          <cell r="F741">
            <v>5.6070000000000002E-2</v>
          </cell>
          <cell r="G741">
            <v>0.24972</v>
          </cell>
          <cell r="H741">
            <v>0.16017000000000001</v>
          </cell>
          <cell r="I741">
            <v>12.081633</v>
          </cell>
          <cell r="J741">
            <v>1.0217996</v>
          </cell>
          <cell r="K741">
            <v>81.325999999999993</v>
          </cell>
        </row>
        <row r="742">
          <cell r="A742" t="str">
            <v>5471.TW</v>
          </cell>
          <cell r="B742">
            <v>1.33</v>
          </cell>
          <cell r="D742">
            <v>6.1970219999999996</v>
          </cell>
          <cell r="E742">
            <v>6.1290003000000003E-2</v>
          </cell>
          <cell r="F742">
            <v>2.681E-2</v>
          </cell>
          <cell r="G742">
            <v>0.42321998</v>
          </cell>
          <cell r="H742">
            <v>4.0480000000000002E-2</v>
          </cell>
          <cell r="I742">
            <v>40.676690000000001</v>
          </cell>
          <cell r="J742">
            <v>2.5170984000000001</v>
          </cell>
          <cell r="K742">
            <v>16.222999999999999</v>
          </cell>
        </row>
        <row r="743">
          <cell r="A743" t="str">
            <v>5484.TW</v>
          </cell>
          <cell r="B743">
            <v>-1.1200000000000001</v>
          </cell>
          <cell r="D743">
            <v>37.101447999999998</v>
          </cell>
          <cell r="E743">
            <v>-0.12255999400000001</v>
          </cell>
          <cell r="F743">
            <v>-7.0900000000000005E-2</v>
          </cell>
          <cell r="G743">
            <v>0.22264998999999999</v>
          </cell>
          <cell r="H743">
            <v>-0.48668</v>
          </cell>
          <cell r="J743">
            <v>3.0092865999999998</v>
          </cell>
          <cell r="K743">
            <v>5.2969999999999997</v>
          </cell>
        </row>
        <row r="744">
          <cell r="A744" t="str">
            <v>5515.TW</v>
          </cell>
          <cell r="B744">
            <v>1.89</v>
          </cell>
          <cell r="C744">
            <v>0.47499999999999998</v>
          </cell>
          <cell r="E744">
            <v>7.059E-2</v>
          </cell>
          <cell r="F744">
            <v>4.5300000000000002E-3</v>
          </cell>
          <cell r="G744">
            <v>9.2980005000000004E-2</v>
          </cell>
          <cell r="H744">
            <v>1.33E-3</v>
          </cell>
          <cell r="I744">
            <v>12.433863000000001</v>
          </cell>
          <cell r="J744">
            <v>1.2210962999999999</v>
          </cell>
          <cell r="K744">
            <v>16.613</v>
          </cell>
        </row>
        <row r="745">
          <cell r="A745" t="str">
            <v>5519.TW</v>
          </cell>
          <cell r="B745">
            <v>4.5999999999999996</v>
          </cell>
          <cell r="E745">
            <v>0.20605000000000001</v>
          </cell>
          <cell r="F745">
            <v>6.1100002E-2</v>
          </cell>
          <cell r="G745">
            <v>0.26834000000000002</v>
          </cell>
          <cell r="H745">
            <v>0.15146999999999999</v>
          </cell>
          <cell r="I745">
            <v>8.9239130000000007</v>
          </cell>
          <cell r="J745">
            <v>1.7255148</v>
          </cell>
          <cell r="K745">
            <v>28.943999999999999</v>
          </cell>
        </row>
        <row r="746">
          <cell r="A746" t="str">
            <v>5521.TW</v>
          </cell>
          <cell r="B746">
            <v>0.11</v>
          </cell>
          <cell r="E746">
            <v>9.5899999999999996E-3</v>
          </cell>
          <cell r="F746">
            <v>2.0899999999999998E-3</v>
          </cell>
          <cell r="G746">
            <v>5.91E-2</v>
          </cell>
          <cell r="H746">
            <v>-6.583E-2</v>
          </cell>
          <cell r="I746">
            <v>115.90909000000001</v>
          </cell>
          <cell r="J746">
            <v>1.1921459999999999</v>
          </cell>
          <cell r="K746">
            <v>11.776</v>
          </cell>
        </row>
        <row r="747">
          <cell r="A747" t="str">
            <v>5522.TW</v>
          </cell>
          <cell r="B747">
            <v>3.9</v>
          </cell>
          <cell r="C747">
            <v>0.315</v>
          </cell>
          <cell r="D747">
            <v>12.0558</v>
          </cell>
          <cell r="E747">
            <v>8.2360000000000003E-2</v>
          </cell>
          <cell r="F747">
            <v>3.04E-2</v>
          </cell>
          <cell r="G747">
            <v>0.30098000000000003</v>
          </cell>
          <cell r="H747">
            <v>0.25469000000000003</v>
          </cell>
          <cell r="I747">
            <v>21.051280999999999</v>
          </cell>
          <cell r="J747">
            <v>1.4113804000000001</v>
          </cell>
          <cell r="K747">
            <v>27.946999999999999</v>
          </cell>
        </row>
        <row r="748">
          <cell r="A748" t="str">
            <v>5525.TW</v>
          </cell>
          <cell r="B748">
            <v>2.4</v>
          </cell>
          <cell r="E748">
            <v>0.13095999999999999</v>
          </cell>
          <cell r="F748">
            <v>3.0460000000000001E-2</v>
          </cell>
          <cell r="G748">
            <v>0.27438997999999998</v>
          </cell>
          <cell r="H748">
            <v>-0.19333</v>
          </cell>
          <cell r="I748">
            <v>14.75</v>
          </cell>
          <cell r="J748">
            <v>1.9458032999999999</v>
          </cell>
          <cell r="K748">
            <v>17.059000000000001</v>
          </cell>
        </row>
        <row r="749">
          <cell r="A749" t="str">
            <v>5531.TW</v>
          </cell>
          <cell r="B749">
            <v>-0.85</v>
          </cell>
          <cell r="C749">
            <v>0.61899999999999999</v>
          </cell>
          <cell r="E749">
            <v>-3.5940002999999998E-2</v>
          </cell>
          <cell r="F749">
            <v>-4.3099998000000004E-3</v>
          </cell>
          <cell r="G749">
            <v>0.26349001999999999</v>
          </cell>
          <cell r="H749">
            <v>-0.68267</v>
          </cell>
          <cell r="J749">
            <v>1.0712216999999999</v>
          </cell>
          <cell r="K749">
            <v>3.8650000000000002</v>
          </cell>
        </row>
        <row r="750">
          <cell r="A750" t="str">
            <v>5533.TW</v>
          </cell>
          <cell r="B750">
            <v>1.97</v>
          </cell>
          <cell r="C750">
            <v>0.22600000000000001</v>
          </cell>
          <cell r="E750">
            <v>9.5280000000000004E-2</v>
          </cell>
          <cell r="F750">
            <v>5.1090002000000002E-2</v>
          </cell>
          <cell r="G750">
            <v>0.32713999999999999</v>
          </cell>
          <cell r="H750">
            <v>0.20674998999999999</v>
          </cell>
          <cell r="I750">
            <v>12.233502</v>
          </cell>
          <cell r="J750">
            <v>0.71511230000000003</v>
          </cell>
          <cell r="K750">
            <v>13.195</v>
          </cell>
        </row>
        <row r="751">
          <cell r="A751" t="str">
            <v>5534.TW</v>
          </cell>
          <cell r="B751">
            <v>6.12</v>
          </cell>
          <cell r="C751">
            <v>0.27200000000000002</v>
          </cell>
          <cell r="D751">
            <v>9.8812549999999995</v>
          </cell>
          <cell r="E751">
            <v>9.1749999999999998E-2</v>
          </cell>
          <cell r="F751">
            <v>3.1059999000000001E-2</v>
          </cell>
          <cell r="G751">
            <v>0.30055999999999999</v>
          </cell>
          <cell r="H751">
            <v>0.24328</v>
          </cell>
          <cell r="I751">
            <v>19.035948000000001</v>
          </cell>
          <cell r="J751">
            <v>1.6943235000000001</v>
          </cell>
          <cell r="K751">
            <v>33.749000000000002</v>
          </cell>
        </row>
        <row r="752">
          <cell r="A752" t="str">
            <v>5538.TW</v>
          </cell>
          <cell r="B752">
            <v>1.1499999999999999</v>
          </cell>
          <cell r="C752">
            <v>0.47799999999999998</v>
          </cell>
          <cell r="D752">
            <v>5.3588905000000002</v>
          </cell>
          <cell r="E752">
            <v>2.0219999999999998E-2</v>
          </cell>
          <cell r="F752">
            <v>7.9000010000000002E-3</v>
          </cell>
          <cell r="G752">
            <v>7.4660000000000004E-2</v>
          </cell>
          <cell r="H752">
            <v>-4.3999999999999997E-2</v>
          </cell>
          <cell r="I752">
            <v>28.565215999999999</v>
          </cell>
          <cell r="J752">
            <v>1.0142958</v>
          </cell>
          <cell r="K752">
            <v>64.442999999999998</v>
          </cell>
        </row>
        <row r="753">
          <cell r="A753" t="str">
            <v>5546.TW</v>
          </cell>
          <cell r="B753">
            <v>-1.01</v>
          </cell>
          <cell r="C753">
            <v>0.25900000000000001</v>
          </cell>
          <cell r="E753">
            <v>-9.5690004999999995E-2</v>
          </cell>
          <cell r="F753">
            <v>-8.0699994999999993E-3</v>
          </cell>
          <cell r="G753">
            <v>8.5629999999999998E-2</v>
          </cell>
          <cell r="H753">
            <v>4.9689997E-2</v>
          </cell>
          <cell r="J753">
            <v>1.0979247999999999</v>
          </cell>
          <cell r="K753">
            <v>45.960999999999999</v>
          </cell>
        </row>
        <row r="754">
          <cell r="A754" t="str">
            <v>5607.TW</v>
          </cell>
          <cell r="B754">
            <v>2.61</v>
          </cell>
          <cell r="D754">
            <v>18.448844999999999</v>
          </cell>
          <cell r="E754">
            <v>8.9249999999999996E-2</v>
          </cell>
          <cell r="F754">
            <v>2.4030002000000002E-2</v>
          </cell>
          <cell r="G754">
            <v>0.46925998000000002</v>
          </cell>
          <cell r="H754">
            <v>0.34043997999999998</v>
          </cell>
          <cell r="I754">
            <v>21.417625000000001</v>
          </cell>
          <cell r="J754">
            <v>1.8724460000000001</v>
          </cell>
          <cell r="K754">
            <v>9.5790000000000006</v>
          </cell>
        </row>
        <row r="755">
          <cell r="A755" t="str">
            <v>5608.TW</v>
          </cell>
          <cell r="B755">
            <v>-1.31</v>
          </cell>
          <cell r="C755">
            <v>1.3640000000000001</v>
          </cell>
          <cell r="D755">
            <v>2.1402714</v>
          </cell>
          <cell r="E755">
            <v>-5.747E-2</v>
          </cell>
          <cell r="F755">
            <v>-4.5199999999999997E-3</v>
          </cell>
          <cell r="G755">
            <v>3.9320000000000001E-2</v>
          </cell>
          <cell r="H755">
            <v>-1.585E-2</v>
          </cell>
          <cell r="J755">
            <v>0.97073423999999997</v>
          </cell>
          <cell r="K755">
            <v>9.1739999999999995</v>
          </cell>
        </row>
        <row r="756">
          <cell r="A756" t="str">
            <v>5706.TW</v>
          </cell>
          <cell r="B756">
            <v>3.6</v>
          </cell>
          <cell r="C756">
            <v>0.47799999999999998</v>
          </cell>
          <cell r="D756">
            <v>40.35</v>
          </cell>
          <cell r="E756">
            <v>0.18568999999999999</v>
          </cell>
          <cell r="F756">
            <v>4.1459999999999997E-2</v>
          </cell>
          <cell r="G756">
            <v>0.16159001000000001</v>
          </cell>
          <cell r="H756">
            <v>9.0550005000000003E-2</v>
          </cell>
          <cell r="I756">
            <v>22.416665999999999</v>
          </cell>
          <cell r="J756">
            <v>3.8757079999999999</v>
          </cell>
          <cell r="K756">
            <v>33.500999999999998</v>
          </cell>
        </row>
        <row r="757">
          <cell r="A757" t="str">
            <v>5871.TW</v>
          </cell>
          <cell r="B757">
            <v>14.31</v>
          </cell>
          <cell r="C757">
            <v>1.1659999999999999</v>
          </cell>
          <cell r="D757">
            <v>8.5967830000000003</v>
          </cell>
          <cell r="E757">
            <v>0.15104999999999999</v>
          </cell>
          <cell r="F757">
            <v>2.6859999999999998E-2</v>
          </cell>
          <cell r="G757">
            <v>0.71453005000000003</v>
          </cell>
          <cell r="H757">
            <v>0.51114000000000004</v>
          </cell>
          <cell r="I757">
            <v>10.831586</v>
          </cell>
          <cell r="J757">
            <v>1.5625473000000001</v>
          </cell>
          <cell r="K757">
            <v>39.076000000000001</v>
          </cell>
        </row>
        <row r="758">
          <cell r="A758" t="str">
            <v>5876.TW</v>
          </cell>
          <cell r="B758">
            <v>3.03</v>
          </cell>
          <cell r="C758">
            <v>0.44900000000000001</v>
          </cell>
          <cell r="D758">
            <v>12.236841999999999</v>
          </cell>
          <cell r="E758">
            <v>7.1120000000000003E-2</v>
          </cell>
          <cell r="F758">
            <v>7.3000000000000001E-3</v>
          </cell>
          <cell r="H758">
            <v>0.57616000000000001</v>
          </cell>
          <cell r="I758">
            <v>15.346534999999999</v>
          </cell>
          <cell r="J758">
            <v>1.1701646000000001</v>
          </cell>
          <cell r="K758">
            <v>8.3010000000000002</v>
          </cell>
        </row>
        <row r="759">
          <cell r="A759" t="str">
            <v>5880.TW</v>
          </cell>
          <cell r="B759">
            <v>1.17</v>
          </cell>
          <cell r="C759">
            <v>0.38600000000000001</v>
          </cell>
          <cell r="D759">
            <v>14.086021000000001</v>
          </cell>
          <cell r="E759">
            <v>7.664E-2</v>
          </cell>
          <cell r="F759">
            <v>3.8500000000000001E-3</v>
          </cell>
          <cell r="H759">
            <v>0.31289</v>
          </cell>
          <cell r="I759">
            <v>22.393163999999999</v>
          </cell>
          <cell r="J759">
            <v>1.6064750000000001</v>
          </cell>
          <cell r="K759">
            <v>3.6629999999999998</v>
          </cell>
        </row>
        <row r="760">
          <cell r="A760" t="str">
            <v>5906.TW</v>
          </cell>
          <cell r="B760">
            <v>2.39</v>
          </cell>
          <cell r="C760">
            <v>0.56100000000000005</v>
          </cell>
          <cell r="E760">
            <v>0.10949001</v>
          </cell>
          <cell r="F760">
            <v>3.7080000000000002E-2</v>
          </cell>
          <cell r="G760">
            <v>0.53715000000000002</v>
          </cell>
          <cell r="H760">
            <v>7.5600000000000001E-2</v>
          </cell>
          <cell r="I760">
            <v>26.694559999999999</v>
          </cell>
          <cell r="J760">
            <v>3.0954343999999998</v>
          </cell>
          <cell r="K760">
            <v>61.545000000000002</v>
          </cell>
        </row>
        <row r="761">
          <cell r="A761" t="str">
            <v>5907.TW</v>
          </cell>
          <cell r="B761">
            <v>-11.37</v>
          </cell>
          <cell r="C761">
            <v>0.623</v>
          </cell>
          <cell r="E761">
            <v>-0.33808997000000002</v>
          </cell>
          <cell r="F761">
            <v>-6.0499999999999998E-3</v>
          </cell>
          <cell r="G761">
            <v>0.83211999999999997</v>
          </cell>
          <cell r="H761">
            <v>-0.12880999000000001</v>
          </cell>
          <cell r="J761">
            <v>0.35730805999999998</v>
          </cell>
          <cell r="K761">
            <v>19.536999999999999</v>
          </cell>
        </row>
        <row r="762">
          <cell r="A762" t="str">
            <v>6005.TW</v>
          </cell>
          <cell r="B762">
            <v>2.0099999999999998</v>
          </cell>
          <cell r="C762">
            <v>0.82799999999999996</v>
          </cell>
          <cell r="E762">
            <v>0.11141</v>
          </cell>
          <cell r="F762">
            <v>2.085E-2</v>
          </cell>
          <cell r="G762">
            <v>0.88980999999999999</v>
          </cell>
          <cell r="H762">
            <v>0.31391999999999998</v>
          </cell>
          <cell r="I762">
            <v>12.388059999999999</v>
          </cell>
          <cell r="J762">
            <v>1.3431145</v>
          </cell>
          <cell r="K762">
            <v>4.923</v>
          </cell>
        </row>
        <row r="763">
          <cell r="A763" t="str">
            <v>6024.TW</v>
          </cell>
          <cell r="B763">
            <v>4.91</v>
          </cell>
          <cell r="C763">
            <v>0.41299999999999998</v>
          </cell>
          <cell r="E763">
            <v>0.14485000000000001</v>
          </cell>
          <cell r="F763">
            <v>2.0350001999999999E-2</v>
          </cell>
          <cell r="G763">
            <v>0.57077</v>
          </cell>
          <cell r="H763">
            <v>-1.8939999999999999E-2</v>
          </cell>
          <cell r="I763">
            <v>12.158860000000001</v>
          </cell>
          <cell r="J763">
            <v>1.7513494000000001</v>
          </cell>
          <cell r="K763">
            <v>10.250999999999999</v>
          </cell>
        </row>
        <row r="764">
          <cell r="A764" t="str">
            <v>6108.TW</v>
          </cell>
          <cell r="B764">
            <v>0.74</v>
          </cell>
          <cell r="D764">
            <v>7.4074073</v>
          </cell>
          <cell r="E764">
            <v>3.2820000000000002E-2</v>
          </cell>
          <cell r="F764">
            <v>-2.8600001000000002E-3</v>
          </cell>
          <cell r="G764">
            <v>0.100880004</v>
          </cell>
          <cell r="H764">
            <v>-2.9760001000000001E-2</v>
          </cell>
          <cell r="I764">
            <v>29.729728999999999</v>
          </cell>
          <cell r="J764">
            <v>1.0379316999999999</v>
          </cell>
          <cell r="K764">
            <v>36.19</v>
          </cell>
        </row>
        <row r="765">
          <cell r="A765" t="str">
            <v>6112.TW</v>
          </cell>
          <cell r="B765">
            <v>2.98</v>
          </cell>
          <cell r="C765">
            <v>0.23699999999999999</v>
          </cell>
          <cell r="E765">
            <v>0.10759000000000001</v>
          </cell>
          <cell r="F765">
            <v>1.985E-2</v>
          </cell>
          <cell r="G765">
            <v>0.1376</v>
          </cell>
          <cell r="H765">
            <v>7.5100000000000002E-3</v>
          </cell>
          <cell r="I765">
            <v>20.201342</v>
          </cell>
          <cell r="J765">
            <v>2.7074432000000002</v>
          </cell>
          <cell r="K765">
            <v>105.598</v>
          </cell>
        </row>
        <row r="766">
          <cell r="A766" t="str">
            <v>6115.TW</v>
          </cell>
          <cell r="B766">
            <v>3.18</v>
          </cell>
          <cell r="C766">
            <v>0.2</v>
          </cell>
          <cell r="D766">
            <v>14.300255</v>
          </cell>
          <cell r="E766">
            <v>9.9759996000000004E-2</v>
          </cell>
          <cell r="F766">
            <v>4.3530001999999998E-2</v>
          </cell>
          <cell r="G766">
            <v>0.17229</v>
          </cell>
          <cell r="H766">
            <v>9.0530009999999994E-2</v>
          </cell>
          <cell r="I766">
            <v>17.672955999999999</v>
          </cell>
          <cell r="J766">
            <v>2.0820211999999998</v>
          </cell>
          <cell r="K766">
            <v>33.725999999999999</v>
          </cell>
        </row>
        <row r="767">
          <cell r="A767" t="str">
            <v>6116.TW</v>
          </cell>
          <cell r="B767">
            <v>-1.74</v>
          </cell>
          <cell r="C767">
            <v>1.099</v>
          </cell>
          <cell r="D767">
            <v>38.148147999999999</v>
          </cell>
          <cell r="E767">
            <v>-0.11402000499999999</v>
          </cell>
          <cell r="F767">
            <v>-5.7160000000000002E-2</v>
          </cell>
          <cell r="G767">
            <v>-0.22281000000000001</v>
          </cell>
          <cell r="H767">
            <v>-0.43385000000000001</v>
          </cell>
          <cell r="J767">
            <v>0.73189795000000002</v>
          </cell>
          <cell r="K767">
            <v>4.2729999999999997</v>
          </cell>
        </row>
        <row r="768">
          <cell r="A768" t="str">
            <v>6117.TW</v>
          </cell>
          <cell r="B768">
            <v>2.66</v>
          </cell>
          <cell r="C768">
            <v>0.97099999999999997</v>
          </cell>
          <cell r="E768">
            <v>7.4969999999999995E-2</v>
          </cell>
          <cell r="F768">
            <v>2.0119999999999999E-2</v>
          </cell>
          <cell r="G768">
            <v>0.23352999999999999</v>
          </cell>
          <cell r="H768">
            <v>0.14277999999999999</v>
          </cell>
          <cell r="I768">
            <v>48.49624</v>
          </cell>
          <cell r="J768">
            <v>9.4133099999999992</v>
          </cell>
          <cell r="K768">
            <v>26.721</v>
          </cell>
        </row>
        <row r="769">
          <cell r="A769" t="str">
            <v>6120.TW</v>
          </cell>
          <cell r="B769">
            <v>0.5</v>
          </cell>
          <cell r="D769">
            <v>-830.00005999999996</v>
          </cell>
          <cell r="E769">
            <v>3.6909999999999998E-2</v>
          </cell>
          <cell r="F769">
            <v>-1.8699999999999999E-3</v>
          </cell>
          <cell r="G769">
            <v>5.5530000000000003E-2</v>
          </cell>
          <cell r="H769">
            <v>-2.8830000000000001E-2</v>
          </cell>
          <cell r="I769">
            <v>33.200000000000003</v>
          </cell>
          <cell r="J769">
            <v>1.1640136999999999</v>
          </cell>
          <cell r="K769">
            <v>29.533000000000001</v>
          </cell>
        </row>
        <row r="770">
          <cell r="A770" t="str">
            <v>6128.TW</v>
          </cell>
          <cell r="B770">
            <v>3.27</v>
          </cell>
          <cell r="C770">
            <v>9.1999999999999998E-2</v>
          </cell>
          <cell r="E770">
            <v>0.106639996</v>
          </cell>
          <cell r="F770">
            <v>4.0999997000000003E-2</v>
          </cell>
          <cell r="G770">
            <v>0.41597000000000001</v>
          </cell>
          <cell r="H770">
            <v>0.10576000000000001</v>
          </cell>
          <cell r="I770">
            <v>12.04893</v>
          </cell>
          <cell r="J770">
            <v>1.2108920000000001</v>
          </cell>
          <cell r="K770">
            <v>41.652999999999999</v>
          </cell>
        </row>
        <row r="771">
          <cell r="A771" t="str">
            <v>6133.TW</v>
          </cell>
          <cell r="B771">
            <v>0.23</v>
          </cell>
          <cell r="E771">
            <v>2.3550000000000001E-2</v>
          </cell>
          <cell r="F771">
            <v>1.3699999999999999E-3</v>
          </cell>
          <cell r="G771">
            <v>0.19756001000000001</v>
          </cell>
          <cell r="H771">
            <v>-5.4510000000000003E-2</v>
          </cell>
          <cell r="I771">
            <v>67.608695999999995</v>
          </cell>
          <cell r="J771">
            <v>1.6337466</v>
          </cell>
          <cell r="K771">
            <v>8.3179999999999996</v>
          </cell>
        </row>
        <row r="772">
          <cell r="A772" t="str">
            <v>6136.TW</v>
          </cell>
          <cell r="B772">
            <v>0.91</v>
          </cell>
          <cell r="C772">
            <v>0.25</v>
          </cell>
          <cell r="E772">
            <v>3.082E-2</v>
          </cell>
          <cell r="F772">
            <v>-6.2899999999999996E-3</v>
          </cell>
          <cell r="G772">
            <v>0.19114</v>
          </cell>
          <cell r="H772">
            <v>-0.10677</v>
          </cell>
          <cell r="I772">
            <v>25.824175</v>
          </cell>
          <cell r="J772">
            <v>0.70727739999999995</v>
          </cell>
          <cell r="K772">
            <v>4.3819999999999997</v>
          </cell>
        </row>
        <row r="773">
          <cell r="A773" t="str">
            <v>6139.TW</v>
          </cell>
          <cell r="B773">
            <v>9.1199999999999992</v>
          </cell>
          <cell r="C773">
            <v>1.02</v>
          </cell>
          <cell r="E773">
            <v>0.24973999999999999</v>
          </cell>
          <cell r="F773">
            <v>4.8529999999999997E-2</v>
          </cell>
          <cell r="G773">
            <v>9.0609999999999996E-2</v>
          </cell>
          <cell r="H773">
            <v>6.5879999999999994E-2</v>
          </cell>
          <cell r="I773">
            <v>23.574562</v>
          </cell>
          <cell r="J773">
            <v>4.4367403999999997</v>
          </cell>
          <cell r="K773">
            <v>252.303</v>
          </cell>
        </row>
        <row r="774">
          <cell r="A774" t="str">
            <v>6141.TW</v>
          </cell>
          <cell r="B774">
            <v>-5.23</v>
          </cell>
          <cell r="C774">
            <v>0.54100000000000004</v>
          </cell>
          <cell r="D774">
            <v>6.8235292000000003</v>
          </cell>
          <cell r="E774">
            <v>-0.21243000000000001</v>
          </cell>
          <cell r="F774">
            <v>-4.8439999999999997E-2</v>
          </cell>
          <cell r="G774">
            <v>-5.2780000000000001E-2</v>
          </cell>
          <cell r="H774">
            <v>-0.35776000000000002</v>
          </cell>
          <cell r="J774">
            <v>1.0968921</v>
          </cell>
          <cell r="K774">
            <v>22.673999999999999</v>
          </cell>
        </row>
        <row r="775">
          <cell r="A775" t="str">
            <v>6142.TW</v>
          </cell>
          <cell r="B775">
            <v>-0.35</v>
          </cell>
          <cell r="C775">
            <v>0.70499999999999996</v>
          </cell>
          <cell r="E775">
            <v>-1.1639999999999999E-2</v>
          </cell>
          <cell r="F775">
            <v>-2.401E-2</v>
          </cell>
          <cell r="G775">
            <v>6.8089999999999998E-2</v>
          </cell>
          <cell r="H775">
            <v>-0.43591000000000002</v>
          </cell>
          <cell r="J775">
            <v>1.0603676</v>
          </cell>
          <cell r="K775">
            <v>7.6769999999999996</v>
          </cell>
        </row>
        <row r="776">
          <cell r="A776" t="str">
            <v>6152.TW</v>
          </cell>
          <cell r="B776">
            <v>-0.1</v>
          </cell>
          <cell r="C776">
            <v>1.0249999999999999</v>
          </cell>
          <cell r="E776">
            <v>-1.4489999999999999E-2</v>
          </cell>
          <cell r="F776">
            <v>-2.2460000000000001E-2</v>
          </cell>
          <cell r="G776">
            <v>0.18652001000000001</v>
          </cell>
          <cell r="H776">
            <v>-2.8910000000000002E-2</v>
          </cell>
          <cell r="J776">
            <v>1.2429695999999999</v>
          </cell>
          <cell r="K776">
            <v>13.052</v>
          </cell>
        </row>
        <row r="777">
          <cell r="A777" t="str">
            <v>6153.TW</v>
          </cell>
          <cell r="B777">
            <v>-5.45</v>
          </cell>
          <cell r="C777">
            <v>0.93500000000000005</v>
          </cell>
          <cell r="D777">
            <v>5.8625335999999999</v>
          </cell>
          <cell r="E777">
            <v>-0.24551999999999999</v>
          </cell>
          <cell r="F777">
            <v>-6.3130000000000006E-2</v>
          </cell>
          <cell r="G777">
            <v>-9.5939999999999998E-2</v>
          </cell>
          <cell r="H777">
            <v>-0.16547000000000001</v>
          </cell>
          <cell r="J777">
            <v>0.98594742999999996</v>
          </cell>
          <cell r="K777">
            <v>17.745999999999999</v>
          </cell>
        </row>
        <row r="778">
          <cell r="A778" t="str">
            <v>6155.TW</v>
          </cell>
          <cell r="B778">
            <v>0.93</v>
          </cell>
          <cell r="D778">
            <v>22.195122000000001</v>
          </cell>
          <cell r="E778">
            <v>5.2740000000000002E-2</v>
          </cell>
          <cell r="F778">
            <v>-3.0999999999999999E-3</v>
          </cell>
          <cell r="G778">
            <v>0.19895001000000001</v>
          </cell>
          <cell r="H778">
            <v>-6.7849999999999994E-2</v>
          </cell>
          <cell r="I778">
            <v>29.354837</v>
          </cell>
          <cell r="J778">
            <v>1.5681543</v>
          </cell>
          <cell r="K778">
            <v>5.9279999999999999</v>
          </cell>
        </row>
        <row r="779">
          <cell r="A779" t="str">
            <v>6164.TW</v>
          </cell>
          <cell r="B779">
            <v>-0.01</v>
          </cell>
          <cell r="D779">
            <v>26.101696</v>
          </cell>
          <cell r="E779">
            <v>-2.2100000000000002E-3</v>
          </cell>
          <cell r="F779">
            <v>-1.4239999999999999E-2</v>
          </cell>
          <cell r="G779">
            <v>0.27849000000000002</v>
          </cell>
          <cell r="H779">
            <v>1.9539999999999998E-2</v>
          </cell>
          <cell r="J779">
            <v>1.3882627000000001</v>
          </cell>
          <cell r="K779">
            <v>7.5270000000000001</v>
          </cell>
        </row>
        <row r="780">
          <cell r="A780" t="str">
            <v>6165.TW</v>
          </cell>
          <cell r="B780">
            <v>1.1599999999999999</v>
          </cell>
          <cell r="C780">
            <v>0.30399999999999999</v>
          </cell>
          <cell r="E780">
            <v>1.8849999999999999E-2</v>
          </cell>
          <cell r="F780">
            <v>4.9100000000000003E-3</v>
          </cell>
          <cell r="G780">
            <v>0.24909000000000001</v>
          </cell>
          <cell r="H780">
            <v>6.2179998E-2</v>
          </cell>
          <cell r="I780">
            <v>34.956898000000002</v>
          </cell>
          <cell r="J780">
            <v>2.7502710000000001</v>
          </cell>
          <cell r="K780">
            <v>46.392000000000003</v>
          </cell>
        </row>
        <row r="781">
          <cell r="A781" t="str">
            <v>6166.TW</v>
          </cell>
          <cell r="B781">
            <v>0.78</v>
          </cell>
          <cell r="C781">
            <v>-7.2999999999999995E-2</v>
          </cell>
          <cell r="D781">
            <v>35.714286999999999</v>
          </cell>
          <cell r="E781">
            <v>5.2810002000000002E-2</v>
          </cell>
          <cell r="F781">
            <v>1.5149999000000001E-2</v>
          </cell>
          <cell r="G781">
            <v>0.36613997999999998</v>
          </cell>
          <cell r="H781">
            <v>1.2239999999999999E-2</v>
          </cell>
          <cell r="I781">
            <v>112.17949</v>
          </cell>
          <cell r="J781">
            <v>3.5280836</v>
          </cell>
          <cell r="K781">
            <v>52.481000000000002</v>
          </cell>
        </row>
        <row r="782">
          <cell r="A782" t="str">
            <v>6168.TW</v>
          </cell>
          <cell r="B782">
            <v>0.5</v>
          </cell>
          <cell r="C782">
            <v>0.84299999999999997</v>
          </cell>
          <cell r="D782">
            <v>10.936171</v>
          </cell>
          <cell r="E782">
            <v>2.7629999999999998E-2</v>
          </cell>
          <cell r="F782">
            <v>6.6500003000000002E-3</v>
          </cell>
          <cell r="G782">
            <v>0.26624999999999999</v>
          </cell>
          <cell r="H782">
            <v>6.6700003999999993E-2</v>
          </cell>
          <cell r="I782">
            <v>51.4</v>
          </cell>
          <cell r="J782">
            <v>1.6950270999999999</v>
          </cell>
          <cell r="K782">
            <v>9.8810000000000002</v>
          </cell>
        </row>
        <row r="783">
          <cell r="A783" t="str">
            <v>6176.TW</v>
          </cell>
          <cell r="B783">
            <v>13.8</v>
          </cell>
          <cell r="C783">
            <v>0.71499999999999997</v>
          </cell>
          <cell r="D783">
            <v>16.394113999999998</v>
          </cell>
          <cell r="E783">
            <v>0.18104999999999999</v>
          </cell>
          <cell r="F783">
            <v>6.1170000000000002E-2</v>
          </cell>
          <cell r="G783">
            <v>0.20480000000000001</v>
          </cell>
          <cell r="H783">
            <v>0.117089994</v>
          </cell>
          <cell r="I783">
            <v>14.528985</v>
          </cell>
          <cell r="J783">
            <v>2.5286919999999999</v>
          </cell>
          <cell r="K783">
            <v>98.2</v>
          </cell>
        </row>
        <row r="784">
          <cell r="A784" t="str">
            <v>6177.TW</v>
          </cell>
          <cell r="B784">
            <v>4.34</v>
          </cell>
          <cell r="C784">
            <v>0.38200000000000001</v>
          </cell>
          <cell r="D784">
            <v>16.083334000000001</v>
          </cell>
          <cell r="E784">
            <v>0.24826999</v>
          </cell>
          <cell r="F784">
            <v>4.4040000000000003E-2</v>
          </cell>
          <cell r="G784">
            <v>0.25345000000000001</v>
          </cell>
          <cell r="H784">
            <v>0.19194000999999999</v>
          </cell>
          <cell r="I784">
            <v>13.341013999999999</v>
          </cell>
          <cell r="J784">
            <v>2.6299055</v>
          </cell>
          <cell r="K784">
            <v>37.859000000000002</v>
          </cell>
        </row>
        <row r="785">
          <cell r="A785" t="str">
            <v>6183.TW</v>
          </cell>
          <cell r="B785">
            <v>3.18</v>
          </cell>
          <cell r="E785">
            <v>0.18136999000000001</v>
          </cell>
          <cell r="F785">
            <v>9.2740000000000003E-2</v>
          </cell>
          <cell r="G785">
            <v>0.43477001999999998</v>
          </cell>
          <cell r="H785">
            <v>0.22610000999999999</v>
          </cell>
          <cell r="I785">
            <v>23.207547999999999</v>
          </cell>
          <cell r="J785">
            <v>4.0556134999999998</v>
          </cell>
          <cell r="K785">
            <v>15.597</v>
          </cell>
        </row>
        <row r="786">
          <cell r="A786" t="str">
            <v>6184.TW</v>
          </cell>
          <cell r="B786">
            <v>3.47</v>
          </cell>
          <cell r="E786">
            <v>0.12527000999999999</v>
          </cell>
          <cell r="F786">
            <v>4.8219999999999999E-2</v>
          </cell>
          <cell r="G786">
            <v>0.50071995999999996</v>
          </cell>
          <cell r="H786">
            <v>0.28915000000000002</v>
          </cell>
          <cell r="I786">
            <v>15.965418</v>
          </cell>
          <cell r="J786">
            <v>1.9507042999999999</v>
          </cell>
          <cell r="K786">
            <v>13.984</v>
          </cell>
        </row>
        <row r="787">
          <cell r="A787" t="str">
            <v>6189.TW</v>
          </cell>
          <cell r="B787">
            <v>5.38</v>
          </cell>
          <cell r="C787">
            <v>0.39100000000000001</v>
          </cell>
          <cell r="E787">
            <v>0.16584998000000001</v>
          </cell>
          <cell r="F787">
            <v>5.0380003E-2</v>
          </cell>
          <cell r="G787">
            <v>8.4400000000000003E-2</v>
          </cell>
          <cell r="H787">
            <v>4.9360000000000001E-2</v>
          </cell>
          <cell r="I787">
            <v>19.423791999999999</v>
          </cell>
          <cell r="J787">
            <v>4.1164420000000002</v>
          </cell>
          <cell r="K787">
            <v>139.255</v>
          </cell>
        </row>
        <row r="788">
          <cell r="A788" t="str">
            <v>6191.TW</v>
          </cell>
          <cell r="B788">
            <v>6.68</v>
          </cell>
          <cell r="C788">
            <v>0.76300000000000001</v>
          </cell>
          <cell r="E788">
            <v>0.16347</v>
          </cell>
          <cell r="F788">
            <v>6.2019999999999999E-2</v>
          </cell>
          <cell r="G788">
            <v>0.23508999999999999</v>
          </cell>
          <cell r="H788">
            <v>0.18031</v>
          </cell>
          <cell r="I788">
            <v>10.718563</v>
          </cell>
          <cell r="J788">
            <v>1.6498075999999999</v>
          </cell>
          <cell r="K788">
            <v>48.725000000000001</v>
          </cell>
        </row>
        <row r="789">
          <cell r="A789" t="str">
            <v>6192.TW</v>
          </cell>
          <cell r="B789">
            <v>9</v>
          </cell>
          <cell r="C789">
            <v>0.61399999999999999</v>
          </cell>
          <cell r="D789">
            <v>11.248711</v>
          </cell>
          <cell r="E789">
            <v>0.12529000000000001</v>
          </cell>
          <cell r="F789">
            <v>6.3590005000000005E-2</v>
          </cell>
          <cell r="G789">
            <v>0.3196</v>
          </cell>
          <cell r="H789">
            <v>0.12958</v>
          </cell>
          <cell r="I789">
            <v>12.111110999999999</v>
          </cell>
          <cell r="J789">
            <v>1.6214689</v>
          </cell>
          <cell r="K789">
            <v>69.971000000000004</v>
          </cell>
        </row>
        <row r="790">
          <cell r="A790" t="str">
            <v>6196.TW</v>
          </cell>
          <cell r="B790">
            <v>11.64</v>
          </cell>
          <cell r="C790">
            <v>1.359</v>
          </cell>
          <cell r="D790">
            <v>13.039866999999999</v>
          </cell>
          <cell r="E790">
            <v>0.20280000000000001</v>
          </cell>
          <cell r="F790">
            <v>3.7039999999999997E-2</v>
          </cell>
          <cell r="G790">
            <v>9.3240000000000003E-2</v>
          </cell>
          <cell r="H790">
            <v>3.6600000000000001E-2</v>
          </cell>
          <cell r="I790">
            <v>13.487971999999999</v>
          </cell>
          <cell r="J790">
            <v>2.8363923999999998</v>
          </cell>
          <cell r="K790">
            <v>285.37</v>
          </cell>
        </row>
        <row r="791">
          <cell r="A791" t="str">
            <v>6197.TW</v>
          </cell>
          <cell r="B791">
            <v>6.25</v>
          </cell>
          <cell r="C791">
            <v>0.54900000000000004</v>
          </cell>
          <cell r="E791">
            <v>0.19878999999999999</v>
          </cell>
          <cell r="F791">
            <v>8.0490000000000006E-2</v>
          </cell>
          <cell r="G791">
            <v>0.28949999999999998</v>
          </cell>
          <cell r="H791">
            <v>0.16721000999999999</v>
          </cell>
          <cell r="I791">
            <v>25.84</v>
          </cell>
          <cell r="J791">
            <v>5.8829960000000003</v>
          </cell>
          <cell r="K791">
            <v>40.645000000000003</v>
          </cell>
        </row>
        <row r="792">
          <cell r="A792" t="str">
            <v>6201.TW</v>
          </cell>
          <cell r="B792">
            <v>4.5599999999999996</v>
          </cell>
          <cell r="C792">
            <v>0.28799999999999998</v>
          </cell>
          <cell r="E792">
            <v>0.16665000999999999</v>
          </cell>
          <cell r="F792">
            <v>7.9280000000000003E-2</v>
          </cell>
          <cell r="G792">
            <v>0.25242999999999999</v>
          </cell>
          <cell r="H792">
            <v>8.7679999999999994E-2</v>
          </cell>
          <cell r="I792">
            <v>14.166667</v>
          </cell>
          <cell r="J792">
            <v>2.3179045</v>
          </cell>
          <cell r="K792">
            <v>37.354999999999997</v>
          </cell>
        </row>
        <row r="793">
          <cell r="A793" t="str">
            <v>6202.TW</v>
          </cell>
          <cell r="B793">
            <v>0.13</v>
          </cell>
          <cell r="D793">
            <v>38.757762999999997</v>
          </cell>
          <cell r="E793">
            <v>6.8599999999999998E-3</v>
          </cell>
          <cell r="F793">
            <v>-5.1000000000000004E-4</v>
          </cell>
          <cell r="G793">
            <v>0.39330999999999999</v>
          </cell>
          <cell r="H793">
            <v>-0.13677</v>
          </cell>
          <cell r="I793">
            <v>480.00002999999998</v>
          </cell>
          <cell r="J793">
            <v>3.7271532999999999</v>
          </cell>
          <cell r="K793">
            <v>10.111000000000001</v>
          </cell>
        </row>
        <row r="794">
          <cell r="A794" t="str">
            <v>6205.TW</v>
          </cell>
          <cell r="B794">
            <v>1.5</v>
          </cell>
          <cell r="C794">
            <v>0.505</v>
          </cell>
          <cell r="D794">
            <v>17.366071999999999</v>
          </cell>
          <cell r="E794">
            <v>6.8519999999999998E-2</v>
          </cell>
          <cell r="F794">
            <v>3.1889997000000003E-2</v>
          </cell>
          <cell r="G794">
            <v>0.37635000000000002</v>
          </cell>
          <cell r="H794">
            <v>0.11109999600000001</v>
          </cell>
          <cell r="I794">
            <v>51.866669999999999</v>
          </cell>
          <cell r="J794">
            <v>2.5519075</v>
          </cell>
          <cell r="K794">
            <v>17.003</v>
          </cell>
        </row>
        <row r="795">
          <cell r="A795" t="str">
            <v>6206.TW</v>
          </cell>
          <cell r="B795">
            <v>4.68</v>
          </cell>
          <cell r="D795">
            <v>13.739131</v>
          </cell>
          <cell r="E795">
            <v>0.12862000000000001</v>
          </cell>
          <cell r="F795">
            <v>7.4700000000000003E-2</v>
          </cell>
          <cell r="G795">
            <v>0.41055000000000003</v>
          </cell>
          <cell r="H795">
            <v>0.21759000000000001</v>
          </cell>
          <cell r="I795">
            <v>20.256412999999998</v>
          </cell>
          <cell r="J795">
            <v>2.7697432000000002</v>
          </cell>
          <cell r="K795">
            <v>25.995000000000001</v>
          </cell>
        </row>
        <row r="796">
          <cell r="A796" t="str">
            <v>6209.TW</v>
          </cell>
          <cell r="B796">
            <v>-0.13</v>
          </cell>
          <cell r="C796">
            <v>1.206</v>
          </cell>
          <cell r="D796">
            <v>-197.1875</v>
          </cell>
          <cell r="E796">
            <v>-1.5879999999999998E-2</v>
          </cell>
          <cell r="F796">
            <v>-2.0410000000000001E-2</v>
          </cell>
          <cell r="G796">
            <v>7.2129995000000002E-2</v>
          </cell>
          <cell r="H796">
            <v>-0.123909995</v>
          </cell>
          <cell r="J796">
            <v>1.8078156999999999</v>
          </cell>
          <cell r="K796">
            <v>15.477</v>
          </cell>
        </row>
        <row r="797">
          <cell r="A797" t="str">
            <v>6213.TW</v>
          </cell>
          <cell r="B797">
            <v>2.08</v>
          </cell>
          <cell r="C797">
            <v>1.0309999999999999</v>
          </cell>
          <cell r="D797">
            <v>16.83381</v>
          </cell>
          <cell r="E797">
            <v>3.8710000000000001E-2</v>
          </cell>
          <cell r="F797">
            <v>2.0550000999999998E-2</v>
          </cell>
          <cell r="G797">
            <v>0.12892999999999999</v>
          </cell>
          <cell r="H797">
            <v>4.0039999999999999E-2</v>
          </cell>
          <cell r="I797">
            <v>56.490386999999998</v>
          </cell>
          <cell r="J797">
            <v>2.1455310000000001</v>
          </cell>
          <cell r="K797">
            <v>68.807000000000002</v>
          </cell>
        </row>
        <row r="798">
          <cell r="A798" t="str">
            <v>6214.TW</v>
          </cell>
          <cell r="B798">
            <v>6.01</v>
          </cell>
          <cell r="C798">
            <v>0.374</v>
          </cell>
          <cell r="D798">
            <v>19.273302000000001</v>
          </cell>
          <cell r="E798">
            <v>0.107480004</v>
          </cell>
          <cell r="F798">
            <v>3.0369999000000002E-2</v>
          </cell>
          <cell r="G798">
            <v>0.22475999999999999</v>
          </cell>
          <cell r="H798">
            <v>3.2289999999999999E-2</v>
          </cell>
          <cell r="I798">
            <v>20.299499999999998</v>
          </cell>
          <cell r="J798">
            <v>2.1446025</v>
          </cell>
          <cell r="K798">
            <v>141.697</v>
          </cell>
        </row>
        <row r="799">
          <cell r="A799" t="str">
            <v>6215.TW</v>
          </cell>
          <cell r="B799">
            <v>0.97</v>
          </cell>
          <cell r="C799">
            <v>0.78600000000000003</v>
          </cell>
          <cell r="E799">
            <v>5.2920000000000002E-2</v>
          </cell>
          <cell r="F799">
            <v>7.4699995999999999E-3</v>
          </cell>
          <cell r="G799">
            <v>0.31452999999999998</v>
          </cell>
          <cell r="H799">
            <v>6.0909999999999999E-2</v>
          </cell>
          <cell r="I799">
            <v>57.113402999999998</v>
          </cell>
          <cell r="J799">
            <v>3.0149659999999998</v>
          </cell>
          <cell r="K799">
            <v>11.88</v>
          </cell>
        </row>
        <row r="800">
          <cell r="A800" t="str">
            <v>6216.TW</v>
          </cell>
          <cell r="B800">
            <v>1.94</v>
          </cell>
          <cell r="C800">
            <v>0.27300000000000002</v>
          </cell>
          <cell r="E800">
            <v>7.2680004000000006E-2</v>
          </cell>
          <cell r="F800">
            <v>2.7479999000000001E-2</v>
          </cell>
          <cell r="G800">
            <v>0.47025</v>
          </cell>
          <cell r="H800">
            <v>7.2909996000000005E-2</v>
          </cell>
          <cell r="I800">
            <v>21.391752</v>
          </cell>
          <cell r="J800">
            <v>2.2667685</v>
          </cell>
          <cell r="K800">
            <v>8.4209999999999994</v>
          </cell>
        </row>
        <row r="801">
          <cell r="A801" t="str">
            <v>6224.TW</v>
          </cell>
          <cell r="B801">
            <v>1.47</v>
          </cell>
          <cell r="D801">
            <v>777.14290000000005</v>
          </cell>
          <cell r="E801">
            <v>-3.3500001000000001E-3</v>
          </cell>
          <cell r="F801">
            <v>-5.0199996E-3</v>
          </cell>
          <cell r="G801">
            <v>0.26860001999999999</v>
          </cell>
          <cell r="H801">
            <v>-1.363E-2</v>
          </cell>
          <cell r="I801">
            <v>37.006799999999998</v>
          </cell>
          <cell r="J801">
            <v>1.8104366000000001</v>
          </cell>
          <cell r="K801">
            <v>32.406999999999996</v>
          </cell>
        </row>
        <row r="802">
          <cell r="A802" t="str">
            <v>6225.TW</v>
          </cell>
          <cell r="B802">
            <v>0.39</v>
          </cell>
          <cell r="C802">
            <v>0.44700000000000001</v>
          </cell>
          <cell r="E802">
            <v>9.5909999999999995E-2</v>
          </cell>
          <cell r="F802">
            <v>2.3800000000000002E-3</v>
          </cell>
          <cell r="G802">
            <v>0.18423999999999999</v>
          </cell>
          <cell r="H802">
            <v>5.0799999999999998E-2</v>
          </cell>
          <cell r="I802">
            <v>43.589745000000001</v>
          </cell>
          <cell r="J802">
            <v>4.9591599999999998</v>
          </cell>
          <cell r="K802">
            <v>1.9259999999999999</v>
          </cell>
        </row>
        <row r="803">
          <cell r="A803" t="str">
            <v>6226.TW</v>
          </cell>
          <cell r="B803">
            <v>-0.49</v>
          </cell>
          <cell r="C803">
            <v>0.193</v>
          </cell>
          <cell r="E803">
            <v>-5.7119999999999997E-2</v>
          </cell>
          <cell r="F803">
            <v>-1.5299999999999999E-2</v>
          </cell>
          <cell r="G803">
            <v>0.24114999000000001</v>
          </cell>
          <cell r="H803">
            <v>-0.10700999999999999</v>
          </cell>
          <cell r="J803">
            <v>1.0728049</v>
          </cell>
          <cell r="K803">
            <v>6.5730000000000004</v>
          </cell>
        </row>
        <row r="804">
          <cell r="A804" t="str">
            <v>6230.TW</v>
          </cell>
          <cell r="B804">
            <v>6.39</v>
          </cell>
          <cell r="C804">
            <v>0.84699999999999998</v>
          </cell>
          <cell r="D804">
            <v>56.25</v>
          </cell>
          <cell r="E804">
            <v>0.10920999000000001</v>
          </cell>
          <cell r="F804">
            <v>3.9800000000000002E-2</v>
          </cell>
          <cell r="G804">
            <v>0.19577</v>
          </cell>
          <cell r="H804">
            <v>3.5589999999999997E-2</v>
          </cell>
          <cell r="I804">
            <v>56.338028000000001</v>
          </cell>
          <cell r="J804">
            <v>5.4195641999999999</v>
          </cell>
          <cell r="K804">
            <v>124.60899999999999</v>
          </cell>
        </row>
        <row r="805">
          <cell r="A805" t="str">
            <v>6235.TW</v>
          </cell>
          <cell r="B805">
            <v>4.05</v>
          </cell>
          <cell r="C805">
            <v>1.0269999999999999</v>
          </cell>
          <cell r="D805">
            <v>7.2155924000000002</v>
          </cell>
          <cell r="E805">
            <v>0.22076999999999999</v>
          </cell>
          <cell r="F805">
            <v>7.911E-2</v>
          </cell>
          <cell r="G805">
            <v>0.31134000000000001</v>
          </cell>
          <cell r="H805">
            <v>0.16079001000000001</v>
          </cell>
          <cell r="I805">
            <v>22.395060000000001</v>
          </cell>
          <cell r="J805">
            <v>4.4222326000000001</v>
          </cell>
          <cell r="K805">
            <v>29.975000000000001</v>
          </cell>
        </row>
        <row r="806">
          <cell r="A806" t="str">
            <v>6239.TW</v>
          </cell>
          <cell r="B806">
            <v>11.45</v>
          </cell>
          <cell r="C806">
            <v>0.77900000000000003</v>
          </cell>
          <cell r="D806">
            <v>12.811128</v>
          </cell>
          <cell r="E806">
            <v>0.14666999999999999</v>
          </cell>
          <cell r="F806">
            <v>4.7350000000000003E-2</v>
          </cell>
          <cell r="G806">
            <v>0.18187</v>
          </cell>
          <cell r="H806">
            <v>0.111549996</v>
          </cell>
          <cell r="I806">
            <v>15.283842999999999</v>
          </cell>
          <cell r="J806">
            <v>2.3018744</v>
          </cell>
          <cell r="K806">
            <v>97.718000000000004</v>
          </cell>
        </row>
        <row r="807">
          <cell r="A807" t="str">
            <v>6243.TW</v>
          </cell>
          <cell r="B807">
            <v>1.64</v>
          </cell>
          <cell r="D807">
            <v>-39.9375</v>
          </cell>
          <cell r="E807">
            <v>8.9990000000000001E-2</v>
          </cell>
          <cell r="F807">
            <v>1.6379999999999999E-2</v>
          </cell>
          <cell r="G807">
            <v>0.34560000000000002</v>
          </cell>
          <cell r="H807">
            <v>-2.5829998999999999E-2</v>
          </cell>
          <cell r="I807">
            <v>38.963417</v>
          </cell>
          <cell r="J807">
            <v>3.3711424000000001</v>
          </cell>
          <cell r="K807">
            <v>19.207999999999998</v>
          </cell>
        </row>
        <row r="808">
          <cell r="A808" t="str">
            <v>6257.TW</v>
          </cell>
          <cell r="B808">
            <v>4.6500000000000004</v>
          </cell>
          <cell r="C808">
            <v>0.60099999999999998</v>
          </cell>
          <cell r="D808">
            <v>13.786077499999999</v>
          </cell>
          <cell r="E808">
            <v>0.14291000000000001</v>
          </cell>
          <cell r="F808">
            <v>3.7580000000000002E-2</v>
          </cell>
          <cell r="G808">
            <v>0.23923999000000001</v>
          </cell>
          <cell r="H808">
            <v>0.14193</v>
          </cell>
          <cell r="I808">
            <v>17.462364000000001</v>
          </cell>
          <cell r="J808">
            <v>2.1617590999999998</v>
          </cell>
          <cell r="K808">
            <v>35.113</v>
          </cell>
        </row>
        <row r="809">
          <cell r="A809" t="str">
            <v>6269.TW</v>
          </cell>
          <cell r="B809">
            <v>6.12</v>
          </cell>
          <cell r="C809">
            <v>0.83599999999999997</v>
          </cell>
          <cell r="D809">
            <v>15.645932999999999</v>
          </cell>
          <cell r="E809">
            <v>7.9060000000000005E-2</v>
          </cell>
          <cell r="F809">
            <v>2.3689999999999999E-2</v>
          </cell>
          <cell r="G809">
            <v>0.14829998999999999</v>
          </cell>
          <cell r="H809">
            <v>6.5809994999999996E-2</v>
          </cell>
          <cell r="I809">
            <v>16.029411</v>
          </cell>
          <cell r="J809">
            <v>1.2459515000000001</v>
          </cell>
          <cell r="K809">
            <v>102.134</v>
          </cell>
        </row>
        <row r="810">
          <cell r="A810" t="str">
            <v>6271.TW</v>
          </cell>
          <cell r="B810">
            <v>5.44</v>
          </cell>
          <cell r="C810">
            <v>1.109</v>
          </cell>
          <cell r="D810">
            <v>16.392600999999999</v>
          </cell>
          <cell r="E810">
            <v>4.6390000000000001E-2</v>
          </cell>
          <cell r="F810">
            <v>2.4809999999999999E-2</v>
          </cell>
          <cell r="G810">
            <v>0.23963000000000001</v>
          </cell>
          <cell r="H810">
            <v>0.14427000000000001</v>
          </cell>
          <cell r="I810">
            <v>29.319852999999998</v>
          </cell>
          <cell r="J810">
            <v>1.3681943000000001</v>
          </cell>
          <cell r="K810">
            <v>55.752000000000002</v>
          </cell>
        </row>
        <row r="811">
          <cell r="A811" t="str">
            <v>6277.TW</v>
          </cell>
          <cell r="B811">
            <v>4.01</v>
          </cell>
          <cell r="C811">
            <v>0.25800000000000001</v>
          </cell>
          <cell r="D811">
            <v>11.783166</v>
          </cell>
          <cell r="E811">
            <v>0.11814999599999999</v>
          </cell>
          <cell r="F811">
            <v>6.8199999999999997E-2</v>
          </cell>
          <cell r="G811">
            <v>0.59943999999999997</v>
          </cell>
          <cell r="H811">
            <v>0.14624000000000001</v>
          </cell>
          <cell r="I811">
            <v>20.598503000000001</v>
          </cell>
          <cell r="J811">
            <v>2.0819155999999999</v>
          </cell>
          <cell r="K811">
            <v>43.158999999999999</v>
          </cell>
        </row>
        <row r="812">
          <cell r="A812" t="str">
            <v>6278.TW</v>
          </cell>
          <cell r="B812">
            <v>9.85</v>
          </cell>
          <cell r="C812">
            <v>1.2509999999999999</v>
          </cell>
          <cell r="D812">
            <v>10.568383000000001</v>
          </cell>
          <cell r="E812">
            <v>0.15407999999999999</v>
          </cell>
          <cell r="F812">
            <v>3.6659999999999998E-2</v>
          </cell>
          <cell r="G812">
            <v>0.11840000000000001</v>
          </cell>
          <cell r="H812">
            <v>5.5609997000000001E-2</v>
          </cell>
          <cell r="I812">
            <v>12.081218</v>
          </cell>
          <cell r="J812">
            <v>1.7368965999999999</v>
          </cell>
          <cell r="K812">
            <v>164.202</v>
          </cell>
        </row>
        <row r="813">
          <cell r="A813" t="str">
            <v>6281.TW</v>
          </cell>
          <cell r="B813">
            <v>4.8899999999999997</v>
          </cell>
          <cell r="C813">
            <v>0.154</v>
          </cell>
          <cell r="E813">
            <v>0.17888999999999999</v>
          </cell>
          <cell r="F813">
            <v>4.3709997E-2</v>
          </cell>
          <cell r="G813">
            <v>0.19777</v>
          </cell>
          <cell r="H813">
            <v>2.1569999999999999E-2</v>
          </cell>
          <cell r="I813">
            <v>17.361962999999999</v>
          </cell>
          <cell r="J813">
            <v>2.9490430000000001</v>
          </cell>
          <cell r="K813">
            <v>205.93899999999999</v>
          </cell>
        </row>
        <row r="814">
          <cell r="A814" t="str">
            <v>6282.TW</v>
          </cell>
          <cell r="B814">
            <v>-0.1</v>
          </cell>
          <cell r="D814">
            <v>22.951806999999999</v>
          </cell>
          <cell r="E814">
            <v>-2.99E-3</v>
          </cell>
          <cell r="F814">
            <v>6.8100000000000001E-3</v>
          </cell>
          <cell r="G814">
            <v>0.22624000999999999</v>
          </cell>
          <cell r="H814">
            <v>-8.0800000000000004E-3</v>
          </cell>
          <cell r="J814">
            <v>1.3571275</v>
          </cell>
          <cell r="K814">
            <v>40.441000000000003</v>
          </cell>
        </row>
        <row r="815">
          <cell r="A815" t="str">
            <v>6283.TW</v>
          </cell>
          <cell r="B815">
            <v>-1.19</v>
          </cell>
          <cell r="C815">
            <v>1.1240000000000001</v>
          </cell>
          <cell r="D815">
            <v>92.63888</v>
          </cell>
          <cell r="E815">
            <v>-0.105450004</v>
          </cell>
          <cell r="F815">
            <v>-4.3730001999999997E-2</v>
          </cell>
          <cell r="G815">
            <v>6.9010000000000002E-2</v>
          </cell>
          <cell r="H815">
            <v>-0.24417</v>
          </cell>
          <cell r="J815">
            <v>3.1494946000000001</v>
          </cell>
          <cell r="K815">
            <v>8.798</v>
          </cell>
        </row>
        <row r="816">
          <cell r="A816" t="str">
            <v>6285.TW</v>
          </cell>
          <cell r="B816">
            <v>8.81</v>
          </cell>
          <cell r="C816">
            <v>0.628</v>
          </cell>
          <cell r="D816">
            <v>13.982301</v>
          </cell>
          <cell r="E816">
            <v>0.14957999999999999</v>
          </cell>
          <cell r="F816">
            <v>4.3220000000000001E-2</v>
          </cell>
          <cell r="G816">
            <v>0.12271</v>
          </cell>
          <cell r="H816">
            <v>4.3950000000000003E-2</v>
          </cell>
          <cell r="I816">
            <v>17.934163999999999</v>
          </cell>
          <cell r="J816">
            <v>2.4999207999999999</v>
          </cell>
          <cell r="K816">
            <v>261.738</v>
          </cell>
        </row>
        <row r="817">
          <cell r="A817" t="str">
            <v>6288.TW</v>
          </cell>
          <cell r="B817">
            <v>0.27</v>
          </cell>
          <cell r="D817">
            <v>22.934781999999998</v>
          </cell>
          <cell r="E817">
            <v>1.898E-2</v>
          </cell>
          <cell r="F817">
            <v>-4.7400002000000004E-3</v>
          </cell>
          <cell r="G817">
            <v>0.13979</v>
          </cell>
          <cell r="H817">
            <v>4.8500000000000001E-3</v>
          </cell>
          <cell r="I817">
            <v>117.22221</v>
          </cell>
          <cell r="J817">
            <v>2.0563965</v>
          </cell>
          <cell r="K817">
            <v>24.664000000000001</v>
          </cell>
        </row>
        <row r="818">
          <cell r="A818" t="str">
            <v>6405.TW</v>
          </cell>
          <cell r="B818">
            <v>-1.1200000000000001</v>
          </cell>
          <cell r="E818">
            <v>-2.9460001999999999E-2</v>
          </cell>
          <cell r="F818">
            <v>-3.0040000000000001E-2</v>
          </cell>
          <cell r="G818">
            <v>-5.5590000000000001E-2</v>
          </cell>
          <cell r="H818">
            <v>-0.75876999999999994</v>
          </cell>
          <cell r="J818">
            <v>0.64869856999999997</v>
          </cell>
          <cell r="K818">
            <v>2.8029999999999999</v>
          </cell>
        </row>
        <row r="819">
          <cell r="A819" t="str">
            <v>6409.TW</v>
          </cell>
          <cell r="B819">
            <v>40.92</v>
          </cell>
          <cell r="C819">
            <v>1.0049999999999999</v>
          </cell>
          <cell r="D819">
            <v>33.217120000000001</v>
          </cell>
          <cell r="E819">
            <v>0.38408002000000002</v>
          </cell>
          <cell r="F819">
            <v>0.15642998999999999</v>
          </cell>
          <cell r="G819">
            <v>0.31224000000000002</v>
          </cell>
          <cell r="H819">
            <v>0.21546000000000001</v>
          </cell>
          <cell r="I819">
            <v>41.911050000000003</v>
          </cell>
          <cell r="J819">
            <v>15.894052</v>
          </cell>
          <cell r="K819">
            <v>216.017</v>
          </cell>
        </row>
        <row r="820">
          <cell r="A820" t="str">
            <v>6412.TW</v>
          </cell>
          <cell r="B820">
            <v>8.43</v>
          </cell>
          <cell r="C820">
            <v>0.55600000000000005</v>
          </cell>
          <cell r="D820">
            <v>12.581699</v>
          </cell>
          <cell r="E820">
            <v>0.24865000000000001</v>
          </cell>
          <cell r="F820">
            <v>8.6249999999999993E-2</v>
          </cell>
          <cell r="G820">
            <v>0.21205999</v>
          </cell>
          <cell r="H820">
            <v>0.12537000000000001</v>
          </cell>
          <cell r="I820">
            <v>18.268090000000001</v>
          </cell>
          <cell r="J820">
            <v>4.4513816999999998</v>
          </cell>
          <cell r="K820">
            <v>91.13</v>
          </cell>
        </row>
        <row r="821">
          <cell r="A821" t="str">
            <v>6414.TW</v>
          </cell>
          <cell r="B821">
            <v>15.15</v>
          </cell>
          <cell r="C821">
            <v>1.113</v>
          </cell>
          <cell r="D821">
            <v>14.490239000000001</v>
          </cell>
          <cell r="E821">
            <v>0.11517999</v>
          </cell>
          <cell r="F821">
            <v>2.6440000000000002E-2</v>
          </cell>
          <cell r="G821">
            <v>0.19399999000000001</v>
          </cell>
          <cell r="H821">
            <v>3.1289999999999998E-2</v>
          </cell>
          <cell r="I821">
            <v>22.046206000000002</v>
          </cell>
          <cell r="J821">
            <v>2.0130792</v>
          </cell>
          <cell r="K821">
            <v>1022.6660000000001</v>
          </cell>
        </row>
        <row r="822">
          <cell r="A822" t="str">
            <v>6415.TW</v>
          </cell>
          <cell r="B822">
            <v>1.53</v>
          </cell>
          <cell r="C822">
            <v>1.6379999999999999</v>
          </cell>
          <cell r="D822">
            <v>38.816296000000001</v>
          </cell>
          <cell r="E822">
            <v>1.7090000000000001E-2</v>
          </cell>
          <cell r="F822">
            <v>-3.9300000000000003E-3</v>
          </cell>
          <cell r="G822">
            <v>0.44467000000000001</v>
          </cell>
          <cell r="H822">
            <v>1.9040000000000001E-2</v>
          </cell>
          <cell r="I822">
            <v>330.06536999999997</v>
          </cell>
          <cell r="J822">
            <v>6.1267814999999999</v>
          </cell>
          <cell r="K822">
            <v>41.423000000000002</v>
          </cell>
        </row>
        <row r="823">
          <cell r="A823" t="str">
            <v>6416.TW</v>
          </cell>
          <cell r="B823">
            <v>4</v>
          </cell>
          <cell r="C823">
            <v>0.44800000000000001</v>
          </cell>
          <cell r="D823">
            <v>19.007092</v>
          </cell>
          <cell r="E823">
            <v>9.0100004999999997E-2</v>
          </cell>
          <cell r="F823">
            <v>4.4810000000000003E-2</v>
          </cell>
          <cell r="G823">
            <v>0.24335999999999999</v>
          </cell>
          <cell r="H823">
            <v>8.0210000000000004E-2</v>
          </cell>
          <cell r="I823">
            <v>33.5</v>
          </cell>
          <cell r="J823">
            <v>2.8895502</v>
          </cell>
          <cell r="K823">
            <v>55.670999999999999</v>
          </cell>
        </row>
        <row r="824">
          <cell r="A824" t="str">
            <v>6426.TW</v>
          </cell>
          <cell r="B824">
            <v>-2.69</v>
          </cell>
          <cell r="E824">
            <v>-8.8590000000000002E-2</v>
          </cell>
          <cell r="F824">
            <v>-8.0419994999999994E-2</v>
          </cell>
          <cell r="G824">
            <v>8.0049999999999996E-2</v>
          </cell>
          <cell r="H824">
            <v>-0.70814999999999995</v>
          </cell>
          <cell r="J824">
            <v>2.3747362999999999</v>
          </cell>
          <cell r="K824">
            <v>9.6189999999999998</v>
          </cell>
        </row>
        <row r="825">
          <cell r="A825" t="str">
            <v>6431.TW</v>
          </cell>
          <cell r="B825">
            <v>-1.98</v>
          </cell>
          <cell r="C825">
            <v>0.70499999999999996</v>
          </cell>
          <cell r="E825">
            <v>-0.18417</v>
          </cell>
          <cell r="F825">
            <v>-7.0149995000000007E-2</v>
          </cell>
          <cell r="G825">
            <v>0.20483999</v>
          </cell>
          <cell r="H825">
            <v>-0.63514000000000004</v>
          </cell>
          <cell r="J825">
            <v>1.6463022</v>
          </cell>
          <cell r="K825">
            <v>5.23</v>
          </cell>
        </row>
        <row r="826">
          <cell r="A826" t="str">
            <v>6438.TW</v>
          </cell>
          <cell r="B826">
            <v>7.83</v>
          </cell>
          <cell r="D826">
            <v>15.479274999999999</v>
          </cell>
          <cell r="E826">
            <v>0.15681</v>
          </cell>
          <cell r="F826">
            <v>5.3350000000000002E-2</v>
          </cell>
          <cell r="G826">
            <v>0.29381000000000002</v>
          </cell>
          <cell r="H826">
            <v>0.114580005</v>
          </cell>
          <cell r="I826">
            <v>15.261813999999999</v>
          </cell>
          <cell r="J826">
            <v>2.2374505999999998</v>
          </cell>
          <cell r="K826">
            <v>74.69</v>
          </cell>
        </row>
        <row r="827">
          <cell r="A827" t="str">
            <v>6442.TW</v>
          </cell>
          <cell r="B827">
            <v>4.1500000000000004</v>
          </cell>
          <cell r="C827">
            <v>1.056</v>
          </cell>
          <cell r="D827">
            <v>94.680854999999994</v>
          </cell>
          <cell r="E827">
            <v>8.3129994999999998E-2</v>
          </cell>
          <cell r="F827">
            <v>4.1789997000000002E-2</v>
          </cell>
          <cell r="G827">
            <v>0.35546001999999999</v>
          </cell>
          <cell r="H827">
            <v>0.14383000000000001</v>
          </cell>
          <cell r="I827">
            <v>42.891562999999998</v>
          </cell>
          <cell r="J827">
            <v>5.7547445000000002</v>
          </cell>
          <cell r="K827">
            <v>39.478000000000002</v>
          </cell>
        </row>
        <row r="828">
          <cell r="A828" t="str">
            <v>6443.TW</v>
          </cell>
          <cell r="B828">
            <v>0.71</v>
          </cell>
          <cell r="C828">
            <v>1.2450000000000001</v>
          </cell>
          <cell r="D828">
            <v>12.811059</v>
          </cell>
          <cell r="E828">
            <v>7.6420000000000002E-2</v>
          </cell>
          <cell r="F828">
            <v>4.2329997000000001E-2</v>
          </cell>
          <cell r="G828">
            <v>0.15425</v>
          </cell>
          <cell r="H828">
            <v>0.24232000000000001</v>
          </cell>
          <cell r="I828">
            <v>39.15493</v>
          </cell>
          <cell r="J828">
            <v>1.8645204</v>
          </cell>
          <cell r="K828">
            <v>16.808</v>
          </cell>
        </row>
        <row r="829">
          <cell r="A829" t="str">
            <v>6446.TW</v>
          </cell>
          <cell r="C829">
            <v>0.56699999999999995</v>
          </cell>
          <cell r="D829">
            <v>38.979965</v>
          </cell>
          <cell r="E829">
            <v>2.418E-2</v>
          </cell>
          <cell r="F829">
            <v>-3.3320000000000002E-2</v>
          </cell>
          <cell r="G829">
            <v>0.88579005</v>
          </cell>
          <cell r="H829">
            <v>1.064E-2</v>
          </cell>
          <cell r="K829">
            <v>17.809000000000001</v>
          </cell>
        </row>
        <row r="830">
          <cell r="A830" t="str">
            <v>6449.TW</v>
          </cell>
          <cell r="B830">
            <v>4.97</v>
          </cell>
          <cell r="C830">
            <v>1.0409999999999999</v>
          </cell>
          <cell r="D830">
            <v>36.809814000000003</v>
          </cell>
          <cell r="E830">
            <v>0.11655</v>
          </cell>
          <cell r="F830">
            <v>4.7919999999999997E-2</v>
          </cell>
          <cell r="G830">
            <v>0.27150999999999997</v>
          </cell>
          <cell r="H830">
            <v>0.1588</v>
          </cell>
          <cell r="I830">
            <v>24.144870000000001</v>
          </cell>
          <cell r="J830">
            <v>3.6215484</v>
          </cell>
          <cell r="K830">
            <v>33.369</v>
          </cell>
        </row>
        <row r="831">
          <cell r="A831" t="str">
            <v>6451.TW</v>
          </cell>
          <cell r="B831">
            <v>2.74</v>
          </cell>
          <cell r="C831">
            <v>1.08</v>
          </cell>
          <cell r="E831">
            <v>6.7159999999999997E-2</v>
          </cell>
          <cell r="F831">
            <v>1.1429999999999999E-2</v>
          </cell>
          <cell r="G831">
            <v>0.23429</v>
          </cell>
          <cell r="H831">
            <v>4.7140002E-2</v>
          </cell>
          <cell r="I831">
            <v>71.715329999999994</v>
          </cell>
          <cell r="J831">
            <v>3.293885</v>
          </cell>
          <cell r="K831">
            <v>49.24</v>
          </cell>
        </row>
        <row r="832">
          <cell r="A832" t="str">
            <v>6456.TW</v>
          </cell>
          <cell r="B832">
            <v>-4.53</v>
          </cell>
          <cell r="C832">
            <v>0.871</v>
          </cell>
          <cell r="D832">
            <v>20.267063</v>
          </cell>
          <cell r="E832">
            <v>-8.931E-2</v>
          </cell>
          <cell r="F832">
            <v>-3.8629997999999999E-2</v>
          </cell>
          <cell r="G832">
            <v>2.8740000000000002E-2</v>
          </cell>
          <cell r="H832">
            <v>-6.2820000000000001E-2</v>
          </cell>
          <cell r="J832">
            <v>0.79972840000000001</v>
          </cell>
          <cell r="K832">
            <v>211.11699999999999</v>
          </cell>
        </row>
        <row r="833">
          <cell r="A833" t="str">
            <v>6464.TW</v>
          </cell>
          <cell r="B833">
            <v>5.62</v>
          </cell>
          <cell r="E833">
            <v>8.831E-2</v>
          </cell>
          <cell r="F833">
            <v>4.4130000000000003E-2</v>
          </cell>
          <cell r="G833">
            <v>0.50751995999999999</v>
          </cell>
          <cell r="H833">
            <v>0.30957000000000001</v>
          </cell>
          <cell r="I833">
            <v>15.142348999999999</v>
          </cell>
          <cell r="J833">
            <v>1.3436912000000001</v>
          </cell>
          <cell r="K833">
            <v>33.021999999999998</v>
          </cell>
        </row>
        <row r="834">
          <cell r="A834" t="str">
            <v>6472.TW</v>
          </cell>
          <cell r="C834">
            <v>0.61699999999999999</v>
          </cell>
          <cell r="D834">
            <v>17.229416000000001</v>
          </cell>
          <cell r="E834">
            <v>0.36341000000000001</v>
          </cell>
          <cell r="F834">
            <v>0.13722999999999999</v>
          </cell>
          <cell r="G834">
            <v>0.49234</v>
          </cell>
          <cell r="H834">
            <v>0.35432996999999999</v>
          </cell>
          <cell r="K834">
            <v>141.518</v>
          </cell>
        </row>
        <row r="835">
          <cell r="A835" t="str">
            <v>6477.TW</v>
          </cell>
          <cell r="B835">
            <v>0.44</v>
          </cell>
          <cell r="C835">
            <v>1.169</v>
          </cell>
          <cell r="D835">
            <v>15.995763999999999</v>
          </cell>
          <cell r="E835">
            <v>3.9389998000000002E-2</v>
          </cell>
          <cell r="F835">
            <v>2.4530000999999999E-2</v>
          </cell>
          <cell r="G835">
            <v>0.28811002000000002</v>
          </cell>
          <cell r="H835">
            <v>0.15303998999999999</v>
          </cell>
          <cell r="I835">
            <v>85.795456000000001</v>
          </cell>
          <cell r="J835">
            <v>1.3752778999999999</v>
          </cell>
          <cell r="K835">
            <v>12.138999999999999</v>
          </cell>
        </row>
        <row r="836">
          <cell r="A836" t="str">
            <v>6491.TW</v>
          </cell>
          <cell r="B836">
            <v>24.32</v>
          </cell>
          <cell r="C836">
            <v>1.385</v>
          </cell>
          <cell r="D836">
            <v>15.040129</v>
          </cell>
          <cell r="E836">
            <v>0.23305999999999999</v>
          </cell>
          <cell r="F836">
            <v>0.11292000000000001</v>
          </cell>
          <cell r="G836">
            <v>0.55247000000000002</v>
          </cell>
          <cell r="H836">
            <v>0.34300997999999999</v>
          </cell>
          <cell r="I836">
            <v>19.26398</v>
          </cell>
          <cell r="J836">
            <v>3.7870216000000001</v>
          </cell>
          <cell r="K836">
            <v>94.649000000000001</v>
          </cell>
        </row>
        <row r="837">
          <cell r="A837" t="str">
            <v>6504.TW</v>
          </cell>
          <cell r="B837">
            <v>2.4900000000000002</v>
          </cell>
          <cell r="C837">
            <v>0.65300000000000002</v>
          </cell>
          <cell r="D837">
            <v>26.000001999999999</v>
          </cell>
          <cell r="E837">
            <v>3.4229999999999997E-2</v>
          </cell>
          <cell r="F837">
            <v>1.107E-2</v>
          </cell>
          <cell r="G837">
            <v>0.11942000999999999</v>
          </cell>
          <cell r="H837">
            <v>3.9960000000000002E-2</v>
          </cell>
          <cell r="I837">
            <v>29.236948000000002</v>
          </cell>
          <cell r="J837">
            <v>1.5092776000000001</v>
          </cell>
          <cell r="K837">
            <v>85.111000000000004</v>
          </cell>
        </row>
        <row r="838">
          <cell r="A838" t="str">
            <v>6505.TW</v>
          </cell>
          <cell r="B838">
            <v>2.36</v>
          </cell>
          <cell r="C838">
            <v>0.36099999999999999</v>
          </cell>
          <cell r="D838">
            <v>19.7151</v>
          </cell>
          <cell r="E838">
            <v>6.9599999999999995E-2</v>
          </cell>
          <cell r="F838">
            <v>2.1440001E-2</v>
          </cell>
          <cell r="G838">
            <v>3.7199999999999997E-2</v>
          </cell>
          <cell r="H838">
            <v>1.874E-2</v>
          </cell>
          <cell r="I838">
            <v>29.322035</v>
          </cell>
          <cell r="J838">
            <v>2.0556695</v>
          </cell>
          <cell r="K838">
            <v>73.391999999999996</v>
          </cell>
        </row>
        <row r="839">
          <cell r="A839" t="str">
            <v>6515.TW</v>
          </cell>
          <cell r="B839">
            <v>13.34</v>
          </cell>
          <cell r="C839">
            <v>1.1990000000000001</v>
          </cell>
          <cell r="D839">
            <v>17.968592000000001</v>
          </cell>
          <cell r="E839">
            <v>0.12917000000000001</v>
          </cell>
          <cell r="F839">
            <v>6.5809994999999996E-2</v>
          </cell>
          <cell r="G839">
            <v>0.37063000000000001</v>
          </cell>
          <cell r="H839">
            <v>0.110869996</v>
          </cell>
          <cell r="I839">
            <v>66.041979999999995</v>
          </cell>
          <cell r="J839">
            <v>8.7793600000000005</v>
          </cell>
          <cell r="K839">
            <v>107.31100000000001</v>
          </cell>
        </row>
        <row r="840">
          <cell r="A840" t="str">
            <v>6525.TW</v>
          </cell>
          <cell r="B840">
            <v>4.3099999999999996</v>
          </cell>
          <cell r="D840">
            <v>12.785714</v>
          </cell>
          <cell r="E840">
            <v>0.1452</v>
          </cell>
          <cell r="F840">
            <v>5.2389998E-2</v>
          </cell>
          <cell r="G840">
            <v>0.20335</v>
          </cell>
          <cell r="H840">
            <v>0.12214</v>
          </cell>
          <cell r="I840">
            <v>16.61253</v>
          </cell>
          <cell r="J840">
            <v>2.3385699</v>
          </cell>
          <cell r="K840">
            <v>34.177</v>
          </cell>
        </row>
        <row r="841">
          <cell r="A841" t="str">
            <v>6526.TW</v>
          </cell>
          <cell r="B841">
            <v>8.09</v>
          </cell>
          <cell r="C841">
            <v>-1.3740000000000001</v>
          </cell>
          <cell r="E841">
            <v>7.7160000000000006E-2</v>
          </cell>
          <cell r="F841">
            <v>3.4029999999999998E-2</v>
          </cell>
          <cell r="G841">
            <v>0.46572000000000002</v>
          </cell>
          <cell r="H841">
            <v>4.7649999999999998E-2</v>
          </cell>
          <cell r="I841">
            <v>93.94314</v>
          </cell>
          <cell r="J841">
            <v>7.6671642999999996</v>
          </cell>
          <cell r="K841">
            <v>90.638000000000005</v>
          </cell>
        </row>
        <row r="842">
          <cell r="A842" t="str">
            <v>6531.TW</v>
          </cell>
          <cell r="B842">
            <v>10.71</v>
          </cell>
          <cell r="D842">
            <v>29.227053000000002</v>
          </cell>
          <cell r="E842">
            <v>0.17063</v>
          </cell>
          <cell r="F842">
            <v>4.335E-2</v>
          </cell>
          <cell r="G842">
            <v>0.42558000000000001</v>
          </cell>
          <cell r="H842">
            <v>0.14124999999999999</v>
          </cell>
          <cell r="I842">
            <v>33.893560000000001</v>
          </cell>
          <cell r="J842">
            <v>5.5450324999999996</v>
          </cell>
          <cell r="K842">
            <v>26.155999999999999</v>
          </cell>
        </row>
        <row r="843">
          <cell r="A843" t="str">
            <v>6533.TW</v>
          </cell>
          <cell r="B843">
            <v>-1.92</v>
          </cell>
          <cell r="C843">
            <v>1.8169999999999999</v>
          </cell>
          <cell r="D843">
            <v>56.588070000000002</v>
          </cell>
          <cell r="E843">
            <v>-2.0760000000000001E-2</v>
          </cell>
          <cell r="F843">
            <v>-3.1189999999999999E-2</v>
          </cell>
          <cell r="G843">
            <v>0.99921994999999997</v>
          </cell>
          <cell r="H843">
            <v>-2.2929999999999999E-2</v>
          </cell>
          <cell r="J843">
            <v>4.2955509999999997</v>
          </cell>
          <cell r="K843">
            <v>20.884</v>
          </cell>
        </row>
        <row r="844">
          <cell r="A844" t="str">
            <v>6541.TW</v>
          </cell>
          <cell r="B844">
            <v>-14.37</v>
          </cell>
          <cell r="C844">
            <v>0.30299999999999999</v>
          </cell>
          <cell r="D844">
            <v>-10.427808000000001</v>
          </cell>
          <cell r="E844">
            <v>-2.7723</v>
          </cell>
          <cell r="F844">
            <v>-0.42087000000000002</v>
          </cell>
          <cell r="G844">
            <v>0.57267999999999997</v>
          </cell>
          <cell r="H844">
            <v>-125.71254</v>
          </cell>
          <cell r="J844">
            <v>12.875536</v>
          </cell>
          <cell r="K844">
            <v>0.26</v>
          </cell>
        </row>
        <row r="845">
          <cell r="A845" t="str">
            <v>6550.TW</v>
          </cell>
          <cell r="B845">
            <v>-2.2799999999999998</v>
          </cell>
          <cell r="C845">
            <v>0.83299999999999996</v>
          </cell>
          <cell r="E845">
            <v>-0.15276999999999999</v>
          </cell>
          <cell r="F845">
            <v>-0.10272000000000001</v>
          </cell>
          <cell r="G845">
            <v>0.1739</v>
          </cell>
          <cell r="H845">
            <v>-605.71654999999998</v>
          </cell>
          <cell r="J845">
            <v>6.2716503000000001</v>
          </cell>
          <cell r="K845">
            <v>5.0000000000000001E-3</v>
          </cell>
        </row>
        <row r="846">
          <cell r="A846" t="str">
            <v>6552.TW</v>
          </cell>
          <cell r="B846">
            <v>0.56999999999999995</v>
          </cell>
          <cell r="C846">
            <v>0.66600000000000004</v>
          </cell>
          <cell r="D846">
            <v>8.9083819999999996</v>
          </cell>
          <cell r="E846">
            <v>3.0100000000000001E-3</v>
          </cell>
          <cell r="F846">
            <v>-1.417E-2</v>
          </cell>
          <cell r="G846">
            <v>2.2110000000000001E-2</v>
          </cell>
          <cell r="H846">
            <v>-6.4149999999999999E-2</v>
          </cell>
          <cell r="I846">
            <v>80.175439999999995</v>
          </cell>
          <cell r="J846">
            <v>1.4991962999999999</v>
          </cell>
          <cell r="K846">
            <v>21.27</v>
          </cell>
        </row>
        <row r="847">
          <cell r="A847" t="str">
            <v>6558.TW</v>
          </cell>
          <cell r="C847">
            <v>1.2929999999999999</v>
          </cell>
          <cell r="D847">
            <v>26.458334000000001</v>
          </cell>
          <cell r="E847">
            <v>-2.9860001000000001E-2</v>
          </cell>
          <cell r="F847">
            <v>-1.8319999999999999E-2</v>
          </cell>
          <cell r="G847">
            <v>0.13984999000000001</v>
          </cell>
          <cell r="H847">
            <v>-5.4289999999999998E-2</v>
          </cell>
          <cell r="I847" t="str">
            <v>Infinity</v>
          </cell>
          <cell r="J847">
            <v>1.6215526</v>
          </cell>
          <cell r="K847">
            <v>12.765000000000001</v>
          </cell>
        </row>
        <row r="848">
          <cell r="A848" t="str">
            <v>6573.TW</v>
          </cell>
          <cell r="B848">
            <v>-2.93</v>
          </cell>
          <cell r="C848">
            <v>0.79700000000000004</v>
          </cell>
          <cell r="E848">
            <v>-0.28961999999999999</v>
          </cell>
          <cell r="F848">
            <v>-5.8659999999999997E-2</v>
          </cell>
          <cell r="G848">
            <v>3.6290000000000003E-2</v>
          </cell>
          <cell r="H848">
            <v>-0.23608999</v>
          </cell>
          <cell r="J848">
            <v>1.7207068999999999</v>
          </cell>
          <cell r="K848">
            <v>14.627000000000001</v>
          </cell>
        </row>
        <row r="849">
          <cell r="A849" t="str">
            <v>6579.TW</v>
          </cell>
          <cell r="B849">
            <v>10.56</v>
          </cell>
          <cell r="C849">
            <v>0.82399999999999995</v>
          </cell>
          <cell r="D849">
            <v>25.5</v>
          </cell>
          <cell r="E849">
            <v>0.108660005</v>
          </cell>
          <cell r="F849">
            <v>4.8800003000000002E-2</v>
          </cell>
          <cell r="G849">
            <v>0.35108002999999999</v>
          </cell>
          <cell r="H849">
            <v>0.12282999999999999</v>
          </cell>
          <cell r="I849">
            <v>16.903407999999999</v>
          </cell>
          <cell r="J849">
            <v>2.8602102</v>
          </cell>
          <cell r="K849">
            <v>70.165000000000006</v>
          </cell>
        </row>
        <row r="850">
          <cell r="A850" t="str">
            <v>6581.TW</v>
          </cell>
          <cell r="B850">
            <v>4.92</v>
          </cell>
          <cell r="C850">
            <v>0.58399999999999996</v>
          </cell>
          <cell r="D850">
            <v>21.6</v>
          </cell>
          <cell r="E850">
            <v>0.11955</v>
          </cell>
          <cell r="F850">
            <v>8.4630004999999994E-2</v>
          </cell>
          <cell r="G850">
            <v>0.42797002000000001</v>
          </cell>
          <cell r="H850">
            <v>0.37980000000000003</v>
          </cell>
          <cell r="I850">
            <v>21.951219999999999</v>
          </cell>
          <cell r="J850">
            <v>2.9223940000000002</v>
          </cell>
          <cell r="K850">
            <v>18.347000000000001</v>
          </cell>
        </row>
        <row r="851">
          <cell r="A851" t="str">
            <v>6582.TW</v>
          </cell>
          <cell r="B851">
            <v>-1.04</v>
          </cell>
          <cell r="E851">
            <v>-1.8700000000000001E-2</v>
          </cell>
          <cell r="F851">
            <v>-2.2650001999999999E-2</v>
          </cell>
          <cell r="G851">
            <v>5.13E-3</v>
          </cell>
          <cell r="H851">
            <v>-0.22867000000000001</v>
          </cell>
          <cell r="J851">
            <v>0.91264670000000003</v>
          </cell>
          <cell r="K851">
            <v>8.4600000000000009</v>
          </cell>
        </row>
        <row r="852">
          <cell r="A852" t="str">
            <v>6585.TW</v>
          </cell>
          <cell r="B852">
            <v>7.73</v>
          </cell>
          <cell r="C852">
            <v>0.32400000000000001</v>
          </cell>
          <cell r="D852">
            <v>21.45946</v>
          </cell>
          <cell r="E852">
            <v>0.13386999999999999</v>
          </cell>
          <cell r="F852">
            <v>6.5949999999999995E-2</v>
          </cell>
          <cell r="G852">
            <v>0.33844999999999997</v>
          </cell>
          <cell r="H852">
            <v>0.24432999999999999</v>
          </cell>
          <cell r="I852">
            <v>25.679172999999999</v>
          </cell>
          <cell r="J852">
            <v>4.2208895999999996</v>
          </cell>
          <cell r="K852">
            <v>40.326999999999998</v>
          </cell>
        </row>
        <row r="853">
          <cell r="A853" t="str">
            <v>6591.TW</v>
          </cell>
          <cell r="B853">
            <v>3.3</v>
          </cell>
          <cell r="C853">
            <v>1.274</v>
          </cell>
          <cell r="E853">
            <v>6.7710000000000006E-2</v>
          </cell>
          <cell r="F853">
            <v>2.7470000000000001E-2</v>
          </cell>
          <cell r="G853">
            <v>0.28285998000000001</v>
          </cell>
          <cell r="H853">
            <v>0.11169</v>
          </cell>
          <cell r="I853">
            <v>19.272728000000001</v>
          </cell>
          <cell r="J853">
            <v>1.2956586999999999</v>
          </cell>
          <cell r="K853">
            <v>39.618000000000002</v>
          </cell>
        </row>
        <row r="854">
          <cell r="A854" t="str">
            <v>6592.TW</v>
          </cell>
          <cell r="B854">
            <v>5.9</v>
          </cell>
          <cell r="D854">
            <v>16.367712000000001</v>
          </cell>
          <cell r="E854">
            <v>0.11217000000000001</v>
          </cell>
          <cell r="F854">
            <v>1.3509999999999999E-2</v>
          </cell>
          <cell r="G854">
            <v>0.51578999999999997</v>
          </cell>
          <cell r="H854">
            <v>0.18511999000000001</v>
          </cell>
          <cell r="I854">
            <v>18.559322000000002</v>
          </cell>
          <cell r="J854">
            <v>2.761247</v>
          </cell>
          <cell r="K854">
            <v>41.366</v>
          </cell>
        </row>
        <row r="855">
          <cell r="A855" t="str">
            <v>6598.TW</v>
          </cell>
          <cell r="B855">
            <v>-2.16</v>
          </cell>
          <cell r="C855">
            <v>0.51500000000000001</v>
          </cell>
          <cell r="D855">
            <v>-12.90625</v>
          </cell>
          <cell r="E855">
            <v>-0.22233</v>
          </cell>
          <cell r="F855">
            <v>-0.10581</v>
          </cell>
          <cell r="G855">
            <v>0.68005996999999996</v>
          </cell>
          <cell r="H855">
            <v>-0.11768000000000001</v>
          </cell>
          <cell r="J855">
            <v>2.5544286</v>
          </cell>
          <cell r="K855">
            <v>4.8330000000000002</v>
          </cell>
        </row>
        <row r="856">
          <cell r="A856" t="str">
            <v>6605.TW</v>
          </cell>
          <cell r="B856">
            <v>14.15</v>
          </cell>
          <cell r="C856">
            <v>0.64800000000000002</v>
          </cell>
          <cell r="E856">
            <v>0.14033000000000001</v>
          </cell>
          <cell r="F856">
            <v>5.4949999999999999E-2</v>
          </cell>
          <cell r="G856">
            <v>0.31733</v>
          </cell>
          <cell r="H856">
            <v>0.16162000000000001</v>
          </cell>
          <cell r="I856">
            <v>14.982332</v>
          </cell>
          <cell r="J856">
            <v>2.0671431999999998</v>
          </cell>
          <cell r="K856">
            <v>111.89</v>
          </cell>
        </row>
        <row r="857">
          <cell r="A857" t="str">
            <v>6606.TW</v>
          </cell>
          <cell r="B857">
            <v>0.99</v>
          </cell>
          <cell r="C857">
            <v>7.8E-2</v>
          </cell>
          <cell r="E857">
            <v>6.4610000000000001E-2</v>
          </cell>
          <cell r="F857">
            <v>4.6460000000000001E-2</v>
          </cell>
          <cell r="G857">
            <v>0.39969002999999997</v>
          </cell>
          <cell r="H857">
            <v>0.26973000000000003</v>
          </cell>
          <cell r="I857">
            <v>27.020202999999999</v>
          </cell>
          <cell r="J857">
            <v>1.7692969000000001</v>
          </cell>
          <cell r="K857">
            <v>7.0289999999999999</v>
          </cell>
        </row>
        <row r="858">
          <cell r="A858" t="str">
            <v>6625.TW</v>
          </cell>
          <cell r="B858">
            <v>7.3</v>
          </cell>
          <cell r="E858">
            <v>0.43087003000000001</v>
          </cell>
          <cell r="F858">
            <v>0.13569000000000001</v>
          </cell>
          <cell r="G858">
            <v>0.19914000000000001</v>
          </cell>
          <cell r="H858">
            <v>3.3250000000000002E-2</v>
          </cell>
          <cell r="I858">
            <v>13.095890000000001</v>
          </cell>
          <cell r="J858">
            <v>4.5928415999999999</v>
          </cell>
          <cell r="K858">
            <v>62.557000000000002</v>
          </cell>
        </row>
        <row r="859">
          <cell r="A859" t="str">
            <v>6641.TW</v>
          </cell>
          <cell r="B859">
            <v>1.81</v>
          </cell>
          <cell r="C859">
            <v>8.1000000000000003E-2</v>
          </cell>
          <cell r="D859">
            <v>8.9507490000000001</v>
          </cell>
          <cell r="E859">
            <v>4.1250000000000002E-2</v>
          </cell>
          <cell r="F859">
            <v>-4.0000000000000002E-4</v>
          </cell>
          <cell r="G859">
            <v>0.31492999999999999</v>
          </cell>
          <cell r="H859">
            <v>1.022E-2</v>
          </cell>
          <cell r="I859">
            <v>23.093924000000001</v>
          </cell>
          <cell r="J859">
            <v>1.042446</v>
          </cell>
          <cell r="K859">
            <v>50.088999999999999</v>
          </cell>
        </row>
        <row r="860">
          <cell r="A860" t="str">
            <v>6655.TW</v>
          </cell>
          <cell r="B860">
            <v>3.65</v>
          </cell>
          <cell r="C860">
            <v>2.1999999999999999E-2</v>
          </cell>
          <cell r="E860">
            <v>0.12284</v>
          </cell>
          <cell r="F860">
            <v>3.6519999999999997E-2</v>
          </cell>
          <cell r="G860">
            <v>0.48165000000000002</v>
          </cell>
          <cell r="H860">
            <v>0.19322</v>
          </cell>
          <cell r="I860">
            <v>35.068492999999997</v>
          </cell>
          <cell r="J860">
            <v>4.8285483999999999</v>
          </cell>
          <cell r="K860">
            <v>33.600999999999999</v>
          </cell>
        </row>
        <row r="861">
          <cell r="A861" t="str">
            <v>6657.TW</v>
          </cell>
          <cell r="B861">
            <v>-3.49</v>
          </cell>
          <cell r="C861">
            <v>0.53900000000000003</v>
          </cell>
          <cell r="E861">
            <v>-0.37023996999999997</v>
          </cell>
          <cell r="F861">
            <v>-0.22425999999999999</v>
          </cell>
          <cell r="G861">
            <v>0.73023002999999997</v>
          </cell>
          <cell r="H861">
            <v>-25.387018000000001</v>
          </cell>
          <cell r="J861">
            <v>4.9550830000000001</v>
          </cell>
          <cell r="K861">
            <v>9.9000000000000005E-2</v>
          </cell>
        </row>
        <row r="862">
          <cell r="A862" t="str">
            <v>6658.TW</v>
          </cell>
          <cell r="C862">
            <v>-5.6000000000000001E-2</v>
          </cell>
          <cell r="E862">
            <v>2.9860001000000001E-2</v>
          </cell>
          <cell r="F862">
            <v>8.6199994999999995E-3</v>
          </cell>
          <cell r="G862">
            <v>0.23908001000000001</v>
          </cell>
          <cell r="H862">
            <v>1.2319999999999999E-2</v>
          </cell>
          <cell r="K862">
            <v>42.076000000000001</v>
          </cell>
        </row>
        <row r="863">
          <cell r="A863" t="str">
            <v>6666.TW</v>
          </cell>
          <cell r="B863">
            <v>1.38</v>
          </cell>
          <cell r="C863">
            <v>0.317</v>
          </cell>
          <cell r="E863">
            <v>5.2760000000000001E-2</v>
          </cell>
          <cell r="F863">
            <v>2.1080000000000002E-2</v>
          </cell>
          <cell r="G863">
            <v>0.61893003999999996</v>
          </cell>
          <cell r="H863">
            <v>-3.1649999999999998E-2</v>
          </cell>
          <cell r="I863">
            <v>46.014491999999997</v>
          </cell>
          <cell r="J863">
            <v>1.8748708999999999</v>
          </cell>
          <cell r="K863">
            <v>20.491</v>
          </cell>
        </row>
        <row r="864">
          <cell r="A864" t="str">
            <v>6668.TW</v>
          </cell>
          <cell r="B864">
            <v>-2.78</v>
          </cell>
          <cell r="C864">
            <v>1.321</v>
          </cell>
          <cell r="D864">
            <v>34.158417</v>
          </cell>
          <cell r="E864">
            <v>-0.14741000000000001</v>
          </cell>
          <cell r="F864">
            <v>-4.4580000000000002E-2</v>
          </cell>
          <cell r="G864">
            <v>3.5479999999999998E-2</v>
          </cell>
          <cell r="H864">
            <v>-0.19082001000000001</v>
          </cell>
          <cell r="J864">
            <v>3.3908298000000001</v>
          </cell>
          <cell r="K864">
            <v>11.778</v>
          </cell>
        </row>
        <row r="865">
          <cell r="A865" t="str">
            <v>6669.TW</v>
          </cell>
          <cell r="B865">
            <v>76.69</v>
          </cell>
          <cell r="C865">
            <v>0.56399999999999995</v>
          </cell>
          <cell r="D865">
            <v>18.536417</v>
          </cell>
          <cell r="E865">
            <v>0.29715999999999998</v>
          </cell>
          <cell r="F865">
            <v>0.10217</v>
          </cell>
          <cell r="G865">
            <v>0.10188999999999999</v>
          </cell>
          <cell r="H865">
            <v>8.4110000000000004E-2</v>
          </cell>
          <cell r="I865">
            <v>35.01108</v>
          </cell>
          <cell r="J865">
            <v>9.6732010000000006</v>
          </cell>
          <cell r="K865">
            <v>1357.2529999999999</v>
          </cell>
        </row>
        <row r="866">
          <cell r="A866" t="str">
            <v>6670.TW</v>
          </cell>
          <cell r="B866">
            <v>18.87</v>
          </cell>
          <cell r="D866">
            <v>10.939268</v>
          </cell>
          <cell r="E866">
            <v>0.20346001</v>
          </cell>
          <cell r="F866">
            <v>9.3260005000000007E-2</v>
          </cell>
          <cell r="G866">
            <v>0.24085999999999999</v>
          </cell>
          <cell r="H866">
            <v>0.16378000000000001</v>
          </cell>
          <cell r="I866">
            <v>15.368309</v>
          </cell>
          <cell r="J866">
            <v>3.1227790999999998</v>
          </cell>
          <cell r="K866">
            <v>178.423</v>
          </cell>
        </row>
        <row r="867">
          <cell r="A867" t="str">
            <v>6671.TW</v>
          </cell>
          <cell r="B867">
            <v>3.02</v>
          </cell>
          <cell r="C867">
            <v>0.13500000000000001</v>
          </cell>
          <cell r="E867">
            <v>0.10496999999999999</v>
          </cell>
          <cell r="F867">
            <v>6.2319998000000001E-2</v>
          </cell>
          <cell r="G867">
            <v>0.38671001999999999</v>
          </cell>
          <cell r="H867">
            <v>0.12005</v>
          </cell>
          <cell r="I867">
            <v>15.082781000000001</v>
          </cell>
          <cell r="J867">
            <v>1.6257986</v>
          </cell>
          <cell r="K867">
            <v>31.372</v>
          </cell>
        </row>
        <row r="868">
          <cell r="A868" t="str">
            <v>6672.TW</v>
          </cell>
          <cell r="B868">
            <v>6.18</v>
          </cell>
          <cell r="D868">
            <v>12.365747000000001</v>
          </cell>
          <cell r="E868">
            <v>0.14579001</v>
          </cell>
          <cell r="F868">
            <v>6.0489996999999997E-2</v>
          </cell>
          <cell r="G868">
            <v>0.33117999999999997</v>
          </cell>
          <cell r="H868">
            <v>9.0289999999999995E-2</v>
          </cell>
          <cell r="I868">
            <v>13.786407000000001</v>
          </cell>
          <cell r="J868">
            <v>1.9158552</v>
          </cell>
          <cell r="K868">
            <v>65.388000000000005</v>
          </cell>
        </row>
        <row r="869">
          <cell r="A869" t="str">
            <v>6674.TW</v>
          </cell>
          <cell r="B869">
            <v>-4.5199999999999996</v>
          </cell>
          <cell r="E869">
            <v>-0.2409</v>
          </cell>
          <cell r="F869">
            <v>-9.6999995000000006E-2</v>
          </cell>
          <cell r="G869">
            <v>8.1699999999999995E-2</v>
          </cell>
          <cell r="H869">
            <v>-0.20087999000000001</v>
          </cell>
          <cell r="J869">
            <v>1.4045451</v>
          </cell>
          <cell r="K869">
            <v>16.349</v>
          </cell>
        </row>
        <row r="870">
          <cell r="A870" t="str">
            <v>6689.TW</v>
          </cell>
          <cell r="B870">
            <v>2.79</v>
          </cell>
          <cell r="C870">
            <v>0.85399999999999998</v>
          </cell>
          <cell r="D870">
            <v>16.407080000000001</v>
          </cell>
          <cell r="E870">
            <v>5.9070002000000003E-2</v>
          </cell>
          <cell r="F870">
            <v>1.4489999999999999E-2</v>
          </cell>
          <cell r="G870">
            <v>0.12919</v>
          </cell>
          <cell r="H870">
            <v>1.24699995E-2</v>
          </cell>
          <cell r="I870">
            <v>33.225807000000003</v>
          </cell>
          <cell r="J870">
            <v>2.1871977</v>
          </cell>
          <cell r="K870">
            <v>144.39099999999999</v>
          </cell>
        </row>
        <row r="871">
          <cell r="A871" t="str">
            <v>6691.TW</v>
          </cell>
          <cell r="B871">
            <v>19.89</v>
          </cell>
          <cell r="C871">
            <v>0.434</v>
          </cell>
          <cell r="E871">
            <v>0.32904997000000002</v>
          </cell>
          <cell r="F871">
            <v>0.11495</v>
          </cell>
          <cell r="G871">
            <v>0.17363999999999999</v>
          </cell>
          <cell r="H871">
            <v>0.14022999999999999</v>
          </cell>
          <cell r="I871">
            <v>18.702866</v>
          </cell>
          <cell r="J871">
            <v>5.8085069999999996</v>
          </cell>
          <cell r="K871">
            <v>177.523</v>
          </cell>
        </row>
        <row r="872">
          <cell r="A872" t="str">
            <v>6695.TW</v>
          </cell>
          <cell r="B872">
            <v>-0.54</v>
          </cell>
          <cell r="C872">
            <v>0.57199999999999995</v>
          </cell>
          <cell r="E872">
            <v>-3.7420000000000002E-2</v>
          </cell>
          <cell r="F872">
            <v>-3.2599999999999997E-2</v>
          </cell>
          <cell r="G872">
            <v>0.41373003000000003</v>
          </cell>
          <cell r="H872">
            <v>-0.17544001000000001</v>
          </cell>
          <cell r="J872">
            <v>3.3434308000000001</v>
          </cell>
          <cell r="K872">
            <v>11.558999999999999</v>
          </cell>
        </row>
        <row r="873">
          <cell r="A873" t="str">
            <v>6698.TW</v>
          </cell>
          <cell r="B873">
            <v>-0.89</v>
          </cell>
          <cell r="C873">
            <v>1.054</v>
          </cell>
          <cell r="E873">
            <v>-1.4989999E-2</v>
          </cell>
          <cell r="F873">
            <v>-1.7860001E-2</v>
          </cell>
          <cell r="G873">
            <v>0.18478</v>
          </cell>
          <cell r="H873">
            <v>6.4099999999999999E-3</v>
          </cell>
          <cell r="J873">
            <v>1.9816990000000001</v>
          </cell>
          <cell r="K873">
            <v>17.042999999999999</v>
          </cell>
        </row>
        <row r="874">
          <cell r="A874" t="str">
            <v>6706.TW</v>
          </cell>
          <cell r="B874">
            <v>-5.33</v>
          </cell>
          <cell r="C874">
            <v>1.407</v>
          </cell>
          <cell r="D874">
            <v>16.260684999999999</v>
          </cell>
          <cell r="E874">
            <v>-9.6229999999999996E-2</v>
          </cell>
          <cell r="F874">
            <v>-4.7909997000000003E-2</v>
          </cell>
          <cell r="G874">
            <v>7.596E-2</v>
          </cell>
          <cell r="H874">
            <v>-0.60641999999999996</v>
          </cell>
          <cell r="J874">
            <v>1.5457112</v>
          </cell>
          <cell r="K874">
            <v>18.138000000000002</v>
          </cell>
        </row>
        <row r="875">
          <cell r="A875" t="str">
            <v>6715.TW</v>
          </cell>
          <cell r="B875">
            <v>6.29</v>
          </cell>
          <cell r="D875">
            <v>17.368421999999999</v>
          </cell>
          <cell r="E875">
            <v>0.11316</v>
          </cell>
          <cell r="F875">
            <v>6.3159999999999994E-2</v>
          </cell>
          <cell r="G875">
            <v>0.37763000000000002</v>
          </cell>
          <cell r="H875">
            <v>0.18997</v>
          </cell>
          <cell r="I875">
            <v>26.232115</v>
          </cell>
          <cell r="J875">
            <v>2.9691212</v>
          </cell>
          <cell r="K875">
            <v>37.503</v>
          </cell>
        </row>
        <row r="876">
          <cell r="A876" t="str">
            <v>6719.TW</v>
          </cell>
          <cell r="B876">
            <v>2.2599999999999998</v>
          </cell>
          <cell r="D876">
            <v>34</v>
          </cell>
          <cell r="E876">
            <v>2.1989999999999999E-2</v>
          </cell>
          <cell r="F876">
            <v>4.6200002999999996E-3</v>
          </cell>
          <cell r="G876">
            <v>0.30043999999999998</v>
          </cell>
          <cell r="H876">
            <v>5.5180001999999999E-2</v>
          </cell>
          <cell r="I876">
            <v>139.15929</v>
          </cell>
          <cell r="J876">
            <v>3.1144780000000001</v>
          </cell>
          <cell r="K876">
            <v>38.850999999999999</v>
          </cell>
        </row>
        <row r="877">
          <cell r="A877" t="str">
            <v>6742.TW</v>
          </cell>
          <cell r="C877">
            <v>-0.13300000000000001</v>
          </cell>
          <cell r="E877">
            <v>2.1770000000000001E-2</v>
          </cell>
          <cell r="F877">
            <v>-1.0499999999999999E-3</v>
          </cell>
          <cell r="G877">
            <v>0.17691000000000001</v>
          </cell>
          <cell r="H877">
            <v>2.9099999999999998E-3</v>
          </cell>
          <cell r="K877">
            <v>7.6669999999999998</v>
          </cell>
        </row>
        <row r="878">
          <cell r="A878" t="str">
            <v>6743.TW</v>
          </cell>
          <cell r="B878">
            <v>-0.16</v>
          </cell>
          <cell r="C878">
            <v>1.462</v>
          </cell>
          <cell r="D878">
            <v>8.8640000000000008</v>
          </cell>
          <cell r="E878">
            <v>-3.0000000000000001E-3</v>
          </cell>
          <cell r="F878">
            <v>1.355E-2</v>
          </cell>
          <cell r="G878">
            <v>0.18895000000000001</v>
          </cell>
          <cell r="H878">
            <v>5.0259999999999999E-2</v>
          </cell>
          <cell r="J878">
            <v>3.0690819999999999</v>
          </cell>
          <cell r="K878">
            <v>26.178000000000001</v>
          </cell>
        </row>
        <row r="879">
          <cell r="A879" t="str">
            <v>6753.TW</v>
          </cell>
          <cell r="B879">
            <v>6.83</v>
          </cell>
          <cell r="C879">
            <v>-8.3000000000000004E-2</v>
          </cell>
          <cell r="E879">
            <v>0.23194000000000001</v>
          </cell>
          <cell r="F879">
            <v>6.3060000000000005E-2</v>
          </cell>
          <cell r="G879">
            <v>0.19129999</v>
          </cell>
          <cell r="H879">
            <v>0.27950999999999998</v>
          </cell>
          <cell r="I879">
            <v>17.057099999999998</v>
          </cell>
          <cell r="J879">
            <v>4.1389847</v>
          </cell>
          <cell r="K879">
            <v>47.057000000000002</v>
          </cell>
        </row>
        <row r="880">
          <cell r="A880" t="str">
            <v>6754.TW</v>
          </cell>
          <cell r="B880">
            <v>4.5599999999999996</v>
          </cell>
          <cell r="E880">
            <v>0.15281</v>
          </cell>
          <cell r="F880">
            <v>5.7350001999999997E-2</v>
          </cell>
          <cell r="G880">
            <v>0.21476998999999999</v>
          </cell>
          <cell r="H880">
            <v>5.994E-2</v>
          </cell>
          <cell r="I880">
            <v>13.728070000000001</v>
          </cell>
          <cell r="J880">
            <v>2.0758033</v>
          </cell>
          <cell r="K880">
            <v>75.704999999999998</v>
          </cell>
        </row>
        <row r="881">
          <cell r="A881" t="str">
            <v>6756.TW</v>
          </cell>
          <cell r="B881">
            <v>3.08</v>
          </cell>
          <cell r="C881">
            <v>1.492</v>
          </cell>
          <cell r="E881">
            <v>5.9830000000000001E-2</v>
          </cell>
          <cell r="F881">
            <v>2.6259999999999999E-2</v>
          </cell>
          <cell r="G881">
            <v>0.45761000000000002</v>
          </cell>
          <cell r="H881">
            <v>5.1760002999999999E-2</v>
          </cell>
          <cell r="I881">
            <v>66.558440000000004</v>
          </cell>
          <cell r="J881">
            <v>4.9599570000000002</v>
          </cell>
          <cell r="K881">
            <v>29.483000000000001</v>
          </cell>
        </row>
        <row r="882">
          <cell r="A882" t="str">
            <v>6768.TW</v>
          </cell>
          <cell r="B882">
            <v>4.2699999999999996</v>
          </cell>
          <cell r="C882">
            <v>0.36899999999999999</v>
          </cell>
          <cell r="D882">
            <v>17.908256999999999</v>
          </cell>
          <cell r="E882">
            <v>5.8720003999999999E-2</v>
          </cell>
          <cell r="F882">
            <v>2.3089999999999999E-2</v>
          </cell>
          <cell r="G882">
            <v>0.18221001000000001</v>
          </cell>
          <cell r="H882">
            <v>7.5539999999999996E-2</v>
          </cell>
          <cell r="I882">
            <v>22.857143000000001</v>
          </cell>
          <cell r="J882">
            <v>1.3362540999999999</v>
          </cell>
          <cell r="K882">
            <v>75.763999999999996</v>
          </cell>
        </row>
        <row r="883">
          <cell r="A883" t="str">
            <v>6770.TW</v>
          </cell>
          <cell r="B883">
            <v>-0.56000000000000005</v>
          </cell>
          <cell r="C883">
            <v>0.84399999999999997</v>
          </cell>
          <cell r="D883">
            <v>20.585937999999999</v>
          </cell>
          <cell r="E883">
            <v>-2.4E-2</v>
          </cell>
          <cell r="F883">
            <v>-1.6160000000000001E-2</v>
          </cell>
          <cell r="G883">
            <v>0.11096</v>
          </cell>
          <cell r="H883">
            <v>-0.1008</v>
          </cell>
          <cell r="J883">
            <v>1.1601286</v>
          </cell>
          <cell r="K883">
            <v>10.625</v>
          </cell>
        </row>
        <row r="884">
          <cell r="A884" t="str">
            <v>6776.TW</v>
          </cell>
          <cell r="B884">
            <v>5.01</v>
          </cell>
          <cell r="C884">
            <v>0.13200000000000001</v>
          </cell>
          <cell r="D884">
            <v>11.456141000000001</v>
          </cell>
          <cell r="E884">
            <v>0.17623</v>
          </cell>
          <cell r="F884">
            <v>4.5319999999999999E-2</v>
          </cell>
          <cell r="G884">
            <v>6.7839999999999998E-2</v>
          </cell>
          <cell r="H884">
            <v>2.0599999000000001E-2</v>
          </cell>
          <cell r="I884">
            <v>13.033932</v>
          </cell>
          <cell r="J884">
            <v>2.4879036000000001</v>
          </cell>
          <cell r="K884">
            <v>279.34199999999998</v>
          </cell>
        </row>
        <row r="885">
          <cell r="A885" t="str">
            <v>6781.TW</v>
          </cell>
          <cell r="B885">
            <v>21.25</v>
          </cell>
          <cell r="C885">
            <v>2.2000000000000002</v>
          </cell>
          <cell r="D885">
            <v>17.672415000000001</v>
          </cell>
          <cell r="E885">
            <v>0.15356</v>
          </cell>
          <cell r="F885">
            <v>7.2109999999999994E-2</v>
          </cell>
          <cell r="G885">
            <v>0.37546003</v>
          </cell>
          <cell r="H885">
            <v>0.21454999999999999</v>
          </cell>
          <cell r="I885">
            <v>30.870588000000001</v>
          </cell>
          <cell r="J885">
            <v>4.3350115000000002</v>
          </cell>
          <cell r="K885">
            <v>117.44</v>
          </cell>
        </row>
        <row r="886">
          <cell r="A886" t="str">
            <v>6782.TW</v>
          </cell>
          <cell r="B886">
            <v>6.85</v>
          </cell>
          <cell r="C886">
            <v>0.54900000000000004</v>
          </cell>
          <cell r="D886">
            <v>17.265917000000002</v>
          </cell>
          <cell r="E886">
            <v>9.672E-2</v>
          </cell>
          <cell r="F886">
            <v>4.1439999999999998E-2</v>
          </cell>
          <cell r="G886">
            <v>0.35748999999999997</v>
          </cell>
          <cell r="H886">
            <v>0.13997999999999999</v>
          </cell>
          <cell r="I886">
            <v>33.649635000000004</v>
          </cell>
          <cell r="J886">
            <v>4.8976902999999998</v>
          </cell>
          <cell r="K886">
            <v>38.058</v>
          </cell>
        </row>
        <row r="887">
          <cell r="A887" t="str">
            <v>6789.TW</v>
          </cell>
          <cell r="B887">
            <v>1.45</v>
          </cell>
          <cell r="C887">
            <v>1.778</v>
          </cell>
          <cell r="D887">
            <v>29.685863000000001</v>
          </cell>
          <cell r="E887">
            <v>2.7279999999999999E-2</v>
          </cell>
          <cell r="F887">
            <v>9.6600000000000002E-3</v>
          </cell>
          <cell r="G887">
            <v>0.16219</v>
          </cell>
          <cell r="H887">
            <v>9.6569989999999994E-2</v>
          </cell>
          <cell r="I887">
            <v>195.51723999999999</v>
          </cell>
          <cell r="J887">
            <v>5.3787922999999997</v>
          </cell>
          <cell r="K887">
            <v>24.585000000000001</v>
          </cell>
        </row>
        <row r="888">
          <cell r="A888" t="str">
            <v>6790.TW</v>
          </cell>
          <cell r="B888">
            <v>2.87</v>
          </cell>
          <cell r="C888">
            <v>0.40200000000000002</v>
          </cell>
          <cell r="D888">
            <v>9.9619769999999992</v>
          </cell>
          <cell r="E888">
            <v>0.17587</v>
          </cell>
          <cell r="F888">
            <v>8.226E-2</v>
          </cell>
          <cell r="G888">
            <v>0.25557000000000002</v>
          </cell>
          <cell r="H888">
            <v>0.14019999999999999</v>
          </cell>
          <cell r="I888">
            <v>18.257840999999999</v>
          </cell>
          <cell r="J888">
            <v>2.4852970000000001</v>
          </cell>
          <cell r="K888">
            <v>38.426000000000002</v>
          </cell>
        </row>
        <row r="889">
          <cell r="A889" t="str">
            <v>6792.TW</v>
          </cell>
          <cell r="B889">
            <v>3.8</v>
          </cell>
          <cell r="E889">
            <v>0.11592</v>
          </cell>
          <cell r="F889">
            <v>5.3790003000000003E-2</v>
          </cell>
          <cell r="G889">
            <v>0.34620000000000001</v>
          </cell>
          <cell r="H889">
            <v>8.2710000000000006E-2</v>
          </cell>
          <cell r="I889">
            <v>21.447368999999998</v>
          </cell>
          <cell r="J889">
            <v>2.3841565</v>
          </cell>
          <cell r="K889">
            <v>29.390999999999998</v>
          </cell>
        </row>
        <row r="890">
          <cell r="A890" t="str">
            <v>6796.TW</v>
          </cell>
          <cell r="B890">
            <v>1.49</v>
          </cell>
          <cell r="C890">
            <v>0.39200000000000002</v>
          </cell>
          <cell r="E890">
            <v>0.10281</v>
          </cell>
          <cell r="F890">
            <v>5.2659999999999998E-2</v>
          </cell>
          <cell r="G890">
            <v>0.57294999999999996</v>
          </cell>
          <cell r="H890">
            <v>0.19477</v>
          </cell>
          <cell r="I890">
            <v>54.093960000000003</v>
          </cell>
          <cell r="J890">
            <v>3.5173466000000002</v>
          </cell>
          <cell r="K890">
            <v>15.959</v>
          </cell>
        </row>
        <row r="891">
          <cell r="A891" t="str">
            <v>6799.TW</v>
          </cell>
          <cell r="B891">
            <v>5.21</v>
          </cell>
          <cell r="C891">
            <v>1.2370000000000001</v>
          </cell>
          <cell r="D891">
            <v>24.555734999999999</v>
          </cell>
          <cell r="E891">
            <v>0.17541999999999999</v>
          </cell>
          <cell r="F891">
            <v>9.7229995E-2</v>
          </cell>
          <cell r="G891">
            <v>0.45582</v>
          </cell>
          <cell r="H891">
            <v>0.1449</v>
          </cell>
          <cell r="I891">
            <v>29.174664</v>
          </cell>
          <cell r="J891">
            <v>4.7946499999999999</v>
          </cell>
          <cell r="K891">
            <v>25.349</v>
          </cell>
        </row>
        <row r="892">
          <cell r="A892" t="str">
            <v>6805.TW</v>
          </cell>
          <cell r="C892">
            <v>0.4</v>
          </cell>
          <cell r="D892">
            <v>18.382352999999998</v>
          </cell>
          <cell r="E892">
            <v>0.17988999999999999</v>
          </cell>
          <cell r="F892">
            <v>7.5229994999999994E-2</v>
          </cell>
          <cell r="G892">
            <v>0.23349</v>
          </cell>
          <cell r="H892">
            <v>0.17499999999999999</v>
          </cell>
          <cell r="K892">
            <v>91.537999999999997</v>
          </cell>
        </row>
        <row r="893">
          <cell r="A893" t="str">
            <v>6806.TW</v>
          </cell>
          <cell r="B893">
            <v>3.1</v>
          </cell>
          <cell r="D893">
            <v>16.415094</v>
          </cell>
          <cell r="E893">
            <v>5.5100000000000003E-2</v>
          </cell>
          <cell r="F893">
            <v>1.8769999999999998E-2</v>
          </cell>
          <cell r="G893">
            <v>0.10033</v>
          </cell>
          <cell r="H893">
            <v>2.5590000000000002E-2</v>
          </cell>
          <cell r="I893">
            <v>42.096775000000001</v>
          </cell>
          <cell r="J893">
            <v>2.3738925000000002</v>
          </cell>
          <cell r="K893">
            <v>56.19</v>
          </cell>
        </row>
        <row r="894">
          <cell r="A894" t="str">
            <v>6807.TW</v>
          </cell>
          <cell r="B894">
            <v>5.87</v>
          </cell>
          <cell r="C894">
            <v>0.41399999999999998</v>
          </cell>
          <cell r="E894">
            <v>0.11654</v>
          </cell>
          <cell r="F894">
            <v>4.521E-2</v>
          </cell>
          <cell r="G894">
            <v>0.18339</v>
          </cell>
          <cell r="H894">
            <v>7.979E-2</v>
          </cell>
          <cell r="I894">
            <v>9.4889270000000003</v>
          </cell>
          <cell r="J894">
            <v>1.4287179999999999</v>
          </cell>
          <cell r="K894">
            <v>69.364999999999995</v>
          </cell>
        </row>
        <row r="895">
          <cell r="A895" t="str">
            <v>6830.TW</v>
          </cell>
          <cell r="B895">
            <v>4.59</v>
          </cell>
          <cell r="D895">
            <v>16.370557999999999</v>
          </cell>
          <cell r="E895">
            <v>8.3330004999999999E-2</v>
          </cell>
          <cell r="F895">
            <v>4.5659999999999999E-2</v>
          </cell>
          <cell r="G895">
            <v>0.35403000000000001</v>
          </cell>
          <cell r="H895">
            <v>4.1220001999999999E-2</v>
          </cell>
          <cell r="I895">
            <v>28.104574</v>
          </cell>
          <cell r="J895">
            <v>2.4019214999999998</v>
          </cell>
          <cell r="K895">
            <v>40.509</v>
          </cell>
        </row>
        <row r="896">
          <cell r="A896" t="str">
            <v>6834.TW</v>
          </cell>
          <cell r="B896">
            <v>-0.64</v>
          </cell>
          <cell r="E896">
            <v>-3.7420000000000002E-2</v>
          </cell>
          <cell r="F896">
            <v>-4.0340000000000001E-2</v>
          </cell>
          <cell r="G896">
            <v>5.3429999999999998E-2</v>
          </cell>
          <cell r="H896">
            <v>-6.1179999999999998E-2</v>
          </cell>
          <cell r="J896">
            <v>2.0312001999999998</v>
          </cell>
          <cell r="K896">
            <v>11.023</v>
          </cell>
        </row>
        <row r="897">
          <cell r="A897" t="str">
            <v>6835.TW</v>
          </cell>
          <cell r="B897">
            <v>3.95</v>
          </cell>
          <cell r="C897">
            <v>-0.246</v>
          </cell>
          <cell r="E897">
            <v>0.14915999999999999</v>
          </cell>
          <cell r="F897">
            <v>5.7010001999999997E-2</v>
          </cell>
          <cell r="G897">
            <v>0.27071000000000001</v>
          </cell>
          <cell r="H897">
            <v>0.12767000000000001</v>
          </cell>
          <cell r="I897">
            <v>13.772152</v>
          </cell>
          <cell r="J897">
            <v>2.2112923000000002</v>
          </cell>
          <cell r="K897">
            <v>33.220999999999997</v>
          </cell>
        </row>
        <row r="898">
          <cell r="A898" t="str">
            <v>6861.TW</v>
          </cell>
          <cell r="B898">
            <v>2.56</v>
          </cell>
          <cell r="C898">
            <v>0.71499999999999997</v>
          </cell>
          <cell r="E898">
            <v>0.11103</v>
          </cell>
          <cell r="F898">
            <v>9.1299999999999992E-3</v>
          </cell>
          <cell r="G898">
            <v>0.27361999999999997</v>
          </cell>
          <cell r="H898">
            <v>-3.4999999E-3</v>
          </cell>
          <cell r="I898">
            <v>28.476564</v>
          </cell>
          <cell r="J898">
            <v>2.2826903000000001</v>
          </cell>
          <cell r="K898">
            <v>47.170999999999999</v>
          </cell>
        </row>
        <row r="899">
          <cell r="A899" t="str">
            <v>6863.TW</v>
          </cell>
          <cell r="B899">
            <v>7.16</v>
          </cell>
          <cell r="D899">
            <v>17.292645</v>
          </cell>
          <cell r="E899">
            <v>9.9820000000000006E-2</v>
          </cell>
          <cell r="F899">
            <v>4.7470002999999997E-2</v>
          </cell>
          <cell r="G899">
            <v>0.30909999999999999</v>
          </cell>
          <cell r="H899">
            <v>0.21666000999999999</v>
          </cell>
          <cell r="I899">
            <v>30.865922999999999</v>
          </cell>
          <cell r="J899">
            <v>2.9324346000000001</v>
          </cell>
          <cell r="K899">
            <v>40.351999999999997</v>
          </cell>
        </row>
        <row r="900">
          <cell r="A900" t="str">
            <v>6901.TW</v>
          </cell>
          <cell r="B900">
            <v>-5.07</v>
          </cell>
          <cell r="E900">
            <v>-0.21607000000000001</v>
          </cell>
          <cell r="F900">
            <v>-0.13397000000000001</v>
          </cell>
          <cell r="H900">
            <v>0.84046995999999996</v>
          </cell>
          <cell r="J900">
            <v>2.6232326000000001</v>
          </cell>
          <cell r="K900">
            <v>-3.1320000000000001</v>
          </cell>
        </row>
        <row r="901">
          <cell r="A901" t="str">
            <v>6906.TW</v>
          </cell>
          <cell r="E901">
            <v>0.21214000999999999</v>
          </cell>
          <cell r="F901">
            <v>0.11276</v>
          </cell>
          <cell r="G901">
            <v>0.82184000000000001</v>
          </cell>
          <cell r="H901">
            <v>0.48618</v>
          </cell>
          <cell r="K901">
            <v>12.153</v>
          </cell>
        </row>
        <row r="902">
          <cell r="A902" t="str">
            <v>6914.TW</v>
          </cell>
          <cell r="E902">
            <v>0.26277</v>
          </cell>
          <cell r="F902">
            <v>7.0910000000000001E-2</v>
          </cell>
          <cell r="G902">
            <v>0.24099001</v>
          </cell>
          <cell r="H902">
            <v>0.17183999999999999</v>
          </cell>
          <cell r="K902">
            <v>70.944000000000003</v>
          </cell>
        </row>
        <row r="903">
          <cell r="A903" t="str">
            <v>6916.TW</v>
          </cell>
          <cell r="E903">
            <v>7.6409995999999994E-2</v>
          </cell>
          <cell r="F903">
            <v>3.3989999999999999E-2</v>
          </cell>
          <cell r="G903">
            <v>0.25864999999999999</v>
          </cell>
          <cell r="H903">
            <v>1.235E-2</v>
          </cell>
          <cell r="K903">
            <v>36.776000000000003</v>
          </cell>
        </row>
        <row r="904">
          <cell r="A904" t="str">
            <v>6928.TW</v>
          </cell>
          <cell r="G904">
            <v>0.19683999999999999</v>
          </cell>
          <cell r="H904">
            <v>1.9480000000000001E-2</v>
          </cell>
          <cell r="K904">
            <v>51.779000000000003</v>
          </cell>
        </row>
        <row r="905">
          <cell r="A905" t="str">
            <v>6933.TW</v>
          </cell>
          <cell r="G905">
            <v>0.16795999</v>
          </cell>
          <cell r="H905">
            <v>3.2719999999999999E-2</v>
          </cell>
          <cell r="K905">
            <v>170.55500000000001</v>
          </cell>
        </row>
        <row r="906">
          <cell r="A906" t="str">
            <v>6937.TW</v>
          </cell>
          <cell r="E906">
            <v>0.14274999999999999</v>
          </cell>
          <cell r="G906">
            <v>0.45250000000000001</v>
          </cell>
          <cell r="H906">
            <v>0.16558999999999999</v>
          </cell>
          <cell r="K906">
            <v>33.316000000000003</v>
          </cell>
        </row>
        <row r="907">
          <cell r="A907" t="str">
            <v>8011.TW</v>
          </cell>
          <cell r="B907">
            <v>0.1</v>
          </cell>
          <cell r="C907">
            <v>1.1299999999999999</v>
          </cell>
          <cell r="D907">
            <v>14.49367</v>
          </cell>
          <cell r="E907">
            <v>1.035E-2</v>
          </cell>
          <cell r="F907">
            <v>4.7000000000000002E-3</v>
          </cell>
          <cell r="G907">
            <v>0.15562001</v>
          </cell>
          <cell r="H907">
            <v>-1.729E-2</v>
          </cell>
          <cell r="I907">
            <v>229</v>
          </cell>
          <cell r="J907">
            <v>1.3153360000000001</v>
          </cell>
          <cell r="K907">
            <v>13.217000000000001</v>
          </cell>
        </row>
        <row r="908">
          <cell r="A908" t="str">
            <v>8016.TW</v>
          </cell>
          <cell r="B908">
            <v>14.88</v>
          </cell>
          <cell r="C908">
            <v>0.71799999999999997</v>
          </cell>
          <cell r="D908">
            <v>6.1669390000000002</v>
          </cell>
          <cell r="E908">
            <v>0.16461000000000001</v>
          </cell>
          <cell r="F908">
            <v>7.9149999999999998E-2</v>
          </cell>
          <cell r="G908">
            <v>0.34166999999999997</v>
          </cell>
          <cell r="H908">
            <v>0.15115000000000001</v>
          </cell>
          <cell r="I908">
            <v>17.775537</v>
          </cell>
          <cell r="J908">
            <v>2.8754374999999999</v>
          </cell>
          <cell r="K908">
            <v>139.523</v>
          </cell>
        </row>
        <row r="909">
          <cell r="A909" t="str">
            <v>8021.TW</v>
          </cell>
          <cell r="B909">
            <v>-0.21</v>
          </cell>
          <cell r="D909">
            <v>18.579882000000001</v>
          </cell>
          <cell r="E909">
            <v>-7.8399999999999997E-3</v>
          </cell>
          <cell r="F909">
            <v>7.6899999999999998E-3</v>
          </cell>
          <cell r="G909">
            <v>0.22754999000000001</v>
          </cell>
          <cell r="H909">
            <v>1.959E-2</v>
          </cell>
          <cell r="J909">
            <v>1.0177951999999999</v>
          </cell>
          <cell r="K909">
            <v>20.359000000000002</v>
          </cell>
        </row>
        <row r="910">
          <cell r="A910" t="str">
            <v>8028.TW</v>
          </cell>
          <cell r="B910">
            <v>2</v>
          </cell>
          <cell r="D910">
            <v>32.657004999999998</v>
          </cell>
          <cell r="E910">
            <v>8.8889999999999997E-2</v>
          </cell>
          <cell r="F910">
            <v>1.4019999999999999E-2</v>
          </cell>
          <cell r="G910">
            <v>0.21582999999999999</v>
          </cell>
          <cell r="H910">
            <v>5.2470002000000002E-2</v>
          </cell>
          <cell r="I910">
            <v>33.799999999999997</v>
          </cell>
          <cell r="J910">
            <v>2.9586834999999998</v>
          </cell>
          <cell r="K910">
            <v>20.065000000000001</v>
          </cell>
        </row>
        <row r="911">
          <cell r="A911" t="str">
            <v>8033.TW</v>
          </cell>
          <cell r="B911">
            <v>0.09</v>
          </cell>
          <cell r="C911">
            <v>1.1220000000000001</v>
          </cell>
          <cell r="E911">
            <v>-2.0029999999999999E-2</v>
          </cell>
          <cell r="F911">
            <v>-1.8360000000000001E-2</v>
          </cell>
          <cell r="G911">
            <v>0.39690999999999999</v>
          </cell>
          <cell r="H911">
            <v>-3.968E-2</v>
          </cell>
          <cell r="I911">
            <v>829.99994000000004</v>
          </cell>
          <cell r="J911">
            <v>8.9034560000000003</v>
          </cell>
          <cell r="K911">
            <v>7.0279999999999996</v>
          </cell>
        </row>
        <row r="912">
          <cell r="A912" t="str">
            <v>8039.TW</v>
          </cell>
          <cell r="B912">
            <v>2.4900000000000002</v>
          </cell>
          <cell r="C912">
            <v>0.441</v>
          </cell>
          <cell r="D912">
            <v>18.842106000000001</v>
          </cell>
          <cell r="E912">
            <v>6.9379999999999997E-2</v>
          </cell>
          <cell r="F912">
            <v>3.0450001000000001E-2</v>
          </cell>
          <cell r="G912">
            <v>0.23200999999999999</v>
          </cell>
          <cell r="H912">
            <v>4.7829999999999998E-2</v>
          </cell>
          <cell r="I912">
            <v>21.566265000000001</v>
          </cell>
          <cell r="J912">
            <v>1.405281</v>
          </cell>
          <cell r="K912">
            <v>41.704000000000001</v>
          </cell>
        </row>
        <row r="913">
          <cell r="A913" t="str">
            <v>8046.TW</v>
          </cell>
          <cell r="B913">
            <v>5.16</v>
          </cell>
          <cell r="C913">
            <v>1.52</v>
          </cell>
          <cell r="D913">
            <v>17.611158</v>
          </cell>
          <cell r="E913">
            <v>7.4679999999999996E-2</v>
          </cell>
          <cell r="F913">
            <v>1.915E-2</v>
          </cell>
          <cell r="G913">
            <v>0.11093</v>
          </cell>
          <cell r="H913">
            <v>-0.111820005</v>
          </cell>
          <cell r="I913">
            <v>39.147289999999998</v>
          </cell>
          <cell r="J913">
            <v>2.9065585</v>
          </cell>
          <cell r="K913">
            <v>56.908999999999999</v>
          </cell>
        </row>
        <row r="914">
          <cell r="A914" t="str">
            <v>8070.TW</v>
          </cell>
          <cell r="B914">
            <v>2.27</v>
          </cell>
          <cell r="D914">
            <v>3.7105071999999999</v>
          </cell>
          <cell r="E914">
            <v>0.12787999999999999</v>
          </cell>
          <cell r="F914">
            <v>2.7709998E-2</v>
          </cell>
          <cell r="G914">
            <v>0.18451998999999999</v>
          </cell>
          <cell r="H914">
            <v>9.6390000000000003E-2</v>
          </cell>
          <cell r="I914">
            <v>22.246696</v>
          </cell>
          <cell r="J914">
            <v>2.0787024000000001</v>
          </cell>
          <cell r="K914">
            <v>24.442</v>
          </cell>
        </row>
        <row r="915">
          <cell r="A915" t="str">
            <v>8072.TW</v>
          </cell>
          <cell r="B915">
            <v>0.97</v>
          </cell>
          <cell r="E915">
            <v>3.8550000000000001E-2</v>
          </cell>
          <cell r="F915">
            <v>2.5799998999999998E-3</v>
          </cell>
          <cell r="G915">
            <v>0.17817</v>
          </cell>
          <cell r="H915">
            <v>2.2200000999999998E-3</v>
          </cell>
          <cell r="I915">
            <v>29.896906000000001</v>
          </cell>
          <cell r="J915">
            <v>1.0479149999999999</v>
          </cell>
          <cell r="K915">
            <v>14.153</v>
          </cell>
        </row>
        <row r="916">
          <cell r="A916" t="str">
            <v>8081.TW</v>
          </cell>
          <cell r="B916">
            <v>18.75</v>
          </cell>
          <cell r="C916">
            <v>0.63200000000000001</v>
          </cell>
          <cell r="D916">
            <v>16.59751</v>
          </cell>
          <cell r="E916">
            <v>0.18995000000000001</v>
          </cell>
          <cell r="F916">
            <v>0.10094</v>
          </cell>
          <cell r="G916">
            <v>0.40422999999999998</v>
          </cell>
          <cell r="H916">
            <v>0.21027999999999999</v>
          </cell>
          <cell r="I916">
            <v>17.066668</v>
          </cell>
          <cell r="J916">
            <v>3.7649271</v>
          </cell>
          <cell r="K916">
            <v>92.278000000000006</v>
          </cell>
        </row>
        <row r="917">
          <cell r="A917" t="str">
            <v>8101.TW</v>
          </cell>
          <cell r="B917">
            <v>-2.61</v>
          </cell>
          <cell r="C917">
            <v>0.90500000000000003</v>
          </cell>
          <cell r="D917">
            <v>3.5106381999999998</v>
          </cell>
          <cell r="E917">
            <v>-1.0420100000000001</v>
          </cell>
          <cell r="F917">
            <v>-0.16788</v>
          </cell>
          <cell r="G917">
            <v>6.5700000000000003E-3</v>
          </cell>
          <cell r="H917">
            <v>-0.59784999999999999</v>
          </cell>
          <cell r="J917">
            <v>2.6484749999999999</v>
          </cell>
          <cell r="K917">
            <v>2.306</v>
          </cell>
        </row>
        <row r="918">
          <cell r="A918" t="str">
            <v>8103.TW</v>
          </cell>
          <cell r="B918">
            <v>3.05</v>
          </cell>
          <cell r="C918">
            <v>0.98399999999999999</v>
          </cell>
          <cell r="D918">
            <v>9.4879519999999999</v>
          </cell>
          <cell r="E918">
            <v>7.0059999999999997E-2</v>
          </cell>
          <cell r="F918">
            <v>3.6609999999999997E-2</v>
          </cell>
          <cell r="G918">
            <v>0.34077000000000002</v>
          </cell>
          <cell r="H918">
            <v>0.104399994</v>
          </cell>
          <cell r="I918">
            <v>15.491803000000001</v>
          </cell>
          <cell r="J918">
            <v>1.2130936000000001</v>
          </cell>
          <cell r="K918">
            <v>37.472999999999999</v>
          </cell>
        </row>
        <row r="919">
          <cell r="A919" t="str">
            <v>8104.TW</v>
          </cell>
          <cell r="B919">
            <v>-3.13</v>
          </cell>
          <cell r="C919">
            <v>1.113</v>
          </cell>
          <cell r="D919">
            <v>44.629629999999999</v>
          </cell>
          <cell r="E919">
            <v>-9.1300000000000006E-2</v>
          </cell>
          <cell r="F919">
            <v>-7.3400004999999999E-3</v>
          </cell>
          <cell r="G919">
            <v>0.11783</v>
          </cell>
          <cell r="H919">
            <v>-4.2079999999999999E-2</v>
          </cell>
          <cell r="J919">
            <v>1.4223882999999999</v>
          </cell>
          <cell r="K919">
            <v>36.417000000000002</v>
          </cell>
        </row>
        <row r="920">
          <cell r="A920" t="str">
            <v>8105.TW</v>
          </cell>
          <cell r="B920">
            <v>0.56000000000000005</v>
          </cell>
          <cell r="D920">
            <v>23.947368999999998</v>
          </cell>
          <cell r="E920">
            <v>3.1530000000000002E-2</v>
          </cell>
          <cell r="F920">
            <v>4.5000002000000002E-4</v>
          </cell>
          <cell r="G920">
            <v>8.2919999999999994E-2</v>
          </cell>
          <cell r="H920">
            <v>-3.3869999999999997E-2</v>
          </cell>
          <cell r="I920">
            <v>24.375</v>
          </cell>
          <cell r="J920">
            <v>0.75535386999999998</v>
          </cell>
          <cell r="K920">
            <v>19.826000000000001</v>
          </cell>
        </row>
        <row r="921">
          <cell r="A921" t="str">
            <v>8110.TW</v>
          </cell>
          <cell r="B921">
            <v>0.22</v>
          </cell>
          <cell r="C921">
            <v>1.002</v>
          </cell>
          <cell r="E921">
            <v>-1.0800000000000001E-2</v>
          </cell>
          <cell r="F921">
            <v>-8.6900004999999995E-3</v>
          </cell>
          <cell r="G921">
            <v>1.8149999999999999E-2</v>
          </cell>
          <cell r="H921">
            <v>3.3660000000000002E-2</v>
          </cell>
          <cell r="I921">
            <v>90.454543999999999</v>
          </cell>
          <cell r="J921">
            <v>0.97429619999999995</v>
          </cell>
          <cell r="K921">
            <v>14.099</v>
          </cell>
        </row>
        <row r="922">
          <cell r="A922" t="str">
            <v>8112.TW</v>
          </cell>
          <cell r="B922">
            <v>5.03</v>
          </cell>
          <cell r="D922">
            <v>15.957445999999999</v>
          </cell>
          <cell r="E922">
            <v>0.18421000000000001</v>
          </cell>
          <cell r="F922">
            <v>5.9889999999999999E-2</v>
          </cell>
          <cell r="G922">
            <v>4.0829999999999998E-2</v>
          </cell>
          <cell r="H922">
            <v>2.2969997999999998E-2</v>
          </cell>
          <cell r="I922">
            <v>16.401589999999999</v>
          </cell>
          <cell r="J922">
            <v>2.9669854999999998</v>
          </cell>
          <cell r="K922">
            <v>405.45699999999999</v>
          </cell>
        </row>
        <row r="923">
          <cell r="A923" t="str">
            <v>8114.TW</v>
          </cell>
          <cell r="B923">
            <v>5.54</v>
          </cell>
          <cell r="C923">
            <v>0.60799999999999998</v>
          </cell>
          <cell r="D923">
            <v>13.058942999999999</v>
          </cell>
          <cell r="E923">
            <v>0.11505</v>
          </cell>
          <cell r="F923">
            <v>4.6329996999999998E-2</v>
          </cell>
          <cell r="G923">
            <v>0.38112997999999998</v>
          </cell>
          <cell r="H923">
            <v>7.4209999999999998E-2</v>
          </cell>
          <cell r="I923">
            <v>23.194946000000002</v>
          </cell>
          <cell r="J923">
            <v>2.6860928999999998</v>
          </cell>
          <cell r="K923">
            <v>130.57300000000001</v>
          </cell>
        </row>
        <row r="924">
          <cell r="A924" t="str">
            <v>8131.TW</v>
          </cell>
          <cell r="B924">
            <v>1.47</v>
          </cell>
          <cell r="C924">
            <v>0.36299999999999999</v>
          </cell>
          <cell r="E924">
            <v>4.3249999999999997E-2</v>
          </cell>
          <cell r="F924">
            <v>1.5039999E-2</v>
          </cell>
          <cell r="G924">
            <v>7.8829999999999997E-2</v>
          </cell>
          <cell r="H924">
            <v>3.2210000000000003E-2</v>
          </cell>
          <cell r="I924">
            <v>26.632653999999999</v>
          </cell>
          <cell r="J924">
            <v>1.4662921</v>
          </cell>
          <cell r="K924">
            <v>17.295999999999999</v>
          </cell>
        </row>
        <row r="925">
          <cell r="A925" t="str">
            <v>8150.TW</v>
          </cell>
          <cell r="B925">
            <v>2.68</v>
          </cell>
          <cell r="C925">
            <v>0.53800000000000003</v>
          </cell>
          <cell r="D925">
            <v>8.5388990000000007</v>
          </cell>
          <cell r="E925">
            <v>8.4599999999999995E-2</v>
          </cell>
          <cell r="F925">
            <v>2.8320000000000001E-2</v>
          </cell>
          <cell r="G925">
            <v>0.16916001</v>
          </cell>
          <cell r="H925">
            <v>6.4569995000000005E-2</v>
          </cell>
          <cell r="I925">
            <v>16.791043999999999</v>
          </cell>
          <cell r="J925">
            <v>1.2943681</v>
          </cell>
          <cell r="K925">
            <v>30.484999999999999</v>
          </cell>
        </row>
        <row r="926">
          <cell r="A926" t="str">
            <v>8163.TW</v>
          </cell>
          <cell r="B926">
            <v>5.82</v>
          </cell>
          <cell r="C926">
            <v>0.75700000000000001</v>
          </cell>
          <cell r="D926">
            <v>17.435898000000002</v>
          </cell>
          <cell r="E926">
            <v>0.13074</v>
          </cell>
          <cell r="F926">
            <v>1.949E-2</v>
          </cell>
          <cell r="G926">
            <v>0.18031</v>
          </cell>
          <cell r="H926">
            <v>4.0770000000000001E-2</v>
          </cell>
          <cell r="I926">
            <v>11.683847999999999</v>
          </cell>
          <cell r="J926">
            <v>1.6621853</v>
          </cell>
          <cell r="K926">
            <v>89.281999999999996</v>
          </cell>
        </row>
        <row r="927">
          <cell r="A927" t="str">
            <v>8201.TW</v>
          </cell>
          <cell r="B927">
            <v>-1.1100000000000001</v>
          </cell>
          <cell r="C927">
            <v>0.94399999999999995</v>
          </cell>
          <cell r="E927">
            <v>-0.12795999999999999</v>
          </cell>
          <cell r="F927">
            <v>-7.1580000000000005E-2</v>
          </cell>
          <cell r="G927">
            <v>0.15281998999999999</v>
          </cell>
          <cell r="H927">
            <v>-0.24562</v>
          </cell>
          <cell r="J927">
            <v>2.2307969999999999</v>
          </cell>
          <cell r="K927">
            <v>8.2769999999999992</v>
          </cell>
        </row>
        <row r="928">
          <cell r="A928" t="str">
            <v>8210.TW</v>
          </cell>
          <cell r="B928">
            <v>11.7</v>
          </cell>
          <cell r="C928">
            <v>0.65400000000000003</v>
          </cell>
          <cell r="D928">
            <v>19.269005</v>
          </cell>
          <cell r="E928">
            <v>0.21057000000000001</v>
          </cell>
          <cell r="F928">
            <v>6.9389999999999993E-2</v>
          </cell>
          <cell r="G928">
            <v>0.22884001000000001</v>
          </cell>
          <cell r="H928">
            <v>0.16732</v>
          </cell>
          <cell r="I928">
            <v>28.162393999999999</v>
          </cell>
          <cell r="J928">
            <v>7.1893000000000002</v>
          </cell>
          <cell r="K928">
            <v>93.542000000000002</v>
          </cell>
        </row>
        <row r="929">
          <cell r="A929" t="str">
            <v>8213.TW</v>
          </cell>
          <cell r="B929">
            <v>3.78</v>
          </cell>
          <cell r="C929">
            <v>0.72</v>
          </cell>
          <cell r="D929">
            <v>9.7087380000000003</v>
          </cell>
          <cell r="E929">
            <v>7.3719999999999994E-2</v>
          </cell>
          <cell r="F929">
            <v>3.4979999999999997E-2</v>
          </cell>
          <cell r="G929">
            <v>0.15137999999999999</v>
          </cell>
          <cell r="H929">
            <v>0.1065</v>
          </cell>
          <cell r="I929">
            <v>10.58201</v>
          </cell>
          <cell r="J929">
            <v>0.73599769999999998</v>
          </cell>
          <cell r="K929">
            <v>69.804000000000002</v>
          </cell>
        </row>
        <row r="930">
          <cell r="A930" t="str">
            <v>8215.TW</v>
          </cell>
          <cell r="B930">
            <v>1.24</v>
          </cell>
          <cell r="D930">
            <v>11.161616</v>
          </cell>
          <cell r="E930">
            <v>5.6090000000000001E-2</v>
          </cell>
          <cell r="F930">
            <v>1.7090000000000001E-2</v>
          </cell>
          <cell r="G930">
            <v>0.18462998999999999</v>
          </cell>
          <cell r="H930">
            <v>2.112E-2</v>
          </cell>
          <cell r="I930">
            <v>26.733871000000001</v>
          </cell>
          <cell r="J930">
            <v>1.9906324</v>
          </cell>
          <cell r="K930">
            <v>54.247</v>
          </cell>
        </row>
        <row r="931">
          <cell r="A931" t="str">
            <v>8222.TW</v>
          </cell>
          <cell r="B931">
            <v>1.24</v>
          </cell>
          <cell r="D931">
            <v>51.337209999999999</v>
          </cell>
          <cell r="E931">
            <v>0.1042</v>
          </cell>
          <cell r="F931">
            <v>1.9129999000000002E-2</v>
          </cell>
          <cell r="G931">
            <v>0.20753999000000001</v>
          </cell>
          <cell r="H931">
            <v>9.2480004000000005E-2</v>
          </cell>
          <cell r="I931">
            <v>35.604840000000003</v>
          </cell>
          <cell r="J931">
            <v>3.5025784999999998</v>
          </cell>
          <cell r="K931">
            <v>10.349</v>
          </cell>
        </row>
        <row r="932">
          <cell r="A932" t="str">
            <v>8249.TW</v>
          </cell>
          <cell r="B932">
            <v>2.15</v>
          </cell>
          <cell r="C932">
            <v>0.76600000000000001</v>
          </cell>
          <cell r="E932">
            <v>5.4739999999999997E-2</v>
          </cell>
          <cell r="F932">
            <v>3.3189999999999997E-2</v>
          </cell>
          <cell r="G932">
            <v>0.19736000000000001</v>
          </cell>
          <cell r="H932">
            <v>6.0979999999999999E-2</v>
          </cell>
          <cell r="I932">
            <v>13.930232</v>
          </cell>
          <cell r="J932">
            <v>0.78341620000000001</v>
          </cell>
          <cell r="K932">
            <v>32.374000000000002</v>
          </cell>
        </row>
        <row r="933">
          <cell r="A933" t="str">
            <v>8261.TW</v>
          </cell>
          <cell r="B933">
            <v>3.02</v>
          </cell>
          <cell r="C933">
            <v>1.127</v>
          </cell>
          <cell r="E933">
            <v>6.5280000000000005E-2</v>
          </cell>
          <cell r="F933">
            <v>2.7550000000000002E-2</v>
          </cell>
          <cell r="G933">
            <v>0.24400999000000001</v>
          </cell>
          <cell r="H933">
            <v>4.3470003E-2</v>
          </cell>
          <cell r="I933">
            <v>28.079471999999999</v>
          </cell>
          <cell r="J933">
            <v>1.8574090000000001</v>
          </cell>
          <cell r="K933">
            <v>23.8</v>
          </cell>
        </row>
        <row r="934">
          <cell r="A934" t="str">
            <v>8271.TW</v>
          </cell>
          <cell r="B934">
            <v>4.37</v>
          </cell>
          <cell r="C934">
            <v>0.61099999999999999</v>
          </cell>
          <cell r="E934">
            <v>0.13797000000000001</v>
          </cell>
          <cell r="F934">
            <v>7.1660000000000001E-2</v>
          </cell>
          <cell r="G934">
            <v>0.23306999</v>
          </cell>
          <cell r="H934">
            <v>9.2469999999999997E-2</v>
          </cell>
          <cell r="I934">
            <v>15.789474500000001</v>
          </cell>
          <cell r="J934">
            <v>1.9649162</v>
          </cell>
          <cell r="K934">
            <v>62.204999999999998</v>
          </cell>
        </row>
        <row r="935">
          <cell r="A935" t="str">
            <v>8341.TW</v>
          </cell>
          <cell r="B935">
            <v>2.65</v>
          </cell>
          <cell r="C935">
            <v>0.38</v>
          </cell>
          <cell r="D935">
            <v>21.666665999999999</v>
          </cell>
          <cell r="E935">
            <v>9.758E-2</v>
          </cell>
          <cell r="F935">
            <v>3.6059998000000003E-2</v>
          </cell>
          <cell r="G935">
            <v>0.41213</v>
          </cell>
          <cell r="H935">
            <v>0.19148999999999999</v>
          </cell>
          <cell r="I935">
            <v>36.792450000000002</v>
          </cell>
          <cell r="J935">
            <v>2.5307583999999999</v>
          </cell>
          <cell r="K935">
            <v>27.094999999999999</v>
          </cell>
        </row>
        <row r="936">
          <cell r="A936" t="str">
            <v>8367.TW</v>
          </cell>
          <cell r="B936">
            <v>2.59</v>
          </cell>
          <cell r="D936">
            <v>20.936170000000001</v>
          </cell>
          <cell r="E936">
            <v>7.5430005999999994E-2</v>
          </cell>
          <cell r="F936">
            <v>1.8599999999999998E-2</v>
          </cell>
          <cell r="G936">
            <v>0.29986000000000002</v>
          </cell>
          <cell r="H936">
            <v>0.1676</v>
          </cell>
          <cell r="I936">
            <v>18.99614</v>
          </cell>
          <cell r="J936">
            <v>1.3774953999999999</v>
          </cell>
          <cell r="K936">
            <v>27.724</v>
          </cell>
        </row>
        <row r="937">
          <cell r="A937" t="str">
            <v>8374.TW</v>
          </cell>
          <cell r="B937">
            <v>-0.2</v>
          </cell>
          <cell r="C937">
            <v>0.46</v>
          </cell>
          <cell r="E937">
            <v>-8.6800000000000002E-3</v>
          </cell>
          <cell r="F937">
            <v>-4.5700000000000003E-3</v>
          </cell>
          <cell r="G937">
            <v>0.21179001</v>
          </cell>
          <cell r="H937">
            <v>-1.8699999999999999E-3</v>
          </cell>
          <cell r="J937">
            <v>2.8536836999999999</v>
          </cell>
          <cell r="K937">
            <v>26.317</v>
          </cell>
        </row>
        <row r="938">
          <cell r="A938" t="str">
            <v>8404.TW</v>
          </cell>
          <cell r="B938">
            <v>-1.27</v>
          </cell>
          <cell r="C938">
            <v>0.89700000000000002</v>
          </cell>
          <cell r="D938">
            <v>19.852941999999999</v>
          </cell>
          <cell r="E938">
            <v>-7.0690000000000003E-2</v>
          </cell>
          <cell r="F938">
            <v>6.1599999999999997E-3</v>
          </cell>
          <cell r="G938">
            <v>0.31341999999999998</v>
          </cell>
          <cell r="H938">
            <v>0.13661000000000001</v>
          </cell>
          <cell r="J938">
            <v>1.3078860999999999</v>
          </cell>
          <cell r="K938">
            <v>16.248000000000001</v>
          </cell>
        </row>
        <row r="939">
          <cell r="A939" t="str">
            <v>8411.TW</v>
          </cell>
          <cell r="B939">
            <v>0.24</v>
          </cell>
          <cell r="C939">
            <v>0.57099999999999995</v>
          </cell>
          <cell r="D939">
            <v>24.464285</v>
          </cell>
          <cell r="E939">
            <v>5.6499999999999996E-3</v>
          </cell>
          <cell r="F939">
            <v>9.2599999999999991E-3</v>
          </cell>
          <cell r="G939">
            <v>0.102010004</v>
          </cell>
          <cell r="H939">
            <v>3.9149999999999997E-2</v>
          </cell>
          <cell r="I939">
            <v>57.083331999999999</v>
          </cell>
          <cell r="J939">
            <v>0.52039809999999997</v>
          </cell>
          <cell r="K939">
            <v>37.822000000000003</v>
          </cell>
        </row>
        <row r="940">
          <cell r="A940" t="str">
            <v>8422.TW</v>
          </cell>
          <cell r="B940">
            <v>7.69</v>
          </cell>
          <cell r="D940">
            <v>16.950673999999999</v>
          </cell>
          <cell r="E940">
            <v>0.13972999</v>
          </cell>
          <cell r="F940">
            <v>4.6859999999999999E-2</v>
          </cell>
          <cell r="G940">
            <v>0.39528000000000002</v>
          </cell>
          <cell r="H940">
            <v>0.22111</v>
          </cell>
          <cell r="I940">
            <v>24.577373999999999</v>
          </cell>
          <cell r="J940">
            <v>3.1783402000000001</v>
          </cell>
          <cell r="K940">
            <v>39.012</v>
          </cell>
        </row>
        <row r="941">
          <cell r="A941" t="str">
            <v>8429.TW</v>
          </cell>
          <cell r="B941">
            <v>-0.14000000000000001</v>
          </cell>
          <cell r="C941">
            <v>0.8</v>
          </cell>
          <cell r="D941">
            <v>4.8774509999999998</v>
          </cell>
          <cell r="E941">
            <v>-3.9500003000000001E-3</v>
          </cell>
          <cell r="F941">
            <v>-4.0899999999999999E-3</v>
          </cell>
          <cell r="G941">
            <v>5.7800002000000003E-2</v>
          </cell>
          <cell r="H941">
            <v>-1.3145598999999999</v>
          </cell>
          <cell r="J941">
            <v>0.29713023</v>
          </cell>
          <cell r="K941">
            <v>1.0840000000000001</v>
          </cell>
        </row>
        <row r="942">
          <cell r="A942" t="str">
            <v>8438.TW</v>
          </cell>
          <cell r="B942">
            <v>1.42</v>
          </cell>
          <cell r="C942">
            <v>0.42899999999999999</v>
          </cell>
          <cell r="E942">
            <v>5.2290000000000003E-2</v>
          </cell>
          <cell r="F942">
            <v>2.5880001E-2</v>
          </cell>
          <cell r="G942">
            <v>0.12634000000000001</v>
          </cell>
          <cell r="H942">
            <v>6.5500000000000003E-2</v>
          </cell>
          <cell r="I942">
            <v>29.859158000000001</v>
          </cell>
          <cell r="J942">
            <v>1.7313190000000001</v>
          </cell>
          <cell r="K942">
            <v>43.741</v>
          </cell>
        </row>
        <row r="943">
          <cell r="A943" t="str">
            <v>8442.TW</v>
          </cell>
          <cell r="B943">
            <v>10.210000000000001</v>
          </cell>
          <cell r="D943">
            <v>12.631579</v>
          </cell>
          <cell r="E943">
            <v>0.25098999999999999</v>
          </cell>
          <cell r="F943">
            <v>6.676E-2</v>
          </cell>
          <cell r="G943">
            <v>0.20760999999999999</v>
          </cell>
          <cell r="H943">
            <v>7.639E-2</v>
          </cell>
          <cell r="I943">
            <v>11.753183</v>
          </cell>
          <cell r="J943">
            <v>2.5433428</v>
          </cell>
          <cell r="K943">
            <v>127.71899999999999</v>
          </cell>
        </row>
        <row r="944">
          <cell r="A944" t="str">
            <v>8443.TW</v>
          </cell>
          <cell r="B944">
            <v>0.37</v>
          </cell>
          <cell r="C944">
            <v>0.32200000000000001</v>
          </cell>
          <cell r="E944">
            <v>2.0660000000000001E-2</v>
          </cell>
          <cell r="F944">
            <v>1.3400001000000001E-3</v>
          </cell>
          <cell r="G944">
            <v>0.58574002999999997</v>
          </cell>
          <cell r="H944">
            <v>-5.5999999999999999E-3</v>
          </cell>
          <cell r="I944">
            <v>32.972973000000003</v>
          </cell>
          <cell r="J944">
            <v>0.97984093000000005</v>
          </cell>
          <cell r="K944">
            <v>17.637</v>
          </cell>
        </row>
        <row r="945">
          <cell r="A945" t="str">
            <v>8454.TW</v>
          </cell>
          <cell r="B945">
            <v>15.2</v>
          </cell>
          <cell r="C945">
            <v>0.79</v>
          </cell>
          <cell r="D945">
            <v>23.850897</v>
          </cell>
          <cell r="E945">
            <v>0.33210000000000001</v>
          </cell>
          <cell r="F945">
            <v>0.10402001</v>
          </cell>
          <cell r="G945">
            <v>9.4810000000000005E-2</v>
          </cell>
          <cell r="H945">
            <v>4.1570000000000003E-2</v>
          </cell>
          <cell r="I945">
            <v>27.993421999999999</v>
          </cell>
          <cell r="J945">
            <v>9.1670970000000001</v>
          </cell>
          <cell r="K945">
            <v>461.84899999999999</v>
          </cell>
        </row>
        <row r="946">
          <cell r="A946" t="str">
            <v>8462.TW</v>
          </cell>
          <cell r="B946">
            <v>2.4</v>
          </cell>
          <cell r="D946">
            <v>22.547169</v>
          </cell>
          <cell r="E946">
            <v>0.10446999</v>
          </cell>
          <cell r="F946">
            <v>1.9230000000000001E-2</v>
          </cell>
          <cell r="G946">
            <v>0.25315001999999998</v>
          </cell>
          <cell r="H946">
            <v>7.1349999999999997E-2</v>
          </cell>
          <cell r="I946">
            <v>49.791663999999997</v>
          </cell>
          <cell r="J946">
            <v>5.0618433999999999</v>
          </cell>
          <cell r="K946">
            <v>59.529000000000003</v>
          </cell>
        </row>
        <row r="947">
          <cell r="A947" t="str">
            <v>8463.TW</v>
          </cell>
          <cell r="B947">
            <v>1.1200000000000001</v>
          </cell>
          <cell r="C947">
            <v>0.69299999999999995</v>
          </cell>
          <cell r="E947">
            <v>8.2669999999999993E-2</v>
          </cell>
          <cell r="F947">
            <v>2.4459999999999999E-2</v>
          </cell>
          <cell r="G947">
            <v>0.113620006</v>
          </cell>
          <cell r="H947">
            <v>5.289E-2</v>
          </cell>
          <cell r="I947">
            <v>26.383928000000001</v>
          </cell>
          <cell r="J947">
            <v>1.9430562</v>
          </cell>
          <cell r="K947">
            <v>36.671999999999997</v>
          </cell>
        </row>
        <row r="948">
          <cell r="A948" t="str">
            <v>8464.TW</v>
          </cell>
          <cell r="B948">
            <v>19.71</v>
          </cell>
          <cell r="C948">
            <v>0.91300000000000003</v>
          </cell>
          <cell r="D948">
            <v>15.429943</v>
          </cell>
          <cell r="E948">
            <v>0.25988</v>
          </cell>
          <cell r="F948">
            <v>0.13204001000000001</v>
          </cell>
          <cell r="G948">
            <v>0.55284999999999995</v>
          </cell>
          <cell r="H948">
            <v>0.24364</v>
          </cell>
          <cell r="I948">
            <v>17.935058999999999</v>
          </cell>
          <cell r="J948">
            <v>4.6157865999999999</v>
          </cell>
          <cell r="K948">
            <v>92.694999999999993</v>
          </cell>
        </row>
        <row r="949">
          <cell r="A949" t="str">
            <v>8466.TW</v>
          </cell>
          <cell r="B949">
            <v>-0.41</v>
          </cell>
          <cell r="C949">
            <v>0.48499999999999999</v>
          </cell>
          <cell r="D949">
            <v>10.329067999999999</v>
          </cell>
          <cell r="E949">
            <v>-3.7690000000000001E-2</v>
          </cell>
          <cell r="F949">
            <v>-9.2000000000000003E-4</v>
          </cell>
          <cell r="G949">
            <v>0.1547</v>
          </cell>
          <cell r="H949">
            <v>6.0799996999999998E-3</v>
          </cell>
          <cell r="J949">
            <v>1.5180011</v>
          </cell>
          <cell r="K949">
            <v>41.146000000000001</v>
          </cell>
        </row>
        <row r="950">
          <cell r="A950" t="str">
            <v>8467.TW</v>
          </cell>
          <cell r="B950">
            <v>8.76</v>
          </cell>
          <cell r="C950">
            <v>0.66900000000000004</v>
          </cell>
          <cell r="E950">
            <v>0.23312000999999999</v>
          </cell>
          <cell r="F950">
            <v>9.0410000000000004E-2</v>
          </cell>
          <cell r="G950">
            <v>0.40453997000000003</v>
          </cell>
          <cell r="H950">
            <v>0.20969999</v>
          </cell>
          <cell r="I950">
            <v>20.205479</v>
          </cell>
          <cell r="J950">
            <v>4.2207173999999998</v>
          </cell>
          <cell r="K950">
            <v>41.256999999999998</v>
          </cell>
        </row>
        <row r="951">
          <cell r="A951" t="str">
            <v>8473.TW</v>
          </cell>
          <cell r="B951">
            <v>1.0900000000000001</v>
          </cell>
          <cell r="C951">
            <v>0.40200000000000002</v>
          </cell>
          <cell r="D951">
            <v>10.583555</v>
          </cell>
          <cell r="E951">
            <v>2.2550002E-2</v>
          </cell>
          <cell r="F951">
            <v>1.651E-2</v>
          </cell>
          <cell r="G951">
            <v>0.16825001000000001</v>
          </cell>
          <cell r="H951">
            <v>0.10236000000000001</v>
          </cell>
          <cell r="I951">
            <v>36.605502999999999</v>
          </cell>
          <cell r="J951">
            <v>1.0849762000000001</v>
          </cell>
          <cell r="K951">
            <v>25.082000000000001</v>
          </cell>
        </row>
        <row r="952">
          <cell r="A952" t="str">
            <v>8476.TW</v>
          </cell>
          <cell r="C952">
            <v>0.121</v>
          </cell>
          <cell r="E952">
            <v>0.21751000000000001</v>
          </cell>
          <cell r="F952">
            <v>0.10403</v>
          </cell>
          <cell r="G952">
            <v>0.36512001999999999</v>
          </cell>
          <cell r="H952">
            <v>-2.0459999999999999E-2</v>
          </cell>
          <cell r="K952">
            <v>19.097000000000001</v>
          </cell>
        </row>
        <row r="953">
          <cell r="A953" t="str">
            <v>8478.TW</v>
          </cell>
          <cell r="B953">
            <v>22.7</v>
          </cell>
          <cell r="D953">
            <v>15.131579</v>
          </cell>
          <cell r="E953">
            <v>0.33571000000000001</v>
          </cell>
          <cell r="F953">
            <v>0.11525000000000001</v>
          </cell>
          <cell r="G953">
            <v>0.46483000000000002</v>
          </cell>
          <cell r="H953">
            <v>0.2944</v>
          </cell>
          <cell r="I953">
            <v>16.718060999999999</v>
          </cell>
          <cell r="J953">
            <v>5.0132102999999999</v>
          </cell>
          <cell r="K953">
            <v>74.558000000000007</v>
          </cell>
        </row>
        <row r="954">
          <cell r="A954" t="str">
            <v>8481.TW</v>
          </cell>
          <cell r="B954">
            <v>1.74</v>
          </cell>
          <cell r="C954">
            <v>0.27800000000000002</v>
          </cell>
          <cell r="D954">
            <v>15.595238999999999</v>
          </cell>
          <cell r="E954">
            <v>7.5560000000000002E-2</v>
          </cell>
          <cell r="F954">
            <v>4.4979999999999999E-2</v>
          </cell>
          <cell r="G954">
            <v>0.43108000000000002</v>
          </cell>
          <cell r="H954">
            <v>8.8980000000000004E-2</v>
          </cell>
          <cell r="I954">
            <v>30.114943</v>
          </cell>
          <cell r="J954">
            <v>2.1998321999999999</v>
          </cell>
          <cell r="K954">
            <v>14.92</v>
          </cell>
        </row>
        <row r="955">
          <cell r="A955" t="str">
            <v>8482.TW</v>
          </cell>
          <cell r="B955">
            <v>3.39</v>
          </cell>
          <cell r="C955">
            <v>0.39300000000000002</v>
          </cell>
          <cell r="E955">
            <v>8.2470000000000002E-2</v>
          </cell>
          <cell r="F955">
            <v>5.0160000000000003E-2</v>
          </cell>
          <cell r="G955">
            <v>0.35476999999999997</v>
          </cell>
          <cell r="H955">
            <v>-1.5180000000000001E-2</v>
          </cell>
          <cell r="I955">
            <v>18.761060000000001</v>
          </cell>
          <cell r="J955">
            <v>2.088327</v>
          </cell>
          <cell r="K955">
            <v>33.616</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13" zoomScale="50" zoomScaleNormal="50" workbookViewId="0">
      <selection activeCell="Y40" sqref="Y40"/>
    </sheetView>
  </sheetViews>
  <sheetFormatPr defaultColWidth="9" defaultRowHeight="17"/>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7" zoomScale="38" zoomScaleNormal="38" workbookViewId="0">
      <selection activeCell="AF37" sqref="AF37"/>
    </sheetView>
  </sheetViews>
  <sheetFormatPr defaultColWidth="9" defaultRowHeight="17"/>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E3" zoomScale="37" zoomScaleNormal="37" workbookViewId="0">
      <selection activeCell="AD44" sqref="AD44"/>
    </sheetView>
  </sheetViews>
  <sheetFormatPr defaultColWidth="9" defaultRowHeight="14.5"/>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O41" sqref="O41"/>
    </sheetView>
  </sheetViews>
  <sheetFormatPr defaultColWidth="9" defaultRowHeight="14.5"/>
  <cols>
    <col min="1" max="16384" width="9" style="4"/>
  </cols>
  <sheetData>
    <row r="2" ht="15" customHeight="1"/>
    <row r="3" ht="15.65" customHeight="1"/>
    <row r="6" ht="15" customHeight="1"/>
    <row r="7" ht="15" customHeight="1"/>
    <row r="8" ht="15" customHeight="1"/>
    <row r="9" ht="15" customHeight="1"/>
    <row r="10" ht="15" customHeight="1"/>
    <row r="11" ht="15" customHeight="1"/>
    <row r="12" ht="15.65" customHeight="1"/>
    <row r="13" ht="15.65" customHeight="1"/>
    <row r="14" ht="15" customHeight="1"/>
    <row r="15" ht="15" customHeight="1"/>
    <row r="16" ht="15" customHeight="1"/>
    <row r="17" ht="15" customHeight="1"/>
    <row r="18" ht="15" customHeight="1"/>
    <row r="19" ht="15" customHeight="1"/>
    <row r="20" ht="15.65"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8"/>
  <sheetViews>
    <sheetView workbookViewId="0">
      <selection activeCell="F12" sqref="F12"/>
    </sheetView>
  </sheetViews>
  <sheetFormatPr defaultColWidth="8.6640625" defaultRowHeight="17"/>
  <cols>
    <col min="1" max="1" width="16" style="26" customWidth="1"/>
    <col min="2" max="2" width="15.9140625" style="26" customWidth="1"/>
    <col min="3" max="3" width="14.33203125" style="26" customWidth="1"/>
    <col min="4" max="16384" width="8.6640625" style="26"/>
  </cols>
  <sheetData>
    <row r="1" spans="1:3">
      <c r="A1" s="27" t="s">
        <v>624</v>
      </c>
      <c r="B1" s="28" t="s">
        <v>625</v>
      </c>
      <c r="C1" s="29" t="s">
        <v>626</v>
      </c>
    </row>
    <row r="2" spans="1:3">
      <c r="A2" s="31" t="s">
        <v>381</v>
      </c>
      <c r="B2" s="33" t="s">
        <v>515</v>
      </c>
      <c r="C2" s="35" t="s">
        <v>179</v>
      </c>
    </row>
    <row r="3" spans="1:3">
      <c r="A3" s="31" t="s">
        <v>265</v>
      </c>
      <c r="B3" s="33" t="s">
        <v>511</v>
      </c>
      <c r="C3"/>
    </row>
    <row r="4" spans="1:3">
      <c r="A4" s="31" t="s">
        <v>302</v>
      </c>
      <c r="B4" s="33" t="s">
        <v>596</v>
      </c>
      <c r="C4"/>
    </row>
    <row r="5" spans="1:3">
      <c r="A5" s="31" t="s">
        <v>471</v>
      </c>
      <c r="B5"/>
      <c r="C5"/>
    </row>
    <row r="6" spans="1:3">
      <c r="A6" s="31" t="s">
        <v>318</v>
      </c>
      <c r="B6"/>
      <c r="C6"/>
    </row>
    <row r="7" spans="1:3">
      <c r="A7" s="31" t="s">
        <v>459</v>
      </c>
      <c r="B7"/>
      <c r="C7"/>
    </row>
    <row r="8" spans="1:3">
      <c r="A8"/>
      <c r="B8"/>
      <c r="C8"/>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activeCell="D18" sqref="D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381</v>
      </c>
      <c r="B2" t="s">
        <v>515</v>
      </c>
      <c r="C2" t="s">
        <v>179</v>
      </c>
    </row>
    <row r="3" spans="1:3">
      <c r="A3" t="s">
        <v>265</v>
      </c>
      <c r="B3" t="s">
        <v>511</v>
      </c>
    </row>
    <row r="4" spans="1:3">
      <c r="A4" t="s">
        <v>302</v>
      </c>
      <c r="B4" t="s">
        <v>596</v>
      </c>
    </row>
    <row r="5" spans="1:3">
      <c r="A5" t="s">
        <v>471</v>
      </c>
    </row>
    <row r="6" spans="1:3">
      <c r="A6" t="s">
        <v>318</v>
      </c>
    </row>
    <row r="7" spans="1:3">
      <c r="A7" t="s">
        <v>459</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3" zoomScale="42" zoomScaleNormal="42" workbookViewId="0">
      <selection activeCell="W33" sqref="W33"/>
    </sheetView>
  </sheetViews>
  <sheetFormatPr defaultRowHeight="17"/>
  <sheetData/>
  <phoneticPr fontId="6" type="noConversion"/>
  <pageMargins left="0.7" right="0.7" top="0.75" bottom="0.75" header="0.3" footer="0.3"/>
  <pageSetup paperSize="9" scale="4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H33:Q35"/>
  <sheetViews>
    <sheetView zoomScale="32" zoomScaleNormal="32" workbookViewId="0">
      <selection activeCell="AD31" sqref="AD31"/>
    </sheetView>
  </sheetViews>
  <sheetFormatPr defaultRowHeight="17"/>
  <sheetData>
    <row r="33" spans="8:17">
      <c r="H33">
        <v>6.0999999999999999E-2</v>
      </c>
      <c r="I33">
        <v>0.19400000000000001</v>
      </c>
      <c r="J33">
        <v>0.01</v>
      </c>
      <c r="K33">
        <v>3.1E-2</v>
      </c>
      <c r="L33">
        <v>7.0000000000000001E-3</v>
      </c>
      <c r="M33">
        <v>0.16800000000000001</v>
      </c>
      <c r="N33">
        <v>0.109</v>
      </c>
      <c r="O33">
        <v>0.16600000000000001</v>
      </c>
      <c r="P33">
        <v>7.1999999999999995E-2</v>
      </c>
      <c r="Q33">
        <v>0.182</v>
      </c>
    </row>
    <row r="34" spans="8:17">
      <c r="H34">
        <v>0.1941097072315405</v>
      </c>
      <c r="I34">
        <v>2.2306665003746434E-2</v>
      </c>
      <c r="J34">
        <v>0.14935415964661458</v>
      </c>
      <c r="K34">
        <v>1.0124238092150653</v>
      </c>
    </row>
    <row r="35" spans="8:17">
      <c r="I35">
        <f>H$33*幕後結果_最佳化!Z$1005/$H$34</f>
        <v>-7.6963527152012334E-3</v>
      </c>
      <c r="J35">
        <f>I$33*幕後結果_最佳化!AA$1005/$H$34</f>
        <v>-1.3402246663322348</v>
      </c>
      <c r="K35">
        <f>J$33*幕後結果_最佳化!AB$1005/$H$34</f>
        <v>2.2994245373656158E-2</v>
      </c>
      <c r="L35">
        <f>K$33*幕後結果_最佳化!AC$1005/$H$34</f>
        <v>0.14336590019269568</v>
      </c>
      <c r="M35">
        <f>L$33*幕後結果_最佳化!AD$1005/$H$34</f>
        <v>-2.4664473951783181E-3</v>
      </c>
      <c r="N35">
        <f>M$33*幕後結果_最佳化!AE$1005/$H$34</f>
        <v>0.29765970426352478</v>
      </c>
      <c r="O35">
        <f>N$33*幕後結果_最佳化!AF$1005/$H$34</f>
        <v>0.65316975164850155</v>
      </c>
      <c r="P35">
        <f>O$33*幕後結果_最佳化!AG$1005/$H$34</f>
        <v>-0.72054363377553232</v>
      </c>
      <c r="Q35">
        <f>P$33*幕後結果_最佳化!AH$1005/$H$34</f>
        <v>4.8125081290395277E-2</v>
      </c>
    </row>
  </sheetData>
  <phoneticPr fontId="6" type="noConversion"/>
  <pageMargins left="0.7" right="0.7" top="0.75" bottom="0.75" header="0.3" footer="0.3"/>
  <pageSetup paperSize="9" scale="50"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zoomScale="86" zoomScaleNormal="86" workbookViewId="0">
      <selection activeCell="D17" sqref="D17"/>
    </sheetView>
  </sheetViews>
  <sheetFormatPr defaultRowHeight="17"/>
  <cols>
    <col min="1" max="1" width="16.6640625" customWidth="1"/>
    <col min="2" max="2" width="16.83203125" customWidth="1"/>
    <col min="3" max="3" width="16.1640625" customWidth="1"/>
  </cols>
  <sheetData>
    <row r="1" spans="1:3">
      <c r="A1" s="30" t="s">
        <v>642</v>
      </c>
      <c r="B1" s="32" t="s">
        <v>636</v>
      </c>
      <c r="C1" s="34" t="s">
        <v>626</v>
      </c>
    </row>
    <row r="2" spans="1:3">
      <c r="A2" s="31" t="s">
        <v>454</v>
      </c>
      <c r="B2" s="33" t="s">
        <v>553</v>
      </c>
      <c r="C2" s="35" t="s">
        <v>198</v>
      </c>
    </row>
    <row r="3" spans="1:3">
      <c r="A3" s="31" t="s">
        <v>384</v>
      </c>
      <c r="B3" s="33" t="s">
        <v>582</v>
      </c>
    </row>
    <row r="4" spans="1:3">
      <c r="A4" s="31" t="s">
        <v>291</v>
      </c>
      <c r="B4" s="33" t="s">
        <v>542</v>
      </c>
    </row>
    <row r="5" spans="1:3">
      <c r="A5" s="31" t="s">
        <v>309</v>
      </c>
      <c r="B5" s="33" t="s">
        <v>514</v>
      </c>
    </row>
    <row r="6" spans="1:3">
      <c r="A6" s="31" t="s">
        <v>321</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B18" sqref="B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422</v>
      </c>
      <c r="B2" t="s">
        <v>510</v>
      </c>
      <c r="C2" t="s">
        <v>212</v>
      </c>
    </row>
    <row r="3" spans="1:3">
      <c r="A3" t="s">
        <v>343</v>
      </c>
      <c r="B3" t="s">
        <v>581</v>
      </c>
    </row>
    <row r="4" spans="1:3">
      <c r="A4" t="s">
        <v>384</v>
      </c>
      <c r="B4" t="s">
        <v>532</v>
      </c>
    </row>
    <row r="5" spans="1:3">
      <c r="A5" t="s">
        <v>425</v>
      </c>
      <c r="B5" t="s">
        <v>549</v>
      </c>
    </row>
    <row r="6" spans="1:3">
      <c r="A6" t="s">
        <v>271</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A16" zoomScale="51" zoomScaleNormal="51" workbookViewId="0">
      <selection activeCell="U55" sqref="U55"/>
    </sheetView>
  </sheetViews>
  <sheetFormatPr defaultRowHeight="17"/>
  <sheetData>
    <row r="17" spans="25:25">
      <c r="Y17" s="1" t="s">
        <v>99</v>
      </c>
    </row>
    <row r="26" spans="25:25">
      <c r="Y26" s="1" t="s">
        <v>99</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G23:Q35"/>
  <sheetViews>
    <sheetView zoomScale="33" zoomScaleNormal="33" workbookViewId="0">
      <selection activeCell="V36" sqref="V36"/>
    </sheetView>
  </sheetViews>
  <sheetFormatPr defaultColWidth="8.6640625" defaultRowHeight="17"/>
  <cols>
    <col min="1" max="16384" width="8.6640625" style="114"/>
  </cols>
  <sheetData>
    <row r="23" s="114" customFormat="1" ht="9.75" customHeight="1"/>
    <row r="24" s="114" customFormat="1" hidden="1"/>
    <row r="33" spans="7:17">
      <c r="G33" s="114" t="s">
        <v>786</v>
      </c>
      <c r="H33" s="114">
        <v>0</v>
      </c>
      <c r="I33" s="114">
        <v>0.22</v>
      </c>
      <c r="J33" s="114">
        <v>6.3E-2</v>
      </c>
      <c r="K33" s="114">
        <v>0.214</v>
      </c>
      <c r="L33" s="114">
        <v>0.107</v>
      </c>
      <c r="M33" s="114">
        <v>9.4E-2</v>
      </c>
      <c r="N33" s="114">
        <v>1.6E-2</v>
      </c>
      <c r="O33" s="114">
        <v>0.14699999999999999</v>
      </c>
      <c r="P33" s="114">
        <v>0.11899999999999999</v>
      </c>
      <c r="Q33" s="114">
        <v>2.1000000000000001E-2</v>
      </c>
    </row>
    <row r="34" spans="7:17">
      <c r="G34" s="114" t="s">
        <v>787</v>
      </c>
      <c r="H34" s="114">
        <v>0.38593218279195096</v>
      </c>
      <c r="I34" s="114">
        <v>6.1711793365539162E-2</v>
      </c>
      <c r="J34" s="114">
        <v>0.24841858498417377</v>
      </c>
      <c r="K34" s="114">
        <v>1.3808636049263578</v>
      </c>
    </row>
    <row r="35" spans="7:17">
      <c r="G35" s="114" t="s">
        <v>788</v>
      </c>
      <c r="H35" s="114">
        <f>H$33*幕後結果_最佳化!Z$1005/$H$34</f>
        <v>0</v>
      </c>
      <c r="I35" s="114">
        <f>H$33*幕後結果_最佳化!Z$1005/$H$34</f>
        <v>0</v>
      </c>
      <c r="J35" s="114">
        <f>I$33*幕後結果_最佳化!AA$1005/$H$34</f>
        <v>-0.76442488460407299</v>
      </c>
      <c r="K35" s="114">
        <f>J$33*幕後結果_最佳化!AB$1005/$H$34</f>
        <v>7.2861141283336511E-2</v>
      </c>
      <c r="L35" s="114">
        <f>K$33*幕後結果_最佳化!AC$1005/$H$34</f>
        <v>0.49777628741475505</v>
      </c>
      <c r="M35" s="114">
        <f>L$33*幕後結果_最佳化!AD$1005/$H$34</f>
        <v>-1.8962424019633713E-2</v>
      </c>
      <c r="N35" s="114">
        <f>M$33*幕後結果_最佳化!AE$1005/$H$34</f>
        <v>8.3767369273332851E-2</v>
      </c>
      <c r="O35" s="114">
        <f>N$33*幕後結果_最佳化!AF$1005/$H$34</f>
        <v>4.8223175776122014E-2</v>
      </c>
      <c r="P35" s="114">
        <f>O$33*幕後結果_最佳化!AG$1005/$H$34</f>
        <v>-0.32092665601200693</v>
      </c>
      <c r="Q35" s="114">
        <f>P$33*幕後結果_最佳化!AH$1005/$H$34</f>
        <v>4.0005730025580263E-2</v>
      </c>
    </row>
  </sheetData>
  <phoneticPr fontId="6"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E9" sqref="E9"/>
    </sheetView>
  </sheetViews>
  <sheetFormatPr defaultRowHeight="17"/>
  <cols>
    <col min="1" max="3" width="15.58203125" bestFit="1" customWidth="1"/>
  </cols>
  <sheetData>
    <row r="1" spans="1:3">
      <c r="A1" s="30" t="s">
        <v>635</v>
      </c>
      <c r="B1" s="32" t="s">
        <v>636</v>
      </c>
      <c r="C1" s="34" t="s">
        <v>637</v>
      </c>
    </row>
    <row r="2" spans="1:3">
      <c r="A2" s="31" t="s">
        <v>454</v>
      </c>
      <c r="B2" s="33" t="s">
        <v>508</v>
      </c>
      <c r="C2" s="35" t="s">
        <v>176</v>
      </c>
    </row>
    <row r="3" spans="1:3">
      <c r="A3" s="31" t="s">
        <v>369</v>
      </c>
      <c r="B3" s="33" t="s">
        <v>605</v>
      </c>
      <c r="C3" s="35" t="s">
        <v>196</v>
      </c>
    </row>
    <row r="4" spans="1:3">
      <c r="A4" s="31" t="s">
        <v>309</v>
      </c>
      <c r="B4" s="33" t="s">
        <v>562</v>
      </c>
    </row>
    <row r="5" spans="1:3">
      <c r="A5" s="31" t="s">
        <v>414</v>
      </c>
      <c r="B5" s="33" t="s">
        <v>507</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430</v>
      </c>
      <c r="B2" t="s">
        <v>534</v>
      </c>
      <c r="C2" t="s">
        <v>179</v>
      </c>
    </row>
    <row r="3" spans="1:3">
      <c r="A3" t="s">
        <v>273</v>
      </c>
      <c r="B3" t="s">
        <v>511</v>
      </c>
      <c r="C3" t="s">
        <v>180</v>
      </c>
    </row>
    <row r="4" spans="1:3">
      <c r="A4" t="s">
        <v>258</v>
      </c>
      <c r="B4" t="s">
        <v>579</v>
      </c>
    </row>
    <row r="5" spans="1:3">
      <c r="A5" t="s">
        <v>257</v>
      </c>
      <c r="B5" t="s">
        <v>569</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A4" zoomScale="38" zoomScaleNormal="38" workbookViewId="0">
      <selection activeCell="AO51" sqref="AO51"/>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H33:T44"/>
  <sheetViews>
    <sheetView topLeftCell="A4" zoomScale="35" zoomScaleNormal="35" workbookViewId="0">
      <selection activeCell="U23" sqref="U23"/>
    </sheetView>
  </sheetViews>
  <sheetFormatPr defaultRowHeight="17"/>
  <sheetData>
    <row r="33" spans="8:20">
      <c r="H33">
        <v>9.1999999999999998E-2</v>
      </c>
      <c r="I33">
        <v>2.1999999999999999E-2</v>
      </c>
      <c r="J33">
        <v>0.245</v>
      </c>
      <c r="K33">
        <v>0.20100000000000001</v>
      </c>
      <c r="L33">
        <v>9.1999999999999998E-2</v>
      </c>
      <c r="M33">
        <v>1.2999999999999999E-2</v>
      </c>
      <c r="N33">
        <v>0.19800000000000001</v>
      </c>
      <c r="O33">
        <v>1.4E-2</v>
      </c>
      <c r="P33">
        <v>0.122</v>
      </c>
      <c r="Q33">
        <v>1E-3</v>
      </c>
    </row>
    <row r="34" spans="8:20">
      <c r="H34">
        <v>0.49057593683269191</v>
      </c>
      <c r="I34">
        <v>4.6943810513014515E-2</v>
      </c>
      <c r="J34">
        <v>0.21666520374304341</v>
      </c>
      <c r="K34">
        <v>2.0662105824967556</v>
      </c>
    </row>
    <row r="35" spans="8:20">
      <c r="I35">
        <f>H$33*幕後結果_最佳化!Z$1005/$H$34</f>
        <v>-4.5928680407239251E-3</v>
      </c>
      <c r="J35">
        <f>I$33*幕後結果_最佳化!AA$1005/$H$34</f>
        <v>-6.0136696920042504E-2</v>
      </c>
      <c r="K35">
        <f>J$33*幕後結果_最佳化!AB$1005/$H$34</f>
        <v>0.22290830961775057</v>
      </c>
      <c r="L35">
        <f>K$33*幕後結果_最佳化!AC$1005/$H$34</f>
        <v>0.3678080602438813</v>
      </c>
      <c r="M35">
        <f>L$33*幕後結果_最佳化!AD$1005/$H$34</f>
        <v>-1.2826337318697624E-2</v>
      </c>
      <c r="N35">
        <f>M$33*幕後結果_最佳化!AE$1005/$H$34</f>
        <v>9.1137084064678679E-3</v>
      </c>
      <c r="O35">
        <f>N$33*幕後結果_最佳化!AF$1005/$H$34</f>
        <v>0.46946775591232204</v>
      </c>
      <c r="P35">
        <f>O$33*幕後結果_最佳化!AG$1005/$H$34</f>
        <v>-2.4044804245410605E-2</v>
      </c>
      <c r="Q35">
        <f>P$33*幕後結果_最佳化!AH$1005/$H$34</f>
        <v>3.2265605759514676E-2</v>
      </c>
    </row>
    <row r="44" spans="8:20">
      <c r="T44" s="1" t="s">
        <v>99</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7"/>
  <cols>
    <col min="1" max="3" width="15.58203125" bestFit="1" customWidth="1"/>
  </cols>
  <sheetData>
    <row r="1" spans="1:3">
      <c r="A1" s="30" t="s">
        <v>638</v>
      </c>
      <c r="B1" s="32" t="s">
        <v>636</v>
      </c>
      <c r="C1" s="34" t="s">
        <v>639</v>
      </c>
    </row>
    <row r="2" spans="1:3">
      <c r="A2" s="31" t="s">
        <v>454</v>
      </c>
      <c r="B2" s="33" t="s">
        <v>553</v>
      </c>
      <c r="C2" s="35" t="s">
        <v>198</v>
      </c>
    </row>
    <row r="3" spans="1:3">
      <c r="A3" s="31" t="s">
        <v>384</v>
      </c>
      <c r="B3" s="33" t="s">
        <v>582</v>
      </c>
      <c r="C3" s="35" t="s">
        <v>173</v>
      </c>
    </row>
    <row r="4" spans="1:3">
      <c r="A4" s="31" t="s">
        <v>291</v>
      </c>
      <c r="B4" s="33" t="s">
        <v>542</v>
      </c>
      <c r="C4" s="35" t="s">
        <v>194</v>
      </c>
    </row>
    <row r="5" spans="1:3">
      <c r="B5" s="33" t="s">
        <v>514</v>
      </c>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477</v>
      </c>
      <c r="B2" t="s">
        <v>516</v>
      </c>
      <c r="C2" t="s">
        <v>175</v>
      </c>
    </row>
    <row r="3" spans="1:3">
      <c r="A3" t="s">
        <v>287</v>
      </c>
      <c r="B3" t="s">
        <v>613</v>
      </c>
      <c r="C3" t="s">
        <v>200</v>
      </c>
    </row>
    <row r="4" spans="1:3">
      <c r="A4" t="s">
        <v>223</v>
      </c>
      <c r="B4" t="s">
        <v>607</v>
      </c>
      <c r="C4" t="s">
        <v>208</v>
      </c>
    </row>
    <row r="5" spans="1:3">
      <c r="B5" t="s">
        <v>597</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A8" zoomScale="41" zoomScaleNormal="41" workbookViewId="0">
      <selection activeCell="D33" sqref="D33"/>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49669-FD49-4C22-A56A-3A6BF7C69DEA}">
  <sheetPr codeName="工作表16">
    <pageSetUpPr fitToPage="1"/>
  </sheetPr>
  <dimension ref="H33:Q35"/>
  <sheetViews>
    <sheetView topLeftCell="A10" zoomScale="40" zoomScaleNormal="40" workbookViewId="0">
      <selection activeCell="W38" sqref="W38"/>
    </sheetView>
  </sheetViews>
  <sheetFormatPr defaultRowHeight="17"/>
  <cols>
    <col min="1" max="16384" width="8.6640625" style="114"/>
  </cols>
  <sheetData>
    <row r="33" spans="8:17">
      <c r="H33" s="114">
        <v>0.16400000000000001</v>
      </c>
      <c r="I33" s="114">
        <v>0.161</v>
      </c>
      <c r="J33" s="114">
        <v>4.9000000000000002E-2</v>
      </c>
      <c r="K33" s="114">
        <v>5.5E-2</v>
      </c>
      <c r="L33" s="114">
        <v>1.6E-2</v>
      </c>
      <c r="M33" s="114">
        <v>1.2999999999999999E-2</v>
      </c>
      <c r="N33" s="114">
        <v>4.8000000000000001E-2</v>
      </c>
      <c r="O33" s="114">
        <v>6.0000000000000001E-3</v>
      </c>
      <c r="P33" s="114">
        <v>0.252</v>
      </c>
      <c r="Q33" s="114">
        <v>0.23599999999999999</v>
      </c>
    </row>
    <row r="34" spans="8:17">
      <c r="H34" s="114">
        <v>0.48594709736218067</v>
      </c>
      <c r="I34" s="114">
        <v>6.4433928244134089E-2</v>
      </c>
      <c r="J34" s="114">
        <v>0.2538383900124922</v>
      </c>
      <c r="K34" s="114">
        <v>1.7453904326306864</v>
      </c>
    </row>
    <row r="35" spans="8:17">
      <c r="H35" s="114">
        <f>H$33*幕後結果_最佳化!Z$1005/$H$34</f>
        <v>-8.2652736692463858E-3</v>
      </c>
      <c r="I35" s="114">
        <f>I$33*幕後結果_最佳化!AA$1005/$H$34</f>
        <v>-0.44428332658805464</v>
      </c>
      <c r="J35" s="114">
        <f>J$33*幕後結果_最佳化!AB$1005/$H$34</f>
        <v>4.5006319993313032E-2</v>
      </c>
      <c r="K35" s="114">
        <f>K$33*幕後結果_最佳化!AC$1005/$H$34</f>
        <v>0.1016026706998837</v>
      </c>
      <c r="L35" s="114">
        <f>L$33*幕後結果_最佳化!AD$1005/$H$34</f>
        <v>-2.2519153540028077E-3</v>
      </c>
      <c r="M35" s="114">
        <f>M$33*幕後結果_最佳化!AE$1005/$H$34</f>
        <v>9.2005201055675896E-3</v>
      </c>
      <c r="N35" s="114">
        <f>N$33*幕後結果_最佳化!AF$1005/$H$34</f>
        <v>0.11489445408437855</v>
      </c>
      <c r="O35" s="114">
        <f>O$33*幕後結果_最佳化!AG$1005/$H$34</f>
        <v>-1.0403074531611422E-2</v>
      </c>
      <c r="P35" s="114">
        <f>P$33*幕後結果_最佳化!AH$1005/$H$34</f>
        <v>6.7281828035771402E-2</v>
      </c>
      <c r="Q35" s="114">
        <f>Q$33*幕後結果_最佳化!AI$1005/$H$34</f>
        <v>-0.20256367056376318</v>
      </c>
    </row>
  </sheetData>
  <phoneticPr fontId="6" type="noConversion"/>
  <pageMargins left="0.7" right="0.7" top="0.75" bottom="0.75" header="0.3" footer="0.3"/>
  <pageSetup paperSize="9" scale="50"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G8" sqref="G8"/>
    </sheetView>
  </sheetViews>
  <sheetFormatPr defaultRowHeight="17"/>
  <cols>
    <col min="1" max="3" width="15.58203125" bestFit="1" customWidth="1"/>
  </cols>
  <sheetData>
    <row r="1" spans="1:3">
      <c r="A1" s="30" t="s">
        <v>640</v>
      </c>
      <c r="B1" s="32" t="s">
        <v>625</v>
      </c>
      <c r="C1" s="34" t="s">
        <v>641</v>
      </c>
    </row>
    <row r="2" spans="1:3">
      <c r="A2" s="31" t="s">
        <v>454</v>
      </c>
      <c r="B2" s="33" t="s">
        <v>553</v>
      </c>
      <c r="C2" s="35" t="s">
        <v>198</v>
      </c>
    </row>
    <row r="3" spans="1:3">
      <c r="A3" s="31" t="s">
        <v>384</v>
      </c>
      <c r="B3" s="33" t="s">
        <v>582</v>
      </c>
      <c r="C3" s="35" t="s">
        <v>173</v>
      </c>
    </row>
    <row r="4" spans="1:3">
      <c r="B4" s="33" t="s">
        <v>542</v>
      </c>
      <c r="C4" s="35" t="s">
        <v>175</v>
      </c>
    </row>
    <row r="5" spans="1:3">
      <c r="C5" s="35" t="s">
        <v>209</v>
      </c>
    </row>
    <row r="6" spans="1:3">
      <c r="C6" s="35" t="s">
        <v>194</v>
      </c>
    </row>
  </sheetData>
  <phoneticPr fontId="6" type="noConversion"/>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404</v>
      </c>
      <c r="B2" t="s">
        <v>519</v>
      </c>
      <c r="C2" t="s">
        <v>173</v>
      </c>
    </row>
    <row r="3" spans="1:3">
      <c r="A3" t="s">
        <v>320</v>
      </c>
      <c r="B3" t="s">
        <v>540</v>
      </c>
      <c r="C3" t="s">
        <v>200</v>
      </c>
    </row>
    <row r="4" spans="1:3">
      <c r="B4" t="s">
        <v>562</v>
      </c>
      <c r="C4" t="s">
        <v>216</v>
      </c>
    </row>
    <row r="5" spans="1:3">
      <c r="C5" t="s">
        <v>201</v>
      </c>
    </row>
    <row r="6" spans="1:3">
      <c r="C6" t="s">
        <v>199</v>
      </c>
    </row>
  </sheetData>
  <phoneticPr fontId="6"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A7" zoomScale="42" zoomScaleNormal="42" workbookViewId="0">
      <selection activeCell="AC39" sqref="AC39"/>
    </sheetView>
  </sheetViews>
  <sheetFormatPr defaultRowHeight="17"/>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H33:Q35"/>
  <sheetViews>
    <sheetView topLeftCell="A10" zoomScale="39" zoomScaleNormal="39" workbookViewId="0">
      <selection activeCell="Y31" sqref="Y31"/>
    </sheetView>
  </sheetViews>
  <sheetFormatPr defaultRowHeight="17"/>
  <sheetData>
    <row r="33" spans="8:17">
      <c r="H33">
        <v>8.3000000000000004E-2</v>
      </c>
      <c r="I33">
        <v>0.214</v>
      </c>
      <c r="J33">
        <v>3.2000000000000001E-2</v>
      </c>
      <c r="K33">
        <v>2E-3</v>
      </c>
      <c r="L33">
        <v>0.19800000000000001</v>
      </c>
      <c r="M33">
        <v>2.1999999999999999E-2</v>
      </c>
      <c r="N33">
        <v>0.13700000000000001</v>
      </c>
      <c r="O33">
        <v>4.3999999999999997E-2</v>
      </c>
      <c r="P33">
        <v>0.112</v>
      </c>
      <c r="Q33">
        <v>0.156</v>
      </c>
    </row>
    <row r="34" spans="8:17">
      <c r="H34">
        <v>0.66670135945507591</v>
      </c>
      <c r="I34">
        <v>5.7814419833117608E-2</v>
      </c>
      <c r="J34">
        <v>0.24044629303259721</v>
      </c>
      <c r="K34">
        <v>2.5943480000771206</v>
      </c>
    </row>
    <row r="35" spans="8:17">
      <c r="H35">
        <f>H$33*幕後結果_最佳化!Z$1005/$H$34</f>
        <v>-3.0489417970552849E-3</v>
      </c>
      <c r="I35">
        <f>I$33*幕後結果_最佳化!AA$1005/$H$34</f>
        <v>-0.43043300397708012</v>
      </c>
      <c r="J35">
        <f>J$33*幕後結果_最佳化!AB$1005/$H$34</f>
        <v>2.1423235092311737E-2</v>
      </c>
      <c r="K35">
        <f>K$33*幕後結果_最佳化!AC$1005/$H$34</f>
        <v>2.6929611101879584E-3</v>
      </c>
      <c r="L35">
        <f>L$33*幕後結果_最佳化!AD$1005/$H$34</f>
        <v>-2.0312104458783588E-2</v>
      </c>
      <c r="M35">
        <f>M$33*幕後結果_最佳化!AE$1005/$H$34</f>
        <v>1.1348784749614699E-2</v>
      </c>
      <c r="N35">
        <f>N$33*幕後結果_最佳化!AF$1005/$H$34</f>
        <v>0.23902099359750023</v>
      </c>
      <c r="O35">
        <f>O$33*幕後結果_最佳化!AG$1005/$H$34</f>
        <v>-5.5605888910061574E-2</v>
      </c>
      <c r="P35">
        <f>P$33*幕後結果_最佳化!AH$1005/$H$34</f>
        <v>2.1795805123586625E-2</v>
      </c>
      <c r="Q35">
        <f>Q$33*幕後結果_最佳化!AI$1005/$H$34</f>
        <v>-9.7595952082650053E-2</v>
      </c>
    </row>
  </sheetData>
  <phoneticPr fontId="6" type="noConversion"/>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zoomScale="34" zoomScaleNormal="34" workbookViewId="0">
      <selection activeCell="AA37" sqref="AA37:AA46"/>
    </sheetView>
  </sheetViews>
  <sheetFormatPr defaultColWidth="8.6640625" defaultRowHeight="17"/>
  <cols>
    <col min="1" max="1" width="12.33203125" style="36" customWidth="1"/>
    <col min="2" max="2" width="8.6640625" style="36"/>
    <col min="3" max="3" width="10.1640625" style="36" customWidth="1"/>
    <col min="4" max="14" width="8.6640625" style="36"/>
    <col min="15" max="15" width="25.1640625" style="36" customWidth="1"/>
    <col min="16" max="26" width="8.6640625" style="36"/>
    <col min="27" max="27" width="31.6640625" style="36" customWidth="1"/>
    <col min="28" max="28" width="9.1640625" style="36" customWidth="1"/>
    <col min="29" max="29" width="9.4140625" style="36" customWidth="1"/>
    <col min="30" max="30" width="8.6640625" style="36"/>
    <col min="31" max="31" width="9.58203125" style="36" customWidth="1"/>
    <col min="32" max="32" width="10.1640625" style="36" customWidth="1"/>
    <col min="33" max="16384" width="8.6640625" style="36"/>
  </cols>
  <sheetData>
    <row r="1" spans="1:39" ht="17.5" thickBot="1">
      <c r="A1" s="49" t="s">
        <v>709</v>
      </c>
      <c r="B1" s="50"/>
      <c r="C1" s="51" t="s">
        <v>710</v>
      </c>
      <c r="D1" s="52">
        <v>6669</v>
      </c>
      <c r="E1" s="53">
        <v>3036</v>
      </c>
      <c r="F1" s="54">
        <v>2357</v>
      </c>
      <c r="G1" s="53">
        <v>4938</v>
      </c>
      <c r="H1" s="54">
        <v>1905</v>
      </c>
      <c r="I1" s="52">
        <v>6414</v>
      </c>
      <c r="J1" s="53">
        <v>3356</v>
      </c>
      <c r="K1" s="54">
        <v>1809</v>
      </c>
      <c r="L1" s="53">
        <v>2338</v>
      </c>
      <c r="M1" s="54">
        <v>3504</v>
      </c>
      <c r="N1" s="50"/>
      <c r="O1" s="55" t="s">
        <v>711</v>
      </c>
      <c r="P1" s="52">
        <v>6669</v>
      </c>
      <c r="Q1" s="53">
        <v>3036</v>
      </c>
      <c r="R1" s="54">
        <v>2357</v>
      </c>
      <c r="S1" s="53">
        <v>4938</v>
      </c>
      <c r="T1" s="54">
        <v>1905</v>
      </c>
      <c r="U1" s="52">
        <v>6414</v>
      </c>
      <c r="V1" s="53">
        <v>3356</v>
      </c>
      <c r="W1" s="54">
        <v>1809</v>
      </c>
      <c r="X1" s="53">
        <v>2338</v>
      </c>
      <c r="Y1" s="54">
        <v>3504</v>
      </c>
      <c r="Z1" s="50"/>
      <c r="AA1" s="56" t="s">
        <v>712</v>
      </c>
      <c r="AB1" s="52">
        <v>6669</v>
      </c>
      <c r="AC1" s="53">
        <v>3036</v>
      </c>
      <c r="AD1" s="54">
        <v>2357</v>
      </c>
      <c r="AE1" s="53">
        <v>4938</v>
      </c>
      <c r="AF1" s="54">
        <v>1905</v>
      </c>
      <c r="AG1" s="52">
        <v>6414</v>
      </c>
      <c r="AH1" s="53">
        <v>3356</v>
      </c>
      <c r="AI1" s="54">
        <v>1809</v>
      </c>
      <c r="AJ1" s="53">
        <v>2338</v>
      </c>
      <c r="AK1" s="54">
        <v>3504</v>
      </c>
      <c r="AL1" s="50"/>
      <c r="AM1" s="50"/>
    </row>
    <row r="2" spans="1:39">
      <c r="A2" s="57">
        <v>6669</v>
      </c>
      <c r="B2" s="50"/>
      <c r="C2" s="50" t="s">
        <v>705</v>
      </c>
      <c r="D2" s="50">
        <v>2500</v>
      </c>
      <c r="E2" s="50">
        <v>163</v>
      </c>
      <c r="F2" s="50">
        <v>457</v>
      </c>
      <c r="G2" s="50">
        <v>84.9</v>
      </c>
      <c r="H2" s="50">
        <v>22.75</v>
      </c>
      <c r="I2" s="50">
        <v>301</v>
      </c>
      <c r="J2" s="50">
        <v>50.3</v>
      </c>
      <c r="K2" s="50">
        <v>31.75</v>
      </c>
      <c r="L2" s="50">
        <v>69.3</v>
      </c>
      <c r="M2" s="50">
        <v>65.7</v>
      </c>
      <c r="N2" s="50"/>
      <c r="O2" s="58" t="s">
        <v>713</v>
      </c>
      <c r="P2" s="50">
        <v>0</v>
      </c>
      <c r="Q2" s="50">
        <v>0</v>
      </c>
      <c r="R2" s="50">
        <v>0</v>
      </c>
      <c r="S2" s="50">
        <v>0</v>
      </c>
      <c r="T2" s="50">
        <v>0</v>
      </c>
      <c r="U2" s="50">
        <v>0</v>
      </c>
      <c r="V2" s="50">
        <v>0</v>
      </c>
      <c r="W2" s="50">
        <v>0</v>
      </c>
      <c r="X2" s="50">
        <v>0</v>
      </c>
      <c r="Y2" s="50">
        <v>0</v>
      </c>
      <c r="Z2" s="50"/>
      <c r="AA2" s="56" t="s">
        <v>714</v>
      </c>
      <c r="AB2" s="50">
        <f>SUM(P3:P64)</f>
        <v>-1.2072581234268173E-2</v>
      </c>
      <c r="AC2" s="50">
        <f t="shared" ref="AC2:AJ2" si="0">SUM(Q3:Q64)</f>
        <v>-0.34447967084491421</v>
      </c>
      <c r="AD2" s="50">
        <f t="shared" si="0"/>
        <v>0.11559245427656425</v>
      </c>
      <c r="AE2" s="50">
        <f t="shared" si="0"/>
        <v>0.22196500079476622</v>
      </c>
      <c r="AF2" s="50">
        <f t="shared" si="0"/>
        <v>-1.9978466930886403E-2</v>
      </c>
      <c r="AG2" s="50">
        <f t="shared" si="0"/>
        <v>8.2849906148377839E-2</v>
      </c>
      <c r="AH2" s="50">
        <f t="shared" si="0"/>
        <v>0.29412252077279083</v>
      </c>
      <c r="AI2" s="50">
        <f t="shared" si="0"/>
        <v>-0.21140173343752611</v>
      </c>
      <c r="AJ2" s="50">
        <f t="shared" si="0"/>
        <v>3.1252543504104613E-2</v>
      </c>
      <c r="AK2" s="50">
        <f>SUM(Y3:Y64)</f>
        <v>-0.1092578348330243</v>
      </c>
      <c r="AL2" s="50"/>
      <c r="AM2" s="50"/>
    </row>
    <row r="3" spans="1:39">
      <c r="A3" s="57">
        <v>3036</v>
      </c>
      <c r="B3" s="50"/>
      <c r="C3" s="50" t="s">
        <v>704</v>
      </c>
      <c r="D3" s="50">
        <v>2445</v>
      </c>
      <c r="E3" s="50">
        <v>172</v>
      </c>
      <c r="F3" s="50">
        <v>457</v>
      </c>
      <c r="G3" s="50">
        <v>86</v>
      </c>
      <c r="H3" s="50">
        <v>24</v>
      </c>
      <c r="I3" s="50">
        <v>301</v>
      </c>
      <c r="J3" s="50">
        <v>50</v>
      </c>
      <c r="K3" s="50">
        <v>31.95</v>
      </c>
      <c r="L3" s="50">
        <v>69.900000000000006</v>
      </c>
      <c r="M3" s="50">
        <v>65.599999999999994</v>
      </c>
      <c r="N3" s="50"/>
      <c r="O3" s="59" t="s">
        <v>715</v>
      </c>
      <c r="P3" s="50">
        <f t="shared" ref="P3:P34" si="1">LN(D3/D2)</f>
        <v>-2.2245608947319737E-2</v>
      </c>
      <c r="Q3" s="50">
        <f t="shared" ref="Q3:Q34" si="2">LN(E3/E2)</f>
        <v>5.3744276006690614E-2</v>
      </c>
      <c r="R3" s="50">
        <f t="shared" ref="R3:R34" si="3">LN(F3/F2)</f>
        <v>0</v>
      </c>
      <c r="S3" s="50">
        <f t="shared" ref="S3:S34" si="4">LN(G3/G2)</f>
        <v>1.2873202936205972E-2</v>
      </c>
      <c r="T3" s="50">
        <f t="shared" ref="T3:T34" si="5">LN(H3/H2)</f>
        <v>5.3488684950986222E-2</v>
      </c>
      <c r="U3" s="50">
        <f t="shared" ref="U3:U34" si="6">LN(I3/I2)</f>
        <v>0</v>
      </c>
      <c r="V3" s="50">
        <f t="shared" ref="V3:V34" si="7">LN(J3/J2)</f>
        <v>-5.982071677547429E-3</v>
      </c>
      <c r="W3" s="50">
        <f t="shared" ref="W3:W34" si="8">LN(K3/K2)</f>
        <v>6.2794554848431012E-3</v>
      </c>
      <c r="X3" s="50">
        <f t="shared" ref="X3:X34" si="9">LN(L3/L2)</f>
        <v>8.6207430439071749E-3</v>
      </c>
      <c r="Y3" s="50">
        <f t="shared" ref="Y3:Y34" si="10">LN(M3/M2)</f>
        <v>-1.5232295405216371E-3</v>
      </c>
      <c r="Z3" s="50"/>
      <c r="AA3" s="56" t="s">
        <v>716</v>
      </c>
      <c r="AB3" s="50">
        <f>VAR(P3:P64)*90</f>
        <v>9.6340461750592368E-2</v>
      </c>
      <c r="AC3" s="50">
        <f t="shared" ref="AC3:AK3" si="11">VAR(Q3:Q64)*90</f>
        <v>0.11916462563492397</v>
      </c>
      <c r="AD3" s="50">
        <f t="shared" si="11"/>
        <v>5.3180422367579236E-2</v>
      </c>
      <c r="AE3" s="50">
        <f t="shared" si="11"/>
        <v>3.8431586500095115E-2</v>
      </c>
      <c r="AF3" s="50">
        <f t="shared" si="11"/>
        <v>3.0139948647320988E-2</v>
      </c>
      <c r="AG3" s="50">
        <f t="shared" si="11"/>
        <v>6.1939477143869881E-2</v>
      </c>
      <c r="AH3" s="50">
        <f t="shared" si="11"/>
        <v>6.0966877407871219E-2</v>
      </c>
      <c r="AI3" s="50">
        <f t="shared" si="11"/>
        <v>0.10135857672373019</v>
      </c>
      <c r="AJ3" s="50">
        <f t="shared" si="11"/>
        <v>4.2871536977425691E-2</v>
      </c>
      <c r="AK3" s="50">
        <f t="shared" si="11"/>
        <v>1.9812749659815145E-2</v>
      </c>
      <c r="AL3" s="50"/>
      <c r="AM3" s="50"/>
    </row>
    <row r="4" spans="1:39">
      <c r="A4" s="57">
        <v>2357</v>
      </c>
      <c r="B4" s="50"/>
      <c r="C4" s="50" t="s">
        <v>703</v>
      </c>
      <c r="D4" s="50">
        <v>2560</v>
      </c>
      <c r="E4" s="50">
        <v>169.5</v>
      </c>
      <c r="F4" s="50">
        <v>466</v>
      </c>
      <c r="G4" s="50">
        <v>86.5</v>
      </c>
      <c r="H4" s="50">
        <v>23.3</v>
      </c>
      <c r="I4" s="50">
        <v>307</v>
      </c>
      <c r="J4" s="50">
        <v>49.75</v>
      </c>
      <c r="K4" s="50">
        <v>34.25</v>
      </c>
      <c r="L4" s="50">
        <v>69.099999999999994</v>
      </c>
      <c r="M4" s="50">
        <v>65.2</v>
      </c>
      <c r="N4" s="50"/>
      <c r="O4" s="50"/>
      <c r="P4" s="50">
        <f t="shared" si="1"/>
        <v>4.5962135564635853E-2</v>
      </c>
      <c r="Q4" s="50">
        <f t="shared" si="2"/>
        <v>-1.4641549992948118E-2</v>
      </c>
      <c r="R4" s="50">
        <f t="shared" si="3"/>
        <v>1.9502243231441101E-2</v>
      </c>
      <c r="S4" s="50">
        <f t="shared" si="4"/>
        <v>5.7971176843259146E-3</v>
      </c>
      <c r="T4" s="50">
        <f t="shared" si="5"/>
        <v>-2.9600469776290744E-2</v>
      </c>
      <c r="U4" s="50">
        <f t="shared" si="6"/>
        <v>1.9737482838321337E-2</v>
      </c>
      <c r="V4" s="50">
        <f t="shared" si="7"/>
        <v>-5.0125418235442863E-3</v>
      </c>
      <c r="W4" s="50">
        <f t="shared" si="8"/>
        <v>6.9514383884690417E-2</v>
      </c>
      <c r="X4" s="50">
        <f t="shared" si="9"/>
        <v>-1.1510918466140557E-2</v>
      </c>
      <c r="Y4" s="50">
        <f t="shared" si="10"/>
        <v>-6.1162270174359825E-3</v>
      </c>
      <c r="Z4" s="50"/>
      <c r="AA4" s="56" t="s">
        <v>717</v>
      </c>
      <c r="AB4" s="50">
        <f>STDEV(P3:P64)*SQRT(90)</f>
        <v>0.31038759922167053</v>
      </c>
      <c r="AC4" s="50">
        <f>STDEV(Q3:Q64)*SQRT(90)</f>
        <v>0.34520229668257418</v>
      </c>
      <c r="AD4" s="50">
        <f t="shared" ref="AD4:AK4" si="12">STDEV(R3:R64)*SQRT(90)</f>
        <v>0.23060880808759068</v>
      </c>
      <c r="AE4" s="50">
        <f t="shared" si="12"/>
        <v>0.19603975744755225</v>
      </c>
      <c r="AF4" s="50">
        <f t="shared" si="12"/>
        <v>0.17360860764179001</v>
      </c>
      <c r="AG4" s="50">
        <f t="shared" si="12"/>
        <v>0.24887642946625116</v>
      </c>
      <c r="AH4" s="50">
        <f t="shared" si="12"/>
        <v>0.2469147168717799</v>
      </c>
      <c r="AI4" s="50">
        <f t="shared" si="12"/>
        <v>0.31836861768040237</v>
      </c>
      <c r="AJ4" s="50">
        <f t="shared" si="12"/>
        <v>0.20705442998744483</v>
      </c>
      <c r="AK4" s="50">
        <f t="shared" si="12"/>
        <v>0.14075776944742746</v>
      </c>
      <c r="AL4" s="50"/>
      <c r="AM4" s="50"/>
    </row>
    <row r="5" spans="1:39">
      <c r="A5" s="57">
        <v>4938</v>
      </c>
      <c r="B5" s="50"/>
      <c r="C5" s="50" t="s">
        <v>702</v>
      </c>
      <c r="D5" s="50">
        <v>2560</v>
      </c>
      <c r="E5" s="50">
        <v>172</v>
      </c>
      <c r="F5" s="50">
        <v>471</v>
      </c>
      <c r="G5" s="50">
        <v>86.5</v>
      </c>
      <c r="H5" s="50">
        <v>23.4</v>
      </c>
      <c r="I5" s="50">
        <v>305</v>
      </c>
      <c r="J5" s="50">
        <v>50.5</v>
      </c>
      <c r="K5" s="50">
        <v>35.700000000000003</v>
      </c>
      <c r="L5" s="50">
        <v>70.3</v>
      </c>
      <c r="M5" s="50">
        <v>64.5</v>
      </c>
      <c r="N5" s="50"/>
      <c r="O5" s="50"/>
      <c r="P5" s="50">
        <f t="shared" si="1"/>
        <v>0</v>
      </c>
      <c r="Q5" s="50">
        <f t="shared" si="2"/>
        <v>1.4641549992948187E-2</v>
      </c>
      <c r="R5" s="50">
        <f t="shared" si="3"/>
        <v>1.0672459890771979E-2</v>
      </c>
      <c r="S5" s="50">
        <f t="shared" si="4"/>
        <v>0</v>
      </c>
      <c r="T5" s="50">
        <f t="shared" si="5"/>
        <v>4.2826617920007281E-3</v>
      </c>
      <c r="U5" s="50">
        <f t="shared" si="6"/>
        <v>-6.5359709797855334E-3</v>
      </c>
      <c r="V5" s="50">
        <f t="shared" si="7"/>
        <v>1.496287267671232E-2</v>
      </c>
      <c r="W5" s="50">
        <f t="shared" si="8"/>
        <v>4.146412407735911E-2</v>
      </c>
      <c r="X5" s="50">
        <f t="shared" si="9"/>
        <v>1.7217068042995096E-2</v>
      </c>
      <c r="Y5" s="50">
        <f t="shared" si="10"/>
        <v>-1.0794245130880512E-2</v>
      </c>
      <c r="Z5" s="50"/>
      <c r="AA5" s="56" t="s">
        <v>718</v>
      </c>
      <c r="AB5" s="50">
        <f>AB4 * SQRT(4)</f>
        <v>0.62077519844334106</v>
      </c>
      <c r="AC5" s="50">
        <f t="shared" ref="AC5:AK5" si="13">AC4 * SQRT(4)</f>
        <v>0.69040459336514837</v>
      </c>
      <c r="AD5" s="50">
        <f t="shared" si="13"/>
        <v>0.46121761617518137</v>
      </c>
      <c r="AE5" s="50">
        <f t="shared" si="13"/>
        <v>0.39207951489510451</v>
      </c>
      <c r="AF5" s="50">
        <f t="shared" si="13"/>
        <v>0.34721721528358002</v>
      </c>
      <c r="AG5" s="50">
        <f t="shared" si="13"/>
        <v>0.49775285893250232</v>
      </c>
      <c r="AH5" s="50">
        <f t="shared" si="13"/>
        <v>0.49382943374355981</v>
      </c>
      <c r="AI5" s="50">
        <f t="shared" si="13"/>
        <v>0.63673723536080473</v>
      </c>
      <c r="AJ5" s="50">
        <f t="shared" si="13"/>
        <v>0.41410885997488966</v>
      </c>
      <c r="AK5" s="50">
        <f t="shared" si="13"/>
        <v>0.28151553889485492</v>
      </c>
      <c r="AL5" s="50"/>
      <c r="AM5" s="50"/>
    </row>
    <row r="6" spans="1:39">
      <c r="A6" s="61">
        <v>1905</v>
      </c>
      <c r="B6" s="50"/>
      <c r="C6" s="50" t="s">
        <v>701</v>
      </c>
      <c r="D6" s="50">
        <v>2510</v>
      </c>
      <c r="E6" s="50">
        <v>165.5</v>
      </c>
      <c r="F6" s="50">
        <v>462</v>
      </c>
      <c r="G6" s="50">
        <v>85.4</v>
      </c>
      <c r="H6" s="50">
        <v>22.55</v>
      </c>
      <c r="I6" s="50">
        <v>297.5</v>
      </c>
      <c r="J6" s="50">
        <v>50.7</v>
      </c>
      <c r="K6" s="50">
        <v>34</v>
      </c>
      <c r="L6" s="50">
        <v>68.8</v>
      </c>
      <c r="M6" s="50">
        <v>63</v>
      </c>
      <c r="N6" s="50"/>
      <c r="O6" s="50"/>
      <c r="P6" s="50">
        <f t="shared" si="1"/>
        <v>-1.972450534777859E-2</v>
      </c>
      <c r="Q6" s="50">
        <f t="shared" si="2"/>
        <v>-3.8523281996335403E-2</v>
      </c>
      <c r="R6" s="50">
        <f t="shared" si="3"/>
        <v>-1.9293202934678896E-2</v>
      </c>
      <c r="S6" s="50">
        <f t="shared" si="4"/>
        <v>-1.2798313143309396E-2</v>
      </c>
      <c r="T6" s="50">
        <f t="shared" si="5"/>
        <v>-3.7000956414968256E-2</v>
      </c>
      <c r="U6" s="50">
        <f t="shared" si="6"/>
        <v>-2.4897551621727201E-2</v>
      </c>
      <c r="V6" s="50">
        <f t="shared" si="7"/>
        <v>3.9525743158233418E-3</v>
      </c>
      <c r="W6" s="50">
        <f t="shared" si="8"/>
        <v>-4.8790164169432056E-2</v>
      </c>
      <c r="X6" s="50">
        <f t="shared" si="9"/>
        <v>-2.1568053877321278E-2</v>
      </c>
      <c r="Y6" s="50">
        <f t="shared" si="10"/>
        <v>-2.3530497410194161E-2</v>
      </c>
      <c r="Z6" s="50"/>
      <c r="AA6" s="60" t="s">
        <v>719</v>
      </c>
      <c r="AB6" s="50"/>
      <c r="AC6" s="50"/>
      <c r="AD6" s="50"/>
      <c r="AE6" s="50"/>
      <c r="AF6" s="50"/>
      <c r="AG6" s="50"/>
      <c r="AH6" s="50"/>
      <c r="AI6" s="50"/>
      <c r="AJ6" s="50"/>
      <c r="AK6" s="50"/>
      <c r="AL6" s="50"/>
      <c r="AM6" s="50"/>
    </row>
    <row r="7" spans="1:39" ht="17.5" thickBot="1">
      <c r="A7" s="61">
        <v>6414</v>
      </c>
      <c r="B7" s="50"/>
      <c r="C7" s="50" t="s">
        <v>700</v>
      </c>
      <c r="D7" s="50">
        <v>2445</v>
      </c>
      <c r="E7" s="50">
        <v>159.5</v>
      </c>
      <c r="F7" s="50">
        <v>452.5</v>
      </c>
      <c r="G7" s="50">
        <v>85.3</v>
      </c>
      <c r="H7" s="50">
        <v>22.25</v>
      </c>
      <c r="I7" s="50">
        <v>290.5</v>
      </c>
      <c r="J7" s="50">
        <v>50</v>
      </c>
      <c r="K7" s="50">
        <v>32.450000000000003</v>
      </c>
      <c r="L7" s="50">
        <v>67.7</v>
      </c>
      <c r="M7" s="50">
        <v>60.8</v>
      </c>
      <c r="N7" s="50"/>
      <c r="O7" s="50"/>
      <c r="P7" s="50">
        <f t="shared" si="1"/>
        <v>-2.6237630216857148E-2</v>
      </c>
      <c r="Q7" s="50">
        <f t="shared" si="2"/>
        <v>-3.6927272592218362E-2</v>
      </c>
      <c r="R7" s="50">
        <f t="shared" si="3"/>
        <v>-2.0777127941758036E-2</v>
      </c>
      <c r="S7" s="50">
        <f t="shared" si="4"/>
        <v>-1.1716462968908577E-3</v>
      </c>
      <c r="T7" s="50">
        <f t="shared" si="5"/>
        <v>-1.3393057336438136E-2</v>
      </c>
      <c r="U7" s="50">
        <f t="shared" si="6"/>
        <v>-2.3810648693718559E-2</v>
      </c>
      <c r="V7" s="50">
        <f t="shared" si="7"/>
        <v>-1.3902905168991493E-2</v>
      </c>
      <c r="W7" s="50">
        <f t="shared" si="8"/>
        <v>-4.6660081466062334E-2</v>
      </c>
      <c r="X7" s="50">
        <f t="shared" si="9"/>
        <v>-1.6117565021068585E-2</v>
      </c>
      <c r="Y7" s="50">
        <f t="shared" si="10"/>
        <v>-3.554493741941147E-2</v>
      </c>
      <c r="Z7" s="50"/>
      <c r="AA7" s="50"/>
      <c r="AB7" s="50"/>
      <c r="AC7" s="50"/>
      <c r="AD7" s="50"/>
      <c r="AE7" s="50"/>
      <c r="AF7" s="50"/>
      <c r="AG7" s="50"/>
      <c r="AH7" s="50"/>
      <c r="AI7" s="50"/>
      <c r="AJ7" s="50"/>
      <c r="AK7" s="50"/>
      <c r="AL7" s="50"/>
      <c r="AM7" s="50"/>
    </row>
    <row r="8" spans="1:39" ht="17.5" thickTop="1">
      <c r="A8" s="61">
        <v>3356</v>
      </c>
      <c r="B8" s="50"/>
      <c r="C8" s="50" t="s">
        <v>699</v>
      </c>
      <c r="D8" s="50">
        <v>2430</v>
      </c>
      <c r="E8" s="50">
        <v>158.5</v>
      </c>
      <c r="F8" s="50">
        <v>444</v>
      </c>
      <c r="G8" s="50">
        <v>85.1</v>
      </c>
      <c r="H8" s="50">
        <v>22.6</v>
      </c>
      <c r="I8" s="50">
        <v>290</v>
      </c>
      <c r="J8" s="50">
        <v>51.9</v>
      </c>
      <c r="K8" s="50">
        <v>32.450000000000003</v>
      </c>
      <c r="L8" s="50">
        <v>67.5</v>
      </c>
      <c r="M8" s="50">
        <v>61.1</v>
      </c>
      <c r="N8" s="50"/>
      <c r="O8" s="50"/>
      <c r="P8" s="50">
        <f t="shared" si="1"/>
        <v>-6.1538655743782235E-3</v>
      </c>
      <c r="Q8" s="50">
        <f t="shared" si="2"/>
        <v>-6.2893289075639904E-3</v>
      </c>
      <c r="R8" s="50">
        <f t="shared" si="3"/>
        <v>-1.8963200707756055E-2</v>
      </c>
      <c r="S8" s="50">
        <f t="shared" si="4"/>
        <v>-2.347418918305008E-3</v>
      </c>
      <c r="T8" s="50">
        <f t="shared" si="5"/>
        <v>1.5607897665990968E-2</v>
      </c>
      <c r="U8" s="50">
        <f t="shared" si="6"/>
        <v>-1.7226533114461818E-3</v>
      </c>
      <c r="V8" s="50">
        <f t="shared" si="7"/>
        <v>3.7295784743696929E-2</v>
      </c>
      <c r="W8" s="50">
        <f t="shared" si="8"/>
        <v>0</v>
      </c>
      <c r="X8" s="50">
        <f t="shared" si="9"/>
        <v>-2.9585820397452656E-3</v>
      </c>
      <c r="Y8" s="50">
        <f t="shared" si="10"/>
        <v>4.922077205428455E-3</v>
      </c>
      <c r="Z8" s="50"/>
      <c r="AA8" s="125" t="s">
        <v>720</v>
      </c>
      <c r="AB8" s="126">
        <v>6669</v>
      </c>
      <c r="AC8" s="127">
        <v>3036</v>
      </c>
      <c r="AD8" s="128">
        <v>2357</v>
      </c>
      <c r="AE8" s="127">
        <v>4938</v>
      </c>
      <c r="AF8" s="128">
        <v>1905</v>
      </c>
      <c r="AG8" s="126">
        <v>6414</v>
      </c>
      <c r="AH8" s="127">
        <v>3356</v>
      </c>
      <c r="AI8" s="128">
        <v>1809</v>
      </c>
      <c r="AJ8" s="127">
        <v>2338</v>
      </c>
      <c r="AK8" s="129">
        <v>3504</v>
      </c>
      <c r="AL8" s="50"/>
      <c r="AM8" s="50"/>
    </row>
    <row r="9" spans="1:39">
      <c r="A9" s="61">
        <v>1809</v>
      </c>
      <c r="B9" s="50"/>
      <c r="C9" s="50" t="s">
        <v>698</v>
      </c>
      <c r="D9" s="50">
        <v>2435</v>
      </c>
      <c r="E9" s="50">
        <v>155.5</v>
      </c>
      <c r="F9" s="50">
        <v>441</v>
      </c>
      <c r="G9" s="50">
        <v>87.5</v>
      </c>
      <c r="H9" s="50">
        <v>22.95</v>
      </c>
      <c r="I9" s="50">
        <v>297.5</v>
      </c>
      <c r="J9" s="50">
        <v>52.2</v>
      </c>
      <c r="K9" s="50">
        <v>33.1</v>
      </c>
      <c r="L9" s="50">
        <v>70</v>
      </c>
      <c r="M9" s="50">
        <v>61</v>
      </c>
      <c r="N9" s="50"/>
      <c r="O9" s="50"/>
      <c r="P9" s="50">
        <f t="shared" si="1"/>
        <v>2.0554991820959595E-3</v>
      </c>
      <c r="Q9" s="50">
        <f t="shared" si="2"/>
        <v>-1.9108861698046473E-2</v>
      </c>
      <c r="R9" s="50">
        <f t="shared" si="3"/>
        <v>-6.7796869853788038E-3</v>
      </c>
      <c r="S9" s="50">
        <f t="shared" si="4"/>
        <v>2.7811757784240304E-2</v>
      </c>
      <c r="T9" s="50">
        <f t="shared" si="5"/>
        <v>1.5368030228313937E-2</v>
      </c>
      <c r="U9" s="50">
        <f t="shared" si="6"/>
        <v>2.5533302005164845E-2</v>
      </c>
      <c r="V9" s="50">
        <f t="shared" si="7"/>
        <v>5.7637047167501338E-3</v>
      </c>
      <c r="W9" s="50">
        <f t="shared" si="8"/>
        <v>1.9832839232918242E-2</v>
      </c>
      <c r="X9" s="50">
        <f t="shared" si="9"/>
        <v>3.6367644170874791E-2</v>
      </c>
      <c r="Y9" s="50">
        <f t="shared" si="10"/>
        <v>-1.6380020042383583E-3</v>
      </c>
      <c r="Z9" s="50"/>
      <c r="AA9" s="122">
        <v>6669</v>
      </c>
      <c r="AB9" s="116" cm="1">
        <f t="array" ref="AB9:AK18">VarCovar(P3:Y64,AB10:AK22)</f>
        <v>1.0531842592806694E-3</v>
      </c>
      <c r="AC9" s="116">
        <v>7.3703002526888877E-5</v>
      </c>
      <c r="AD9" s="116">
        <v>2.5548628926389796E-4</v>
      </c>
      <c r="AE9" s="116">
        <v>5.05276406544573E-5</v>
      </c>
      <c r="AF9" s="116">
        <v>-3.2536980798621751E-5</v>
      </c>
      <c r="AG9" s="116">
        <v>1.8068864895297827E-4</v>
      </c>
      <c r="AH9" s="116">
        <v>1.9343203461633096E-4</v>
      </c>
      <c r="AI9" s="116">
        <v>4.3130731622597571E-4</v>
      </c>
      <c r="AJ9" s="116">
        <v>1.6639916190963814E-4</v>
      </c>
      <c r="AK9" s="130">
        <v>1.94550404193679E-4</v>
      </c>
      <c r="AL9" s="50"/>
      <c r="AM9" s="50"/>
    </row>
    <row r="10" spans="1:39">
      <c r="A10" s="62">
        <v>2338</v>
      </c>
      <c r="B10" s="50"/>
      <c r="C10" s="50" t="s">
        <v>697</v>
      </c>
      <c r="D10" s="50">
        <v>2330</v>
      </c>
      <c r="E10" s="50">
        <v>149.5</v>
      </c>
      <c r="F10" s="50">
        <v>436</v>
      </c>
      <c r="G10" s="50">
        <v>89.9</v>
      </c>
      <c r="H10" s="50">
        <v>22.7</v>
      </c>
      <c r="I10" s="50">
        <v>299</v>
      </c>
      <c r="J10" s="50">
        <v>52.5</v>
      </c>
      <c r="K10" s="50">
        <v>31.25</v>
      </c>
      <c r="L10" s="50">
        <v>68.5</v>
      </c>
      <c r="M10" s="50">
        <v>59.5</v>
      </c>
      <c r="N10" s="50"/>
      <c r="O10" s="50"/>
      <c r="P10" s="50">
        <f t="shared" si="1"/>
        <v>-4.4078488956943947E-2</v>
      </c>
      <c r="Q10" s="50">
        <f t="shared" si="2"/>
        <v>-3.9349338788547655E-2</v>
      </c>
      <c r="R10" s="50">
        <f t="shared" si="3"/>
        <v>-1.1402632097811649E-2</v>
      </c>
      <c r="S10" s="50">
        <f t="shared" si="4"/>
        <v>2.705914811400599E-2</v>
      </c>
      <c r="T10" s="50">
        <f t="shared" si="5"/>
        <v>-1.0953012019197206E-2</v>
      </c>
      <c r="U10" s="50">
        <f t="shared" si="6"/>
        <v>5.0293484050019585E-3</v>
      </c>
      <c r="V10" s="50">
        <f t="shared" si="7"/>
        <v>5.7306747089850745E-3</v>
      </c>
      <c r="W10" s="50">
        <f t="shared" si="8"/>
        <v>-5.751390620060675E-2</v>
      </c>
      <c r="X10" s="50">
        <f t="shared" si="9"/>
        <v>-2.1661496781179419E-2</v>
      </c>
      <c r="Y10" s="50">
        <f t="shared" si="10"/>
        <v>-2.4897551621727201E-2</v>
      </c>
      <c r="Z10" s="50"/>
      <c r="AA10" s="123">
        <v>3036</v>
      </c>
      <c r="AB10" s="116">
        <v>7.3703002526888877E-5</v>
      </c>
      <c r="AC10" s="116">
        <v>1.3026957282670903E-3</v>
      </c>
      <c r="AD10" s="116">
        <v>1.1350840680833375E-4</v>
      </c>
      <c r="AE10" s="116">
        <v>1.6644844997570346E-4</v>
      </c>
      <c r="AF10" s="116">
        <v>1.0120432261334869E-4</v>
      </c>
      <c r="AG10" s="116">
        <v>2.5493108279282952E-4</v>
      </c>
      <c r="AH10" s="116">
        <v>5.6994374111923623E-6</v>
      </c>
      <c r="AI10" s="116">
        <v>-1.8307918308069519E-5</v>
      </c>
      <c r="AJ10" s="116">
        <v>3.1290286685578544E-4</v>
      </c>
      <c r="AK10" s="130">
        <v>1.4004763693541988E-4</v>
      </c>
      <c r="AL10" s="50"/>
      <c r="AM10" s="50"/>
    </row>
    <row r="11" spans="1:39">
      <c r="A11" s="62">
        <v>3504</v>
      </c>
      <c r="B11" s="50"/>
      <c r="C11" s="50" t="s">
        <v>696</v>
      </c>
      <c r="D11" s="50">
        <v>2260</v>
      </c>
      <c r="E11" s="50">
        <v>144.5</v>
      </c>
      <c r="F11" s="50">
        <v>433.5</v>
      </c>
      <c r="G11" s="50">
        <v>88.6</v>
      </c>
      <c r="H11" s="50">
        <v>22.5</v>
      </c>
      <c r="I11" s="50">
        <v>284.5</v>
      </c>
      <c r="J11" s="50">
        <v>52.8</v>
      </c>
      <c r="K11" s="50">
        <v>30</v>
      </c>
      <c r="L11" s="50">
        <v>67.900000000000006</v>
      </c>
      <c r="M11" s="50">
        <v>59.5</v>
      </c>
      <c r="N11" s="50"/>
      <c r="O11" s="50"/>
      <c r="P11" s="50">
        <f t="shared" si="1"/>
        <v>-3.050345429341474E-2</v>
      </c>
      <c r="Q11" s="50">
        <f t="shared" si="2"/>
        <v>-3.4016885278254243E-2</v>
      </c>
      <c r="R11" s="50">
        <f t="shared" si="3"/>
        <v>-5.750447128437826E-3</v>
      </c>
      <c r="S11" s="50">
        <f t="shared" si="4"/>
        <v>-1.4566083866539405E-2</v>
      </c>
      <c r="T11" s="50">
        <f t="shared" si="5"/>
        <v>-8.8496152769824993E-3</v>
      </c>
      <c r="U11" s="50">
        <f t="shared" si="6"/>
        <v>-4.9710319824300783E-2</v>
      </c>
      <c r="V11" s="50">
        <f t="shared" si="7"/>
        <v>5.6980211146375748E-3</v>
      </c>
      <c r="W11" s="50">
        <f t="shared" si="8"/>
        <v>-4.0821994520255166E-2</v>
      </c>
      <c r="X11" s="50">
        <f t="shared" si="9"/>
        <v>-8.7977107035290842E-3</v>
      </c>
      <c r="Y11" s="50">
        <f t="shared" si="10"/>
        <v>0</v>
      </c>
      <c r="Z11" s="50"/>
      <c r="AA11" s="123">
        <v>2357</v>
      </c>
      <c r="AB11" s="116">
        <v>2.5548628926389796E-4</v>
      </c>
      <c r="AC11" s="116">
        <v>1.1350840680833375E-4</v>
      </c>
      <c r="AD11" s="116">
        <v>5.8136304021905606E-4</v>
      </c>
      <c r="AE11" s="116">
        <v>1.6373850608020782E-4</v>
      </c>
      <c r="AF11" s="116">
        <v>5.7254082308258283E-5</v>
      </c>
      <c r="AG11" s="116">
        <v>1.7100122363703882E-4</v>
      </c>
      <c r="AH11" s="116">
        <v>9.2306244559509315E-5</v>
      </c>
      <c r="AI11" s="116">
        <v>9.7418934724547839E-5</v>
      </c>
      <c r="AJ11" s="116">
        <v>1.2799596714819817E-4</v>
      </c>
      <c r="AK11" s="130">
        <v>6.2484888831534083E-5</v>
      </c>
      <c r="AL11" s="50"/>
      <c r="AM11" s="50"/>
    </row>
    <row r="12" spans="1:39">
      <c r="A12" s="50"/>
      <c r="B12" s="50"/>
      <c r="C12" s="50" t="s">
        <v>695</v>
      </c>
      <c r="D12" s="50">
        <v>2200</v>
      </c>
      <c r="E12" s="50">
        <v>155</v>
      </c>
      <c r="F12" s="50">
        <v>429</v>
      </c>
      <c r="G12" s="50">
        <v>89.1</v>
      </c>
      <c r="H12" s="50">
        <v>22.3</v>
      </c>
      <c r="I12" s="50">
        <v>294</v>
      </c>
      <c r="J12" s="50">
        <v>53.7</v>
      </c>
      <c r="K12" s="50">
        <v>27.4</v>
      </c>
      <c r="L12" s="50">
        <v>67.400000000000006</v>
      </c>
      <c r="M12" s="50">
        <v>58.8</v>
      </c>
      <c r="N12" s="50"/>
      <c r="O12" s="50"/>
      <c r="P12" s="50">
        <f t="shared" si="1"/>
        <v>-2.6907452919924382E-2</v>
      </c>
      <c r="Q12" s="50">
        <f t="shared" si="2"/>
        <v>7.0145609366759773E-2</v>
      </c>
      <c r="R12" s="50">
        <f t="shared" si="3"/>
        <v>-1.0434877292579619E-2</v>
      </c>
      <c r="S12" s="50">
        <f t="shared" si="4"/>
        <v>5.6274768657283893E-3</v>
      </c>
      <c r="T12" s="50">
        <f t="shared" si="5"/>
        <v>-8.9286307443013184E-3</v>
      </c>
      <c r="U12" s="50">
        <f t="shared" si="6"/>
        <v>3.2846513772296089E-2</v>
      </c>
      <c r="V12" s="50">
        <f t="shared" si="7"/>
        <v>1.6901810802603254E-2</v>
      </c>
      <c r="W12" s="50">
        <f t="shared" si="8"/>
        <v>-9.0654368268130836E-2</v>
      </c>
      <c r="X12" s="50">
        <f t="shared" si="9"/>
        <v>-7.3910166463890667E-3</v>
      </c>
      <c r="Y12" s="50">
        <f t="shared" si="10"/>
        <v>-1.1834457647002909E-2</v>
      </c>
      <c r="Z12" s="50"/>
      <c r="AA12" s="123">
        <v>4938</v>
      </c>
      <c r="AB12" s="116">
        <v>5.05276406544573E-5</v>
      </c>
      <c r="AC12" s="116">
        <v>1.6644844997570346E-4</v>
      </c>
      <c r="AD12" s="116">
        <v>1.6373850608020782E-4</v>
      </c>
      <c r="AE12" s="116">
        <v>4.2013024668562755E-4</v>
      </c>
      <c r="AF12" s="116">
        <v>6.8256640513073981E-5</v>
      </c>
      <c r="AG12" s="116">
        <v>3.4182557422062388E-4</v>
      </c>
      <c r="AH12" s="116">
        <v>-2.7743693918448478E-5</v>
      </c>
      <c r="AI12" s="116">
        <v>4.9936207772004184E-6</v>
      </c>
      <c r="AJ12" s="116">
        <v>7.6732079057074726E-5</v>
      </c>
      <c r="AK12" s="130">
        <v>5.767673916490796E-5</v>
      </c>
      <c r="AL12" s="50"/>
      <c r="AM12" s="50"/>
    </row>
    <row r="13" spans="1:39">
      <c r="A13" s="50"/>
      <c r="B13" s="50"/>
      <c r="C13" s="50" t="s">
        <v>694</v>
      </c>
      <c r="D13" s="50">
        <v>2195</v>
      </c>
      <c r="E13" s="50">
        <v>160</v>
      </c>
      <c r="F13" s="50">
        <v>408.5</v>
      </c>
      <c r="G13" s="50">
        <v>91</v>
      </c>
      <c r="H13" s="50">
        <v>22.45</v>
      </c>
      <c r="I13" s="50">
        <v>291.5</v>
      </c>
      <c r="J13" s="50">
        <v>53.9</v>
      </c>
      <c r="K13" s="50">
        <v>26.75</v>
      </c>
      <c r="L13" s="50">
        <v>67.8</v>
      </c>
      <c r="M13" s="50">
        <v>59.1</v>
      </c>
      <c r="N13" s="50"/>
      <c r="O13" s="50"/>
      <c r="P13" s="50">
        <f t="shared" si="1"/>
        <v>-2.2753138371355394E-3</v>
      </c>
      <c r="Q13" s="50">
        <f t="shared" si="2"/>
        <v>3.174869831458027E-2</v>
      </c>
      <c r="R13" s="50">
        <f t="shared" si="3"/>
        <v>-4.8965004627959385E-2</v>
      </c>
      <c r="S13" s="50">
        <f t="shared" si="4"/>
        <v>2.1100172040086428E-2</v>
      </c>
      <c r="T13" s="50">
        <f t="shared" si="5"/>
        <v>6.7039357221901344E-3</v>
      </c>
      <c r="U13" s="50">
        <f t="shared" si="6"/>
        <v>-8.539761548134496E-3</v>
      </c>
      <c r="V13" s="50">
        <f t="shared" si="7"/>
        <v>3.7174764001323521E-3</v>
      </c>
      <c r="W13" s="50">
        <f t="shared" si="8"/>
        <v>-2.4008540052008927E-2</v>
      </c>
      <c r="X13" s="50">
        <f t="shared" si="9"/>
        <v>5.9171770280885185E-3</v>
      </c>
      <c r="Y13" s="50">
        <f t="shared" si="10"/>
        <v>5.0890695074714493E-3</v>
      </c>
      <c r="Z13" s="50"/>
      <c r="AA13" s="123">
        <v>1905</v>
      </c>
      <c r="AB13" s="116">
        <v>-3.2536980798621751E-5</v>
      </c>
      <c r="AC13" s="116">
        <v>1.0120432261334869E-4</v>
      </c>
      <c r="AD13" s="116">
        <v>5.7254082308258283E-5</v>
      </c>
      <c r="AE13" s="116">
        <v>6.8256640513073981E-5</v>
      </c>
      <c r="AF13" s="116">
        <v>3.2948689381479955E-4</v>
      </c>
      <c r="AG13" s="116">
        <v>1.0207701125916846E-4</v>
      </c>
      <c r="AH13" s="116">
        <v>9.7851099424762621E-5</v>
      </c>
      <c r="AI13" s="116">
        <v>5.9334431104964638E-5</v>
      </c>
      <c r="AJ13" s="116">
        <v>6.6262846005368174E-5</v>
      </c>
      <c r="AK13" s="130">
        <v>9.0711695266935E-5</v>
      </c>
      <c r="AL13" s="50"/>
      <c r="AM13" s="50"/>
    </row>
    <row r="14" spans="1:39">
      <c r="A14" s="50"/>
      <c r="B14" s="50"/>
      <c r="C14" s="50" t="s">
        <v>693</v>
      </c>
      <c r="D14" s="50">
        <v>2175</v>
      </c>
      <c r="E14" s="50">
        <v>166</v>
      </c>
      <c r="F14" s="50">
        <v>407.5</v>
      </c>
      <c r="G14" s="50">
        <v>100</v>
      </c>
      <c r="H14" s="50">
        <v>22.35</v>
      </c>
      <c r="I14" s="50">
        <v>313.5</v>
      </c>
      <c r="J14" s="50">
        <v>52.6</v>
      </c>
      <c r="K14" s="50">
        <v>26.45</v>
      </c>
      <c r="L14" s="50">
        <v>67.900000000000006</v>
      </c>
      <c r="M14" s="50">
        <v>58.9</v>
      </c>
      <c r="N14" s="50"/>
      <c r="O14" s="50"/>
      <c r="P14" s="50">
        <f t="shared" si="1"/>
        <v>-9.1533819864872482E-3</v>
      </c>
      <c r="Q14" s="50">
        <f t="shared" si="2"/>
        <v>3.6813973122716399E-2</v>
      </c>
      <c r="R14" s="50">
        <f t="shared" si="3"/>
        <v>-2.4509816191401849E-3</v>
      </c>
      <c r="S14" s="50">
        <f t="shared" si="4"/>
        <v>9.4310679471241415E-2</v>
      </c>
      <c r="T14" s="50">
        <f t="shared" si="5"/>
        <v>-4.4642931286853812E-3</v>
      </c>
      <c r="U14" s="50">
        <f t="shared" si="6"/>
        <v>7.2759354282428301E-2</v>
      </c>
      <c r="V14" s="50">
        <f t="shared" si="7"/>
        <v>-2.441435817128727E-2</v>
      </c>
      <c r="W14" s="50">
        <f t="shared" si="8"/>
        <v>-1.127831503770719E-2</v>
      </c>
      <c r="X14" s="50">
        <f t="shared" si="9"/>
        <v>1.4738396183007448E-3</v>
      </c>
      <c r="Y14" s="50">
        <f t="shared" si="10"/>
        <v>-3.3898337545115397E-3</v>
      </c>
      <c r="Z14" s="50"/>
      <c r="AA14" s="122">
        <v>6414</v>
      </c>
      <c r="AB14" s="116">
        <v>1.8068864895297827E-4</v>
      </c>
      <c r="AC14" s="116">
        <v>2.5493108279282952E-4</v>
      </c>
      <c r="AD14" s="116">
        <v>1.7100122363703882E-4</v>
      </c>
      <c r="AE14" s="116">
        <v>3.4182557422062388E-4</v>
      </c>
      <c r="AF14" s="116">
        <v>1.0207701125916846E-4</v>
      </c>
      <c r="AG14" s="116">
        <v>6.7711614798854163E-4</v>
      </c>
      <c r="AH14" s="116">
        <v>-2.3344961762484796E-6</v>
      </c>
      <c r="AI14" s="116">
        <v>9.1907292678802661E-5</v>
      </c>
      <c r="AJ14" s="116">
        <v>1.1046344185299963E-4</v>
      </c>
      <c r="AK14" s="130">
        <v>1.3254790213748351E-4</v>
      </c>
      <c r="AL14" s="50"/>
      <c r="AM14" s="50"/>
    </row>
    <row r="15" spans="1:39">
      <c r="A15" s="50"/>
      <c r="B15" s="50"/>
      <c r="C15" s="50" t="s">
        <v>692</v>
      </c>
      <c r="D15" s="50">
        <v>2195</v>
      </c>
      <c r="E15" s="50">
        <v>158.5</v>
      </c>
      <c r="F15" s="50">
        <v>414</v>
      </c>
      <c r="G15" s="50">
        <v>103.5</v>
      </c>
      <c r="H15" s="50">
        <v>22.75</v>
      </c>
      <c r="I15" s="50">
        <v>331.5</v>
      </c>
      <c r="J15" s="50">
        <v>52.2</v>
      </c>
      <c r="K15" s="50">
        <v>25.9</v>
      </c>
      <c r="L15" s="50">
        <v>67.5</v>
      </c>
      <c r="M15" s="50">
        <v>61</v>
      </c>
      <c r="N15" s="50"/>
      <c r="O15" s="50"/>
      <c r="P15" s="50">
        <f t="shared" si="1"/>
        <v>9.1533819864872013E-3</v>
      </c>
      <c r="Q15" s="50">
        <f t="shared" si="2"/>
        <v>-4.6233195039207933E-2</v>
      </c>
      <c r="R15" s="50">
        <f t="shared" si="3"/>
        <v>1.5825041144396892E-2</v>
      </c>
      <c r="S15" s="50">
        <f t="shared" si="4"/>
        <v>3.4401426717332317E-2</v>
      </c>
      <c r="T15" s="50">
        <f t="shared" si="5"/>
        <v>1.7738824337381411E-2</v>
      </c>
      <c r="U15" s="50">
        <f t="shared" si="6"/>
        <v>5.5828449552941889E-2</v>
      </c>
      <c r="V15" s="50">
        <f t="shared" si="7"/>
        <v>-7.633624855071095E-3</v>
      </c>
      <c r="W15" s="50">
        <f t="shared" si="8"/>
        <v>-2.10131895988163E-2</v>
      </c>
      <c r="X15" s="50">
        <f t="shared" si="9"/>
        <v>-5.9084366861663941E-3</v>
      </c>
      <c r="Y15" s="50">
        <f t="shared" si="10"/>
        <v>3.5032773515770228E-2</v>
      </c>
      <c r="Z15" s="50"/>
      <c r="AA15" s="123">
        <v>3356</v>
      </c>
      <c r="AB15" s="116">
        <v>1.9343203461633096E-4</v>
      </c>
      <c r="AC15" s="116">
        <v>5.6994374111923623E-6</v>
      </c>
      <c r="AD15" s="116">
        <v>9.2306244559509315E-5</v>
      </c>
      <c r="AE15" s="116">
        <v>-2.7743693918448478E-5</v>
      </c>
      <c r="AF15" s="116">
        <v>9.7851099424762621E-5</v>
      </c>
      <c r="AG15" s="116">
        <v>-2.3344961762484796E-6</v>
      </c>
      <c r="AH15" s="116">
        <v>6.6648378528318E-4</v>
      </c>
      <c r="AI15" s="116">
        <v>1.1106753253534152E-4</v>
      </c>
      <c r="AJ15" s="116">
        <v>1.6972140581408485E-4</v>
      </c>
      <c r="AK15" s="130">
        <v>9.5202226666203996E-5</v>
      </c>
      <c r="AL15" s="50"/>
      <c r="AM15" s="50"/>
    </row>
    <row r="16" spans="1:39">
      <c r="A16" s="50"/>
      <c r="B16" s="50"/>
      <c r="C16" s="50" t="s">
        <v>691</v>
      </c>
      <c r="D16" s="50">
        <v>2225</v>
      </c>
      <c r="E16" s="50">
        <v>161.5</v>
      </c>
      <c r="F16" s="50">
        <v>420</v>
      </c>
      <c r="G16" s="50">
        <v>104.5</v>
      </c>
      <c r="H16" s="50">
        <v>23</v>
      </c>
      <c r="I16" s="50">
        <v>334.5</v>
      </c>
      <c r="J16" s="50">
        <v>52.7</v>
      </c>
      <c r="K16" s="50">
        <v>26.15</v>
      </c>
      <c r="L16" s="50">
        <v>68.3</v>
      </c>
      <c r="M16" s="50">
        <v>60.3</v>
      </c>
      <c r="N16" s="50"/>
      <c r="O16" s="50"/>
      <c r="P16" s="50">
        <f t="shared" si="1"/>
        <v>1.357486909106885E-2</v>
      </c>
      <c r="Q16" s="50">
        <f t="shared" si="2"/>
        <v>1.8750549345376028E-2</v>
      </c>
      <c r="R16" s="50">
        <f t="shared" si="3"/>
        <v>1.4388737452099671E-2</v>
      </c>
      <c r="S16" s="50">
        <f t="shared" si="4"/>
        <v>9.6154586994419734E-3</v>
      </c>
      <c r="T16" s="50">
        <f t="shared" si="5"/>
        <v>1.092907053219023E-2</v>
      </c>
      <c r="U16" s="50">
        <f t="shared" si="6"/>
        <v>9.0090699423659108E-3</v>
      </c>
      <c r="V16" s="50">
        <f t="shared" si="7"/>
        <v>9.5329606587236868E-3</v>
      </c>
      <c r="W16" s="50">
        <f t="shared" si="8"/>
        <v>9.6062218054399334E-3</v>
      </c>
      <c r="X16" s="50">
        <f t="shared" si="9"/>
        <v>1.1782168698260169E-2</v>
      </c>
      <c r="Y16" s="50">
        <f t="shared" si="10"/>
        <v>-1.1541760440171571E-2</v>
      </c>
      <c r="Z16" s="50"/>
      <c r="AA16" s="123">
        <v>1809</v>
      </c>
      <c r="AB16" s="116">
        <v>4.3130731622597571E-4</v>
      </c>
      <c r="AC16" s="116">
        <v>-1.8307918308069519E-5</v>
      </c>
      <c r="AD16" s="116">
        <v>9.7418934724547839E-5</v>
      </c>
      <c r="AE16" s="116">
        <v>4.9936207772004184E-6</v>
      </c>
      <c r="AF16" s="116">
        <v>5.9334431104964638E-5</v>
      </c>
      <c r="AG16" s="116">
        <v>9.1907292678802661E-5</v>
      </c>
      <c r="AH16" s="116">
        <v>1.1106753253534152E-4</v>
      </c>
      <c r="AI16" s="116">
        <v>1.108041788556907E-3</v>
      </c>
      <c r="AJ16" s="116">
        <v>1.5784130512698592E-4</v>
      </c>
      <c r="AK16" s="130">
        <v>1.2298536188462783E-4</v>
      </c>
      <c r="AL16" s="50"/>
      <c r="AM16" s="50"/>
    </row>
    <row r="17" spans="1:39">
      <c r="A17" s="50"/>
      <c r="B17" s="50"/>
      <c r="C17" s="50" t="s">
        <v>690</v>
      </c>
      <c r="D17" s="50">
        <v>2295</v>
      </c>
      <c r="E17" s="50">
        <v>159</v>
      </c>
      <c r="F17" s="50">
        <v>421.5</v>
      </c>
      <c r="G17" s="50">
        <v>102</v>
      </c>
      <c r="H17" s="50">
        <v>22.95</v>
      </c>
      <c r="I17" s="50">
        <v>329</v>
      </c>
      <c r="J17" s="50">
        <v>52</v>
      </c>
      <c r="K17" s="50">
        <v>26.55</v>
      </c>
      <c r="L17" s="50">
        <v>68.400000000000006</v>
      </c>
      <c r="M17" s="50">
        <v>60.8</v>
      </c>
      <c r="N17" s="50"/>
      <c r="O17" s="50"/>
      <c r="P17" s="50">
        <f t="shared" si="1"/>
        <v>3.0975927894304929E-2</v>
      </c>
      <c r="Q17" s="50">
        <f t="shared" si="2"/>
        <v>-1.5600940442479661E-2</v>
      </c>
      <c r="R17" s="50">
        <f t="shared" si="3"/>
        <v>3.5650661644961446E-3</v>
      </c>
      <c r="S17" s="50">
        <f t="shared" si="4"/>
        <v>-2.4214258120594627E-2</v>
      </c>
      <c r="T17" s="50">
        <f t="shared" si="5"/>
        <v>-2.1762794225955173E-3</v>
      </c>
      <c r="U17" s="50">
        <f t="shared" si="6"/>
        <v>-1.6579128802911222E-2</v>
      </c>
      <c r="V17" s="50">
        <f t="shared" si="7"/>
        <v>-1.3371736965889308E-2</v>
      </c>
      <c r="W17" s="50">
        <f t="shared" si="8"/>
        <v>1.5180557177016017E-2</v>
      </c>
      <c r="X17" s="50">
        <f t="shared" si="9"/>
        <v>1.4630580517605368E-3</v>
      </c>
      <c r="Y17" s="50">
        <f t="shared" si="10"/>
        <v>8.2576852389816373E-3</v>
      </c>
      <c r="Z17" s="50"/>
      <c r="AA17" s="123">
        <v>2338</v>
      </c>
      <c r="AB17" s="116">
        <v>1.6639916190963814E-4</v>
      </c>
      <c r="AC17" s="116">
        <v>3.1290286685578544E-4</v>
      </c>
      <c r="AD17" s="116">
        <v>1.2799596714819817E-4</v>
      </c>
      <c r="AE17" s="116">
        <v>7.6732079057074726E-5</v>
      </c>
      <c r="AF17" s="116">
        <v>6.6262846005368174E-5</v>
      </c>
      <c r="AG17" s="116">
        <v>1.1046344185299963E-4</v>
      </c>
      <c r="AH17" s="116">
        <v>1.6972140581408485E-4</v>
      </c>
      <c r="AI17" s="116">
        <v>1.5784130512698592E-4</v>
      </c>
      <c r="AJ17" s="116">
        <v>4.6866733971737758E-4</v>
      </c>
      <c r="AK17" s="130">
        <v>1.0286369589632683E-4</v>
      </c>
      <c r="AL17" s="50"/>
      <c r="AM17" s="50"/>
    </row>
    <row r="18" spans="1:39">
      <c r="A18" s="50"/>
      <c r="B18" s="50"/>
      <c r="C18" s="50" t="s">
        <v>689</v>
      </c>
      <c r="D18" s="50">
        <v>2265</v>
      </c>
      <c r="E18" s="50">
        <v>160</v>
      </c>
      <c r="F18" s="50">
        <v>423.5</v>
      </c>
      <c r="G18" s="50">
        <v>101.5</v>
      </c>
      <c r="H18" s="50">
        <v>23.35</v>
      </c>
      <c r="I18" s="50">
        <v>337</v>
      </c>
      <c r="J18" s="50">
        <v>51.2</v>
      </c>
      <c r="K18" s="50">
        <v>26.7</v>
      </c>
      <c r="L18" s="50">
        <v>68</v>
      </c>
      <c r="M18" s="50">
        <v>61.3</v>
      </c>
      <c r="N18" s="50"/>
      <c r="O18" s="50"/>
      <c r="P18" s="50">
        <f t="shared" si="1"/>
        <v>-1.3158084577511088E-2</v>
      </c>
      <c r="Q18" s="50">
        <f t="shared" si="2"/>
        <v>6.269613013595395E-3</v>
      </c>
      <c r="R18" s="50">
        <f t="shared" si="3"/>
        <v>4.7337366501989213E-3</v>
      </c>
      <c r="S18" s="50">
        <f t="shared" si="4"/>
        <v>-4.9140148024290403E-3</v>
      </c>
      <c r="T18" s="50">
        <f t="shared" si="5"/>
        <v>1.7279047608352169E-2</v>
      </c>
      <c r="U18" s="50">
        <f t="shared" si="6"/>
        <v>2.4025179586989836E-2</v>
      </c>
      <c r="V18" s="50">
        <f t="shared" si="7"/>
        <v>-1.5504186535965199E-2</v>
      </c>
      <c r="W18" s="50">
        <f t="shared" si="8"/>
        <v>5.6338177182558439E-3</v>
      </c>
      <c r="X18" s="50">
        <f t="shared" si="9"/>
        <v>-5.8651194523981339E-3</v>
      </c>
      <c r="Y18" s="50">
        <f t="shared" si="10"/>
        <v>8.1900539700444034E-3</v>
      </c>
      <c r="Z18" s="50"/>
      <c r="AA18" s="123">
        <v>3504</v>
      </c>
      <c r="AB18" s="116">
        <v>1.94550404193679E-4</v>
      </c>
      <c r="AC18" s="116">
        <v>1.4004763693541988E-4</v>
      </c>
      <c r="AD18" s="116">
        <v>6.2484888831534083E-5</v>
      </c>
      <c r="AE18" s="116">
        <v>5.767673916490796E-5</v>
      </c>
      <c r="AF18" s="116">
        <v>9.0711695266935E-5</v>
      </c>
      <c r="AG18" s="116">
        <v>1.3254790213748351E-4</v>
      </c>
      <c r="AH18" s="116">
        <v>9.5202226666203996E-5</v>
      </c>
      <c r="AI18" s="116">
        <v>1.2298536188462783E-4</v>
      </c>
      <c r="AJ18" s="116">
        <v>1.0286369589632683E-4</v>
      </c>
      <c r="AK18" s="130">
        <v>2.1659099090478909E-4</v>
      </c>
      <c r="AL18" s="50"/>
      <c r="AM18" s="50"/>
    </row>
    <row r="19" spans="1:39" ht="17.5" thickBot="1">
      <c r="A19" s="50"/>
      <c r="B19" s="50"/>
      <c r="C19" s="50" t="s">
        <v>688</v>
      </c>
      <c r="D19" s="50">
        <v>2225</v>
      </c>
      <c r="E19" s="50">
        <v>156</v>
      </c>
      <c r="F19" s="50">
        <v>417</v>
      </c>
      <c r="G19" s="50">
        <v>97.8</v>
      </c>
      <c r="H19" s="50">
        <v>23.1</v>
      </c>
      <c r="I19" s="50">
        <v>328</v>
      </c>
      <c r="J19" s="50">
        <v>51.7</v>
      </c>
      <c r="K19" s="50">
        <v>26.95</v>
      </c>
      <c r="L19" s="50">
        <v>67</v>
      </c>
      <c r="M19" s="50">
        <v>59.6</v>
      </c>
      <c r="N19" s="50"/>
      <c r="O19" s="50"/>
      <c r="P19" s="50">
        <f t="shared" si="1"/>
        <v>-1.7817843316793786E-2</v>
      </c>
      <c r="Q19" s="50">
        <f t="shared" si="2"/>
        <v>-2.5317807984289897E-2</v>
      </c>
      <c r="R19" s="50">
        <f t="shared" si="3"/>
        <v>-1.5467292293307599E-2</v>
      </c>
      <c r="S19" s="50">
        <f t="shared" si="4"/>
        <v>-3.7134221441070349E-2</v>
      </c>
      <c r="T19" s="50">
        <f t="shared" si="5"/>
        <v>-1.076436658715843E-2</v>
      </c>
      <c r="U19" s="50">
        <f t="shared" si="6"/>
        <v>-2.7069321968218027E-2</v>
      </c>
      <c r="V19" s="50">
        <f t="shared" si="7"/>
        <v>9.7182494689213462E-3</v>
      </c>
      <c r="W19" s="50">
        <f t="shared" si="8"/>
        <v>9.3197319488022273E-3</v>
      </c>
      <c r="X19" s="50">
        <f t="shared" si="9"/>
        <v>-1.4815085785140587E-2</v>
      </c>
      <c r="Y19" s="50">
        <f t="shared" si="10"/>
        <v>-2.8124268870861599E-2</v>
      </c>
      <c r="Z19" s="50"/>
      <c r="AA19" s="124" t="s">
        <v>721</v>
      </c>
      <c r="AB19" s="121"/>
      <c r="AC19" s="121"/>
      <c r="AD19" s="121"/>
      <c r="AE19" s="121"/>
      <c r="AF19" s="121"/>
      <c r="AG19" s="121"/>
      <c r="AH19" s="121"/>
      <c r="AI19" s="121"/>
      <c r="AJ19" s="121"/>
      <c r="AK19" s="131"/>
      <c r="AL19" s="50"/>
      <c r="AM19" s="50"/>
    </row>
    <row r="20" spans="1:39" ht="17.5" thickTop="1">
      <c r="A20" s="50"/>
      <c r="B20" s="50"/>
      <c r="C20" s="50" t="s">
        <v>687</v>
      </c>
      <c r="D20" s="50">
        <v>2185</v>
      </c>
      <c r="E20" s="50">
        <v>150</v>
      </c>
      <c r="F20" s="50">
        <v>424.5</v>
      </c>
      <c r="G20" s="50">
        <v>98.4</v>
      </c>
      <c r="H20" s="50">
        <v>23.8</v>
      </c>
      <c r="I20" s="50">
        <v>339</v>
      </c>
      <c r="J20" s="50">
        <v>53.1</v>
      </c>
      <c r="K20" s="50">
        <v>27.1</v>
      </c>
      <c r="L20" s="50">
        <v>67.2</v>
      </c>
      <c r="M20" s="50">
        <v>59.8</v>
      </c>
      <c r="N20" s="50"/>
      <c r="O20" s="50"/>
      <c r="P20" s="50">
        <f t="shared" si="1"/>
        <v>-1.8141087070650038E-2</v>
      </c>
      <c r="Q20" s="50">
        <f t="shared" si="2"/>
        <v>-3.9220713153281267E-2</v>
      </c>
      <c r="R20" s="50">
        <f t="shared" si="3"/>
        <v>1.7825783952600666E-2</v>
      </c>
      <c r="S20" s="50">
        <f t="shared" si="4"/>
        <v>6.1162270174362739E-3</v>
      </c>
      <c r="T20" s="50">
        <f t="shared" si="5"/>
        <v>2.9852963149681128E-2</v>
      </c>
      <c r="U20" s="50">
        <f t="shared" si="6"/>
        <v>3.298649899630645E-2</v>
      </c>
      <c r="V20" s="50">
        <f t="shared" si="7"/>
        <v>2.6719146733509641E-2</v>
      </c>
      <c r="W20" s="50">
        <f t="shared" si="8"/>
        <v>5.5504305306490415E-3</v>
      </c>
      <c r="X20" s="50">
        <f t="shared" si="9"/>
        <v>2.9806281381379411E-3</v>
      </c>
      <c r="Y20" s="50">
        <f t="shared" si="10"/>
        <v>3.3500868852818057E-3</v>
      </c>
      <c r="Z20" s="50"/>
      <c r="AA20" s="50"/>
      <c r="AB20" s="50"/>
      <c r="AC20" s="50"/>
      <c r="AD20" s="50"/>
      <c r="AE20" s="50"/>
      <c r="AF20" s="50"/>
      <c r="AG20" s="50"/>
      <c r="AH20" s="50"/>
      <c r="AI20" s="50"/>
      <c r="AJ20" s="50"/>
      <c r="AK20" s="50"/>
      <c r="AL20" s="50"/>
      <c r="AM20" s="50"/>
    </row>
    <row r="21" spans="1:39" ht="17.5" thickBot="1">
      <c r="A21" s="50"/>
      <c r="B21" s="50"/>
      <c r="C21" s="50" t="s">
        <v>686</v>
      </c>
      <c r="D21" s="50">
        <v>2190</v>
      </c>
      <c r="E21" s="50">
        <v>150</v>
      </c>
      <c r="F21" s="50">
        <v>423.5</v>
      </c>
      <c r="G21" s="50">
        <v>99.7</v>
      </c>
      <c r="H21" s="50">
        <v>23.4</v>
      </c>
      <c r="I21" s="50">
        <v>349</v>
      </c>
      <c r="J21" s="50">
        <v>52.6</v>
      </c>
      <c r="K21" s="50">
        <v>27.45</v>
      </c>
      <c r="L21" s="50">
        <v>68</v>
      </c>
      <c r="M21" s="50">
        <v>59.3</v>
      </c>
      <c r="N21" s="50"/>
      <c r="O21" s="50"/>
      <c r="P21" s="50">
        <f t="shared" si="1"/>
        <v>2.2857152808560825E-3</v>
      </c>
      <c r="Q21" s="50">
        <f t="shared" si="2"/>
        <v>0</v>
      </c>
      <c r="R21" s="50">
        <f t="shared" si="3"/>
        <v>-2.3584916592929396E-3</v>
      </c>
      <c r="S21" s="50">
        <f t="shared" si="4"/>
        <v>1.3124872909584882E-2</v>
      </c>
      <c r="T21" s="50">
        <f t="shared" si="5"/>
        <v>-1.694955831377332E-2</v>
      </c>
      <c r="U21" s="50">
        <f t="shared" si="6"/>
        <v>2.9071814821976877E-2</v>
      </c>
      <c r="V21" s="50">
        <f t="shared" si="7"/>
        <v>-9.46080850422896E-3</v>
      </c>
      <c r="W21" s="50">
        <f t="shared" si="8"/>
        <v>1.2832440069884359E-2</v>
      </c>
      <c r="X21" s="50">
        <f t="shared" si="9"/>
        <v>1.1834457647002798E-2</v>
      </c>
      <c r="Y21" s="50">
        <f t="shared" si="10"/>
        <v>-8.3963549529062782E-3</v>
      </c>
      <c r="Z21" s="50"/>
      <c r="AA21" s="50"/>
      <c r="AB21" s="50"/>
      <c r="AC21" s="50"/>
      <c r="AD21" s="50"/>
      <c r="AE21" s="50"/>
      <c r="AF21" s="50"/>
      <c r="AG21" s="50"/>
      <c r="AH21" s="50"/>
      <c r="AI21" s="50"/>
      <c r="AJ21" s="50"/>
      <c r="AK21" s="50"/>
      <c r="AL21" s="50"/>
      <c r="AM21" s="50"/>
    </row>
    <row r="22" spans="1:39" ht="17.5" thickTop="1">
      <c r="A22" s="50"/>
      <c r="B22" s="50"/>
      <c r="C22" s="50" t="s">
        <v>685</v>
      </c>
      <c r="D22" s="50">
        <v>2270</v>
      </c>
      <c r="E22" s="50">
        <v>147.5</v>
      </c>
      <c r="F22" s="50">
        <v>429.5</v>
      </c>
      <c r="G22" s="50">
        <v>102</v>
      </c>
      <c r="H22" s="50">
        <v>23.2</v>
      </c>
      <c r="I22" s="50">
        <v>375</v>
      </c>
      <c r="J22" s="50">
        <v>52</v>
      </c>
      <c r="K22" s="50">
        <v>26.9</v>
      </c>
      <c r="L22" s="50">
        <v>68</v>
      </c>
      <c r="M22" s="50">
        <v>59.3</v>
      </c>
      <c r="N22" s="50"/>
      <c r="O22" s="50"/>
      <c r="P22" s="50">
        <f t="shared" si="1"/>
        <v>3.5878287664901851E-2</v>
      </c>
      <c r="Q22" s="50">
        <f t="shared" si="2"/>
        <v>-1.6807118316381289E-2</v>
      </c>
      <c r="R22" s="50">
        <f t="shared" si="3"/>
        <v>1.4068227332200962E-2</v>
      </c>
      <c r="S22" s="50">
        <f t="shared" si="4"/>
        <v>2.2807136316478509E-2</v>
      </c>
      <c r="T22" s="50">
        <f t="shared" si="5"/>
        <v>-8.5837436913914419E-3</v>
      </c>
      <c r="U22" s="50">
        <f t="shared" si="6"/>
        <v>7.1854103767983721E-2</v>
      </c>
      <c r="V22" s="50">
        <f t="shared" si="7"/>
        <v>-1.1472401162236807E-2</v>
      </c>
      <c r="W22" s="50">
        <f t="shared" si="8"/>
        <v>-2.0239881347746201E-2</v>
      </c>
      <c r="X22" s="50">
        <f t="shared" si="9"/>
        <v>0</v>
      </c>
      <c r="Y22" s="50">
        <f t="shared" si="10"/>
        <v>0</v>
      </c>
      <c r="Z22" s="50"/>
      <c r="AA22" s="125" t="s">
        <v>720</v>
      </c>
      <c r="AB22" s="126">
        <v>6669</v>
      </c>
      <c r="AC22" s="127">
        <v>3036</v>
      </c>
      <c r="AD22" s="128">
        <v>2357</v>
      </c>
      <c r="AE22" s="127">
        <v>4938</v>
      </c>
      <c r="AF22" s="128">
        <v>1905</v>
      </c>
      <c r="AG22" s="126">
        <v>6414</v>
      </c>
      <c r="AH22" s="127">
        <v>3356</v>
      </c>
      <c r="AI22" s="128">
        <v>1809</v>
      </c>
      <c r="AJ22" s="127">
        <v>2338</v>
      </c>
      <c r="AK22" s="129">
        <v>3504</v>
      </c>
      <c r="AL22" s="50"/>
      <c r="AM22" s="50"/>
    </row>
    <row r="23" spans="1:39">
      <c r="A23" s="50"/>
      <c r="B23" s="50"/>
      <c r="C23" s="50" t="s">
        <v>684</v>
      </c>
      <c r="D23" s="50">
        <v>2295</v>
      </c>
      <c r="E23" s="50">
        <v>141.5</v>
      </c>
      <c r="F23" s="50">
        <v>423</v>
      </c>
      <c r="G23" s="50">
        <v>97.5</v>
      </c>
      <c r="H23" s="50">
        <v>23.5</v>
      </c>
      <c r="I23" s="50">
        <v>358</v>
      </c>
      <c r="J23" s="50">
        <v>55.5</v>
      </c>
      <c r="K23" s="50">
        <v>27.5</v>
      </c>
      <c r="L23" s="50">
        <v>68.8</v>
      </c>
      <c r="M23" s="50">
        <v>59.7</v>
      </c>
      <c r="N23" s="50"/>
      <c r="O23" s="50"/>
      <c r="P23" s="50">
        <f t="shared" si="1"/>
        <v>1.0953012019197145E-2</v>
      </c>
      <c r="Q23" s="50">
        <f t="shared" si="2"/>
        <v>-4.1528458696582227E-2</v>
      </c>
      <c r="R23" s="50">
        <f t="shared" si="3"/>
        <v>-1.5249562378032143E-2</v>
      </c>
      <c r="S23" s="50">
        <f t="shared" si="4"/>
        <v>-4.5120435280469544E-2</v>
      </c>
      <c r="T23" s="50">
        <f t="shared" si="5"/>
        <v>1.2848142477849059E-2</v>
      </c>
      <c r="U23" s="50">
        <f t="shared" si="6"/>
        <v>-4.6393039569710512E-2</v>
      </c>
      <c r="V23" s="50">
        <f t="shared" si="7"/>
        <v>6.5139302170961449E-2</v>
      </c>
      <c r="W23" s="50">
        <f t="shared" si="8"/>
        <v>2.2059718064732257E-2</v>
      </c>
      <c r="X23" s="50">
        <f t="shared" si="9"/>
        <v>1.1696039763191236E-2</v>
      </c>
      <c r="Y23" s="50">
        <f t="shared" si="10"/>
        <v>6.7227143948767375E-3</v>
      </c>
      <c r="Z23" s="50"/>
      <c r="AA23" s="122">
        <v>6669</v>
      </c>
      <c r="AB23" s="116" cm="1">
        <f t="array" ref="AB23:AK32">Cor_Matrix(P3:Y64,AB24:AK35)</f>
        <v>1</v>
      </c>
      <c r="AC23" s="116">
        <v>6.2923302208646933E-2</v>
      </c>
      <c r="AD23" s="116">
        <v>0.32650640836123157</v>
      </c>
      <c r="AE23" s="116">
        <v>7.5959984135559405E-2</v>
      </c>
      <c r="AF23" s="116">
        <v>-5.5233936863591682E-2</v>
      </c>
      <c r="AG23" s="116">
        <v>0.21396715161122332</v>
      </c>
      <c r="AH23" s="116">
        <v>0.23087740166844709</v>
      </c>
      <c r="AI23" s="116">
        <v>0.39926071070083047</v>
      </c>
      <c r="AJ23" s="116">
        <v>0.2368463029277931</v>
      </c>
      <c r="AK23" s="130">
        <v>0.40734253662419251</v>
      </c>
      <c r="AL23" s="50"/>
      <c r="AM23" s="50"/>
    </row>
    <row r="24" spans="1:39">
      <c r="A24" s="50"/>
      <c r="B24" s="50"/>
      <c r="C24" s="50" t="s">
        <v>683</v>
      </c>
      <c r="D24" s="50">
        <v>2240</v>
      </c>
      <c r="E24" s="50">
        <v>142</v>
      </c>
      <c r="F24" s="50">
        <v>423</v>
      </c>
      <c r="G24" s="50">
        <v>98.3</v>
      </c>
      <c r="H24" s="50">
        <v>23</v>
      </c>
      <c r="I24" s="50">
        <v>345.5</v>
      </c>
      <c r="J24" s="50">
        <v>56.3</v>
      </c>
      <c r="K24" s="50">
        <v>26.95</v>
      </c>
      <c r="L24" s="50">
        <v>69</v>
      </c>
      <c r="M24" s="50">
        <v>58.4</v>
      </c>
      <c r="N24" s="50"/>
      <c r="O24" s="50"/>
      <c r="P24" s="50">
        <f t="shared" si="1"/>
        <v>-2.4256977645559983E-2</v>
      </c>
      <c r="Q24" s="50">
        <f t="shared" si="2"/>
        <v>3.5273405179684406E-3</v>
      </c>
      <c r="R24" s="50">
        <f t="shared" si="3"/>
        <v>0</v>
      </c>
      <c r="S24" s="50">
        <f t="shared" si="4"/>
        <v>8.1716491493192579E-3</v>
      </c>
      <c r="T24" s="50">
        <f t="shared" si="5"/>
        <v>-2.1506205220963619E-2</v>
      </c>
      <c r="U24" s="50">
        <f t="shared" si="6"/>
        <v>-3.5540343192975693E-2</v>
      </c>
      <c r="V24" s="50">
        <f t="shared" si="7"/>
        <v>1.4311514393255726E-2</v>
      </c>
      <c r="W24" s="50">
        <f t="shared" si="8"/>
        <v>-2.0202707317519466E-2</v>
      </c>
      <c r="X24" s="50">
        <f t="shared" si="9"/>
        <v>2.9027596579614102E-3</v>
      </c>
      <c r="Y24" s="50">
        <f t="shared" si="10"/>
        <v>-2.2016130564375049E-2</v>
      </c>
      <c r="Z24" s="50"/>
      <c r="AA24" s="123">
        <v>3036</v>
      </c>
      <c r="AB24" s="116">
        <v>6.2923302208646933E-2</v>
      </c>
      <c r="AC24" s="116">
        <v>1.0000000000000002</v>
      </c>
      <c r="AD24" s="116">
        <v>0.13043160076410285</v>
      </c>
      <c r="AE24" s="116">
        <v>0.22499159067954749</v>
      </c>
      <c r="AF24" s="116">
        <v>0.15447510383515003</v>
      </c>
      <c r="AG24" s="116">
        <v>0.27143741490477269</v>
      </c>
      <c r="AH24" s="116">
        <v>6.1166791505838257E-3</v>
      </c>
      <c r="AI24" s="116">
        <v>-1.5238401128765761E-2</v>
      </c>
      <c r="AJ24" s="116">
        <v>0.40045682788164377</v>
      </c>
      <c r="AK24" s="130">
        <v>0.26365383733513653</v>
      </c>
      <c r="AL24" s="50"/>
      <c r="AM24" s="50"/>
    </row>
    <row r="25" spans="1:39">
      <c r="A25" s="50"/>
      <c r="B25" s="50"/>
      <c r="C25" s="50" t="s">
        <v>682</v>
      </c>
      <c r="D25" s="50">
        <v>2460</v>
      </c>
      <c r="E25" s="50">
        <v>140.5</v>
      </c>
      <c r="F25" s="50">
        <v>422.5</v>
      </c>
      <c r="G25" s="50">
        <v>97.4</v>
      </c>
      <c r="H25" s="50">
        <v>22.8</v>
      </c>
      <c r="I25" s="50">
        <v>336</v>
      </c>
      <c r="J25" s="50">
        <v>55.8</v>
      </c>
      <c r="K25" s="50">
        <v>26.3</v>
      </c>
      <c r="L25" s="50">
        <v>69.3</v>
      </c>
      <c r="M25" s="50">
        <v>58.6</v>
      </c>
      <c r="N25" s="50"/>
      <c r="O25" s="50"/>
      <c r="P25" s="50">
        <f t="shared" si="1"/>
        <v>9.3685484077323036E-2</v>
      </c>
      <c r="Q25" s="50">
        <f t="shared" si="2"/>
        <v>-1.0619568827460261E-2</v>
      </c>
      <c r="R25" s="50">
        <f t="shared" si="3"/>
        <v>-1.1827322490493785E-3</v>
      </c>
      <c r="S25" s="50">
        <f t="shared" si="4"/>
        <v>-9.1978165046313516E-3</v>
      </c>
      <c r="T25" s="50">
        <f t="shared" si="5"/>
        <v>-8.7336799687545534E-3</v>
      </c>
      <c r="U25" s="50">
        <f t="shared" si="6"/>
        <v>-2.7881483244520305E-2</v>
      </c>
      <c r="V25" s="50">
        <f t="shared" si="7"/>
        <v>-8.9206657583794889E-3</v>
      </c>
      <c r="W25" s="50">
        <f t="shared" si="8"/>
        <v>-2.441435817128727E-2</v>
      </c>
      <c r="X25" s="50">
        <f t="shared" si="9"/>
        <v>4.3384015985981411E-3</v>
      </c>
      <c r="Y25" s="50">
        <f t="shared" si="10"/>
        <v>3.4188067487856823E-3</v>
      </c>
      <c r="Z25" s="50"/>
      <c r="AA25" s="123">
        <v>2357</v>
      </c>
      <c r="AB25" s="116">
        <v>0.32650640836123157</v>
      </c>
      <c r="AC25" s="116">
        <v>0.13043160076410285</v>
      </c>
      <c r="AD25" s="116">
        <v>1</v>
      </c>
      <c r="AE25" s="116">
        <v>0.33131045426262629</v>
      </c>
      <c r="AF25" s="116">
        <v>0.1308168468253148</v>
      </c>
      <c r="AG25" s="116">
        <v>0.27254857984044106</v>
      </c>
      <c r="AH25" s="116">
        <v>0.1482902437549386</v>
      </c>
      <c r="AI25" s="116">
        <v>0.12137845280012058</v>
      </c>
      <c r="AJ25" s="116">
        <v>0.24521116026097325</v>
      </c>
      <c r="AK25" s="130">
        <v>0.17608854227951684</v>
      </c>
      <c r="AL25" s="50"/>
      <c r="AM25" s="50"/>
    </row>
    <row r="26" spans="1:39">
      <c r="A26" s="50"/>
      <c r="B26" s="50"/>
      <c r="C26" s="50" t="s">
        <v>681</v>
      </c>
      <c r="D26" s="50">
        <v>2475</v>
      </c>
      <c r="E26" s="50">
        <v>138.5</v>
      </c>
      <c r="F26" s="50">
        <v>426</v>
      </c>
      <c r="G26" s="50">
        <v>101</v>
      </c>
      <c r="H26" s="50">
        <v>22.75</v>
      </c>
      <c r="I26" s="50">
        <v>341</v>
      </c>
      <c r="J26" s="50">
        <v>55.5</v>
      </c>
      <c r="K26" s="50">
        <v>26.85</v>
      </c>
      <c r="L26" s="50">
        <v>68.400000000000006</v>
      </c>
      <c r="M26" s="50">
        <v>58.6</v>
      </c>
      <c r="N26" s="50"/>
      <c r="O26" s="50"/>
      <c r="P26" s="50">
        <f t="shared" si="1"/>
        <v>6.0790460763821925E-3</v>
      </c>
      <c r="Q26" s="50">
        <f t="shared" si="2"/>
        <v>-1.4337163146407218E-2</v>
      </c>
      <c r="R26" s="50">
        <f t="shared" si="3"/>
        <v>8.2498994721418393E-3</v>
      </c>
      <c r="S26" s="50">
        <f t="shared" si="4"/>
        <v>3.6294306192770028E-2</v>
      </c>
      <c r="T26" s="50">
        <f t="shared" si="5"/>
        <v>-2.1953905634357262E-3</v>
      </c>
      <c r="U26" s="50">
        <f t="shared" si="6"/>
        <v>1.4771317320312503E-2</v>
      </c>
      <c r="V26" s="50">
        <f t="shared" si="7"/>
        <v>-5.3908486348764233E-3</v>
      </c>
      <c r="W26" s="50">
        <f t="shared" si="8"/>
        <v>2.0696881771154949E-2</v>
      </c>
      <c r="X26" s="50">
        <f t="shared" si="9"/>
        <v>-1.3072081567352662E-2</v>
      </c>
      <c r="Y26" s="50">
        <f t="shared" si="10"/>
        <v>0</v>
      </c>
      <c r="Z26" s="50"/>
      <c r="AA26" s="123">
        <v>4938</v>
      </c>
      <c r="AB26" s="116">
        <v>7.5959984135559405E-2</v>
      </c>
      <c r="AC26" s="116">
        <v>0.22499159067954749</v>
      </c>
      <c r="AD26" s="116">
        <v>0.33131045426262629</v>
      </c>
      <c r="AE26" s="116">
        <v>1</v>
      </c>
      <c r="AF26" s="116">
        <v>0.18345682054868323</v>
      </c>
      <c r="AG26" s="116">
        <v>0.64088630595577489</v>
      </c>
      <c r="AH26" s="116">
        <v>-5.2429717288839495E-2</v>
      </c>
      <c r="AI26" s="116">
        <v>7.3188949549894107E-3</v>
      </c>
      <c r="AJ26" s="116">
        <v>0.17292295413496975</v>
      </c>
      <c r="AK26" s="130">
        <v>0.19120028280979393</v>
      </c>
      <c r="AL26" s="50"/>
      <c r="AM26" s="50"/>
    </row>
    <row r="27" spans="1:39">
      <c r="A27" s="50"/>
      <c r="B27" s="50"/>
      <c r="C27" s="50" t="s">
        <v>680</v>
      </c>
      <c r="D27" s="50">
        <v>2475</v>
      </c>
      <c r="E27" s="50">
        <v>135.5</v>
      </c>
      <c r="F27" s="50">
        <v>425</v>
      </c>
      <c r="G27" s="50">
        <v>100.5</v>
      </c>
      <c r="H27" s="50">
        <v>23.15</v>
      </c>
      <c r="I27" s="50">
        <v>340</v>
      </c>
      <c r="J27" s="50">
        <v>56.9</v>
      </c>
      <c r="K27" s="50">
        <v>26.9</v>
      </c>
      <c r="L27" s="50">
        <v>71.2</v>
      </c>
      <c r="M27" s="50">
        <v>58</v>
      </c>
      <c r="N27" s="50"/>
      <c r="O27" s="50"/>
      <c r="P27" s="50">
        <f t="shared" si="1"/>
        <v>0</v>
      </c>
      <c r="Q27" s="50">
        <f t="shared" si="2"/>
        <v>-2.1898685307637573E-2</v>
      </c>
      <c r="R27" s="50">
        <f t="shared" si="3"/>
        <v>-2.3501773449536266E-3</v>
      </c>
      <c r="S27" s="50">
        <f t="shared" si="4"/>
        <v>-4.9627893421290139E-3</v>
      </c>
      <c r="T27" s="50">
        <f t="shared" si="5"/>
        <v>1.7429635135283596E-2</v>
      </c>
      <c r="U27" s="50">
        <f t="shared" si="6"/>
        <v>-2.9368596733097135E-3</v>
      </c>
      <c r="V27" s="50">
        <f t="shared" si="7"/>
        <v>2.4912320379896376E-2</v>
      </c>
      <c r="W27" s="50">
        <f t="shared" si="8"/>
        <v>1.8604656529196708E-3</v>
      </c>
      <c r="X27" s="50">
        <f t="shared" si="9"/>
        <v>4.0119993789425358E-2</v>
      </c>
      <c r="Y27" s="50">
        <f t="shared" si="10"/>
        <v>-1.0291686036547636E-2</v>
      </c>
      <c r="Z27" s="50"/>
      <c r="AA27" s="123">
        <v>1905</v>
      </c>
      <c r="AB27" s="116">
        <v>-5.5233936863591682E-2</v>
      </c>
      <c r="AC27" s="116">
        <v>0.15447510383515003</v>
      </c>
      <c r="AD27" s="116">
        <v>0.1308168468253148</v>
      </c>
      <c r="AE27" s="116">
        <v>0.18345682054868323</v>
      </c>
      <c r="AF27" s="116">
        <v>0.99999999999999989</v>
      </c>
      <c r="AG27" s="116">
        <v>0.21611120662183222</v>
      </c>
      <c r="AH27" s="116">
        <v>0.20881026452652249</v>
      </c>
      <c r="AI27" s="116">
        <v>9.8199582386484574E-2</v>
      </c>
      <c r="AJ27" s="116">
        <v>0.16862372081671673</v>
      </c>
      <c r="AK27" s="130">
        <v>0.33956585800762018</v>
      </c>
      <c r="AL27" s="50"/>
      <c r="AM27" s="50"/>
    </row>
    <row r="28" spans="1:39">
      <c r="A28" s="50"/>
      <c r="B28" s="50"/>
      <c r="C28" s="50" t="s">
        <v>679</v>
      </c>
      <c r="D28" s="50">
        <v>2355</v>
      </c>
      <c r="E28" s="50">
        <v>149</v>
      </c>
      <c r="F28" s="50">
        <v>435</v>
      </c>
      <c r="G28" s="50">
        <v>101</v>
      </c>
      <c r="H28" s="50">
        <v>23.35</v>
      </c>
      <c r="I28" s="50">
        <v>337.5</v>
      </c>
      <c r="J28" s="50">
        <v>55.7</v>
      </c>
      <c r="K28" s="50">
        <v>26.3</v>
      </c>
      <c r="L28" s="50">
        <v>71.599999999999994</v>
      </c>
      <c r="M28" s="50">
        <v>58.3</v>
      </c>
      <c r="N28" s="50"/>
      <c r="O28" s="50"/>
      <c r="P28" s="50">
        <f t="shared" si="1"/>
        <v>-4.9699668552272529E-2</v>
      </c>
      <c r="Q28" s="50">
        <f t="shared" si="2"/>
        <v>9.497466562570353E-2</v>
      </c>
      <c r="R28" s="50">
        <f t="shared" si="3"/>
        <v>2.3256862164267183E-2</v>
      </c>
      <c r="S28" s="50">
        <f t="shared" si="4"/>
        <v>4.9627893421290972E-3</v>
      </c>
      <c r="T28" s="50">
        <f t="shared" si="5"/>
        <v>8.6022035826632884E-3</v>
      </c>
      <c r="U28" s="50">
        <f t="shared" si="6"/>
        <v>-7.3801072976225337E-3</v>
      </c>
      <c r="V28" s="50">
        <f t="shared" si="7"/>
        <v>-2.1315194199046858E-2</v>
      </c>
      <c r="W28" s="50">
        <f t="shared" si="8"/>
        <v>-2.2557347424074514E-2</v>
      </c>
      <c r="X28" s="50">
        <f t="shared" si="9"/>
        <v>5.6022555486697516E-3</v>
      </c>
      <c r="Y28" s="50">
        <f t="shared" si="10"/>
        <v>5.1590828100272022E-3</v>
      </c>
      <c r="Z28" s="50"/>
      <c r="AA28" s="122">
        <v>6414</v>
      </c>
      <c r="AB28" s="116">
        <v>0.21396715161122332</v>
      </c>
      <c r="AC28" s="116">
        <v>0.27143741490477269</v>
      </c>
      <c r="AD28" s="116">
        <v>0.27254857984044106</v>
      </c>
      <c r="AE28" s="116">
        <v>0.64088630595577489</v>
      </c>
      <c r="AF28" s="116">
        <v>0.21611120662183222</v>
      </c>
      <c r="AG28" s="116">
        <v>1</v>
      </c>
      <c r="AH28" s="116">
        <v>-3.4750958466863678E-3</v>
      </c>
      <c r="AI28" s="116">
        <v>0.10610609165698913</v>
      </c>
      <c r="AJ28" s="116">
        <v>0.19608963612611308</v>
      </c>
      <c r="AK28" s="130">
        <v>0.34611552407098889</v>
      </c>
      <c r="AL28" s="50"/>
      <c r="AM28" s="50"/>
    </row>
    <row r="29" spans="1:39">
      <c r="A29" s="50"/>
      <c r="B29" s="50"/>
      <c r="C29" s="50" t="s">
        <v>678</v>
      </c>
      <c r="D29" s="50">
        <v>2325</v>
      </c>
      <c r="E29" s="50">
        <v>158</v>
      </c>
      <c r="F29" s="50">
        <v>453.5</v>
      </c>
      <c r="G29" s="50">
        <v>101.5</v>
      </c>
      <c r="H29" s="50">
        <v>23.4</v>
      </c>
      <c r="I29" s="50">
        <v>337.5</v>
      </c>
      <c r="J29" s="50">
        <v>54.5</v>
      </c>
      <c r="K29" s="50">
        <v>25.7</v>
      </c>
      <c r="L29" s="50">
        <v>71.5</v>
      </c>
      <c r="M29" s="50">
        <v>57.3</v>
      </c>
      <c r="N29" s="50"/>
      <c r="O29" s="50"/>
      <c r="P29" s="50">
        <f t="shared" si="1"/>
        <v>-1.2820688429061434E-2</v>
      </c>
      <c r="Q29" s="50">
        <f t="shared" si="2"/>
        <v>5.8648727081507687E-2</v>
      </c>
      <c r="R29" s="50">
        <f t="shared" si="3"/>
        <v>4.1649238466507248E-2</v>
      </c>
      <c r="S29" s="50">
        <f t="shared" si="4"/>
        <v>4.9382816405825767E-3</v>
      </c>
      <c r="T29" s="50">
        <f t="shared" si="5"/>
        <v>2.1390382487492207E-3</v>
      </c>
      <c r="U29" s="50">
        <f t="shared" si="6"/>
        <v>0</v>
      </c>
      <c r="V29" s="50">
        <f t="shared" si="7"/>
        <v>-2.1779445264039982E-2</v>
      </c>
      <c r="W29" s="50">
        <f t="shared" si="8"/>
        <v>-2.307794728254484E-2</v>
      </c>
      <c r="X29" s="50">
        <f t="shared" si="9"/>
        <v>-1.3976242666378616E-3</v>
      </c>
      <c r="Y29" s="50">
        <f t="shared" si="10"/>
        <v>-1.730146963575278E-2</v>
      </c>
      <c r="Z29" s="50"/>
      <c r="AA29" s="123">
        <v>3356</v>
      </c>
      <c r="AB29" s="116">
        <v>0.23087740166844709</v>
      </c>
      <c r="AC29" s="116">
        <v>6.1166791505838257E-3</v>
      </c>
      <c r="AD29" s="116">
        <v>0.1482902437549386</v>
      </c>
      <c r="AE29" s="116">
        <v>-5.2429717288839495E-2</v>
      </c>
      <c r="AF29" s="116">
        <v>0.20881026452652249</v>
      </c>
      <c r="AG29" s="116">
        <v>-3.4750958466863678E-3</v>
      </c>
      <c r="AH29" s="116">
        <v>1</v>
      </c>
      <c r="AI29" s="116">
        <v>0.12924515148288257</v>
      </c>
      <c r="AJ29" s="116">
        <v>0.3036753086405854</v>
      </c>
      <c r="AK29" s="130">
        <v>0.25057175686154953</v>
      </c>
      <c r="AL29" s="50"/>
      <c r="AM29" s="50"/>
    </row>
    <row r="30" spans="1:39">
      <c r="A30" s="50"/>
      <c r="B30" s="50"/>
      <c r="C30" s="50" t="s">
        <v>677</v>
      </c>
      <c r="D30" s="50">
        <v>2405</v>
      </c>
      <c r="E30" s="50">
        <v>165.5</v>
      </c>
      <c r="F30" s="50">
        <v>443.5</v>
      </c>
      <c r="G30" s="50">
        <v>98.3</v>
      </c>
      <c r="H30" s="50">
        <v>23</v>
      </c>
      <c r="I30" s="50">
        <v>344</v>
      </c>
      <c r="J30" s="50">
        <v>55.3</v>
      </c>
      <c r="K30" s="50">
        <v>25.1</v>
      </c>
      <c r="L30" s="50">
        <v>70.8</v>
      </c>
      <c r="M30" s="50">
        <v>57.2</v>
      </c>
      <c r="N30" s="50"/>
      <c r="O30" s="50"/>
      <c r="P30" s="50">
        <f t="shared" si="1"/>
        <v>3.3829864518404883E-2</v>
      </c>
      <c r="Q30" s="50">
        <f t="shared" si="2"/>
        <v>4.6376161790150819E-2</v>
      </c>
      <c r="R30" s="50">
        <f t="shared" si="3"/>
        <v>-2.2297467805557102E-2</v>
      </c>
      <c r="S30" s="50">
        <f t="shared" si="4"/>
        <v>-3.2034771328721137E-2</v>
      </c>
      <c r="T30" s="50">
        <f t="shared" si="5"/>
        <v>-1.7241806434505992E-2</v>
      </c>
      <c r="U30" s="50">
        <f t="shared" si="6"/>
        <v>1.9076147060813887E-2</v>
      </c>
      <c r="V30" s="50">
        <f t="shared" si="7"/>
        <v>1.4572206859090725E-2</v>
      </c>
      <c r="W30" s="50">
        <f t="shared" si="8"/>
        <v>-2.3623145763435827E-2</v>
      </c>
      <c r="X30" s="50">
        <f t="shared" si="9"/>
        <v>-9.8384490002879407E-3</v>
      </c>
      <c r="Y30" s="50">
        <f t="shared" si="10"/>
        <v>-1.7467253349415374E-3</v>
      </c>
      <c r="Z30" s="50"/>
      <c r="AA30" s="123">
        <v>1809</v>
      </c>
      <c r="AB30" s="116">
        <v>0.39926071070083047</v>
      </c>
      <c r="AC30" s="116">
        <v>-1.5238401128765761E-2</v>
      </c>
      <c r="AD30" s="116">
        <v>0.12137845280012058</v>
      </c>
      <c r="AE30" s="116">
        <v>7.3188949549894107E-3</v>
      </c>
      <c r="AF30" s="116">
        <v>9.8199582386484574E-2</v>
      </c>
      <c r="AG30" s="116">
        <v>0.10610609165698913</v>
      </c>
      <c r="AH30" s="116">
        <v>0.12924515148288257</v>
      </c>
      <c r="AI30" s="116">
        <v>0.99999999999999978</v>
      </c>
      <c r="AJ30" s="116">
        <v>0.21903335156744808</v>
      </c>
      <c r="AK30" s="130">
        <v>0.25104707140368249</v>
      </c>
      <c r="AL30" s="50"/>
      <c r="AM30" s="50"/>
    </row>
    <row r="31" spans="1:39">
      <c r="A31" s="50"/>
      <c r="B31" s="50"/>
      <c r="C31" s="50" t="s">
        <v>676</v>
      </c>
      <c r="D31" s="50">
        <v>2420</v>
      </c>
      <c r="E31" s="50">
        <v>159</v>
      </c>
      <c r="F31" s="50">
        <v>440.5</v>
      </c>
      <c r="G31" s="50">
        <v>98.7</v>
      </c>
      <c r="H31" s="50">
        <v>23</v>
      </c>
      <c r="I31" s="50">
        <v>335.5</v>
      </c>
      <c r="J31" s="50">
        <v>55.4</v>
      </c>
      <c r="K31" s="50">
        <v>24.2</v>
      </c>
      <c r="L31" s="50">
        <v>69.3</v>
      </c>
      <c r="M31" s="50">
        <v>56.2</v>
      </c>
      <c r="N31" s="50"/>
      <c r="O31" s="50"/>
      <c r="P31" s="50">
        <f t="shared" si="1"/>
        <v>6.2176366108705819E-3</v>
      </c>
      <c r="Q31" s="50">
        <f t="shared" si="2"/>
        <v>-4.0066992596886071E-2</v>
      </c>
      <c r="R31" s="50">
        <f t="shared" si="3"/>
        <v>-6.7873563733999885E-3</v>
      </c>
      <c r="S31" s="50">
        <f t="shared" si="4"/>
        <v>4.0609192863150121E-3</v>
      </c>
      <c r="T31" s="50">
        <f t="shared" si="5"/>
        <v>0</v>
      </c>
      <c r="U31" s="50">
        <f t="shared" si="6"/>
        <v>-2.5019700961661912E-2</v>
      </c>
      <c r="V31" s="50">
        <f t="shared" si="7"/>
        <v>1.8066852249490513E-3</v>
      </c>
      <c r="W31" s="50">
        <f t="shared" si="8"/>
        <v>-3.651521297509757E-2</v>
      </c>
      <c r="X31" s="50">
        <f t="shared" si="9"/>
        <v>-2.1414094503816584E-2</v>
      </c>
      <c r="Y31" s="50">
        <f t="shared" si="10"/>
        <v>-1.7637141486106844E-2</v>
      </c>
      <c r="Z31" s="50"/>
      <c r="AA31" s="123">
        <v>2338</v>
      </c>
      <c r="AB31" s="116">
        <v>0.2368463029277931</v>
      </c>
      <c r="AC31" s="116">
        <v>0.40045682788164377</v>
      </c>
      <c r="AD31" s="116">
        <v>0.24521116026097325</v>
      </c>
      <c r="AE31" s="116">
        <v>0.17292295413496975</v>
      </c>
      <c r="AF31" s="116">
        <v>0.16862372081671673</v>
      </c>
      <c r="AG31" s="116">
        <v>0.19608963612611308</v>
      </c>
      <c r="AH31" s="116">
        <v>0.3036753086405854</v>
      </c>
      <c r="AI31" s="116">
        <v>0.21903335156744808</v>
      </c>
      <c r="AJ31" s="116">
        <v>1.0000000000000002</v>
      </c>
      <c r="AK31" s="130">
        <v>0.32285653803918224</v>
      </c>
      <c r="AL31" s="50"/>
      <c r="AM31" s="50"/>
    </row>
    <row r="32" spans="1:39">
      <c r="A32" s="50"/>
      <c r="B32" s="50"/>
      <c r="C32" s="50" t="s">
        <v>675</v>
      </c>
      <c r="D32" s="50">
        <v>2305</v>
      </c>
      <c r="E32" s="50">
        <v>151</v>
      </c>
      <c r="F32" s="50">
        <v>425.5</v>
      </c>
      <c r="G32" s="50">
        <v>95.4</v>
      </c>
      <c r="H32" s="50">
        <v>22.1</v>
      </c>
      <c r="I32" s="50">
        <v>320</v>
      </c>
      <c r="J32" s="50">
        <v>51.8</v>
      </c>
      <c r="K32" s="50">
        <v>23.3</v>
      </c>
      <c r="L32" s="50">
        <v>67.599999999999994</v>
      </c>
      <c r="M32" s="50">
        <v>54.8</v>
      </c>
      <c r="N32" s="50"/>
      <c r="O32" s="50"/>
      <c r="P32" s="50">
        <f t="shared" si="1"/>
        <v>-4.8686863719983195E-2</v>
      </c>
      <c r="Q32" s="50">
        <f t="shared" si="2"/>
        <v>-5.1624365405307182E-2</v>
      </c>
      <c r="R32" s="50">
        <f t="shared" si="3"/>
        <v>-3.4645497362805429E-2</v>
      </c>
      <c r="S32" s="50">
        <f t="shared" si="4"/>
        <v>-3.4006367985194977E-2</v>
      </c>
      <c r="T32" s="50">
        <f t="shared" si="5"/>
        <v>-3.9916607405442436E-2</v>
      </c>
      <c r="U32" s="50">
        <f t="shared" si="6"/>
        <v>-4.7300960617964252E-2</v>
      </c>
      <c r="V32" s="50">
        <f t="shared" si="7"/>
        <v>-6.7189444487800787E-2</v>
      </c>
      <c r="W32" s="50">
        <f t="shared" si="8"/>
        <v>-3.7899272590985821E-2</v>
      </c>
      <c r="X32" s="50">
        <f t="shared" si="9"/>
        <v>-2.4836923146939239E-2</v>
      </c>
      <c r="Y32" s="50">
        <f t="shared" si="10"/>
        <v>-2.5226562945675685E-2</v>
      </c>
      <c r="Z32" s="50"/>
      <c r="AA32" s="123">
        <v>3504</v>
      </c>
      <c r="AB32" s="116">
        <v>0.40734253662419251</v>
      </c>
      <c r="AC32" s="116">
        <v>0.26365383733513653</v>
      </c>
      <c r="AD32" s="116">
        <v>0.17608854227951684</v>
      </c>
      <c r="AE32" s="116">
        <v>0.19120028280979393</v>
      </c>
      <c r="AF32" s="116">
        <v>0.33956585800762018</v>
      </c>
      <c r="AG32" s="116">
        <v>0.34611552407098889</v>
      </c>
      <c r="AH32" s="116">
        <v>0.25057175686154953</v>
      </c>
      <c r="AI32" s="116">
        <v>0.25104707140368249</v>
      </c>
      <c r="AJ32" s="116">
        <v>0.32285653803918224</v>
      </c>
      <c r="AK32" s="130">
        <v>1</v>
      </c>
      <c r="AL32" s="50"/>
      <c r="AM32" s="50"/>
    </row>
    <row r="33" spans="1:39" ht="17.5" thickBot="1">
      <c r="A33" s="50"/>
      <c r="B33" s="50"/>
      <c r="C33" s="50" t="s">
        <v>674</v>
      </c>
      <c r="D33" s="50">
        <v>2390</v>
      </c>
      <c r="E33" s="50">
        <v>162</v>
      </c>
      <c r="F33" s="50">
        <v>428.5</v>
      </c>
      <c r="G33" s="50">
        <v>96.4</v>
      </c>
      <c r="H33" s="50">
        <v>22.35</v>
      </c>
      <c r="I33" s="50">
        <v>326</v>
      </c>
      <c r="J33" s="50">
        <v>53.9</v>
      </c>
      <c r="K33" s="50">
        <v>23.6</v>
      </c>
      <c r="L33" s="50">
        <v>68.400000000000006</v>
      </c>
      <c r="M33" s="50">
        <v>56.3</v>
      </c>
      <c r="N33" s="50"/>
      <c r="O33" s="50"/>
      <c r="P33" s="50">
        <f t="shared" si="1"/>
        <v>3.6212689494807472E-2</v>
      </c>
      <c r="Q33" s="50">
        <f t="shared" si="2"/>
        <v>7.0316498417459683E-2</v>
      </c>
      <c r="R33" s="50">
        <f t="shared" si="3"/>
        <v>7.0257900244056022E-3</v>
      </c>
      <c r="S33" s="50">
        <f t="shared" si="4"/>
        <v>1.042762316225916E-2</v>
      </c>
      <c r="T33" s="50">
        <f t="shared" si="5"/>
        <v>1.1248712535870667E-2</v>
      </c>
      <c r="U33" s="50">
        <f t="shared" si="6"/>
        <v>1.8576385572935457E-2</v>
      </c>
      <c r="V33" s="50">
        <f t="shared" si="7"/>
        <v>3.9740328649514121E-2</v>
      </c>
      <c r="W33" s="50">
        <f t="shared" si="8"/>
        <v>1.2793351459909542E-2</v>
      </c>
      <c r="X33" s="50">
        <f t="shared" si="9"/>
        <v>1.1764841579586431E-2</v>
      </c>
      <c r="Y33" s="50">
        <f t="shared" si="10"/>
        <v>2.7004341191674951E-2</v>
      </c>
      <c r="Z33" s="50"/>
      <c r="AA33" s="124" t="s">
        <v>722</v>
      </c>
      <c r="AB33" s="121"/>
      <c r="AC33" s="121"/>
      <c r="AD33" s="121"/>
      <c r="AE33" s="121"/>
      <c r="AF33" s="121"/>
      <c r="AG33" s="121"/>
      <c r="AH33" s="121"/>
      <c r="AI33" s="121"/>
      <c r="AJ33" s="121"/>
      <c r="AK33" s="131"/>
      <c r="AL33" s="50"/>
      <c r="AM33" s="50"/>
    </row>
    <row r="34" spans="1:39" ht="17.5" thickTop="1">
      <c r="A34" s="50"/>
      <c r="B34" s="50"/>
      <c r="C34" s="50" t="s">
        <v>673</v>
      </c>
      <c r="D34" s="50">
        <v>2500</v>
      </c>
      <c r="E34" s="50">
        <v>161</v>
      </c>
      <c r="F34" s="50">
        <v>427</v>
      </c>
      <c r="G34" s="50">
        <v>96.6</v>
      </c>
      <c r="H34" s="50">
        <v>22.7</v>
      </c>
      <c r="I34" s="50">
        <v>330</v>
      </c>
      <c r="J34" s="50">
        <v>54.2</v>
      </c>
      <c r="K34" s="50">
        <v>23.75</v>
      </c>
      <c r="L34" s="50">
        <v>68.099999999999994</v>
      </c>
      <c r="M34" s="50">
        <v>55.9</v>
      </c>
      <c r="N34" s="50"/>
      <c r="O34" s="50"/>
      <c r="P34" s="50">
        <f t="shared" si="1"/>
        <v>4.4997365930735722E-2</v>
      </c>
      <c r="Q34" s="50">
        <f t="shared" si="2"/>
        <v>-6.191970247921107E-3</v>
      </c>
      <c r="R34" s="50">
        <f t="shared" si="3"/>
        <v>-3.5067248092099661E-3</v>
      </c>
      <c r="S34" s="50">
        <f t="shared" si="4"/>
        <v>2.0725396019723751E-3</v>
      </c>
      <c r="T34" s="50">
        <f t="shared" si="5"/>
        <v>1.5538603427779166E-2</v>
      </c>
      <c r="U34" s="50">
        <f t="shared" si="6"/>
        <v>1.2195273093818206E-2</v>
      </c>
      <c r="V34" s="50">
        <f t="shared" si="7"/>
        <v>5.5504305306490415E-3</v>
      </c>
      <c r="W34" s="50">
        <f t="shared" si="8"/>
        <v>6.3358184490857035E-3</v>
      </c>
      <c r="X34" s="50">
        <f t="shared" si="9"/>
        <v>-4.3956114730382204E-3</v>
      </c>
      <c r="Y34" s="50">
        <f t="shared" si="10"/>
        <v>-7.1301549845911912E-3</v>
      </c>
      <c r="Z34" s="50"/>
      <c r="AA34" s="50"/>
      <c r="AB34" s="50"/>
      <c r="AC34" s="50"/>
      <c r="AD34" s="50"/>
      <c r="AE34" s="50"/>
      <c r="AF34" s="50"/>
      <c r="AG34" s="50"/>
      <c r="AH34" s="50"/>
      <c r="AI34" s="50"/>
      <c r="AJ34" s="50"/>
      <c r="AK34" s="50"/>
      <c r="AL34" s="50"/>
      <c r="AM34" s="50"/>
    </row>
    <row r="35" spans="1:39" ht="17.5" thickBot="1">
      <c r="A35" s="50"/>
      <c r="B35" s="50"/>
      <c r="C35" s="50" t="s">
        <v>672</v>
      </c>
      <c r="D35" s="50">
        <v>2315</v>
      </c>
      <c r="E35" s="50">
        <v>152</v>
      </c>
      <c r="F35" s="50">
        <v>413.5</v>
      </c>
      <c r="G35" s="50">
        <v>94.8</v>
      </c>
      <c r="H35" s="50">
        <v>22.25</v>
      </c>
      <c r="I35" s="50">
        <v>324</v>
      </c>
      <c r="J35" s="50">
        <v>51.6</v>
      </c>
      <c r="K35" s="50">
        <v>22.85</v>
      </c>
      <c r="L35" s="50">
        <v>65.5</v>
      </c>
      <c r="M35" s="50">
        <v>53.9</v>
      </c>
      <c r="N35" s="50"/>
      <c r="O35" s="50"/>
      <c r="P35" s="50">
        <f t="shared" ref="P35:P64" si="14">LN(D35/D34)</f>
        <v>-7.6881044335957618E-2</v>
      </c>
      <c r="Q35" s="50">
        <f t="shared" ref="Q35:Q64" si="15">LN(E35/E34)</f>
        <v>-5.7523844138186599E-2</v>
      </c>
      <c r="R35" s="50">
        <f t="shared" ref="R35:R64" si="16">LN(F35/F34)</f>
        <v>-3.2126498764878587E-2</v>
      </c>
      <c r="S35" s="50">
        <f t="shared" ref="S35:S64" si="17">LN(G35/G34)</f>
        <v>-1.8809331957496116E-2</v>
      </c>
      <c r="T35" s="50">
        <f t="shared" ref="T35:T64" si="18">LN(H35/H34)</f>
        <v>-2.0022915875107704E-2</v>
      </c>
      <c r="U35" s="50">
        <f t="shared" ref="U35:U64" si="19">LN(I35/I34)</f>
        <v>-1.8349138668196541E-2</v>
      </c>
      <c r="V35" s="50">
        <f t="shared" ref="V35:V64" si="20">LN(J35/J34)</f>
        <v>-4.915923595808349E-2</v>
      </c>
      <c r="W35" s="50">
        <f t="shared" ref="W35:W64" si="21">LN(K35/K34)</f>
        <v>-3.8631413140436451E-2</v>
      </c>
      <c r="X35" s="50">
        <f t="shared" ref="X35:X64" si="22">LN(L35/L34)</f>
        <v>-3.8927070514260413E-2</v>
      </c>
      <c r="Y35" s="50">
        <f t="shared" ref="Y35:Y64" si="23">LN(M35/M34)</f>
        <v>-3.6433902246102018E-2</v>
      </c>
      <c r="Z35" s="50"/>
      <c r="AA35" s="50"/>
      <c r="AB35" s="50"/>
      <c r="AC35" s="50"/>
      <c r="AD35" s="50"/>
      <c r="AE35" s="50"/>
      <c r="AF35" s="50"/>
      <c r="AG35" s="50"/>
      <c r="AH35" s="50"/>
      <c r="AI35" s="50"/>
      <c r="AJ35" s="50"/>
      <c r="AK35" s="50"/>
      <c r="AL35" s="50"/>
      <c r="AM35" s="50"/>
    </row>
    <row r="36" spans="1:39" ht="17.5" thickTop="1">
      <c r="A36" s="50"/>
      <c r="B36" s="50"/>
      <c r="C36" s="50" t="s">
        <v>671</v>
      </c>
      <c r="D36" s="50">
        <v>2160</v>
      </c>
      <c r="E36" s="50">
        <v>145</v>
      </c>
      <c r="F36" s="50">
        <v>413.5</v>
      </c>
      <c r="G36" s="50">
        <v>94.5</v>
      </c>
      <c r="H36" s="50">
        <v>22.75</v>
      </c>
      <c r="I36" s="50">
        <v>317</v>
      </c>
      <c r="J36" s="50">
        <v>51.1</v>
      </c>
      <c r="K36" s="50">
        <v>22.65</v>
      </c>
      <c r="L36" s="50">
        <v>63.6</v>
      </c>
      <c r="M36" s="50">
        <v>53.3</v>
      </c>
      <c r="N36" s="50"/>
      <c r="O36" s="50"/>
      <c r="P36" s="50">
        <f t="shared" si="14"/>
        <v>-6.9301465842123711E-2</v>
      </c>
      <c r="Q36" s="50">
        <f t="shared" si="15"/>
        <v>-4.714677842570196E-2</v>
      </c>
      <c r="R36" s="50">
        <f t="shared" si="16"/>
        <v>0</v>
      </c>
      <c r="S36" s="50">
        <f t="shared" si="17"/>
        <v>-3.1695747612790672E-3</v>
      </c>
      <c r="T36" s="50">
        <f t="shared" si="18"/>
        <v>2.2223136784710256E-2</v>
      </c>
      <c r="U36" s="50">
        <f t="shared" si="19"/>
        <v>-2.1841741915048753E-2</v>
      </c>
      <c r="V36" s="50">
        <f t="shared" si="20"/>
        <v>-9.7371752778583169E-3</v>
      </c>
      <c r="W36" s="50">
        <f t="shared" si="21"/>
        <v>-8.7912654111707705E-3</v>
      </c>
      <c r="X36" s="50">
        <f t="shared" si="22"/>
        <v>-2.9436672295129755E-2</v>
      </c>
      <c r="Y36" s="50">
        <f t="shared" si="23"/>
        <v>-1.1194146743152587E-2</v>
      </c>
      <c r="Z36" s="50"/>
      <c r="AA36" s="125" t="s">
        <v>720</v>
      </c>
      <c r="AB36" s="126">
        <v>6669</v>
      </c>
      <c r="AC36" s="127">
        <v>3036</v>
      </c>
      <c r="AD36" s="128">
        <v>2357</v>
      </c>
      <c r="AE36" s="127">
        <v>4938</v>
      </c>
      <c r="AF36" s="128">
        <v>1905</v>
      </c>
      <c r="AG36" s="126">
        <v>6414</v>
      </c>
      <c r="AH36" s="127">
        <v>3356</v>
      </c>
      <c r="AI36" s="128">
        <v>1809</v>
      </c>
      <c r="AJ36" s="127">
        <v>2338</v>
      </c>
      <c r="AK36" s="129">
        <v>3504</v>
      </c>
      <c r="AL36" s="50"/>
      <c r="AM36" s="50"/>
    </row>
    <row r="37" spans="1:39">
      <c r="A37" s="50"/>
      <c r="B37" s="50"/>
      <c r="C37" s="50" t="s">
        <v>670</v>
      </c>
      <c r="D37" s="50">
        <v>2130</v>
      </c>
      <c r="E37" s="50">
        <v>147</v>
      </c>
      <c r="F37" s="50">
        <v>409.5</v>
      </c>
      <c r="G37" s="50">
        <v>94.7</v>
      </c>
      <c r="H37" s="50">
        <v>23.05</v>
      </c>
      <c r="I37" s="50">
        <v>320</v>
      </c>
      <c r="J37" s="50">
        <v>52.6</v>
      </c>
      <c r="K37" s="50">
        <v>22.55</v>
      </c>
      <c r="L37" s="50">
        <v>64.599999999999994</v>
      </c>
      <c r="M37" s="50">
        <v>53.4</v>
      </c>
      <c r="N37" s="50"/>
      <c r="O37" s="50"/>
      <c r="P37" s="50">
        <f t="shared" si="14"/>
        <v>-1.3986241974739839E-2</v>
      </c>
      <c r="Q37" s="50">
        <f t="shared" si="15"/>
        <v>1.3698844358161927E-2</v>
      </c>
      <c r="R37" s="50">
        <f t="shared" si="16"/>
        <v>-9.7206111706219268E-3</v>
      </c>
      <c r="S37" s="50">
        <f t="shared" si="17"/>
        <v>2.1141656923355564E-3</v>
      </c>
      <c r="T37" s="50">
        <f t="shared" si="18"/>
        <v>1.3100624045698056E-2</v>
      </c>
      <c r="U37" s="50">
        <f t="shared" si="19"/>
        <v>9.4192219164915582E-3</v>
      </c>
      <c r="V37" s="50">
        <f t="shared" si="20"/>
        <v>2.8931622534005479E-2</v>
      </c>
      <c r="W37" s="50">
        <f t="shared" si="21"/>
        <v>-4.4247859803555837E-3</v>
      </c>
      <c r="X37" s="50">
        <f t="shared" si="22"/>
        <v>1.5600940442479592E-2</v>
      </c>
      <c r="Y37" s="50">
        <f t="shared" si="23"/>
        <v>1.874414794350352E-3</v>
      </c>
      <c r="Z37" s="50"/>
      <c r="AA37" s="122">
        <v>6669</v>
      </c>
      <c r="AB37" s="116" cm="1">
        <f t="array" ref="AB37:AK46">CholeskyDecompose(_xlfn.ANCHORARRAY(AB23))</f>
        <v>1</v>
      </c>
      <c r="AC37" s="116">
        <v>0</v>
      </c>
      <c r="AD37" s="116">
        <v>0</v>
      </c>
      <c r="AE37" s="116">
        <v>0</v>
      </c>
      <c r="AF37" s="116">
        <v>0</v>
      </c>
      <c r="AG37" s="116">
        <v>0</v>
      </c>
      <c r="AH37" s="116">
        <v>0</v>
      </c>
      <c r="AI37" s="116">
        <v>0</v>
      </c>
      <c r="AJ37" s="116">
        <v>0</v>
      </c>
      <c r="AK37" s="130">
        <v>0</v>
      </c>
      <c r="AL37" s="50"/>
      <c r="AM37" s="50"/>
    </row>
    <row r="38" spans="1:39">
      <c r="A38" s="50"/>
      <c r="B38" s="50"/>
      <c r="C38" s="50" t="s">
        <v>669</v>
      </c>
      <c r="D38" s="50">
        <v>2290</v>
      </c>
      <c r="E38" s="50">
        <v>150.5</v>
      </c>
      <c r="F38" s="50">
        <v>420.5</v>
      </c>
      <c r="G38" s="50">
        <v>96.7</v>
      </c>
      <c r="H38" s="50">
        <v>23.05</v>
      </c>
      <c r="I38" s="50">
        <v>331</v>
      </c>
      <c r="J38" s="50">
        <v>54</v>
      </c>
      <c r="K38" s="50">
        <v>24.05</v>
      </c>
      <c r="L38" s="50">
        <v>66.900000000000006</v>
      </c>
      <c r="M38" s="50">
        <v>54.8</v>
      </c>
      <c r="N38" s="50"/>
      <c r="O38" s="50"/>
      <c r="P38" s="50">
        <f t="shared" si="14"/>
        <v>7.2429837844814507E-2</v>
      </c>
      <c r="Q38" s="50">
        <f t="shared" si="15"/>
        <v>2.3530497410194036E-2</v>
      </c>
      <c r="R38" s="50">
        <f t="shared" si="16"/>
        <v>2.6507576119878539E-2</v>
      </c>
      <c r="S38" s="50">
        <f t="shared" si="17"/>
        <v>2.0899402267215993E-2</v>
      </c>
      <c r="T38" s="50">
        <f t="shared" si="18"/>
        <v>0</v>
      </c>
      <c r="U38" s="50">
        <f t="shared" si="19"/>
        <v>3.379737958329071E-2</v>
      </c>
      <c r="V38" s="50">
        <f t="shared" si="20"/>
        <v>2.6267926820610105E-2</v>
      </c>
      <c r="W38" s="50">
        <f t="shared" si="21"/>
        <v>6.4399930603082731E-2</v>
      </c>
      <c r="X38" s="50">
        <f t="shared" si="22"/>
        <v>3.4984556345626784E-2</v>
      </c>
      <c r="Y38" s="50">
        <f t="shared" si="23"/>
        <v>2.5879447987820759E-2</v>
      </c>
      <c r="Z38" s="50"/>
      <c r="AA38" s="123">
        <v>3036</v>
      </c>
      <c r="AB38" s="116">
        <v>6.2923302208646933E-2</v>
      </c>
      <c r="AC38" s="116">
        <v>0.99801836558209667</v>
      </c>
      <c r="AD38" s="116">
        <v>0</v>
      </c>
      <c r="AE38" s="116">
        <v>0</v>
      </c>
      <c r="AF38" s="116">
        <v>0</v>
      </c>
      <c r="AG38" s="116">
        <v>0</v>
      </c>
      <c r="AH38" s="116">
        <v>0</v>
      </c>
      <c r="AI38" s="116">
        <v>0</v>
      </c>
      <c r="AJ38" s="116">
        <v>0</v>
      </c>
      <c r="AK38" s="130">
        <v>0</v>
      </c>
      <c r="AL38" s="50"/>
      <c r="AM38" s="50"/>
    </row>
    <row r="39" spans="1:39">
      <c r="A39" s="50"/>
      <c r="B39" s="50"/>
      <c r="C39" s="50" t="s">
        <v>668</v>
      </c>
      <c r="D39" s="50">
        <v>2250</v>
      </c>
      <c r="E39" s="50">
        <v>145.5</v>
      </c>
      <c r="F39" s="50">
        <v>412</v>
      </c>
      <c r="G39" s="50">
        <v>94.7</v>
      </c>
      <c r="H39" s="50">
        <v>22.9</v>
      </c>
      <c r="I39" s="50">
        <v>325.5</v>
      </c>
      <c r="J39" s="50">
        <v>52.8</v>
      </c>
      <c r="K39" s="50">
        <v>24.6</v>
      </c>
      <c r="L39" s="50">
        <v>66.599999999999994</v>
      </c>
      <c r="M39" s="50">
        <v>54.1</v>
      </c>
      <c r="N39" s="50"/>
      <c r="O39" s="50"/>
      <c r="P39" s="50">
        <f t="shared" si="14"/>
        <v>-1.7621601349819559E-2</v>
      </c>
      <c r="Q39" s="50">
        <f t="shared" si="15"/>
        <v>-3.378699757738321E-2</v>
      </c>
      <c r="R39" s="50">
        <f t="shared" si="16"/>
        <v>-2.042113006347638E-2</v>
      </c>
      <c r="S39" s="50">
        <f t="shared" si="17"/>
        <v>-2.0899402267216111E-2</v>
      </c>
      <c r="T39" s="50">
        <f t="shared" si="18"/>
        <v>-6.5288588824636675E-3</v>
      </c>
      <c r="U39" s="50">
        <f t="shared" si="19"/>
        <v>-1.6755913728438997E-2</v>
      </c>
      <c r="V39" s="50">
        <f t="shared" si="20"/>
        <v>-2.2472855852058628E-2</v>
      </c>
      <c r="W39" s="50">
        <f t="shared" si="21"/>
        <v>2.2611446386546989E-2</v>
      </c>
      <c r="X39" s="50">
        <f t="shared" si="22"/>
        <v>-4.4943895878394383E-3</v>
      </c>
      <c r="Y39" s="50">
        <f t="shared" si="23"/>
        <v>-1.2856008101533912E-2</v>
      </c>
      <c r="Z39" s="50"/>
      <c r="AA39" s="123">
        <v>2357</v>
      </c>
      <c r="AB39" s="116">
        <v>0.32650640836123157</v>
      </c>
      <c r="AC39" s="116">
        <v>0.11010492707079342</v>
      </c>
      <c r="AD39" s="116">
        <v>0.93876007069633294</v>
      </c>
      <c r="AE39" s="116">
        <v>0</v>
      </c>
      <c r="AF39" s="116">
        <v>0</v>
      </c>
      <c r="AG39" s="116">
        <v>0</v>
      </c>
      <c r="AH39" s="116">
        <v>0</v>
      </c>
      <c r="AI39" s="116">
        <v>0</v>
      </c>
      <c r="AJ39" s="116">
        <v>0</v>
      </c>
      <c r="AK39" s="130">
        <v>0</v>
      </c>
      <c r="AL39" s="50"/>
      <c r="AM39" s="50"/>
    </row>
    <row r="40" spans="1:39">
      <c r="A40" s="50"/>
      <c r="B40" s="50"/>
      <c r="C40" s="50" t="s">
        <v>667</v>
      </c>
      <c r="D40" s="50">
        <v>2325</v>
      </c>
      <c r="E40" s="50">
        <v>142.5</v>
      </c>
      <c r="F40" s="50">
        <v>419</v>
      </c>
      <c r="G40" s="50">
        <v>97</v>
      </c>
      <c r="H40" s="50">
        <v>23</v>
      </c>
      <c r="I40" s="50">
        <v>331</v>
      </c>
      <c r="J40" s="50">
        <v>53</v>
      </c>
      <c r="K40" s="50">
        <v>25.2</v>
      </c>
      <c r="L40" s="50">
        <v>66.3</v>
      </c>
      <c r="M40" s="50">
        <v>53.5</v>
      </c>
      <c r="N40" s="50"/>
      <c r="O40" s="50"/>
      <c r="P40" s="50">
        <f t="shared" si="14"/>
        <v>3.278982282299097E-2</v>
      </c>
      <c r="Q40" s="50">
        <f t="shared" si="15"/>
        <v>-2.0834086902842025E-2</v>
      </c>
      <c r="R40" s="50">
        <f t="shared" si="16"/>
        <v>1.6847570572611444E-2</v>
      </c>
      <c r="S40" s="50">
        <f t="shared" si="17"/>
        <v>2.3996978311350333E-2</v>
      </c>
      <c r="T40" s="50">
        <f t="shared" si="18"/>
        <v>4.3573053689558473E-3</v>
      </c>
      <c r="U40" s="50">
        <f t="shared" si="19"/>
        <v>1.6755913728438859E-2</v>
      </c>
      <c r="V40" s="50">
        <f t="shared" si="20"/>
        <v>3.7807228399061523E-3</v>
      </c>
      <c r="W40" s="50">
        <f t="shared" si="21"/>
        <v>2.4097551579060524E-2</v>
      </c>
      <c r="X40" s="50">
        <f t="shared" si="22"/>
        <v>-4.5146803545265827E-3</v>
      </c>
      <c r="Y40" s="50">
        <f t="shared" si="23"/>
        <v>-1.1152531950475003E-2</v>
      </c>
      <c r="Z40" s="50"/>
      <c r="AA40" s="123">
        <v>4938</v>
      </c>
      <c r="AB40" s="116">
        <v>7.5959984135559405E-2</v>
      </c>
      <c r="AC40" s="116">
        <v>0.22064918365864189</v>
      </c>
      <c r="AD40" s="116">
        <v>0.30062470613928954</v>
      </c>
      <c r="AE40" s="116">
        <v>0.92475337502469612</v>
      </c>
      <c r="AF40" s="116">
        <v>0</v>
      </c>
      <c r="AG40" s="116">
        <v>0</v>
      </c>
      <c r="AH40" s="116">
        <v>0</v>
      </c>
      <c r="AI40" s="116">
        <v>0</v>
      </c>
      <c r="AJ40" s="116">
        <v>0</v>
      </c>
      <c r="AK40" s="130">
        <v>0</v>
      </c>
      <c r="AL40" s="50"/>
      <c r="AM40" s="50"/>
    </row>
    <row r="41" spans="1:39">
      <c r="A41" s="50"/>
      <c r="B41" s="50"/>
      <c r="C41" s="50" t="s">
        <v>666</v>
      </c>
      <c r="D41" s="50">
        <v>2360</v>
      </c>
      <c r="E41" s="50">
        <v>144</v>
      </c>
      <c r="F41" s="50">
        <v>426</v>
      </c>
      <c r="G41" s="50">
        <v>98.5</v>
      </c>
      <c r="H41" s="50">
        <v>24.1</v>
      </c>
      <c r="I41" s="50">
        <v>332</v>
      </c>
      <c r="J41" s="50">
        <v>53.3</v>
      </c>
      <c r="K41" s="50">
        <v>25.4</v>
      </c>
      <c r="L41" s="50">
        <v>67.5</v>
      </c>
      <c r="M41" s="50">
        <v>54.9</v>
      </c>
      <c r="N41" s="50"/>
      <c r="O41" s="50"/>
      <c r="P41" s="50">
        <f t="shared" si="14"/>
        <v>1.4941579998199141E-2</v>
      </c>
      <c r="Q41" s="50">
        <f t="shared" si="15"/>
        <v>1.0471299867295437E-2</v>
      </c>
      <c r="R41" s="50">
        <f t="shared" si="16"/>
        <v>1.6568426347232705E-2</v>
      </c>
      <c r="S41" s="50">
        <f t="shared" si="17"/>
        <v>1.5345569674660321E-2</v>
      </c>
      <c r="T41" s="50">
        <f t="shared" si="18"/>
        <v>4.671762456745978E-2</v>
      </c>
      <c r="U41" s="50">
        <f t="shared" si="19"/>
        <v>3.0165935394257273E-3</v>
      </c>
      <c r="V41" s="50">
        <f t="shared" si="20"/>
        <v>5.6444176196769101E-3</v>
      </c>
      <c r="W41" s="50">
        <f t="shared" si="21"/>
        <v>7.9051795071132473E-3</v>
      </c>
      <c r="X41" s="50">
        <f t="shared" si="22"/>
        <v>1.7937700686667252E-2</v>
      </c>
      <c r="Y41" s="50">
        <f t="shared" si="23"/>
        <v>2.5831694613523956E-2</v>
      </c>
      <c r="Z41" s="50"/>
      <c r="AA41" s="123">
        <v>1905</v>
      </c>
      <c r="AB41" s="116">
        <v>-5.5233936863591682E-2</v>
      </c>
      <c r="AC41" s="116">
        <v>0.15826422737668364</v>
      </c>
      <c r="AD41" s="116">
        <v>0.13999893482856177</v>
      </c>
      <c r="AE41" s="116">
        <v>0.11964744470162161</v>
      </c>
      <c r="AF41" s="116">
        <v>0.96849699729769456</v>
      </c>
      <c r="AG41" s="116">
        <v>0</v>
      </c>
      <c r="AH41" s="116">
        <v>0</v>
      </c>
      <c r="AI41" s="116">
        <v>0</v>
      </c>
      <c r="AJ41" s="116">
        <v>0</v>
      </c>
      <c r="AK41" s="130">
        <v>0</v>
      </c>
      <c r="AL41" s="50"/>
      <c r="AM41" s="50"/>
    </row>
    <row r="42" spans="1:39">
      <c r="A42" s="50"/>
      <c r="B42" s="50"/>
      <c r="C42" s="50" t="s">
        <v>665</v>
      </c>
      <c r="D42" s="50">
        <v>2360</v>
      </c>
      <c r="E42" s="50">
        <v>150</v>
      </c>
      <c r="F42" s="50">
        <v>430</v>
      </c>
      <c r="G42" s="50">
        <v>97.7</v>
      </c>
      <c r="H42" s="50">
        <v>23.15</v>
      </c>
      <c r="I42" s="50">
        <v>328</v>
      </c>
      <c r="J42" s="50">
        <v>53.6</v>
      </c>
      <c r="K42" s="50">
        <v>25.6</v>
      </c>
      <c r="L42" s="50">
        <v>67.5</v>
      </c>
      <c r="M42" s="50">
        <v>55.2</v>
      </c>
      <c r="N42" s="50"/>
      <c r="O42" s="50"/>
      <c r="P42" s="50">
        <f t="shared" si="14"/>
        <v>0</v>
      </c>
      <c r="Q42" s="50">
        <f t="shared" si="15"/>
        <v>4.08219945202552E-2</v>
      </c>
      <c r="R42" s="50">
        <f t="shared" si="16"/>
        <v>9.345862418237599E-3</v>
      </c>
      <c r="S42" s="50">
        <f t="shared" si="17"/>
        <v>-8.1549891293061436E-3</v>
      </c>
      <c r="T42" s="50">
        <f t="shared" si="18"/>
        <v>-4.0217059964366315E-2</v>
      </c>
      <c r="U42" s="50">
        <f t="shared" si="19"/>
        <v>-1.212136053234485E-2</v>
      </c>
      <c r="V42" s="50">
        <f t="shared" si="20"/>
        <v>5.6127369049576055E-3</v>
      </c>
      <c r="W42" s="50">
        <f t="shared" si="21"/>
        <v>7.843177461026099E-3</v>
      </c>
      <c r="X42" s="50">
        <f t="shared" si="22"/>
        <v>0</v>
      </c>
      <c r="Y42" s="50">
        <f t="shared" si="23"/>
        <v>5.4496047675646848E-3</v>
      </c>
      <c r="Z42" s="50"/>
      <c r="AA42" s="122">
        <v>6414</v>
      </c>
      <c r="AB42" s="116">
        <v>0.21396715161122332</v>
      </c>
      <c r="AC42" s="116">
        <v>0.25848612015346273</v>
      </c>
      <c r="AD42" s="116">
        <v>0.18559197785546447</v>
      </c>
      <c r="AE42" s="116">
        <v>0.55345035025865974</v>
      </c>
      <c r="AF42" s="116">
        <v>9.7902987356214125E-2</v>
      </c>
      <c r="AG42" s="116">
        <v>0.73284808544498636</v>
      </c>
      <c r="AH42" s="116">
        <v>0</v>
      </c>
      <c r="AI42" s="116">
        <v>0</v>
      </c>
      <c r="AJ42" s="116">
        <v>0</v>
      </c>
      <c r="AK42" s="130">
        <v>0</v>
      </c>
      <c r="AL42" s="50"/>
      <c r="AM42" s="50"/>
    </row>
    <row r="43" spans="1:39">
      <c r="A43" s="50"/>
      <c r="B43" s="50"/>
      <c r="C43" s="50" t="s">
        <v>664</v>
      </c>
      <c r="D43" s="50">
        <v>2275</v>
      </c>
      <c r="E43" s="50">
        <v>152.5</v>
      </c>
      <c r="F43" s="50">
        <v>427.5</v>
      </c>
      <c r="G43" s="50">
        <v>96.4</v>
      </c>
      <c r="H43" s="50">
        <v>23.85</v>
      </c>
      <c r="I43" s="50">
        <v>326.5</v>
      </c>
      <c r="J43" s="50">
        <v>54</v>
      </c>
      <c r="K43" s="50">
        <v>25.9</v>
      </c>
      <c r="L43" s="50">
        <v>67.8</v>
      </c>
      <c r="M43" s="50">
        <v>55</v>
      </c>
      <c r="N43" s="50"/>
      <c r="O43" s="50"/>
      <c r="P43" s="50">
        <f t="shared" si="14"/>
        <v>-3.6681566634604978E-2</v>
      </c>
      <c r="Q43" s="50">
        <f t="shared" si="15"/>
        <v>1.6529301951210506E-2</v>
      </c>
      <c r="R43" s="50">
        <f t="shared" si="16"/>
        <v>-5.8309203107932096E-3</v>
      </c>
      <c r="S43" s="50">
        <f t="shared" si="17"/>
        <v>-1.3395357432237052E-2</v>
      </c>
      <c r="T43" s="50">
        <f t="shared" si="18"/>
        <v>2.9789436802107317E-2</v>
      </c>
      <c r="U43" s="50">
        <f t="shared" si="19"/>
        <v>-4.5836596676579284E-3</v>
      </c>
      <c r="V43" s="50">
        <f t="shared" si="20"/>
        <v>7.4349784875179905E-3</v>
      </c>
      <c r="W43" s="50">
        <f t="shared" si="21"/>
        <v>1.1650617219975054E-2</v>
      </c>
      <c r="X43" s="50">
        <f t="shared" si="22"/>
        <v>4.4345970678657748E-3</v>
      </c>
      <c r="Y43" s="50">
        <f t="shared" si="23"/>
        <v>-3.6297680505787237E-3</v>
      </c>
      <c r="Z43" s="50"/>
      <c r="AA43" s="123">
        <v>3356</v>
      </c>
      <c r="AB43" s="116">
        <v>0.23087740166844709</v>
      </c>
      <c r="AC43" s="116">
        <v>-8.4275897696946319E-3</v>
      </c>
      <c r="AD43" s="116">
        <v>7.8651845158483835E-2</v>
      </c>
      <c r="AE43" s="116">
        <v>-9.9218138122040028E-2</v>
      </c>
      <c r="AF43" s="116">
        <v>0.23103462489945556</v>
      </c>
      <c r="AG43" s="116">
        <v>-4.5030722869258161E-2</v>
      </c>
      <c r="AH43" s="116">
        <v>0.93551562549521416</v>
      </c>
      <c r="AI43" s="116">
        <v>0</v>
      </c>
      <c r="AJ43" s="116">
        <v>0</v>
      </c>
      <c r="AK43" s="130">
        <v>0</v>
      </c>
      <c r="AL43" s="50"/>
      <c r="AM43" s="50"/>
    </row>
    <row r="44" spans="1:39">
      <c r="A44" s="50"/>
      <c r="B44" s="50"/>
      <c r="C44" s="50" t="s">
        <v>663</v>
      </c>
      <c r="D44" s="50">
        <v>2225</v>
      </c>
      <c r="E44" s="50">
        <v>150</v>
      </c>
      <c r="F44" s="50">
        <v>429</v>
      </c>
      <c r="G44" s="50">
        <v>97.1</v>
      </c>
      <c r="H44" s="50">
        <v>23.8</v>
      </c>
      <c r="I44" s="50">
        <v>320</v>
      </c>
      <c r="J44" s="50">
        <v>54</v>
      </c>
      <c r="K44" s="50">
        <v>25.4</v>
      </c>
      <c r="L44" s="50">
        <v>68.2</v>
      </c>
      <c r="M44" s="50">
        <v>55.3</v>
      </c>
      <c r="N44" s="50"/>
      <c r="O44" s="50"/>
      <c r="P44" s="50">
        <f t="shared" si="14"/>
        <v>-2.2223136784710235E-2</v>
      </c>
      <c r="Q44" s="50">
        <f t="shared" si="15"/>
        <v>-1.6529301951210582E-2</v>
      </c>
      <c r="R44" s="50">
        <f t="shared" si="16"/>
        <v>3.5026305512020745E-3</v>
      </c>
      <c r="S44" s="50">
        <f t="shared" si="17"/>
        <v>7.2351736807792716E-3</v>
      </c>
      <c r="T44" s="50">
        <f t="shared" si="18"/>
        <v>-2.0986366569212492E-3</v>
      </c>
      <c r="U44" s="50">
        <f t="shared" si="19"/>
        <v>-2.0108952922713509E-2</v>
      </c>
      <c r="V44" s="50">
        <f t="shared" si="20"/>
        <v>0</v>
      </c>
      <c r="W44" s="50">
        <f t="shared" si="21"/>
        <v>-1.9493794681001129E-2</v>
      </c>
      <c r="X44" s="50">
        <f t="shared" si="22"/>
        <v>5.8823699030666129E-3</v>
      </c>
      <c r="Y44" s="50">
        <f t="shared" si="23"/>
        <v>5.4397232958181213E-3</v>
      </c>
      <c r="Z44" s="50"/>
      <c r="AA44" s="123">
        <v>1809</v>
      </c>
      <c r="AB44" s="116">
        <v>0.39926071070083047</v>
      </c>
      <c r="AC44" s="116">
        <v>-4.0441343446312734E-2</v>
      </c>
      <c r="AD44" s="116">
        <v>-4.825446694168652E-3</v>
      </c>
      <c r="AE44" s="116">
        <v>-1.3663042196031447E-2</v>
      </c>
      <c r="AF44" s="116">
        <v>0.13315792107848282</v>
      </c>
      <c r="AG44" s="116">
        <v>3.6230922271484702E-2</v>
      </c>
      <c r="AH44" s="116">
        <v>7.0713686924876581E-3</v>
      </c>
      <c r="AI44" s="116">
        <v>0.90534617856558341</v>
      </c>
      <c r="AJ44" s="116">
        <v>0</v>
      </c>
      <c r="AK44" s="130">
        <v>0</v>
      </c>
      <c r="AL44" s="50"/>
      <c r="AM44" s="50"/>
    </row>
    <row r="45" spans="1:39">
      <c r="A45" s="50"/>
      <c r="B45" s="50"/>
      <c r="C45" s="50" t="s">
        <v>662</v>
      </c>
      <c r="D45" s="50">
        <v>2285</v>
      </c>
      <c r="E45" s="50">
        <v>151</v>
      </c>
      <c r="F45" s="50">
        <v>448.5</v>
      </c>
      <c r="G45" s="50">
        <v>99.6</v>
      </c>
      <c r="H45" s="50">
        <v>23.45</v>
      </c>
      <c r="I45" s="50">
        <v>324</v>
      </c>
      <c r="J45" s="50">
        <v>57.6</v>
      </c>
      <c r="K45" s="50">
        <v>24.3</v>
      </c>
      <c r="L45" s="50">
        <v>68.900000000000006</v>
      </c>
      <c r="M45" s="50">
        <v>55.2</v>
      </c>
      <c r="N45" s="50"/>
      <c r="O45" s="50"/>
      <c r="P45" s="50">
        <f t="shared" si="14"/>
        <v>2.6609108727964507E-2</v>
      </c>
      <c r="Q45" s="50">
        <f t="shared" si="15"/>
        <v>6.6445427186685108E-3</v>
      </c>
      <c r="R45" s="50">
        <f t="shared" si="16"/>
        <v>4.4451762570833796E-2</v>
      </c>
      <c r="S45" s="50">
        <f t="shared" si="17"/>
        <v>2.5420789293273349E-2</v>
      </c>
      <c r="T45" s="50">
        <f t="shared" si="18"/>
        <v>-1.4815085785140699E-2</v>
      </c>
      <c r="U45" s="50">
        <f t="shared" si="19"/>
        <v>1.242251999855711E-2</v>
      </c>
      <c r="V45" s="50">
        <f t="shared" si="20"/>
        <v>6.4538521137571164E-2</v>
      </c>
      <c r="W45" s="50">
        <f t="shared" si="21"/>
        <v>-4.4272823677988044E-2</v>
      </c>
      <c r="X45" s="50">
        <f t="shared" si="22"/>
        <v>1.0211613170196462E-2</v>
      </c>
      <c r="Y45" s="50">
        <f t="shared" si="23"/>
        <v>-1.8099552452394191E-3</v>
      </c>
      <c r="Z45" s="50"/>
      <c r="AA45" s="123">
        <v>2338</v>
      </c>
      <c r="AB45" s="116">
        <v>0.2368463029277931</v>
      </c>
      <c r="AC45" s="116">
        <v>0.3863192198478656</v>
      </c>
      <c r="AD45" s="116">
        <v>0.13352045846817232</v>
      </c>
      <c r="AE45" s="116">
        <v>3.1956134941996867E-2</v>
      </c>
      <c r="AF45" s="116">
        <v>0.10123827965484787</v>
      </c>
      <c r="AG45" s="116">
        <v>-9.3113963951898856E-3</v>
      </c>
      <c r="AH45" s="116">
        <v>0.23634959632373087</v>
      </c>
      <c r="AI45" s="116">
        <v>0.13957034330157977</v>
      </c>
      <c r="AJ45" s="116">
        <v>0.83074393045846429</v>
      </c>
      <c r="AK45" s="130">
        <v>0</v>
      </c>
      <c r="AL45" s="50"/>
      <c r="AM45" s="50"/>
    </row>
    <row r="46" spans="1:39">
      <c r="A46" s="50"/>
      <c r="B46" s="50"/>
      <c r="C46" s="50" t="s">
        <v>661</v>
      </c>
      <c r="D46" s="50">
        <v>2345</v>
      </c>
      <c r="E46" s="50">
        <v>150.5</v>
      </c>
      <c r="F46" s="50">
        <v>460</v>
      </c>
      <c r="G46" s="50">
        <v>99.8</v>
      </c>
      <c r="H46" s="50">
        <v>22.65</v>
      </c>
      <c r="I46" s="50">
        <v>323</v>
      </c>
      <c r="J46" s="50">
        <v>58.8</v>
      </c>
      <c r="K46" s="50">
        <v>24.35</v>
      </c>
      <c r="L46" s="50">
        <v>75.7</v>
      </c>
      <c r="M46" s="50">
        <v>56</v>
      </c>
      <c r="N46" s="50"/>
      <c r="O46" s="50"/>
      <c r="P46" s="50">
        <f t="shared" si="14"/>
        <v>2.5919377552074713E-2</v>
      </c>
      <c r="Q46" s="50">
        <f t="shared" si="15"/>
        <v>-3.3167526259939265E-3</v>
      </c>
      <c r="R46" s="50">
        <f t="shared" si="16"/>
        <v>2.5317807984289786E-2</v>
      </c>
      <c r="S46" s="50">
        <f t="shared" si="17"/>
        <v>2.006018726865766E-3</v>
      </c>
      <c r="T46" s="50">
        <f t="shared" si="18"/>
        <v>-3.4710642963245428E-2</v>
      </c>
      <c r="U46" s="50">
        <f t="shared" si="19"/>
        <v>-3.0911925696728579E-3</v>
      </c>
      <c r="V46" s="50">
        <f t="shared" si="20"/>
        <v>2.061928720273561E-2</v>
      </c>
      <c r="W46" s="50">
        <f t="shared" si="21"/>
        <v>2.0554991820959595E-3</v>
      </c>
      <c r="X46" s="50">
        <f t="shared" si="22"/>
        <v>9.4121982423790093E-2</v>
      </c>
      <c r="Y46" s="50">
        <f t="shared" si="23"/>
        <v>1.4388737452099452E-2</v>
      </c>
      <c r="Z46" s="50"/>
      <c r="AA46" s="123">
        <v>3504</v>
      </c>
      <c r="AB46" s="116">
        <v>0.40734253662419251</v>
      </c>
      <c r="AC46" s="116">
        <v>0.23849510991901277</v>
      </c>
      <c r="AD46" s="116">
        <v>1.7926952279448193E-2</v>
      </c>
      <c r="AE46" s="116">
        <v>0.11056517000131068</v>
      </c>
      <c r="AF46" s="116">
        <v>0.31861859378648427</v>
      </c>
      <c r="AG46" s="116">
        <v>0.1386328018120716</v>
      </c>
      <c r="AH46" s="116">
        <v>0.10766939325384753</v>
      </c>
      <c r="AI46" s="116">
        <v>5.6820996131339903E-2</v>
      </c>
      <c r="AJ46" s="116">
        <v>7.700711349083128E-2</v>
      </c>
      <c r="AK46" s="130">
        <v>0.78940346246257187</v>
      </c>
      <c r="AL46" s="50"/>
      <c r="AM46" s="50"/>
    </row>
    <row r="47" spans="1:39" ht="17.5" thickBot="1">
      <c r="A47" s="50"/>
      <c r="B47" s="50"/>
      <c r="C47" s="50" t="s">
        <v>660</v>
      </c>
      <c r="D47" s="50">
        <v>2395</v>
      </c>
      <c r="E47" s="50">
        <v>135.5</v>
      </c>
      <c r="F47" s="50">
        <v>458.5</v>
      </c>
      <c r="G47" s="50">
        <v>99.7</v>
      </c>
      <c r="H47" s="50">
        <v>22.65</v>
      </c>
      <c r="I47" s="50">
        <v>325</v>
      </c>
      <c r="J47" s="50">
        <v>58.1</v>
      </c>
      <c r="K47" s="50">
        <v>23.8</v>
      </c>
      <c r="L47" s="50">
        <v>70.3</v>
      </c>
      <c r="M47" s="50">
        <v>56.7</v>
      </c>
      <c r="N47" s="50"/>
      <c r="O47" s="50"/>
      <c r="P47" s="50">
        <f t="shared" si="14"/>
        <v>2.109782896463596E-2</v>
      </c>
      <c r="Q47" s="50">
        <f t="shared" si="15"/>
        <v>-0.10499144386917482</v>
      </c>
      <c r="R47" s="50">
        <f t="shared" si="16"/>
        <v>-3.2661977866211812E-3</v>
      </c>
      <c r="S47" s="50">
        <f t="shared" si="17"/>
        <v>-1.00250634962559E-3</v>
      </c>
      <c r="T47" s="50">
        <f t="shared" si="18"/>
        <v>0</v>
      </c>
      <c r="U47" s="50">
        <f t="shared" si="19"/>
        <v>6.1728591070810161E-3</v>
      </c>
      <c r="V47" s="50">
        <f t="shared" si="20"/>
        <v>-1.1976191046715649E-2</v>
      </c>
      <c r="W47" s="50">
        <f t="shared" si="21"/>
        <v>-2.2846268851169846E-2</v>
      </c>
      <c r="X47" s="50">
        <f t="shared" si="22"/>
        <v>-7.4006361626783923E-2</v>
      </c>
      <c r="Y47" s="50">
        <f t="shared" si="23"/>
        <v>1.242251999855711E-2</v>
      </c>
      <c r="Z47" s="50"/>
      <c r="AA47" s="124" t="s">
        <v>723</v>
      </c>
      <c r="AB47" s="121"/>
      <c r="AC47" s="121"/>
      <c r="AD47" s="121"/>
      <c r="AE47" s="121"/>
      <c r="AF47" s="121"/>
      <c r="AG47" s="121"/>
      <c r="AH47" s="121"/>
      <c r="AI47" s="121"/>
      <c r="AJ47" s="121"/>
      <c r="AK47" s="131"/>
      <c r="AL47" s="50"/>
      <c r="AM47" s="50"/>
    </row>
    <row r="48" spans="1:39" ht="17.5" thickTop="1">
      <c r="A48" s="50"/>
      <c r="B48" s="50"/>
      <c r="C48" s="50" t="s">
        <v>659</v>
      </c>
      <c r="D48" s="50">
        <v>2450</v>
      </c>
      <c r="E48" s="50">
        <v>122.5</v>
      </c>
      <c r="F48" s="50">
        <v>475</v>
      </c>
      <c r="G48" s="50">
        <v>98.8</v>
      </c>
      <c r="H48" s="50">
        <v>22.65</v>
      </c>
      <c r="I48" s="50">
        <v>316.5</v>
      </c>
      <c r="J48" s="50">
        <v>63.9</v>
      </c>
      <c r="K48" s="50">
        <v>24.35</v>
      </c>
      <c r="L48" s="50">
        <v>69.7</v>
      </c>
      <c r="M48" s="50">
        <v>55.3</v>
      </c>
      <c r="N48" s="50"/>
      <c r="O48" s="50"/>
      <c r="P48" s="50">
        <f t="shared" si="14"/>
        <v>2.2704793693757098E-2</v>
      </c>
      <c r="Q48" s="50">
        <f t="shared" si="15"/>
        <v>-0.10086061033497395</v>
      </c>
      <c r="R48" s="50">
        <f t="shared" si="16"/>
        <v>3.5354512338121653E-2</v>
      </c>
      <c r="S48" s="50">
        <f t="shared" si="17"/>
        <v>-9.0680722139706276E-3</v>
      </c>
      <c r="T48" s="50">
        <f t="shared" si="18"/>
        <v>0</v>
      </c>
      <c r="U48" s="50">
        <f t="shared" si="19"/>
        <v>-2.6501940745506648E-2</v>
      </c>
      <c r="V48" s="50">
        <f t="shared" si="20"/>
        <v>9.5153697525623609E-2</v>
      </c>
      <c r="W48" s="50">
        <f t="shared" si="21"/>
        <v>2.2846268851169922E-2</v>
      </c>
      <c r="X48" s="50">
        <f t="shared" si="22"/>
        <v>-8.5714810501409441E-3</v>
      </c>
      <c r="Y48" s="50">
        <f t="shared" si="23"/>
        <v>-2.5001302205417384E-2</v>
      </c>
      <c r="Z48" s="50"/>
      <c r="AA48" s="50"/>
      <c r="AB48" s="50"/>
      <c r="AC48" s="50"/>
      <c r="AD48" s="50"/>
      <c r="AE48" s="50"/>
      <c r="AF48" s="50"/>
      <c r="AG48" s="50"/>
      <c r="AH48" s="50"/>
      <c r="AI48" s="50"/>
      <c r="AJ48" s="50"/>
      <c r="AK48" s="50"/>
      <c r="AL48" s="50"/>
      <c r="AM48" s="50"/>
    </row>
    <row r="49" spans="1:39">
      <c r="A49" s="50"/>
      <c r="B49" s="50"/>
      <c r="C49" s="50" t="s">
        <v>658</v>
      </c>
      <c r="D49" s="50">
        <v>2405</v>
      </c>
      <c r="E49" s="50">
        <v>121.5</v>
      </c>
      <c r="F49" s="50">
        <v>470.5</v>
      </c>
      <c r="G49" s="50">
        <v>99.5</v>
      </c>
      <c r="H49" s="50">
        <v>22.8</v>
      </c>
      <c r="I49" s="50">
        <v>319.5</v>
      </c>
      <c r="J49" s="50">
        <v>65.599999999999994</v>
      </c>
      <c r="K49" s="50">
        <v>24</v>
      </c>
      <c r="L49" s="50">
        <v>68.5</v>
      </c>
      <c r="M49" s="50">
        <v>55.5</v>
      </c>
      <c r="N49" s="50"/>
      <c r="O49" s="50"/>
      <c r="P49" s="50">
        <f t="shared" si="14"/>
        <v>-1.8538120998911112E-2</v>
      </c>
      <c r="Q49" s="50">
        <f t="shared" si="15"/>
        <v>-8.196767204178515E-3</v>
      </c>
      <c r="R49" s="50">
        <f t="shared" si="16"/>
        <v>-9.5188450092068694E-3</v>
      </c>
      <c r="S49" s="50">
        <f t="shared" si="17"/>
        <v>7.0600394107248835E-3</v>
      </c>
      <c r="T49" s="50">
        <f t="shared" si="18"/>
        <v>6.6006840313520927E-3</v>
      </c>
      <c r="U49" s="50">
        <f t="shared" si="19"/>
        <v>9.4340322333587145E-3</v>
      </c>
      <c r="V49" s="50">
        <f t="shared" si="20"/>
        <v>2.6256334566554178E-2</v>
      </c>
      <c r="W49" s="50">
        <f t="shared" si="21"/>
        <v>-1.4478019180653225E-2</v>
      </c>
      <c r="X49" s="50">
        <f t="shared" si="22"/>
        <v>-1.736657249829859E-2</v>
      </c>
      <c r="Y49" s="50">
        <f t="shared" si="23"/>
        <v>3.6101122240997934E-3</v>
      </c>
      <c r="Z49" s="50"/>
      <c r="AA49" s="50"/>
      <c r="AB49" s="50"/>
      <c r="AC49" s="50"/>
      <c r="AD49" s="50"/>
      <c r="AE49" s="50"/>
      <c r="AF49" s="50"/>
      <c r="AG49" s="50"/>
      <c r="AH49" s="50"/>
      <c r="AI49" s="50"/>
      <c r="AJ49" s="50"/>
      <c r="AK49" s="50"/>
      <c r="AL49" s="50"/>
      <c r="AM49" s="50"/>
    </row>
    <row r="50" spans="1:39">
      <c r="A50" s="50"/>
      <c r="B50" s="50"/>
      <c r="C50" s="50" t="s">
        <v>657</v>
      </c>
      <c r="D50" s="50">
        <v>2385</v>
      </c>
      <c r="E50" s="50">
        <v>121.5</v>
      </c>
      <c r="F50" s="50">
        <v>466</v>
      </c>
      <c r="G50" s="50">
        <v>99.4</v>
      </c>
      <c r="H50" s="50">
        <v>22.75</v>
      </c>
      <c r="I50" s="50">
        <v>322.5</v>
      </c>
      <c r="J50" s="50">
        <v>64</v>
      </c>
      <c r="K50" s="50">
        <v>23.45</v>
      </c>
      <c r="L50" s="50">
        <v>68.5</v>
      </c>
      <c r="M50" s="50">
        <v>55.3</v>
      </c>
      <c r="N50" s="50"/>
      <c r="O50" s="50"/>
      <c r="P50" s="50">
        <f t="shared" si="14"/>
        <v>-8.3507792174199631E-3</v>
      </c>
      <c r="Q50" s="50">
        <f t="shared" si="15"/>
        <v>0</v>
      </c>
      <c r="R50" s="50">
        <f t="shared" si="16"/>
        <v>-9.6103248997884052E-3</v>
      </c>
      <c r="S50" s="50">
        <f t="shared" si="17"/>
        <v>-1.0055305020186497E-3</v>
      </c>
      <c r="T50" s="50">
        <f t="shared" si="18"/>
        <v>-2.1953905634357262E-3</v>
      </c>
      <c r="U50" s="50">
        <f t="shared" si="19"/>
        <v>9.345862418237599E-3</v>
      </c>
      <c r="V50" s="50">
        <f t="shared" si="20"/>
        <v>-2.4692612590371411E-2</v>
      </c>
      <c r="W50" s="50">
        <f t="shared" si="21"/>
        <v>-2.3183335455657279E-2</v>
      </c>
      <c r="X50" s="50">
        <f t="shared" si="22"/>
        <v>0</v>
      </c>
      <c r="Y50" s="50">
        <f t="shared" si="23"/>
        <v>-3.6101122240997856E-3</v>
      </c>
      <c r="Z50" s="50"/>
      <c r="AA50" s="50"/>
      <c r="AB50" s="50"/>
      <c r="AC50" s="50"/>
      <c r="AD50" s="50"/>
      <c r="AE50" s="50"/>
      <c r="AF50" s="50"/>
      <c r="AG50" s="50"/>
      <c r="AH50" s="50"/>
      <c r="AI50" s="50"/>
      <c r="AJ50" s="50"/>
      <c r="AK50" s="50"/>
      <c r="AL50" s="50"/>
      <c r="AM50" s="50"/>
    </row>
    <row r="51" spans="1:39">
      <c r="A51" s="50"/>
      <c r="B51" s="50"/>
      <c r="C51" s="50" t="s">
        <v>656</v>
      </c>
      <c r="D51" s="50">
        <v>2470</v>
      </c>
      <c r="E51" s="50">
        <v>123.5</v>
      </c>
      <c r="F51" s="50">
        <v>512</v>
      </c>
      <c r="G51" s="50">
        <v>101</v>
      </c>
      <c r="H51" s="50">
        <v>22.65</v>
      </c>
      <c r="I51" s="50">
        <v>318</v>
      </c>
      <c r="J51" s="50">
        <v>63.5</v>
      </c>
      <c r="K51" s="50">
        <v>23.1</v>
      </c>
      <c r="L51" s="50">
        <v>68.2</v>
      </c>
      <c r="M51" s="50">
        <v>54.9</v>
      </c>
      <c r="N51" s="50"/>
      <c r="O51" s="50"/>
      <c r="P51" s="50">
        <f t="shared" si="14"/>
        <v>3.5019026299581354E-2</v>
      </c>
      <c r="Q51" s="50">
        <f t="shared" si="15"/>
        <v>1.6326893287428666E-2</v>
      </c>
      <c r="R51" s="50">
        <f t="shared" si="16"/>
        <v>9.4138990913861909E-2</v>
      </c>
      <c r="S51" s="50">
        <f t="shared" si="17"/>
        <v>1.5968403178730984E-2</v>
      </c>
      <c r="T51" s="50">
        <f t="shared" si="18"/>
        <v>-4.4052934679164914E-3</v>
      </c>
      <c r="U51" s="50">
        <f t="shared" si="19"/>
        <v>-1.4051753455650302E-2</v>
      </c>
      <c r="V51" s="50">
        <f t="shared" si="20"/>
        <v>-7.8431774610258926E-3</v>
      </c>
      <c r="W51" s="50">
        <f t="shared" si="21"/>
        <v>-1.5037877364540446E-2</v>
      </c>
      <c r="X51" s="50">
        <f t="shared" si="22"/>
        <v>-4.3891804187630957E-3</v>
      </c>
      <c r="Y51" s="50">
        <f t="shared" si="23"/>
        <v>-7.259560012804111E-3</v>
      </c>
      <c r="Z51" s="50"/>
      <c r="AA51" s="50"/>
      <c r="AB51" s="50"/>
      <c r="AC51" s="50"/>
      <c r="AD51" s="50"/>
      <c r="AE51" s="50"/>
      <c r="AF51" s="50"/>
      <c r="AG51" s="50"/>
      <c r="AH51" s="50"/>
      <c r="AI51" s="50"/>
      <c r="AJ51" s="50"/>
      <c r="AK51" s="50"/>
      <c r="AL51" s="50"/>
      <c r="AM51" s="50"/>
    </row>
    <row r="52" spans="1:39">
      <c r="A52" s="50"/>
      <c r="B52" s="50"/>
      <c r="C52" s="50" t="s">
        <v>655</v>
      </c>
      <c r="D52" s="50">
        <v>2595</v>
      </c>
      <c r="E52" s="50">
        <v>124.5</v>
      </c>
      <c r="F52" s="50">
        <v>498</v>
      </c>
      <c r="G52" s="50">
        <v>100.5</v>
      </c>
      <c r="H52" s="50">
        <v>22.6</v>
      </c>
      <c r="I52" s="50">
        <v>317</v>
      </c>
      <c r="J52" s="50">
        <v>64.400000000000006</v>
      </c>
      <c r="K52" s="50">
        <v>23.15</v>
      </c>
      <c r="L52" s="50">
        <v>68.5</v>
      </c>
      <c r="M52" s="50">
        <v>55.5</v>
      </c>
      <c r="N52" s="50"/>
      <c r="O52" s="50"/>
      <c r="P52" s="50">
        <f t="shared" si="14"/>
        <v>4.9368365977966219E-2</v>
      </c>
      <c r="Q52" s="50">
        <f t="shared" si="15"/>
        <v>8.0645598367304946E-3</v>
      </c>
      <c r="R52" s="50">
        <f t="shared" si="16"/>
        <v>-2.7724548014854862E-2</v>
      </c>
      <c r="S52" s="50">
        <f t="shared" si="17"/>
        <v>-4.9627893421290139E-3</v>
      </c>
      <c r="T52" s="50">
        <f t="shared" si="18"/>
        <v>-2.2099456508027329E-3</v>
      </c>
      <c r="U52" s="50">
        <f t="shared" si="19"/>
        <v>-3.14960890289622E-3</v>
      </c>
      <c r="V52" s="50">
        <f t="shared" si="20"/>
        <v>1.4073727211662118E-2</v>
      </c>
      <c r="W52" s="50">
        <f t="shared" si="21"/>
        <v>2.1621630044950956E-3</v>
      </c>
      <c r="X52" s="50">
        <f t="shared" si="22"/>
        <v>4.3891804187631868E-3</v>
      </c>
      <c r="Y52" s="50">
        <f t="shared" si="23"/>
        <v>1.0869672236903891E-2</v>
      </c>
      <c r="Z52" s="50"/>
      <c r="AA52" s="50"/>
      <c r="AB52" s="50"/>
      <c r="AC52" s="50"/>
      <c r="AD52" s="50"/>
      <c r="AE52" s="50"/>
      <c r="AF52" s="50"/>
      <c r="AG52" s="50"/>
      <c r="AH52" s="50"/>
      <c r="AI52" s="50"/>
      <c r="AJ52" s="50"/>
      <c r="AK52" s="50"/>
      <c r="AL52" s="50"/>
      <c r="AM52" s="50"/>
    </row>
    <row r="53" spans="1:39">
      <c r="A53" s="50"/>
      <c r="B53" s="50"/>
      <c r="C53" s="50" t="s">
        <v>654</v>
      </c>
      <c r="D53" s="50">
        <v>2665</v>
      </c>
      <c r="E53" s="50">
        <v>123</v>
      </c>
      <c r="F53" s="50">
        <v>516</v>
      </c>
      <c r="G53" s="50">
        <v>101.5</v>
      </c>
      <c r="H53" s="50">
        <v>22.8</v>
      </c>
      <c r="I53" s="50">
        <v>314</v>
      </c>
      <c r="J53" s="50">
        <v>63.7</v>
      </c>
      <c r="K53" s="50">
        <v>23.2</v>
      </c>
      <c r="L53" s="50">
        <v>69.3</v>
      </c>
      <c r="M53" s="50">
        <v>55.9</v>
      </c>
      <c r="N53" s="50"/>
      <c r="O53" s="50"/>
      <c r="P53" s="50">
        <f t="shared" si="14"/>
        <v>2.6617540999955926E-2</v>
      </c>
      <c r="Q53" s="50">
        <f t="shared" si="15"/>
        <v>-1.212136053234485E-2</v>
      </c>
      <c r="R53" s="50">
        <f t="shared" si="16"/>
        <v>3.5506688456909817E-2</v>
      </c>
      <c r="S53" s="50">
        <f t="shared" si="17"/>
        <v>9.9010709827115368E-3</v>
      </c>
      <c r="T53" s="50">
        <f t="shared" si="18"/>
        <v>8.8106296821549059E-3</v>
      </c>
      <c r="U53" s="50">
        <f t="shared" si="19"/>
        <v>-9.5087879690273006E-3</v>
      </c>
      <c r="V53" s="50">
        <f t="shared" si="20"/>
        <v>-1.0929070532190317E-2</v>
      </c>
      <c r="W53" s="50">
        <f t="shared" si="21"/>
        <v>2.1574981400213143E-3</v>
      </c>
      <c r="X53" s="50">
        <f t="shared" si="22"/>
        <v>1.161116092767784E-2</v>
      </c>
      <c r="Y53" s="50">
        <f t="shared" si="23"/>
        <v>7.1813594086645761E-3</v>
      </c>
      <c r="Z53" s="50"/>
      <c r="AA53" s="50"/>
      <c r="AB53" s="50"/>
      <c r="AC53" s="50"/>
      <c r="AD53" s="50"/>
      <c r="AE53" s="50"/>
      <c r="AF53" s="50"/>
      <c r="AG53" s="50"/>
      <c r="AH53" s="50"/>
      <c r="AI53" s="50"/>
      <c r="AJ53" s="50"/>
      <c r="AK53" s="50"/>
      <c r="AL53" s="50"/>
      <c r="AM53" s="50"/>
    </row>
    <row r="54" spans="1:39">
      <c r="A54" s="50"/>
      <c r="B54" s="50"/>
      <c r="C54" s="50" t="s">
        <v>653</v>
      </c>
      <c r="D54" s="50">
        <v>2635</v>
      </c>
      <c r="E54" s="50">
        <v>122.5</v>
      </c>
      <c r="F54" s="50">
        <v>516</v>
      </c>
      <c r="G54" s="50">
        <v>103.5</v>
      </c>
      <c r="H54" s="50">
        <v>22.75</v>
      </c>
      <c r="I54" s="50">
        <v>306</v>
      </c>
      <c r="J54" s="50">
        <v>63.7</v>
      </c>
      <c r="K54" s="50">
        <v>23.05</v>
      </c>
      <c r="L54" s="50">
        <v>70</v>
      </c>
      <c r="M54" s="50">
        <v>55.9</v>
      </c>
      <c r="N54" s="50"/>
      <c r="O54" s="50"/>
      <c r="P54" s="50">
        <f t="shared" si="14"/>
        <v>-1.1320875624482198E-2</v>
      </c>
      <c r="Q54" s="50">
        <f t="shared" si="15"/>
        <v>-4.0733253876357864E-3</v>
      </c>
      <c r="R54" s="50">
        <f t="shared" si="16"/>
        <v>0</v>
      </c>
      <c r="S54" s="50">
        <f t="shared" si="17"/>
        <v>1.9512814223581719E-2</v>
      </c>
      <c r="T54" s="50">
        <f t="shared" si="18"/>
        <v>-2.1953905634357262E-3</v>
      </c>
      <c r="U54" s="50">
        <f t="shared" si="19"/>
        <v>-2.580788395587259E-2</v>
      </c>
      <c r="V54" s="50">
        <f t="shared" si="20"/>
        <v>0</v>
      </c>
      <c r="W54" s="50">
        <f t="shared" si="21"/>
        <v>-6.4865092296066615E-3</v>
      </c>
      <c r="X54" s="50">
        <f t="shared" si="22"/>
        <v>1.0050335853501506E-2</v>
      </c>
      <c r="Y54" s="50">
        <f t="shared" si="23"/>
        <v>0</v>
      </c>
      <c r="Z54" s="50"/>
      <c r="AA54" s="50"/>
      <c r="AB54" s="50"/>
      <c r="AC54" s="50"/>
      <c r="AD54" s="50"/>
      <c r="AE54" s="50"/>
      <c r="AF54" s="50"/>
      <c r="AG54" s="50"/>
      <c r="AH54" s="50"/>
      <c r="AI54" s="50"/>
      <c r="AJ54" s="50"/>
      <c r="AK54" s="50"/>
      <c r="AL54" s="50"/>
      <c r="AM54" s="50"/>
    </row>
    <row r="55" spans="1:39">
      <c r="A55" s="50"/>
      <c r="B55" s="50"/>
      <c r="C55" s="50" t="s">
        <v>652</v>
      </c>
      <c r="D55" s="50">
        <v>2595</v>
      </c>
      <c r="E55" s="50">
        <v>121.5</v>
      </c>
      <c r="F55" s="50">
        <v>506</v>
      </c>
      <c r="G55" s="50">
        <v>104.5</v>
      </c>
      <c r="H55" s="50">
        <v>23</v>
      </c>
      <c r="I55" s="50">
        <v>305.5</v>
      </c>
      <c r="J55" s="50">
        <v>65</v>
      </c>
      <c r="K55" s="50">
        <v>23.15</v>
      </c>
      <c r="L55" s="50">
        <v>71.3</v>
      </c>
      <c r="M55" s="50">
        <v>56.4</v>
      </c>
      <c r="N55" s="50"/>
      <c r="O55" s="50"/>
      <c r="P55" s="50">
        <f t="shared" si="14"/>
        <v>-1.5296665375473648E-2</v>
      </c>
      <c r="Q55" s="50">
        <f t="shared" si="15"/>
        <v>-8.196767204178515E-3</v>
      </c>
      <c r="R55" s="50">
        <f t="shared" si="16"/>
        <v>-1.9570096194097223E-2</v>
      </c>
      <c r="S55" s="50">
        <f t="shared" si="17"/>
        <v>9.6154586994419734E-3</v>
      </c>
      <c r="T55" s="50">
        <f t="shared" si="18"/>
        <v>1.092907053219023E-2</v>
      </c>
      <c r="U55" s="50">
        <f t="shared" si="19"/>
        <v>-1.6353233407307532E-3</v>
      </c>
      <c r="V55" s="50">
        <f t="shared" si="20"/>
        <v>2.0202707317519469E-2</v>
      </c>
      <c r="W55" s="50">
        <f t="shared" si="21"/>
        <v>4.3290110895854786E-3</v>
      </c>
      <c r="X55" s="50">
        <f t="shared" si="22"/>
        <v>1.8401085370891156E-2</v>
      </c>
      <c r="Y55" s="50">
        <f t="shared" si="23"/>
        <v>8.9047783429596853E-3</v>
      </c>
      <c r="Z55" s="50"/>
      <c r="AA55" s="50"/>
      <c r="AB55" s="50"/>
      <c r="AC55" s="50"/>
      <c r="AD55" s="50"/>
      <c r="AE55" s="50"/>
      <c r="AF55" s="50"/>
      <c r="AG55" s="50"/>
      <c r="AH55" s="50"/>
      <c r="AI55" s="50"/>
      <c r="AJ55" s="50"/>
      <c r="AK55" s="50"/>
      <c r="AL55" s="50"/>
      <c r="AM55" s="50"/>
    </row>
    <row r="56" spans="1:39">
      <c r="A56" s="50"/>
      <c r="B56" s="50"/>
      <c r="C56" s="50" t="s">
        <v>651</v>
      </c>
      <c r="D56" s="50">
        <v>2565</v>
      </c>
      <c r="E56" s="50">
        <v>120</v>
      </c>
      <c r="F56" s="50">
        <v>489</v>
      </c>
      <c r="G56" s="50">
        <v>104.5</v>
      </c>
      <c r="H56" s="50">
        <v>22.65</v>
      </c>
      <c r="I56" s="50">
        <v>310</v>
      </c>
      <c r="J56" s="50">
        <v>65.7</v>
      </c>
      <c r="K56" s="50">
        <v>25.45</v>
      </c>
      <c r="L56" s="50">
        <v>71.8</v>
      </c>
      <c r="M56" s="50">
        <v>56.6</v>
      </c>
      <c r="N56" s="50"/>
      <c r="O56" s="50"/>
      <c r="P56" s="50">
        <f t="shared" si="14"/>
        <v>-1.1628037995119099E-2</v>
      </c>
      <c r="Q56" s="50">
        <f t="shared" si="15"/>
        <v>-1.2422519998557209E-2</v>
      </c>
      <c r="R56" s="50">
        <f t="shared" si="16"/>
        <v>-3.4174179812593547E-2</v>
      </c>
      <c r="S56" s="50">
        <f t="shared" si="17"/>
        <v>0</v>
      </c>
      <c r="T56" s="50">
        <f t="shared" si="18"/>
        <v>-1.5334364000106687E-2</v>
      </c>
      <c r="U56" s="50">
        <f t="shared" si="19"/>
        <v>1.4622518867541963E-2</v>
      </c>
      <c r="V56" s="50">
        <f t="shared" si="20"/>
        <v>1.0711655594927811E-2</v>
      </c>
      <c r="W56" s="50">
        <f t="shared" si="21"/>
        <v>9.4720962464288794E-2</v>
      </c>
      <c r="X56" s="50">
        <f t="shared" si="22"/>
        <v>6.988148633928163E-3</v>
      </c>
      <c r="Y56" s="50">
        <f t="shared" si="23"/>
        <v>3.5398267051239868E-3</v>
      </c>
      <c r="Z56" s="50"/>
      <c r="AA56" s="50"/>
      <c r="AB56" s="50"/>
      <c r="AC56" s="50"/>
      <c r="AD56" s="50"/>
      <c r="AE56" s="50"/>
      <c r="AF56" s="50"/>
      <c r="AG56" s="50"/>
      <c r="AH56" s="50"/>
      <c r="AI56" s="50"/>
      <c r="AJ56" s="50"/>
      <c r="AK56" s="50"/>
      <c r="AL56" s="50"/>
      <c r="AM56" s="50"/>
    </row>
    <row r="57" spans="1:39">
      <c r="A57" s="50"/>
      <c r="B57" s="50"/>
      <c r="C57" s="50" t="s">
        <v>650</v>
      </c>
      <c r="D57" s="50">
        <v>2595</v>
      </c>
      <c r="E57" s="50">
        <v>118</v>
      </c>
      <c r="F57" s="50">
        <v>522</v>
      </c>
      <c r="G57" s="50">
        <v>107</v>
      </c>
      <c r="H57" s="50">
        <v>22.7</v>
      </c>
      <c r="I57" s="50">
        <v>319.5</v>
      </c>
      <c r="J57" s="50">
        <v>66.5</v>
      </c>
      <c r="K57" s="50">
        <v>26.7</v>
      </c>
      <c r="L57" s="50">
        <v>71.5</v>
      </c>
      <c r="M57" s="50">
        <v>57.2</v>
      </c>
      <c r="N57" s="50"/>
      <c r="O57" s="50"/>
      <c r="P57" s="50">
        <f t="shared" si="14"/>
        <v>1.1628037995119214E-2</v>
      </c>
      <c r="Q57" s="50">
        <f t="shared" si="15"/>
        <v>-1.6807118316381289E-2</v>
      </c>
      <c r="R57" s="50">
        <f t="shared" si="16"/>
        <v>6.5305098407766743E-2</v>
      </c>
      <c r="S57" s="50">
        <f t="shared" si="17"/>
        <v>2.3641763057040494E-2</v>
      </c>
      <c r="T57" s="50">
        <f t="shared" si="18"/>
        <v>2.2050725583139755E-3</v>
      </c>
      <c r="U57" s="50">
        <f t="shared" si="19"/>
        <v>3.0184976338397666E-2</v>
      </c>
      <c r="V57" s="50">
        <f t="shared" si="20"/>
        <v>1.2103022171243627E-2</v>
      </c>
      <c r="W57" s="50">
        <f t="shared" si="21"/>
        <v>4.7947822409672158E-2</v>
      </c>
      <c r="X57" s="50">
        <f t="shared" si="22"/>
        <v>-4.1870263542164643E-3</v>
      </c>
      <c r="Y57" s="50">
        <f t="shared" si="23"/>
        <v>1.054491317661504E-2</v>
      </c>
      <c r="Z57" s="50"/>
      <c r="AA57" s="50"/>
      <c r="AB57" s="50"/>
      <c r="AC57" s="50"/>
      <c r="AD57" s="50"/>
      <c r="AE57" s="50"/>
      <c r="AF57" s="50"/>
      <c r="AG57" s="50"/>
      <c r="AH57" s="50"/>
      <c r="AI57" s="50"/>
      <c r="AJ57" s="50"/>
      <c r="AK57" s="50"/>
      <c r="AL57" s="50"/>
      <c r="AM57" s="50"/>
    </row>
    <row r="58" spans="1:39">
      <c r="A58" s="50"/>
      <c r="B58" s="50"/>
      <c r="C58" s="50" t="s">
        <v>649</v>
      </c>
      <c r="D58" s="50">
        <v>2740</v>
      </c>
      <c r="E58" s="50">
        <v>117.5</v>
      </c>
      <c r="F58" s="50">
        <v>520</v>
      </c>
      <c r="G58" s="50">
        <v>106.5</v>
      </c>
      <c r="H58" s="50">
        <v>22.3</v>
      </c>
      <c r="I58" s="50">
        <v>319.5</v>
      </c>
      <c r="J58" s="50">
        <v>64.599999999999994</v>
      </c>
      <c r="K58" s="50">
        <v>29.35</v>
      </c>
      <c r="L58" s="50">
        <v>70.400000000000006</v>
      </c>
      <c r="M58" s="50">
        <v>57</v>
      </c>
      <c r="N58" s="50"/>
      <c r="O58" s="50"/>
      <c r="P58" s="50">
        <f t="shared" si="14"/>
        <v>5.4371403782126959E-2</v>
      </c>
      <c r="Q58" s="50">
        <f t="shared" si="15"/>
        <v>-4.2462908814510968E-3</v>
      </c>
      <c r="R58" s="50">
        <f t="shared" si="16"/>
        <v>-3.8387763071657129E-3</v>
      </c>
      <c r="S58" s="50">
        <f t="shared" si="17"/>
        <v>-4.6838493124263143E-3</v>
      </c>
      <c r="T58" s="50">
        <f t="shared" si="18"/>
        <v>-1.777824602128383E-2</v>
      </c>
      <c r="U58" s="50">
        <f t="shared" si="19"/>
        <v>0</v>
      </c>
      <c r="V58" s="50">
        <f t="shared" si="20"/>
        <v>-2.8987536873252413E-2</v>
      </c>
      <c r="W58" s="50">
        <f t="shared" si="21"/>
        <v>9.4628980867901724E-2</v>
      </c>
      <c r="X58" s="50">
        <f t="shared" si="22"/>
        <v>-1.5504186535965199E-2</v>
      </c>
      <c r="Y58" s="50">
        <f t="shared" si="23"/>
        <v>-3.5026305512021118E-3</v>
      </c>
      <c r="Z58" s="50"/>
      <c r="AA58" s="50"/>
      <c r="AB58" s="50"/>
      <c r="AC58" s="50"/>
      <c r="AD58" s="50"/>
      <c r="AE58" s="50"/>
      <c r="AF58" s="50"/>
      <c r="AG58" s="50"/>
      <c r="AH58" s="50"/>
      <c r="AI58" s="50"/>
      <c r="AJ58" s="50"/>
      <c r="AK58" s="50"/>
      <c r="AL58" s="50"/>
      <c r="AM58" s="50"/>
    </row>
    <row r="59" spans="1:39">
      <c r="A59" s="50"/>
      <c r="B59" s="50"/>
      <c r="C59" s="50" t="s">
        <v>648</v>
      </c>
      <c r="D59" s="50">
        <v>2740</v>
      </c>
      <c r="E59" s="50">
        <v>118</v>
      </c>
      <c r="F59" s="50">
        <v>519</v>
      </c>
      <c r="G59" s="50">
        <v>106</v>
      </c>
      <c r="H59" s="50">
        <v>22.2</v>
      </c>
      <c r="I59" s="50">
        <v>320</v>
      </c>
      <c r="J59" s="50">
        <v>64.099999999999994</v>
      </c>
      <c r="K59" s="50">
        <v>28.5</v>
      </c>
      <c r="L59" s="50">
        <v>71</v>
      </c>
      <c r="M59" s="50">
        <v>57</v>
      </c>
      <c r="N59" s="50"/>
      <c r="O59" s="50"/>
      <c r="P59" s="50">
        <f t="shared" si="14"/>
        <v>0</v>
      </c>
      <c r="Q59" s="50">
        <f t="shared" si="15"/>
        <v>4.246290881451004E-3</v>
      </c>
      <c r="R59" s="50">
        <f t="shared" si="16"/>
        <v>-1.9249284095843938E-3</v>
      </c>
      <c r="S59" s="50">
        <f t="shared" si="17"/>
        <v>-4.7058910374126166E-3</v>
      </c>
      <c r="T59" s="50">
        <f t="shared" si="18"/>
        <v>-4.4943895878393264E-3</v>
      </c>
      <c r="U59" s="50">
        <f t="shared" si="19"/>
        <v>1.5637219761827589E-3</v>
      </c>
      <c r="V59" s="50">
        <f t="shared" si="20"/>
        <v>-7.7700468619317882E-3</v>
      </c>
      <c r="W59" s="50">
        <f t="shared" si="21"/>
        <v>-2.9388458999500638E-2</v>
      </c>
      <c r="X59" s="50">
        <f t="shared" si="22"/>
        <v>8.4866138773187251E-3</v>
      </c>
      <c r="Y59" s="50">
        <f t="shared" si="23"/>
        <v>0</v>
      </c>
      <c r="Z59" s="50"/>
      <c r="AA59" s="50"/>
      <c r="AB59" s="50"/>
      <c r="AC59" s="50"/>
      <c r="AD59" s="50"/>
      <c r="AE59" s="50"/>
      <c r="AF59" s="50"/>
      <c r="AG59" s="50"/>
      <c r="AH59" s="50"/>
      <c r="AI59" s="50"/>
      <c r="AJ59" s="50"/>
      <c r="AK59" s="50"/>
      <c r="AL59" s="50"/>
      <c r="AM59" s="50"/>
    </row>
    <row r="60" spans="1:39">
      <c r="A60" s="50"/>
      <c r="B60" s="50"/>
      <c r="C60" s="50" t="s">
        <v>647</v>
      </c>
      <c r="D60" s="50">
        <v>2710</v>
      </c>
      <c r="E60" s="50">
        <v>118.5</v>
      </c>
      <c r="F60" s="50">
        <v>540</v>
      </c>
      <c r="G60" s="50">
        <v>106.5</v>
      </c>
      <c r="H60" s="50">
        <v>22.6</v>
      </c>
      <c r="I60" s="50">
        <v>339</v>
      </c>
      <c r="J60" s="50">
        <v>64.3</v>
      </c>
      <c r="K60" s="50">
        <v>27.1</v>
      </c>
      <c r="L60" s="50">
        <v>73.599999999999994</v>
      </c>
      <c r="M60" s="50">
        <v>57.2</v>
      </c>
      <c r="N60" s="50"/>
      <c r="O60" s="50"/>
      <c r="P60" s="50">
        <f t="shared" si="14"/>
        <v>-1.1009285508369368E-2</v>
      </c>
      <c r="Q60" s="50">
        <f t="shared" si="15"/>
        <v>4.2283361095211049E-3</v>
      </c>
      <c r="R60" s="50">
        <f t="shared" si="16"/>
        <v>3.9665256392431354E-2</v>
      </c>
      <c r="S60" s="50">
        <f t="shared" si="17"/>
        <v>4.7058910374127138E-3</v>
      </c>
      <c r="T60" s="50">
        <f t="shared" si="18"/>
        <v>1.7857617400006472E-2</v>
      </c>
      <c r="U60" s="50">
        <f t="shared" si="19"/>
        <v>5.7679111586677989E-2</v>
      </c>
      <c r="V60" s="50">
        <f t="shared" si="20"/>
        <v>3.1152673169494998E-3</v>
      </c>
      <c r="W60" s="50">
        <f t="shared" si="21"/>
        <v>-5.037035938894955E-2</v>
      </c>
      <c r="X60" s="50">
        <f t="shared" si="22"/>
        <v>3.5965148693515088E-2</v>
      </c>
      <c r="Y60" s="50">
        <f t="shared" si="23"/>
        <v>3.5026305512020745E-3</v>
      </c>
      <c r="Z60" s="50"/>
      <c r="AA60" s="50"/>
      <c r="AB60" s="50"/>
      <c r="AC60" s="50"/>
      <c r="AD60" s="50"/>
      <c r="AE60" s="50"/>
      <c r="AF60" s="50"/>
      <c r="AG60" s="50"/>
      <c r="AH60" s="50"/>
      <c r="AI60" s="50"/>
      <c r="AJ60" s="50"/>
      <c r="AK60" s="50"/>
      <c r="AL60" s="50"/>
      <c r="AM60" s="50"/>
    </row>
    <row r="61" spans="1:39">
      <c r="A61" s="50"/>
      <c r="B61" s="50"/>
      <c r="C61" s="50" t="s">
        <v>646</v>
      </c>
      <c r="D61" s="50">
        <v>2685</v>
      </c>
      <c r="E61" s="50">
        <v>121.5</v>
      </c>
      <c r="F61" s="50">
        <v>527</v>
      </c>
      <c r="G61" s="50">
        <v>105</v>
      </c>
      <c r="H61" s="50">
        <v>22.85</v>
      </c>
      <c r="I61" s="50">
        <v>334</v>
      </c>
      <c r="J61" s="50">
        <v>67.5</v>
      </c>
      <c r="K61" s="50">
        <v>26.95</v>
      </c>
      <c r="L61" s="50">
        <v>73.7</v>
      </c>
      <c r="M61" s="50">
        <v>58.2</v>
      </c>
      <c r="N61" s="50"/>
      <c r="O61" s="50"/>
      <c r="P61" s="50">
        <f t="shared" si="14"/>
        <v>-9.2679069307815085E-3</v>
      </c>
      <c r="Q61" s="50">
        <f t="shared" si="15"/>
        <v>2.5001302205417186E-2</v>
      </c>
      <c r="R61" s="50">
        <f t="shared" si="16"/>
        <v>-2.4368591016957691E-2</v>
      </c>
      <c r="S61" s="50">
        <f t="shared" si="17"/>
        <v>-1.4184634991956413E-2</v>
      </c>
      <c r="T61" s="50">
        <f t="shared" si="18"/>
        <v>1.1001211061973583E-2</v>
      </c>
      <c r="U61" s="50">
        <f t="shared" si="19"/>
        <v>-1.4859114403749828E-2</v>
      </c>
      <c r="V61" s="50">
        <f t="shared" si="20"/>
        <v>4.8567966634910531E-2</v>
      </c>
      <c r="W61" s="50">
        <f t="shared" si="21"/>
        <v>-5.5504305306490918E-3</v>
      </c>
      <c r="X61" s="50">
        <f t="shared" si="22"/>
        <v>1.3577734604605105E-3</v>
      </c>
      <c r="Y61" s="50">
        <f t="shared" si="23"/>
        <v>1.7331456351639941E-2</v>
      </c>
      <c r="Z61" s="50"/>
      <c r="AA61" s="50"/>
      <c r="AB61" s="50"/>
      <c r="AC61" s="50"/>
      <c r="AD61" s="50"/>
      <c r="AE61" s="50"/>
      <c r="AF61" s="50"/>
      <c r="AG61" s="50"/>
      <c r="AH61" s="50"/>
      <c r="AI61" s="50"/>
      <c r="AJ61" s="50"/>
      <c r="AK61" s="50"/>
      <c r="AL61" s="50"/>
      <c r="AM61" s="50"/>
    </row>
    <row r="62" spans="1:39">
      <c r="A62" s="50"/>
      <c r="B62" s="50"/>
      <c r="C62" s="50" t="s">
        <v>645</v>
      </c>
      <c r="D62" s="50">
        <v>2640</v>
      </c>
      <c r="E62" s="50">
        <v>120</v>
      </c>
      <c r="F62" s="50">
        <v>524</v>
      </c>
      <c r="G62" s="50">
        <v>104.5</v>
      </c>
      <c r="H62" s="50">
        <v>22.5</v>
      </c>
      <c r="I62" s="50">
        <v>334</v>
      </c>
      <c r="J62" s="50">
        <v>69.599999999999994</v>
      </c>
      <c r="K62" s="50">
        <v>26.35</v>
      </c>
      <c r="L62" s="50">
        <v>72.3</v>
      </c>
      <c r="M62" s="50">
        <v>59.7</v>
      </c>
      <c r="N62" s="50"/>
      <c r="O62" s="50"/>
      <c r="P62" s="50">
        <f t="shared" si="14"/>
        <v>-1.6901810802603254E-2</v>
      </c>
      <c r="Q62" s="50">
        <f t="shared" si="15"/>
        <v>-1.2422519998557209E-2</v>
      </c>
      <c r="R62" s="50">
        <f t="shared" si="16"/>
        <v>-5.708864220320204E-3</v>
      </c>
      <c r="S62" s="50">
        <f t="shared" si="17"/>
        <v>-4.7732787526576599E-3</v>
      </c>
      <c r="T62" s="50">
        <f t="shared" si="18"/>
        <v>-1.5435808129839362E-2</v>
      </c>
      <c r="U62" s="50">
        <f t="shared" si="19"/>
        <v>0</v>
      </c>
      <c r="V62" s="50">
        <f t="shared" si="20"/>
        <v>3.0636969461889801E-2</v>
      </c>
      <c r="W62" s="50">
        <f t="shared" si="21"/>
        <v>-2.2515022367634772E-2</v>
      </c>
      <c r="X62" s="50">
        <f t="shared" si="22"/>
        <v>-1.9178670030571943E-2</v>
      </c>
      <c r="Y62" s="50">
        <f t="shared" si="23"/>
        <v>2.5446665661164176E-2</v>
      </c>
      <c r="Z62" s="50"/>
      <c r="AA62" s="50"/>
      <c r="AB62" s="50"/>
      <c r="AC62" s="50"/>
      <c r="AD62" s="50"/>
      <c r="AE62" s="50"/>
      <c r="AF62" s="50"/>
      <c r="AG62" s="50"/>
      <c r="AH62" s="50"/>
      <c r="AI62" s="50"/>
      <c r="AJ62" s="50"/>
      <c r="AK62" s="50"/>
      <c r="AL62" s="50"/>
      <c r="AM62" s="50"/>
    </row>
    <row r="63" spans="1:39">
      <c r="A63" s="50"/>
      <c r="B63" s="50"/>
      <c r="C63" s="50" t="s">
        <v>644</v>
      </c>
      <c r="D63" s="50">
        <v>2645</v>
      </c>
      <c r="E63" s="50">
        <v>116</v>
      </c>
      <c r="F63" s="50">
        <v>515</v>
      </c>
      <c r="G63" s="50">
        <v>103.5</v>
      </c>
      <c r="H63" s="50">
        <v>22.3</v>
      </c>
      <c r="I63" s="50">
        <v>324.5</v>
      </c>
      <c r="J63" s="50">
        <v>67.7</v>
      </c>
      <c r="K63" s="50">
        <v>26</v>
      </c>
      <c r="L63" s="50">
        <v>71.2</v>
      </c>
      <c r="M63" s="50">
        <v>59.7</v>
      </c>
      <c r="N63" s="50"/>
      <c r="O63" s="50"/>
      <c r="P63" s="50">
        <f t="shared" si="14"/>
        <v>1.8921481520379623E-3</v>
      </c>
      <c r="Q63" s="50">
        <f t="shared" si="15"/>
        <v>-3.3901551675681339E-2</v>
      </c>
      <c r="R63" s="50">
        <f t="shared" si="16"/>
        <v>-1.7324783657306018E-2</v>
      </c>
      <c r="S63" s="50">
        <f t="shared" si="17"/>
        <v>-9.6154586994419804E-3</v>
      </c>
      <c r="T63" s="50">
        <f t="shared" si="18"/>
        <v>-8.9286307443013184E-3</v>
      </c>
      <c r="U63" s="50">
        <f t="shared" si="19"/>
        <v>-2.8855456832555762E-2</v>
      </c>
      <c r="V63" s="50">
        <f t="shared" si="20"/>
        <v>-2.7678387422144492E-2</v>
      </c>
      <c r="W63" s="50">
        <f t="shared" si="21"/>
        <v>-1.3371736965889308E-2</v>
      </c>
      <c r="X63" s="50">
        <f t="shared" si="22"/>
        <v>-1.5331310746788866E-2</v>
      </c>
      <c r="Y63" s="50">
        <f t="shared" si="23"/>
        <v>0</v>
      </c>
      <c r="Z63" s="50"/>
      <c r="AA63" s="50"/>
      <c r="AB63" s="50"/>
      <c r="AC63" s="50"/>
      <c r="AD63" s="50"/>
      <c r="AE63" s="50"/>
      <c r="AF63" s="50"/>
      <c r="AG63" s="50"/>
      <c r="AH63" s="50"/>
      <c r="AI63" s="50"/>
      <c r="AJ63" s="50"/>
      <c r="AK63" s="50"/>
      <c r="AL63" s="50"/>
      <c r="AM63" s="50"/>
    </row>
    <row r="64" spans="1:39">
      <c r="A64" s="50"/>
      <c r="B64" s="50"/>
      <c r="C64" s="50" t="s">
        <v>643</v>
      </c>
      <c r="D64" s="50">
        <v>2470</v>
      </c>
      <c r="E64" s="50">
        <v>115.5</v>
      </c>
      <c r="F64" s="50">
        <v>513</v>
      </c>
      <c r="G64" s="50">
        <v>106</v>
      </c>
      <c r="H64" s="50">
        <v>22.3</v>
      </c>
      <c r="I64" s="50">
        <v>327</v>
      </c>
      <c r="J64" s="50">
        <v>67.5</v>
      </c>
      <c r="K64" s="50">
        <v>25.7</v>
      </c>
      <c r="L64" s="50">
        <v>71.5</v>
      </c>
      <c r="M64" s="50">
        <v>58.9</v>
      </c>
      <c r="N64" s="50"/>
      <c r="O64" s="50"/>
      <c r="P64" s="50">
        <f t="shared" si="14"/>
        <v>-6.8452914670376841E-2</v>
      </c>
      <c r="Q64" s="50">
        <f t="shared" si="15"/>
        <v>-4.3196611445163961E-3</v>
      </c>
      <c r="R64" s="50">
        <f t="shared" si="16"/>
        <v>-3.8910554929665647E-3</v>
      </c>
      <c r="S64" s="50">
        <f t="shared" si="17"/>
        <v>2.3867481406643486E-2</v>
      </c>
      <c r="T64" s="50">
        <f t="shared" si="18"/>
        <v>0</v>
      </c>
      <c r="U64" s="50">
        <f t="shared" si="19"/>
        <v>7.6746347531086662E-3</v>
      </c>
      <c r="V64" s="50">
        <f t="shared" si="20"/>
        <v>-2.9585820397452656E-3</v>
      </c>
      <c r="W64" s="50">
        <f t="shared" si="21"/>
        <v>-1.1605546120308003E-2</v>
      </c>
      <c r="X64" s="50">
        <f t="shared" si="22"/>
        <v>4.2046312820318704E-3</v>
      </c>
      <c r="Y64" s="50">
        <f t="shared" si="23"/>
        <v>-1.3490929741015402E-2</v>
      </c>
      <c r="Z64" s="50"/>
      <c r="AA64" s="50"/>
      <c r="AB64" s="50"/>
      <c r="AC64" s="50"/>
      <c r="AD64" s="50"/>
      <c r="AE64" s="50"/>
      <c r="AF64" s="50"/>
      <c r="AG64" s="50"/>
      <c r="AH64" s="50"/>
      <c r="AI64" s="50"/>
      <c r="AJ64" s="50"/>
      <c r="AK64" s="50"/>
      <c r="AL64" s="50"/>
      <c r="AM64" s="50"/>
    </row>
    <row r="65" spans="1:39">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row>
    <row r="66" spans="1:39">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row>
  </sheetData>
  <mergeCells count="3">
    <mergeCell ref="AA19:AK19"/>
    <mergeCell ref="AA33:AK33"/>
    <mergeCell ref="AA47:AK47"/>
  </mergeCells>
  <phoneticPr fontId="6"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25" r:id="rId4" name="Button 33">
              <controlPr defaultSize="0" print="0" autoFill="0" autoPict="0" macro="[0]!貼上股票代碼_晴天型">
                <anchor moveWithCells="1" sizeWithCells="1">
                  <from>
                    <xdr:col>0</xdr:col>
                    <xdr:colOff>336550</xdr:colOff>
                    <xdr:row>13</xdr:row>
                    <xdr:rowOff>184150</xdr:rowOff>
                  </from>
                  <to>
                    <xdr:col>1</xdr:col>
                    <xdr:colOff>438150</xdr:colOff>
                    <xdr:row>16</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D2003"/>
  <sheetViews>
    <sheetView tabSelected="1" zoomScale="28" zoomScaleNormal="28" workbookViewId="0">
      <pane ySplit="1" topLeftCell="A2" activePane="bottomLeft" state="frozen"/>
      <selection pane="bottomLeft" activeCell="BA674" sqref="BA674"/>
    </sheetView>
  </sheetViews>
  <sheetFormatPr defaultColWidth="8.6640625" defaultRowHeight="17"/>
  <cols>
    <col min="1" max="1" width="15.83203125" style="36" bestFit="1" customWidth="1"/>
    <col min="2" max="11" width="13" style="36" bestFit="1" customWidth="1"/>
    <col min="12" max="12" width="8.4140625" style="36" customWidth="1"/>
    <col min="13" max="13" width="15.83203125" style="36" bestFit="1" customWidth="1"/>
    <col min="14" max="15" width="16.08203125" style="36" bestFit="1" customWidth="1"/>
    <col min="16" max="16" width="17.4140625" style="36" bestFit="1" customWidth="1"/>
    <col min="17" max="20" width="16.08203125" style="36" bestFit="1" customWidth="1"/>
    <col min="21" max="21" width="17.4140625" style="36" bestFit="1" customWidth="1"/>
    <col min="22" max="23" width="16.08203125" style="36" bestFit="1" customWidth="1"/>
    <col min="24" max="24" width="8" style="36" customWidth="1"/>
    <col min="25" max="25" width="15.83203125" style="36" bestFit="1" customWidth="1"/>
    <col min="26" max="35" width="13" style="36" bestFit="1" customWidth="1"/>
    <col min="36" max="38" width="8.6640625" style="36"/>
    <col min="39" max="39" width="15.83203125" style="36" bestFit="1" customWidth="1"/>
    <col min="40" max="43" width="13" style="36" bestFit="1" customWidth="1"/>
    <col min="44" max="46" width="8.83203125" style="36" bestFit="1" customWidth="1"/>
    <col min="47" max="47" width="12.1640625" style="36" bestFit="1" customWidth="1"/>
    <col min="48" max="49" width="13" style="36" bestFit="1" customWidth="1"/>
    <col min="50" max="50" width="15.6640625" style="36" bestFit="1" customWidth="1"/>
    <col min="51" max="51" width="13" style="36" bestFit="1" customWidth="1"/>
    <col min="52" max="52" width="12.83203125" style="36" bestFit="1" customWidth="1"/>
    <col min="53" max="53" width="22.6640625" style="36" customWidth="1"/>
    <col min="54" max="54" width="15.83203125" style="36" bestFit="1" customWidth="1"/>
    <col min="55" max="55" width="16.08203125" style="36" bestFit="1" customWidth="1"/>
    <col min="56" max="57" width="8.6640625" style="36"/>
    <col min="58" max="58" width="15" style="36" customWidth="1"/>
    <col min="59" max="59" width="8.6640625" style="36"/>
    <col min="60" max="60" width="14.83203125" style="36" customWidth="1"/>
    <col min="61" max="61" width="13.9140625" style="36" customWidth="1"/>
    <col min="62" max="62" width="15.9140625" style="36" customWidth="1"/>
    <col min="63" max="67" width="8.6640625" style="36"/>
    <col min="68" max="68" width="20.25" style="36" customWidth="1"/>
    <col min="69" max="69" width="17.4140625" style="36" customWidth="1"/>
    <col min="70" max="16384" width="8.6640625" style="36"/>
  </cols>
  <sheetData>
    <row r="1" spans="1:56" ht="17.5" thickTop="1">
      <c r="A1" s="63" t="s">
        <v>724</v>
      </c>
      <c r="B1" s="64">
        <v>6669</v>
      </c>
      <c r="C1" s="65">
        <v>3036</v>
      </c>
      <c r="D1" s="66">
        <v>2357</v>
      </c>
      <c r="E1" s="65">
        <v>4938</v>
      </c>
      <c r="F1" s="66">
        <v>1905</v>
      </c>
      <c r="G1" s="64">
        <v>6414</v>
      </c>
      <c r="H1" s="65">
        <v>3356</v>
      </c>
      <c r="I1" s="66">
        <v>1809</v>
      </c>
      <c r="J1" s="65">
        <v>2338</v>
      </c>
      <c r="K1" s="67">
        <v>3504</v>
      </c>
      <c r="L1" s="50"/>
      <c r="M1" s="68" t="s">
        <v>724</v>
      </c>
      <c r="N1" s="69" t="s">
        <v>737</v>
      </c>
      <c r="O1" s="70" t="s">
        <v>749</v>
      </c>
      <c r="P1" s="71" t="s">
        <v>744</v>
      </c>
      <c r="Q1" s="70" t="s">
        <v>748</v>
      </c>
      <c r="R1" s="71" t="s">
        <v>753</v>
      </c>
      <c r="S1" s="69" t="s">
        <v>752</v>
      </c>
      <c r="T1" s="70" t="s">
        <v>751</v>
      </c>
      <c r="U1" s="71" t="s">
        <v>750</v>
      </c>
      <c r="V1" s="70" t="s">
        <v>755</v>
      </c>
      <c r="W1" s="72" t="s">
        <v>754</v>
      </c>
      <c r="X1" s="50"/>
      <c r="Y1" s="73" t="s">
        <v>724</v>
      </c>
      <c r="Z1" s="74" t="s">
        <v>739</v>
      </c>
      <c r="AA1" s="75" t="s">
        <v>765</v>
      </c>
      <c r="AB1" s="76" t="s">
        <v>746</v>
      </c>
      <c r="AC1" s="75" t="s">
        <v>764</v>
      </c>
      <c r="AD1" s="76" t="s">
        <v>769</v>
      </c>
      <c r="AE1" s="74" t="s">
        <v>768</v>
      </c>
      <c r="AF1" s="75" t="s">
        <v>767</v>
      </c>
      <c r="AG1" s="76" t="s">
        <v>766</v>
      </c>
      <c r="AH1" s="75" t="s">
        <v>771</v>
      </c>
      <c r="AI1" s="77" t="s">
        <v>770</v>
      </c>
      <c r="AJ1" s="50"/>
      <c r="AK1" s="50"/>
      <c r="AL1" s="50"/>
      <c r="AM1" s="78" t="s">
        <v>724</v>
      </c>
      <c r="AN1" s="79" t="s">
        <v>740</v>
      </c>
      <c r="AO1" s="80" t="s">
        <v>773</v>
      </c>
      <c r="AP1" s="81" t="s">
        <v>747</v>
      </c>
      <c r="AQ1" s="80" t="s">
        <v>772</v>
      </c>
      <c r="AR1" s="81" t="s">
        <v>777</v>
      </c>
      <c r="AS1" s="79" t="s">
        <v>776</v>
      </c>
      <c r="AT1" s="80" t="s">
        <v>775</v>
      </c>
      <c r="AU1" s="81" t="s">
        <v>774</v>
      </c>
      <c r="AV1" s="80" t="s">
        <v>779</v>
      </c>
      <c r="AW1" s="82" t="s">
        <v>778</v>
      </c>
      <c r="AX1" s="79" t="s">
        <v>725</v>
      </c>
      <c r="AY1" s="80" t="s">
        <v>726</v>
      </c>
      <c r="AZ1" s="81" t="s">
        <v>708</v>
      </c>
      <c r="BA1" s="81" t="s">
        <v>727</v>
      </c>
      <c r="BB1" s="83" t="s">
        <v>728</v>
      </c>
      <c r="BC1" s="84" t="s">
        <v>729</v>
      </c>
      <c r="BD1" s="50"/>
    </row>
    <row r="2" spans="1:56" ht="17.5" thickBot="1">
      <c r="A2" s="85">
        <v>1</v>
      </c>
      <c r="B2" s="116">
        <v>0.73938059766423492</v>
      </c>
      <c r="C2" s="116">
        <v>0.10235608529077389</v>
      </c>
      <c r="D2" s="116">
        <v>0.33469214137702519</v>
      </c>
      <c r="E2" s="116">
        <v>0.52177202019395263</v>
      </c>
      <c r="F2" s="116">
        <v>0.74336528668048696</v>
      </c>
      <c r="G2" s="116">
        <v>0.53870739181186211</v>
      </c>
      <c r="H2" s="116">
        <v>0.47626268469184541</v>
      </c>
      <c r="I2" s="116">
        <v>0.75614431601483179</v>
      </c>
      <c r="J2" s="116">
        <v>0.98350967011748169</v>
      </c>
      <c r="K2" s="86">
        <v>0.64769593853652419</v>
      </c>
      <c r="L2" s="50"/>
      <c r="M2" s="87">
        <v>1</v>
      </c>
      <c r="N2" s="116">
        <v>0.6414369931529964</v>
      </c>
      <c r="O2" s="116">
        <v>-1.2682402407022417</v>
      </c>
      <c r="P2" s="116">
        <v>-0.42699319699955623</v>
      </c>
      <c r="Q2" s="116">
        <v>5.4601480047663777E-2</v>
      </c>
      <c r="R2" s="116">
        <v>0.65375536606758533</v>
      </c>
      <c r="S2" s="116">
        <v>9.7177776387584999E-2</v>
      </c>
      <c r="T2" s="116">
        <v>-5.9535777872193822E-2</v>
      </c>
      <c r="U2" s="116">
        <v>0.69395350436011305</v>
      </c>
      <c r="V2" s="116">
        <v>2.1323186515637498</v>
      </c>
      <c r="W2" s="88">
        <v>0.37910738441216707</v>
      </c>
      <c r="X2" s="50"/>
      <c r="Y2" s="89">
        <v>1</v>
      </c>
      <c r="Z2" s="116">
        <v>0</v>
      </c>
      <c r="AA2" s="116">
        <v>0</v>
      </c>
      <c r="AB2" s="116">
        <v>0</v>
      </c>
      <c r="AC2" s="116">
        <v>0</v>
      </c>
      <c r="AD2" s="116">
        <v>0</v>
      </c>
      <c r="AE2" s="116">
        <v>0</v>
      </c>
      <c r="AF2" s="116">
        <v>0</v>
      </c>
      <c r="AG2" s="116">
        <v>0</v>
      </c>
      <c r="AH2" s="116">
        <v>0</v>
      </c>
      <c r="AI2" s="90">
        <v>0</v>
      </c>
      <c r="AJ2" s="50"/>
      <c r="AK2" s="50"/>
      <c r="AL2" s="50"/>
      <c r="AM2" s="91">
        <v>1</v>
      </c>
      <c r="AN2" s="116">
        <v>0</v>
      </c>
      <c r="AO2" s="116">
        <v>0</v>
      </c>
      <c r="AP2" s="116">
        <v>0</v>
      </c>
      <c r="AQ2" s="116">
        <v>0</v>
      </c>
      <c r="AR2" s="116">
        <v>0</v>
      </c>
      <c r="AS2" s="116">
        <v>0</v>
      </c>
      <c r="AT2" s="116">
        <v>0</v>
      </c>
      <c r="AU2" s="116">
        <v>0</v>
      </c>
      <c r="AV2" s="116">
        <v>0</v>
      </c>
      <c r="AW2" s="116">
        <v>0</v>
      </c>
      <c r="AX2" s="116">
        <v>0</v>
      </c>
      <c r="AY2" s="116">
        <v>0</v>
      </c>
      <c r="AZ2" s="116">
        <v>0</v>
      </c>
      <c r="BA2" s="116">
        <v>0</v>
      </c>
      <c r="BB2" s="92">
        <v>0</v>
      </c>
      <c r="BC2" s="93">
        <v>4.2900000000000001E-2</v>
      </c>
      <c r="BD2" s="50"/>
    </row>
    <row r="3" spans="1:56">
      <c r="A3" s="85">
        <v>2</v>
      </c>
      <c r="B3" s="116">
        <v>0.30774359666623852</v>
      </c>
      <c r="C3" s="116">
        <v>0.16979316682810563</v>
      </c>
      <c r="D3" s="116">
        <v>0.3753976999139621</v>
      </c>
      <c r="E3" s="116">
        <v>0.22224477394369391</v>
      </c>
      <c r="F3" s="116">
        <v>0.92639260682090296</v>
      </c>
      <c r="G3" s="116">
        <v>0.79257257563183381</v>
      </c>
      <c r="H3" s="116">
        <v>0.31306884350757813</v>
      </c>
      <c r="I3" s="116">
        <v>0.39442331838523748</v>
      </c>
      <c r="J3" s="116">
        <v>4.9421167900332907E-2</v>
      </c>
      <c r="K3" s="94">
        <v>0.51908364558508224</v>
      </c>
      <c r="L3" s="95"/>
      <c r="M3" s="96">
        <v>2</v>
      </c>
      <c r="N3" s="119">
        <v>-0.50225637293647585</v>
      </c>
      <c r="O3" s="119">
        <v>-0.95498292157875098</v>
      </c>
      <c r="P3" s="119">
        <v>-0.31759073912994856</v>
      </c>
      <c r="Q3" s="119">
        <v>-0.76463394855398414</v>
      </c>
      <c r="R3" s="119">
        <v>1.449439851324074</v>
      </c>
      <c r="S3" s="119">
        <v>0.81537996525935219</v>
      </c>
      <c r="T3" s="119">
        <v>-0.48717024878540605</v>
      </c>
      <c r="U3" s="116">
        <v>-0.26780861799042605</v>
      </c>
      <c r="V3" s="116">
        <v>-1.6504920607693099</v>
      </c>
      <c r="W3" s="88">
        <v>4.7853863497365354E-2</v>
      </c>
      <c r="X3" s="50"/>
      <c r="Y3" s="89">
        <v>2</v>
      </c>
      <c r="Z3" s="116">
        <f>(幕後結果!$AB$2+幕後結果!$AB$4*幕後結果_最佳化!$N1004)*12/3</f>
        <v>-0.67186692409521986</v>
      </c>
      <c r="AA3" s="116">
        <f>(幕後結果!$AC$2+幕後結果!$AC$4*幕後結果_最佳化!$O1004)*12/3</f>
        <v>-2.7375933760470854</v>
      </c>
      <c r="AB3" s="116">
        <f>(幕後結果!$AD$2+幕後結果!$AD$4*幕後結果_最佳化!$P1004)*12/3</f>
        <v>-6.090901463445253E-2</v>
      </c>
      <c r="AC3" s="116">
        <f>(幕後結果!$AE$2+幕後結果!$AE$4*幕後結果_最佳化!$Q1004)*12/3</f>
        <v>6.3363020992466157E-2</v>
      </c>
      <c r="AD3" s="116">
        <f>(幕後結果!$AF$2+幕後結果!$AF$4*幕後結果_最佳化!$R1004)*12/3</f>
        <v>0.71481859087082855</v>
      </c>
      <c r="AE3" s="116">
        <f>(幕後結果!$AG$2+幕後結果!$AG$4*幕後結果_最佳化!$S1004)*12/3</f>
        <v>0.23484425287118882</v>
      </c>
      <c r="AF3" s="116">
        <f>(幕後結果!$AH$2+幕後結果!$AH$4*幕後結果_最佳化!$T1004)*12/3</f>
        <v>0.96451210001075161</v>
      </c>
      <c r="AG3" s="116">
        <f>(幕後結果!$AI$2+幕後結果!$AI$4*幕後結果_最佳化!$U1004)*12/3</f>
        <v>-1.0662858028087421</v>
      </c>
      <c r="AH3" s="116">
        <f>(幕後結果!$AJ$2+幕後結果!$AJ$4*幕後結果_最佳化!$V1004)*12/3</f>
        <v>-1.4810993219580382</v>
      </c>
      <c r="AI3" s="90">
        <f>(幕後結果!$AK$2+幕後結果!$AK$4*幕後結果_最佳化!$W1004)*12/3</f>
        <v>-0.49599289039514471</v>
      </c>
      <c r="AJ3" s="50"/>
      <c r="AK3" s="50"/>
      <c r="AL3" s="50"/>
      <c r="AM3" s="91">
        <v>2</v>
      </c>
      <c r="AN3" s="116">
        <f>B1004/SUM($B1004:$K1004)</f>
        <v>6.116168880660066E-2</v>
      </c>
      <c r="AO3" s="116">
        <f t="shared" ref="AO3:AW3" si="0">C1004/SUM($B1004:$K1004)</f>
        <v>0.14144435941044678</v>
      </c>
      <c r="AP3" s="116">
        <f t="shared" si="0"/>
        <v>9.9348802723246823E-2</v>
      </c>
      <c r="AQ3" s="116">
        <f t="shared" si="0"/>
        <v>5.6611010784874224E-2</v>
      </c>
      <c r="AR3" s="116">
        <f t="shared" si="0"/>
        <v>0.1007582040987792</v>
      </c>
      <c r="AS3" s="116">
        <f t="shared" si="0"/>
        <v>0.13714385659580927</v>
      </c>
      <c r="AT3" s="116">
        <f t="shared" si="0"/>
        <v>2.4333242539885992E-2</v>
      </c>
      <c r="AU3" s="116">
        <f t="shared" si="0"/>
        <v>0.14679741871624166</v>
      </c>
      <c r="AV3" s="116">
        <f t="shared" si="0"/>
        <v>0.11619332948430817</v>
      </c>
      <c r="AW3" s="116">
        <f t="shared" si="0"/>
        <v>0.11620808683980707</v>
      </c>
      <c r="AX3" s="116">
        <f>SUM(AN3:AW3)</f>
        <v>0.99999999999999989</v>
      </c>
      <c r="AY3" s="116">
        <f>SUMPRODUCT(AN3:AW3,幕後結果_最佳化!$Z$1005:$AI$1005)</f>
        <v>-0.18451007153151588</v>
      </c>
      <c r="AZ3" s="116">
        <f>(SUMPRODUCT(AN3:AW3,MMULT(AN3:AW3,幕後結果!$AB$9:$AK$18)))*252</f>
        <v>4.9973958409595169E-2</v>
      </c>
      <c r="BA3" s="116">
        <f>AZ3^0.5</f>
        <v>0.22354855939950757</v>
      </c>
      <c r="BB3" s="92">
        <f>(AY3-$BC$2)/$BA3</f>
        <v>-1.0172737061799058</v>
      </c>
      <c r="BC3" s="97" t="s">
        <v>730</v>
      </c>
      <c r="BD3" s="50"/>
    </row>
    <row r="4" spans="1:56">
      <c r="A4" s="85">
        <v>3</v>
      </c>
      <c r="B4" s="116">
        <v>0.8767122020917637</v>
      </c>
      <c r="C4" s="116">
        <v>0.57278785938757526</v>
      </c>
      <c r="D4" s="116">
        <v>0.24470257110350047</v>
      </c>
      <c r="E4" s="116">
        <v>0.64335843880848054</v>
      </c>
      <c r="F4" s="116">
        <v>0.96607264414634475</v>
      </c>
      <c r="G4" s="116">
        <v>0.37096593681838397</v>
      </c>
      <c r="H4" s="116">
        <v>0.12861503271003194</v>
      </c>
      <c r="I4" s="116">
        <v>0.86325243431596821</v>
      </c>
      <c r="J4" s="116">
        <v>0.95249217649711815</v>
      </c>
      <c r="K4" s="94">
        <v>9.8812261341845842E-2</v>
      </c>
      <c r="L4" s="95"/>
      <c r="M4" s="96">
        <v>3</v>
      </c>
      <c r="N4" s="119">
        <v>1.158707099918348</v>
      </c>
      <c r="O4" s="119">
        <v>0.18347634046781752</v>
      </c>
      <c r="P4" s="119">
        <v>-0.69125526022622052</v>
      </c>
      <c r="Q4" s="119">
        <v>0.36745034726482972</v>
      </c>
      <c r="R4" s="119">
        <v>1.8259704590871835</v>
      </c>
      <c r="S4" s="119">
        <v>-0.3292961238273906</v>
      </c>
      <c r="T4" s="119">
        <v>-1.1329623478376842</v>
      </c>
      <c r="U4" s="116">
        <v>1.0950490883376174</v>
      </c>
      <c r="V4" s="116">
        <v>1.6695135514674972</v>
      </c>
      <c r="W4" s="88">
        <v>-1.2883489443672087</v>
      </c>
      <c r="X4" s="50"/>
      <c r="Y4" s="89">
        <v>3</v>
      </c>
      <c r="Z4" s="116">
        <f>(幕後結果!$AB$2+幕後結果!$AB$4*幕後結果_最佳化!$N1005)*12/3</f>
        <v>1.3903029348419687</v>
      </c>
      <c r="AA4" s="116">
        <f>(幕後結果!$AC$2+幕後結果!$AC$4*幕後結果_最佳化!$O1005)*12/3</f>
        <v>-1.0244005538735599</v>
      </c>
      <c r="AB4" s="116">
        <f>(幕後結果!$AD$2+幕後結果!$AD$4*幕後結果_最佳化!$P1005)*12/3</f>
        <v>0.23139582213507773</v>
      </c>
      <c r="AC4" s="116">
        <f>(幕後結果!$AE$2+幕後結果!$AE$4*幕後結果_最佳化!$Q1005)*12/3</f>
        <v>1.0921270136557688</v>
      </c>
      <c r="AD4" s="116">
        <f>(幕後結果!$AF$2+幕後結果!$AF$4*幕後結果_最佳化!$R1005)*12/3</f>
        <v>1.0872041551451523</v>
      </c>
      <c r="AE4" s="116">
        <f>(幕後結果!$AG$2+幕後結果!$AG$4*幕後結果_最佳化!$S1005)*12/3</f>
        <v>0.63788533923422852</v>
      </c>
      <c r="AF4" s="116">
        <f>(幕後結果!$AH$2+幕後結果!$AH$4*幕後結果_最佳化!$T1005)*12/3</f>
        <v>0.73395337265459826</v>
      </c>
      <c r="AG4" s="116">
        <f>(幕後結果!$AI$2+幕後結果!$AI$4*幕後結果_最佳化!$U1005)*12/3</f>
        <v>1.2787012460070861</v>
      </c>
      <c r="AH4" s="116">
        <f>(幕後結果!$AJ$2+幕後結果!$AJ$4*幕後結果_最佳化!$V1005)*12/3</f>
        <v>1.5534250603700288</v>
      </c>
      <c r="AI4" s="90">
        <f>(幕後結果!$AK$2+幕後結果!$AK$4*幕後結果_最佳化!$W1005)*12/3</f>
        <v>-0.36277057015166941</v>
      </c>
      <c r="AJ4" s="50"/>
      <c r="AK4" s="50"/>
      <c r="AL4" s="50"/>
      <c r="AM4" s="91">
        <v>3</v>
      </c>
      <c r="AN4" s="116">
        <f t="shared" ref="AN4:AN67" si="1">B1005/SUM($B1005:$K1005)</f>
        <v>6.8824800641635722E-2</v>
      </c>
      <c r="AO4" s="116">
        <f t="shared" ref="AO4:AO67" si="2">C1005/SUM($B1005:$K1005)</f>
        <v>0.12076207221576023</v>
      </c>
      <c r="AP4" s="116">
        <f t="shared" ref="AP4:AP67" si="3">D1005/SUM($B1005:$K1005)</f>
        <v>0.19684180692805353</v>
      </c>
      <c r="AQ4" s="116">
        <f t="shared" ref="AQ4:AQ67" si="4">E1005/SUM($B1005:$K1005)</f>
        <v>0.12334351306315608</v>
      </c>
      <c r="AR4" s="116">
        <f t="shared" ref="AR4:AR67" si="5">F1005/SUM($B1005:$K1005)</f>
        <v>7.0355440307799777E-2</v>
      </c>
      <c r="AS4" s="116">
        <f t="shared" ref="AS4:AS67" si="6">G1005/SUM($B1005:$K1005)</f>
        <v>6.6626947202688608E-2</v>
      </c>
      <c r="AT4" s="116">
        <f t="shared" ref="AT4:AT67" si="7">H1005/SUM($B1005:$K1005)</f>
        <v>6.0146967970612447E-2</v>
      </c>
      <c r="AU4" s="116">
        <f t="shared" ref="AU4:AU67" si="8">I1005/SUM($B1005:$K1005)</f>
        <v>5.823403481181693E-2</v>
      </c>
      <c r="AV4" s="116">
        <f t="shared" ref="AV4:AV67" si="9">J1005/SUM($B1005:$K1005)</f>
        <v>0.10200999819754138</v>
      </c>
      <c r="AW4" s="116">
        <f t="shared" ref="AW4:AW67" si="10">K1005/SUM($B1005:$K1005)</f>
        <v>0.13285441866093523</v>
      </c>
      <c r="AX4" s="116">
        <f t="shared" ref="AX4:AX67" si="11">SUM(AN4:AW4)</f>
        <v>1</v>
      </c>
      <c r="AY4" s="116">
        <f>SUMPRODUCT(AN4:AW4,幕後結果_最佳化!$Z$1005:$AI$1005)</f>
        <v>3.1779065293439761E-2</v>
      </c>
      <c r="AZ4" s="116">
        <f>(SUMPRODUCT(AN4:AW4,MMULT(AN4:AW4,幕後結果!$AB$9:$AK$18)))*252</f>
        <v>4.5223590261320432E-2</v>
      </c>
      <c r="BA4" s="116">
        <f t="shared" ref="BA4:BA67" si="12">AZ4^0.5</f>
        <v>0.21265838864554681</v>
      </c>
      <c r="BB4" s="92">
        <f t="shared" ref="BB4:BB67" si="13">(AY4-$BC$2)/$BA4</f>
        <v>-5.2294831995065613E-2</v>
      </c>
      <c r="BC4" s="50"/>
      <c r="BD4" s="50"/>
    </row>
    <row r="5" spans="1:56">
      <c r="A5" s="85">
        <v>4</v>
      </c>
      <c r="B5" s="116">
        <v>0.48521433084652865</v>
      </c>
      <c r="C5" s="116">
        <v>0.60249108251735661</v>
      </c>
      <c r="D5" s="116">
        <v>0.10087182328156952</v>
      </c>
      <c r="E5" s="116">
        <v>0.4430128480876121</v>
      </c>
      <c r="F5" s="116">
        <v>0.74428946712185784</v>
      </c>
      <c r="G5" s="116">
        <v>0.85927527622685274</v>
      </c>
      <c r="H5" s="116">
        <v>0.14242838187672957</v>
      </c>
      <c r="I5" s="116">
        <v>0.25183842971721249</v>
      </c>
      <c r="J5" s="116">
        <v>0.59782405218620727</v>
      </c>
      <c r="K5" s="94">
        <v>0.76437630942405654</v>
      </c>
      <c r="L5" s="95"/>
      <c r="M5" s="96">
        <v>4</v>
      </c>
      <c r="N5" s="119">
        <v>-3.7070665238962658E-2</v>
      </c>
      <c r="O5" s="119">
        <v>0.25980027999366229</v>
      </c>
      <c r="P5" s="119">
        <v>-1.2765995904002345</v>
      </c>
      <c r="Q5" s="119">
        <v>-0.14333489746912481</v>
      </c>
      <c r="R5" s="119">
        <v>0.65662656125628227</v>
      </c>
      <c r="S5" s="119">
        <v>1.077068985523739</v>
      </c>
      <c r="T5" s="119">
        <v>-1.06947261146244</v>
      </c>
      <c r="U5" s="116">
        <v>-0.66871568603083287</v>
      </c>
      <c r="V5" s="116">
        <v>0.24771891531846446</v>
      </c>
      <c r="W5" s="88">
        <v>0.72045096370222472</v>
      </c>
      <c r="X5" s="50"/>
      <c r="Y5" s="89">
        <v>4</v>
      </c>
      <c r="Z5" s="116">
        <f>(幕後結果!$AB$2+幕後結果!$AB$4*幕後結果_最佳化!$N1006)*12/3</f>
        <v>-9.4315424077360113E-2</v>
      </c>
      <c r="AA5" s="116">
        <f>(幕後結果!$AC$2+幕後結果!$AC$4*幕後結果_最佳化!$O1006)*12/3</f>
        <v>-1.023115838389189</v>
      </c>
      <c r="AB5" s="116">
        <f>(幕後結果!$AD$2+幕後結果!$AD$4*幕後結果_最佳化!$P1006)*12/3</f>
        <v>-0.62787413223081512</v>
      </c>
      <c r="AC5" s="116">
        <f>(幕後結果!$AE$2+幕後結果!$AE$4*幕後結果_最佳化!$Q1006)*12/3</f>
        <v>0.5257212684624577</v>
      </c>
      <c r="AD5" s="116">
        <f>(幕後結果!$AF$2+幕後結果!$AF$4*幕後結果_最佳化!$R1006)*12/3</f>
        <v>0.25565994963644967</v>
      </c>
      <c r="AE5" s="116">
        <f>(幕後結果!$AG$2+幕後結果!$AG$4*幕後結果_最佳化!$S1006)*12/3</f>
        <v>0.92529953622221617</v>
      </c>
      <c r="AF5" s="116">
        <f>(幕後結果!$AH$2+幕後結果!$AH$4*幕後結果_最佳化!$T1006)*12/3</f>
        <v>0.1945203050117581</v>
      </c>
      <c r="AG5" s="116">
        <f>(幕後結果!$AI$2+幕後結果!$AI$4*幕後結果_最佳化!$U1006)*12/3</f>
        <v>-1.4870720373132933</v>
      </c>
      <c r="AH5" s="116">
        <f>(幕後結果!$AJ$2+幕後結果!$AJ$4*幕後結果_最佳化!$V1006)*12/3</f>
        <v>-1.3560080437344413E-2</v>
      </c>
      <c r="AI5" s="90">
        <f>(幕後結果!$AK$2+幕後結果!$AK$4*幕後結果_最佳化!$W1006)*12/3</f>
        <v>1.4133243487696401E-2</v>
      </c>
      <c r="AJ5" s="50"/>
      <c r="AK5" s="50"/>
      <c r="AL5" s="50"/>
      <c r="AM5" s="91">
        <v>4</v>
      </c>
      <c r="AN5" s="116">
        <f t="shared" si="1"/>
        <v>4.7701344781595642E-2</v>
      </c>
      <c r="AO5" s="116">
        <f t="shared" si="2"/>
        <v>6.8849543003888361E-2</v>
      </c>
      <c r="AP5" s="116">
        <f t="shared" si="3"/>
        <v>0.16585578406930057</v>
      </c>
      <c r="AQ5" s="116">
        <f t="shared" si="4"/>
        <v>0.1354823118449342</v>
      </c>
      <c r="AR5" s="116">
        <f t="shared" si="5"/>
        <v>5.9413721891505893E-2</v>
      </c>
      <c r="AS5" s="116">
        <f t="shared" si="6"/>
        <v>6.0210169084277537E-2</v>
      </c>
      <c r="AT5" s="116">
        <f t="shared" si="7"/>
        <v>7.6026775391795323E-2</v>
      </c>
      <c r="AU5" s="116">
        <f t="shared" si="8"/>
        <v>0.17614271624986258</v>
      </c>
      <c r="AV5" s="116">
        <f t="shared" si="9"/>
        <v>1.2344653464907427E-2</v>
      </c>
      <c r="AW5" s="116">
        <f t="shared" si="10"/>
        <v>0.19797298021793244</v>
      </c>
      <c r="AX5" s="116">
        <f t="shared" si="11"/>
        <v>1</v>
      </c>
      <c r="AY5" s="116">
        <f>SUMPRODUCT(AN5:AW5,幕後結果_最佳化!$Z$1005:$AI$1005)</f>
        <v>-2.2149746164289996E-2</v>
      </c>
      <c r="AZ5" s="116">
        <f>(SUMPRODUCT(AN5:AW5,MMULT(AN5:AW5,幕後結果!$AB$9:$AK$18)))*252</f>
        <v>4.3936586264384174E-2</v>
      </c>
      <c r="BA5" s="116">
        <f t="shared" si="12"/>
        <v>0.20961055857085104</v>
      </c>
      <c r="BB5" s="92">
        <f t="shared" si="13"/>
        <v>-0.31033620924349736</v>
      </c>
      <c r="BC5" s="50"/>
      <c r="BD5" s="50"/>
    </row>
    <row r="6" spans="1:56">
      <c r="A6" s="85">
        <v>5</v>
      </c>
      <c r="B6" s="116">
        <v>0.90317658875119777</v>
      </c>
      <c r="C6" s="116">
        <v>0.10600410667043891</v>
      </c>
      <c r="D6" s="116">
        <v>0.42686290906803048</v>
      </c>
      <c r="E6" s="116">
        <v>0.93274069706636253</v>
      </c>
      <c r="F6" s="116">
        <v>0.11130256664174931</v>
      </c>
      <c r="G6" s="116">
        <v>0.9142659374986879</v>
      </c>
      <c r="H6" s="116">
        <v>6.2336436692449038E-2</v>
      </c>
      <c r="I6" s="116">
        <v>0.57034234314665921</v>
      </c>
      <c r="J6" s="116">
        <v>0.40808338959985924</v>
      </c>
      <c r="K6" s="94">
        <v>0.51182969061798156</v>
      </c>
      <c r="L6" s="95"/>
      <c r="M6" s="96">
        <v>5</v>
      </c>
      <c r="N6" s="119">
        <v>1.2998662259548319</v>
      </c>
      <c r="O6" s="119">
        <v>-1.2480623812257141</v>
      </c>
      <c r="P6" s="119">
        <v>-0.18436666610297198</v>
      </c>
      <c r="Q6" s="119">
        <v>1.4965184414649861</v>
      </c>
      <c r="R6" s="119">
        <v>-1.219630092833621</v>
      </c>
      <c r="S6" s="119">
        <v>1.3675016354280756</v>
      </c>
      <c r="T6" s="119">
        <v>-1.5354518599372953</v>
      </c>
      <c r="U6" s="116">
        <v>0.17724581048310686</v>
      </c>
      <c r="V6" s="116">
        <v>-0.23247799154831614</v>
      </c>
      <c r="W6" s="88">
        <v>2.9656983810564704E-2</v>
      </c>
      <c r="X6" s="50"/>
      <c r="Y6" s="89">
        <v>5</v>
      </c>
      <c r="Z6" s="116">
        <f>(幕後結果!$AB$2+幕後結果!$AB$4*幕後結果_最佳化!$N1007)*12/3</f>
        <v>1.5655591037967425</v>
      </c>
      <c r="AA6" s="116">
        <f>(幕後結果!$AC$2+幕後結果!$AC$4*幕後結果_最佳化!$O1007)*12/3</f>
        <v>-2.9849006901481538</v>
      </c>
      <c r="AB6" s="116">
        <f>(幕後結果!$AD$2+幕後結果!$AD$4*幕後結果_最佳化!$P1007)*12/3</f>
        <v>0.567454349804415</v>
      </c>
      <c r="AC6" s="116">
        <f>(幕後結果!$AE$2+幕後結果!$AE$4*幕後結果_最佳化!$Q1007)*12/3</f>
        <v>1.7910850947224539</v>
      </c>
      <c r="AD6" s="116">
        <f>(幕後結果!$AF$2+幕後結果!$AF$4*幕後結果_最佳化!$R1007)*12/3</f>
        <v>-0.98079321691517929</v>
      </c>
      <c r="AE6" s="116">
        <f>(幕後結果!$AG$2+幕後結果!$AG$4*幕後結果_最佳化!$S1007)*12/3</f>
        <v>1.9563826005245655</v>
      </c>
      <c r="AF6" s="116">
        <f>(幕後結果!$AH$2+幕後結果!$AH$4*幕後結果_最佳化!$T1007)*12/3</f>
        <v>-0.43551756733612379</v>
      </c>
      <c r="AG6" s="116">
        <f>(幕後結果!$AI$2+幕後結果!$AI$4*幕後結果_最佳化!$U1007)*12/3</f>
        <v>-9.8516770308865742E-2</v>
      </c>
      <c r="AH6" s="116">
        <f>(幕後結果!$AJ$2+幕後結果!$AJ$4*幕後結果_最佳化!$V1007)*12/3</f>
        <v>-0.55294997094763754</v>
      </c>
      <c r="AI6" s="90">
        <f>(幕後結果!$AK$2+幕後結果!$AK$4*幕後結果_最佳化!$W1007)*12/3</f>
        <v>-0.41156293677973393</v>
      </c>
      <c r="AJ6" s="50"/>
      <c r="AK6" s="50"/>
      <c r="AL6" s="50"/>
      <c r="AM6" s="91">
        <v>5</v>
      </c>
      <c r="AN6" s="116">
        <f t="shared" si="1"/>
        <v>0.12022381502055002</v>
      </c>
      <c r="AO6" s="116">
        <f t="shared" si="2"/>
        <v>0.17776501038448991</v>
      </c>
      <c r="AP6" s="116">
        <f t="shared" si="3"/>
        <v>5.3659321262980224E-2</v>
      </c>
      <c r="AQ6" s="116">
        <f t="shared" si="4"/>
        <v>9.7776988677822502E-2</v>
      </c>
      <c r="AR6" s="116">
        <f t="shared" si="5"/>
        <v>0.15384463537785981</v>
      </c>
      <c r="AS6" s="116">
        <f t="shared" si="6"/>
        <v>4.6892472369996073E-2</v>
      </c>
      <c r="AT6" s="116">
        <f t="shared" si="7"/>
        <v>0.13692017021565603</v>
      </c>
      <c r="AU6" s="116">
        <f t="shared" si="8"/>
        <v>0.16863521656790559</v>
      </c>
      <c r="AV6" s="116">
        <f t="shared" si="9"/>
        <v>4.1865769279586573E-2</v>
      </c>
      <c r="AW6" s="116">
        <f t="shared" si="10"/>
        <v>2.4166008431533671E-3</v>
      </c>
      <c r="AX6" s="116">
        <f t="shared" si="11"/>
        <v>1.0000000000000002</v>
      </c>
      <c r="AY6" s="116">
        <f>SUMPRODUCT(AN6:AW6,幕後結果_最佳化!$Z$1005:$AI$1005)</f>
        <v>-0.10239242899911478</v>
      </c>
      <c r="AZ6" s="116">
        <f>(SUMPRODUCT(AN6:AW6,MMULT(AN6:AW6,幕後結果!$AB$9:$AK$18)))*252</f>
        <v>5.1778816666645799E-2</v>
      </c>
      <c r="BA6" s="116">
        <f t="shared" si="12"/>
        <v>0.22754959166442335</v>
      </c>
      <c r="BB6" s="92">
        <f t="shared" si="13"/>
        <v>-0.63850885398811641</v>
      </c>
      <c r="BC6" s="50"/>
      <c r="BD6" s="50"/>
    </row>
    <row r="7" spans="1:56">
      <c r="A7" s="85">
        <v>6</v>
      </c>
      <c r="B7" s="116">
        <v>0.14556646051828515</v>
      </c>
      <c r="C7" s="116">
        <v>0.83356156590722996</v>
      </c>
      <c r="D7" s="116">
        <v>0.10947440008803078</v>
      </c>
      <c r="E7" s="116">
        <v>0.45474961157055493</v>
      </c>
      <c r="F7" s="116">
        <v>7.7791985583481438E-2</v>
      </c>
      <c r="G7" s="116">
        <v>0.54692506564014187</v>
      </c>
      <c r="H7" s="116">
        <v>0.73340531675421694</v>
      </c>
      <c r="I7" s="116">
        <v>0.33577474776748439</v>
      </c>
      <c r="J7" s="116">
        <v>0.37328509887640249</v>
      </c>
      <c r="K7" s="94">
        <v>0.19728522937921578</v>
      </c>
      <c r="L7" s="95"/>
      <c r="M7" s="96">
        <v>6</v>
      </c>
      <c r="N7" s="119">
        <v>-1.0556395575958222</v>
      </c>
      <c r="O7" s="119">
        <v>0.96833544503645019</v>
      </c>
      <c r="P7" s="119">
        <v>-1.229328141647362</v>
      </c>
      <c r="Q7" s="119">
        <v>-0.11367021663357522</v>
      </c>
      <c r="R7" s="119">
        <v>-1.4200814460857945</v>
      </c>
      <c r="S7" s="119">
        <v>0.11789624479194817</v>
      </c>
      <c r="T7" s="119">
        <v>0.62314480844018982</v>
      </c>
      <c r="U7" s="116">
        <v>-0.42402237485590971</v>
      </c>
      <c r="V7" s="116">
        <v>-0.32316511640119411</v>
      </c>
      <c r="W7" s="88">
        <v>-0.85135810147650037</v>
      </c>
      <c r="X7" s="50"/>
      <c r="Y7" s="89">
        <v>6</v>
      </c>
      <c r="Z7" s="116">
        <f>(幕後結果!$AB$2+幕後結果!$AB$4*幕後結果_最佳化!$N1008)*12/3</f>
        <v>-1.3589200366394474</v>
      </c>
      <c r="AA7" s="116">
        <f>(幕後結果!$AC$2+幕後結果!$AC$4*幕後結果_最佳化!$O1008)*12/3</f>
        <v>-0.13520114243614079</v>
      </c>
      <c r="AB7" s="116">
        <f>(幕後結果!$AD$2+幕後結果!$AD$4*幕後結果_最佳化!$P1008)*12/3</f>
        <v>-0.82175111687909952</v>
      </c>
      <c r="AC7" s="116">
        <f>(幕後結果!$AE$2+幕後結果!$AE$4*幕後結果_最佳化!$Q1008)*12/3</f>
        <v>0.62029924420459925</v>
      </c>
      <c r="AD7" s="116">
        <f>(幕後結果!$AF$2+幕後結果!$AF$4*幕後結果_最佳化!$R1008)*12/3</f>
        <v>-1.0170459152609392</v>
      </c>
      <c r="AE7" s="116">
        <f>(幕後結果!$AG$2+幕後結果!$AG$4*幕後結果_最佳化!$S1008)*12/3</f>
        <v>1.3569135080871708E-2</v>
      </c>
      <c r="AF7" s="116">
        <f>(幕後結果!$AH$2+幕後結果!$AH$4*幕後結果_最佳化!$T1008)*12/3</f>
        <v>1.0898427078852242</v>
      </c>
      <c r="AG7" s="116">
        <f>(幕後結果!$AI$2+幕後結果!$AI$4*幕後結果_最佳化!$U1008)*12/3</f>
        <v>-2.1413101578164109</v>
      </c>
      <c r="AH7" s="116">
        <f>(幕後結果!$AJ$2+幕後結果!$AJ$4*幕後結果_最佳化!$V1008)*12/3</f>
        <v>-0.18055530023704003</v>
      </c>
      <c r="AI7" s="90">
        <f>(幕後結果!$AK$2+幕後結果!$AK$4*幕後結果_最佳化!$W1008)*12/3</f>
        <v>-1.1823384154377874</v>
      </c>
      <c r="AJ7" s="50"/>
      <c r="AK7" s="50"/>
      <c r="AL7" s="50"/>
      <c r="AM7" s="91">
        <v>6</v>
      </c>
      <c r="AN7" s="116">
        <f t="shared" si="1"/>
        <v>8.7395050664177923E-2</v>
      </c>
      <c r="AO7" s="116">
        <f t="shared" si="2"/>
        <v>0.16063341136847109</v>
      </c>
      <c r="AP7" s="116">
        <f t="shared" si="3"/>
        <v>0.11188732529619255</v>
      </c>
      <c r="AQ7" s="116">
        <f t="shared" si="4"/>
        <v>0.14067093049924079</v>
      </c>
      <c r="AR7" s="116">
        <f t="shared" si="5"/>
        <v>0.14470248780010966</v>
      </c>
      <c r="AS7" s="116">
        <f t="shared" si="6"/>
        <v>7.9799662885723641E-2</v>
      </c>
      <c r="AT7" s="116">
        <f t="shared" si="7"/>
        <v>8.6976754299734782E-2</v>
      </c>
      <c r="AU7" s="116">
        <f t="shared" si="8"/>
        <v>9.8915685469870826E-2</v>
      </c>
      <c r="AV7" s="116">
        <f t="shared" si="9"/>
        <v>8.0810167657967946E-2</v>
      </c>
      <c r="AW7" s="116">
        <f t="shared" si="10"/>
        <v>8.2085240585105714E-3</v>
      </c>
      <c r="AX7" s="116">
        <f t="shared" si="11"/>
        <v>0.99999999999999956</v>
      </c>
      <c r="AY7" s="116">
        <f>SUMPRODUCT(AN7:AW7,幕後結果_最佳化!$Z$1005:$AI$1005)</f>
        <v>1.1094300516361687E-3</v>
      </c>
      <c r="AZ7" s="116">
        <f>(SUMPRODUCT(AN7:AW7,MMULT(AN7:AW7,幕後結果!$AB$9:$AK$18)))*252</f>
        <v>4.7424661524760117E-2</v>
      </c>
      <c r="BA7" s="116">
        <f t="shared" si="12"/>
        <v>0.21777204027321809</v>
      </c>
      <c r="BB7" s="92">
        <f t="shared" si="13"/>
        <v>-0.19190053000345286</v>
      </c>
      <c r="BC7" s="50"/>
      <c r="BD7" s="50"/>
    </row>
    <row r="8" spans="1:56">
      <c r="A8" s="85">
        <v>7</v>
      </c>
      <c r="B8" s="116">
        <v>0.5619321950235685</v>
      </c>
      <c r="C8" s="116">
        <v>0.88688080750537779</v>
      </c>
      <c r="D8" s="116">
        <v>0.65172074108721878</v>
      </c>
      <c r="E8" s="116">
        <v>0.91930167827395715</v>
      </c>
      <c r="F8" s="116">
        <v>1.7184119258910613E-3</v>
      </c>
      <c r="G8" s="116">
        <v>8.8785942763406345E-2</v>
      </c>
      <c r="H8" s="116">
        <v>0.53573454592370395</v>
      </c>
      <c r="I8" s="116">
        <v>0.74114442997626839</v>
      </c>
      <c r="J8" s="116">
        <v>3.3765326908506754E-2</v>
      </c>
      <c r="K8" s="94">
        <v>0.99833737876816642</v>
      </c>
      <c r="L8" s="95"/>
      <c r="M8" s="96">
        <v>7</v>
      </c>
      <c r="N8" s="119">
        <v>0.15586985134438866</v>
      </c>
      <c r="O8" s="119">
        <v>1.2101055729528809</v>
      </c>
      <c r="P8" s="119">
        <v>0.38997028790217969</v>
      </c>
      <c r="Q8" s="119">
        <v>1.4003897309391893</v>
      </c>
      <c r="R8" s="119">
        <v>-2.9256998175093036</v>
      </c>
      <c r="S8" s="119">
        <v>-1.3482689795335481</v>
      </c>
      <c r="T8" s="119">
        <v>8.9693340463622706E-2</v>
      </c>
      <c r="U8" s="116">
        <v>0.64687763733707138</v>
      </c>
      <c r="V8" s="116">
        <v>-1.8281259324329451</v>
      </c>
      <c r="W8" s="88">
        <v>2.9359534232991971</v>
      </c>
      <c r="X8" s="50"/>
      <c r="Y8" s="89">
        <v>7</v>
      </c>
      <c r="Z8" s="116">
        <f>(幕後結果!$AB$2+幕後結果!$AB$4*幕後結果_最佳化!$N1009)*12/3</f>
        <v>0.14522995086222118</v>
      </c>
      <c r="AA8" s="116">
        <f>(幕後結果!$AC$2+幕後結果!$AC$4*幕後結果_最佳化!$O1009)*12/3</f>
        <v>0.30323780992071825</v>
      </c>
      <c r="AB8" s="116">
        <f>(幕後結果!$AD$2+幕後結果!$AD$4*幕後結果_最佳化!$P1009)*12/3</f>
        <v>0.96991178587395899</v>
      </c>
      <c r="AC8" s="116">
        <f>(幕後結果!$AE$2+幕後結果!$AE$4*幕後結果_最佳化!$Q1009)*12/3</f>
        <v>2.2139501712269629</v>
      </c>
      <c r="AD8" s="116">
        <f>(幕後結果!$AF$2+幕後結果!$AF$4*幕後結果_最佳化!$R1009)*12/3</f>
        <v>-1.7663311412211249</v>
      </c>
      <c r="AE8" s="116">
        <f>(幕後結果!$AG$2+幕後結果!$AG$4*幕後結果_最佳化!$S1009)*12/3</f>
        <v>0.25082037959701187</v>
      </c>
      <c r="AF8" s="116">
        <f>(幕後結果!$AH$2+幕後結果!$AH$4*幕後結果_最佳化!$T1009)*12/3</f>
        <v>0.57026651443368248</v>
      </c>
      <c r="AG8" s="116">
        <f>(幕後結果!$AI$2+幕後結果!$AI$4*幕後結果_最佳化!$U1009)*12/3</f>
        <v>-0.66715194393495481</v>
      </c>
      <c r="AH8" s="116">
        <f>(幕後結果!$AJ$2+幕後結果!$AJ$4*幕後結果_最佳化!$V1009)*12/3</f>
        <v>-0.77744472481408422</v>
      </c>
      <c r="AI8" s="90">
        <f>(幕後結果!$AK$2+幕後結果!$AK$4*幕後結果_最佳化!$W1009)*12/3</f>
        <v>0.47401593523963231</v>
      </c>
      <c r="AJ8" s="50"/>
      <c r="AK8" s="50"/>
      <c r="AL8" s="50"/>
      <c r="AM8" s="91">
        <v>7</v>
      </c>
      <c r="AN8" s="116">
        <f t="shared" si="1"/>
        <v>9.8593174185651208E-2</v>
      </c>
      <c r="AO8" s="116">
        <f t="shared" si="2"/>
        <v>0.16978548186318759</v>
      </c>
      <c r="AP8" s="116">
        <f t="shared" si="3"/>
        <v>8.7620713334852302E-2</v>
      </c>
      <c r="AQ8" s="116">
        <f t="shared" si="4"/>
        <v>2.9657703686745737E-2</v>
      </c>
      <c r="AR8" s="116">
        <f t="shared" si="5"/>
        <v>0.18735622430858265</v>
      </c>
      <c r="AS8" s="116">
        <f t="shared" si="6"/>
        <v>4.3245078299605395E-2</v>
      </c>
      <c r="AT8" s="116">
        <f t="shared" si="7"/>
        <v>1.2498114834365194E-2</v>
      </c>
      <c r="AU8" s="116">
        <f t="shared" si="8"/>
        <v>0.17163225102955518</v>
      </c>
      <c r="AV8" s="116">
        <f t="shared" si="9"/>
        <v>8.5004946714419702E-2</v>
      </c>
      <c r="AW8" s="116">
        <f t="shared" si="10"/>
        <v>0.11460631174303514</v>
      </c>
      <c r="AX8" s="116">
        <f t="shared" si="11"/>
        <v>1.0000000000000002</v>
      </c>
      <c r="AY8" s="116">
        <f>SUMPRODUCT(AN8:AW8,幕後結果_最佳化!$Z$1005:$AI$1005)</f>
        <v>-0.32914855238061275</v>
      </c>
      <c r="AZ8" s="116">
        <f>(SUMPRODUCT(AN8:AW8,MMULT(AN8:AW8,幕後結果!$AB$9:$AK$18)))*252</f>
        <v>5.1314099483755406E-2</v>
      </c>
      <c r="BA8" s="116">
        <f t="shared" si="12"/>
        <v>0.22652615629051628</v>
      </c>
      <c r="BB8" s="92">
        <f t="shared" si="13"/>
        <v>-1.6424087993770848</v>
      </c>
      <c r="BC8" s="50"/>
      <c r="BD8" s="50"/>
    </row>
    <row r="9" spans="1:56">
      <c r="A9" s="85">
        <v>8</v>
      </c>
      <c r="B9" s="116">
        <v>0.36424382035877367</v>
      </c>
      <c r="C9" s="116">
        <v>0.41315337137932673</v>
      </c>
      <c r="D9" s="116">
        <v>0.13390599601262831</v>
      </c>
      <c r="E9" s="116">
        <v>0.98967167427102098</v>
      </c>
      <c r="F9" s="116">
        <v>0.90148768663524192</v>
      </c>
      <c r="G9" s="116">
        <v>0.54072184812837421</v>
      </c>
      <c r="H9" s="116">
        <v>0.84026902513779733</v>
      </c>
      <c r="I9" s="116">
        <v>0.33607327514350782</v>
      </c>
      <c r="J9" s="116">
        <v>0.24158740850135207</v>
      </c>
      <c r="K9" s="94">
        <v>0.9938867356176011</v>
      </c>
      <c r="L9" s="95"/>
      <c r="M9" s="96">
        <v>8</v>
      </c>
      <c r="N9" s="119">
        <v>-0.34713800780772786</v>
      </c>
      <c r="O9" s="119">
        <v>-0.21944073308056375</v>
      </c>
      <c r="P9" s="119">
        <v>-1.1081153742907264</v>
      </c>
      <c r="Q9" s="119">
        <v>2.3142018698673663</v>
      </c>
      <c r="R9" s="119">
        <v>1.2900749777994425</v>
      </c>
      <c r="S9" s="119">
        <v>0.10225244126069077</v>
      </c>
      <c r="T9" s="119">
        <v>0.99556417263115271</v>
      </c>
      <c r="U9" s="116">
        <v>-0.42320383324979149</v>
      </c>
      <c r="V9" s="116">
        <v>-0.70120543741279762</v>
      </c>
      <c r="W9" s="88">
        <v>2.5055379187174487</v>
      </c>
      <c r="X9" s="50"/>
      <c r="Y9" s="89">
        <v>8</v>
      </c>
      <c r="Z9" s="116">
        <f>(幕後結果!$AB$2+幕後結果!$AB$4*幕後結果_最佳化!$N1010)*12/3</f>
        <v>-0.47927965630520936</v>
      </c>
      <c r="AA9" s="116">
        <f>(幕後結果!$AC$2+幕後結果!$AC$4*幕後結果_最佳化!$O1010)*12/3</f>
        <v>-1.7104851282867932</v>
      </c>
      <c r="AB9" s="116">
        <f>(幕後結果!$AD$2+幕後結果!$AD$4*幕後結果_最佳化!$P1010)*12/3</f>
        <v>-0.62403635570363736</v>
      </c>
      <c r="AC9" s="116">
        <f>(幕後結果!$AE$2+幕後結果!$AE$4*幕後結果_最佳化!$Q1010)*12/3</f>
        <v>2.2461419407339132</v>
      </c>
      <c r="AD9" s="116">
        <f>(幕後結果!$AF$2+幕後結果!$AF$4*幕後結果_最佳化!$R1010)*12/3</f>
        <v>0.8614831760422953</v>
      </c>
      <c r="AE9" s="116">
        <f>(幕後結果!$AG$2+幕後結果!$AG$4*幕後結果_最佳化!$S1010)*12/3</f>
        <v>1.4716296711183279</v>
      </c>
      <c r="AF9" s="116">
        <f>(幕後結果!$AH$2+幕後結果!$AH$4*幕後結果_最佳化!$T1010)*12/3</f>
        <v>1.9960002679289943</v>
      </c>
      <c r="AG9" s="116">
        <f>(幕後結果!$AI$2+幕後結果!$AI$4*幕後結果_最佳化!$U1010)*12/3</f>
        <v>-1.2997451796276749</v>
      </c>
      <c r="AH9" s="116">
        <f>(幕後結果!$AJ$2+幕後結果!$AJ$4*幕後結果_最佳化!$V1010)*12/3</f>
        <v>-0.30370055269867208</v>
      </c>
      <c r="AI9" s="90">
        <f>(幕後結果!$AK$2+幕後結果!$AK$4*幕後結果_最佳化!$W1010)*12/3</f>
        <v>0.9561948166932881</v>
      </c>
      <c r="AJ9" s="50"/>
      <c r="AK9" s="50"/>
      <c r="AL9" s="50"/>
      <c r="AM9" s="91">
        <v>8</v>
      </c>
      <c r="AN9" s="116">
        <f t="shared" si="1"/>
        <v>3.3007360672428876E-2</v>
      </c>
      <c r="AO9" s="116">
        <f t="shared" si="2"/>
        <v>5.6542549855770188E-2</v>
      </c>
      <c r="AP9" s="116">
        <f t="shared" si="3"/>
        <v>0.19872127847824336</v>
      </c>
      <c r="AQ9" s="116">
        <f t="shared" si="4"/>
        <v>1.991553913531726E-2</v>
      </c>
      <c r="AR9" s="116">
        <f t="shared" si="5"/>
        <v>1.6406254636927499E-3</v>
      </c>
      <c r="AS9" s="116">
        <f t="shared" si="6"/>
        <v>0.1615494780742327</v>
      </c>
      <c r="AT9" s="116">
        <f t="shared" si="7"/>
        <v>5.1022144234524953E-2</v>
      </c>
      <c r="AU9" s="116">
        <f t="shared" si="8"/>
        <v>0.17201970875445605</v>
      </c>
      <c r="AV9" s="116">
        <f t="shared" si="9"/>
        <v>0.24025724779449051</v>
      </c>
      <c r="AW9" s="116">
        <f t="shared" si="10"/>
        <v>6.5324067536843403E-2</v>
      </c>
      <c r="AX9" s="116">
        <f t="shared" si="11"/>
        <v>1.0000000000000002</v>
      </c>
      <c r="AY9" s="116">
        <f>SUMPRODUCT(AN9:AW9,幕後結果_最佳化!$Z$1005:$AI$1005)</f>
        <v>3.7293353430348161E-3</v>
      </c>
      <c r="AZ9" s="116">
        <f>(SUMPRODUCT(AN9:AW9,MMULT(AN9:AW9,幕後結果!$AB$9:$AK$18)))*252</f>
        <v>5.5497081943743719E-2</v>
      </c>
      <c r="BA9" s="116">
        <f t="shared" si="12"/>
        <v>0.23557818647689713</v>
      </c>
      <c r="BB9" s="92">
        <f t="shared" si="13"/>
        <v>-0.16627458273097201</v>
      </c>
      <c r="BC9" s="50"/>
      <c r="BD9" s="50"/>
    </row>
    <row r="10" spans="1:56">
      <c r="A10" s="85">
        <v>9</v>
      </c>
      <c r="B10" s="116">
        <v>0.18365104503513852</v>
      </c>
      <c r="C10" s="116">
        <v>0.72019957105928478</v>
      </c>
      <c r="D10" s="116">
        <v>0.30853399481110255</v>
      </c>
      <c r="E10" s="116">
        <v>0.46298114697126258</v>
      </c>
      <c r="F10" s="116">
        <v>0.35089502880462553</v>
      </c>
      <c r="G10" s="116">
        <v>0.47919348576787124</v>
      </c>
      <c r="H10" s="116">
        <v>0.18070625522370998</v>
      </c>
      <c r="I10" s="116">
        <v>0.33739442547829945</v>
      </c>
      <c r="J10" s="116">
        <v>0.60051177310311288</v>
      </c>
      <c r="K10" s="94">
        <v>0.58833312170846286</v>
      </c>
      <c r="L10" s="95"/>
      <c r="M10" s="96">
        <v>9</v>
      </c>
      <c r="N10" s="119">
        <v>-0.90153846840166318</v>
      </c>
      <c r="O10" s="119">
        <v>0.58343447137265936</v>
      </c>
      <c r="P10" s="119">
        <v>-0.50001006609720788</v>
      </c>
      <c r="Q10" s="119">
        <v>-9.2926070689048595E-2</v>
      </c>
      <c r="R10" s="119">
        <v>-0.38290519733786404</v>
      </c>
      <c r="S10" s="119">
        <v>-5.2177863166247333E-2</v>
      </c>
      <c r="T10" s="119">
        <v>-0.91267687350254378</v>
      </c>
      <c r="U10" s="116">
        <v>-0.41958472240175376</v>
      </c>
      <c r="V10" s="116">
        <v>0.25467198741082492</v>
      </c>
      <c r="W10" s="88">
        <v>0.22325922947662907</v>
      </c>
      <c r="X10" s="50"/>
      <c r="Y10" s="89">
        <v>9</v>
      </c>
      <c r="Z10" s="116">
        <f>(幕後結果!$AB$2+幕後結果!$AB$4*幕後結果_最佳化!$N1011)*12/3</f>
        <v>-1.1675957681897693</v>
      </c>
      <c r="AA10" s="116">
        <f>(幕後結果!$AC$2+幕後結果!$AC$4*幕後結果_最佳化!$O1011)*12/3</f>
        <v>-0.65223366959633344</v>
      </c>
      <c r="AB10" s="116">
        <f>(幕後結果!$AD$2+幕後結果!$AD$4*幕後結果_最佳化!$P1011)*12/3</f>
        <v>-0.18288152617721143</v>
      </c>
      <c r="AC10" s="116">
        <f>(幕後結果!$AE$2+幕後結果!$AE$4*幕後結果_最佳化!$Q1011)*12/3</f>
        <v>0.74985147629973969</v>
      </c>
      <c r="AD10" s="116">
        <f>(幕後結果!$AF$2+幕後結果!$AF$4*幕後結果_最佳化!$R1011)*12/3</f>
        <v>-0.29507010731842864</v>
      </c>
      <c r="AE10" s="116">
        <f>(幕後結果!$AG$2+幕後結果!$AG$4*幕後結果_最佳化!$S1011)*12/3</f>
        <v>7.0533584500253377E-2</v>
      </c>
      <c r="AF10" s="116">
        <f>(幕後結果!$AH$2+幕後結果!$AH$4*幕後結果_最佳化!$T1011)*12/3</f>
        <v>7.9841648541247867E-3</v>
      </c>
      <c r="AG10" s="116">
        <f>(幕後結果!$AI$2+幕後結果!$AI$4*幕後結果_最佳化!$U1011)*12/3</f>
        <v>-1.888661417703319</v>
      </c>
      <c r="AH10" s="116">
        <f>(幕後結果!$AJ$2+幕後結果!$AJ$4*幕後結果_最佳化!$V1011)*12/3</f>
        <v>-6.5515780001289825E-3</v>
      </c>
      <c r="AI10" s="90">
        <f>(幕後結果!$AK$2+幕後結果!$AK$4*幕後結果_最佳化!$W1011)*12/3</f>
        <v>-0.60752640826821791</v>
      </c>
      <c r="AJ10" s="50"/>
      <c r="AK10" s="50"/>
      <c r="AL10" s="50"/>
      <c r="AM10" s="91">
        <v>9</v>
      </c>
      <c r="AN10" s="116">
        <f t="shared" si="1"/>
        <v>3.7014624631408546E-2</v>
      </c>
      <c r="AO10" s="116">
        <f t="shared" si="2"/>
        <v>8.8199968054602645E-2</v>
      </c>
      <c r="AP10" s="116">
        <f t="shared" si="3"/>
        <v>0.15413002689978217</v>
      </c>
      <c r="AQ10" s="116">
        <f t="shared" si="4"/>
        <v>7.1300862333778997E-2</v>
      </c>
      <c r="AR10" s="116">
        <f t="shared" si="5"/>
        <v>0.1383530461560939</v>
      </c>
      <c r="AS10" s="116">
        <f t="shared" si="6"/>
        <v>0.10938720307500772</v>
      </c>
      <c r="AT10" s="116">
        <f t="shared" si="7"/>
        <v>8.1354466143078716E-2</v>
      </c>
      <c r="AU10" s="116">
        <f t="shared" si="8"/>
        <v>0.13235047921801094</v>
      </c>
      <c r="AV10" s="116">
        <f t="shared" si="9"/>
        <v>5.5015673122486661E-2</v>
      </c>
      <c r="AW10" s="116">
        <f t="shared" si="10"/>
        <v>0.13289365036574977</v>
      </c>
      <c r="AX10" s="116">
        <f t="shared" si="11"/>
        <v>1</v>
      </c>
      <c r="AY10" s="116">
        <f>SUMPRODUCT(AN10:AW10,幕後結果_最佳化!$Z$1005:$AI$1005)</f>
        <v>-2.3396711866491504E-2</v>
      </c>
      <c r="AZ10" s="116">
        <f>(SUMPRODUCT(AN10:AW10,MMULT(AN10:AW10,幕後結果!$AB$9:$AK$18)))*252</f>
        <v>4.2083737260008545E-2</v>
      </c>
      <c r="BA10" s="116">
        <f t="shared" si="12"/>
        <v>0.20514321158646354</v>
      </c>
      <c r="BB10" s="92">
        <f t="shared" si="13"/>
        <v>-0.32317282816131027</v>
      </c>
      <c r="BC10" s="50"/>
      <c r="BD10" s="50"/>
    </row>
    <row r="11" spans="1:56">
      <c r="A11" s="85">
        <v>10</v>
      </c>
      <c r="B11" s="116">
        <v>0.27330435229452488</v>
      </c>
      <c r="C11" s="116">
        <v>0.3883285479665568</v>
      </c>
      <c r="D11" s="116">
        <v>0.51898282038564614</v>
      </c>
      <c r="E11" s="116">
        <v>0.21277925928803532</v>
      </c>
      <c r="F11" s="116">
        <v>0.20754519376292846</v>
      </c>
      <c r="G11" s="116">
        <v>4.9250658419926152E-2</v>
      </c>
      <c r="H11" s="116">
        <v>0.41627769626224054</v>
      </c>
      <c r="I11" s="116">
        <v>0.15589392465208562</v>
      </c>
      <c r="J11" s="116">
        <v>0.87940095867961698</v>
      </c>
      <c r="K11" s="94">
        <v>0.65552362557696631</v>
      </c>
      <c r="L11" s="95"/>
      <c r="M11" s="96">
        <v>10</v>
      </c>
      <c r="N11" s="119">
        <v>-0.60284966374582682</v>
      </c>
      <c r="O11" s="119">
        <v>-0.28367807820021806</v>
      </c>
      <c r="P11" s="119">
        <v>4.7600844188657648E-2</v>
      </c>
      <c r="Q11" s="119">
        <v>-0.79681493735303077</v>
      </c>
      <c r="R11" s="119">
        <v>-0.81496841899267136</v>
      </c>
      <c r="S11" s="119">
        <v>-1.6521630491547734</v>
      </c>
      <c r="T11" s="119">
        <v>-0.21142533057457188</v>
      </c>
      <c r="U11" s="116">
        <v>-1.0114776994412491</v>
      </c>
      <c r="V11" s="116">
        <v>1.171997443278318</v>
      </c>
      <c r="W11" s="88">
        <v>0.40027667083089175</v>
      </c>
      <c r="X11" s="50"/>
      <c r="Y11" s="89">
        <v>10</v>
      </c>
      <c r="Z11" s="116">
        <f>(幕後結果!$AB$2+幕後結果!$AB$4*幕後結果_最佳化!$N1012)*12/3</f>
        <v>-0.79675856422370694</v>
      </c>
      <c r="AA11" s="116">
        <f>(幕後結果!$AC$2+幕後結果!$AC$4*幕後結果_最佳化!$O1012)*12/3</f>
        <v>-1.8212264006295678</v>
      </c>
      <c r="AB11" s="116">
        <f>(幕後結果!$AD$2+幕後結果!$AD$4*幕後結果_最佳化!$P1012)*12/3</f>
        <v>0.2932110053435677</v>
      </c>
      <c r="AC11" s="116">
        <f>(幕後結果!$AE$2+幕後結果!$AE$4*幕後結果_最佳化!$Q1012)*12/3</f>
        <v>0.23627630961379742</v>
      </c>
      <c r="AD11" s="116">
        <f>(幕後結果!$AF$2+幕後結果!$AF$4*幕後結果_最佳化!$R1012)*12/3</f>
        <v>-0.6976588499744083</v>
      </c>
      <c r="AE11" s="116">
        <f>(幕後結果!$AG$2+幕後結果!$AG$4*幕後結果_最佳化!$S1012)*12/3</f>
        <v>-1.5850010595319695</v>
      </c>
      <c r="AF11" s="116">
        <f>(幕後結果!$AH$2+幕後結果!$AH$4*幕後結果_最佳化!$T1012)*12/3</f>
        <v>0.81533209492211733</v>
      </c>
      <c r="AG11" s="116">
        <f>(幕後結果!$AI$2+幕後結果!$AI$4*幕後結果_最佳化!$U1012)*12/3</f>
        <v>-2.5064418637337487</v>
      </c>
      <c r="AH11" s="116">
        <f>(幕後結果!$AJ$2+幕後結果!$AJ$4*幕後結果_最佳化!$V1012)*12/3</f>
        <v>0.49264333037905145</v>
      </c>
      <c r="AI11" s="90">
        <f>(幕後結果!$AK$2+幕後結果!$AK$4*幕後結果_最佳化!$W1012)*12/3</f>
        <v>-0.75412039128222874</v>
      </c>
      <c r="AJ11" s="50"/>
      <c r="AK11" s="50"/>
      <c r="AL11" s="50"/>
      <c r="AM11" s="91">
        <v>10</v>
      </c>
      <c r="AN11" s="116">
        <f t="shared" si="1"/>
        <v>7.7742148750345741E-2</v>
      </c>
      <c r="AO11" s="116">
        <f t="shared" si="2"/>
        <v>1.9588554049013046E-3</v>
      </c>
      <c r="AP11" s="116">
        <f t="shared" si="3"/>
        <v>0.14282843229359887</v>
      </c>
      <c r="AQ11" s="116">
        <f t="shared" si="4"/>
        <v>0.17766601475376492</v>
      </c>
      <c r="AR11" s="116">
        <f t="shared" si="5"/>
        <v>8.7113734241446694E-2</v>
      </c>
      <c r="AS11" s="116">
        <f t="shared" si="6"/>
        <v>6.1922244832722212E-2</v>
      </c>
      <c r="AT11" s="116">
        <f t="shared" si="7"/>
        <v>0.16800638203014187</v>
      </c>
      <c r="AU11" s="116">
        <f t="shared" si="8"/>
        <v>0.1623400043375508</v>
      </c>
      <c r="AV11" s="116">
        <f t="shared" si="9"/>
        <v>4.6419227702235603E-2</v>
      </c>
      <c r="AW11" s="116">
        <f t="shared" si="10"/>
        <v>7.4002955653292082E-2</v>
      </c>
      <c r="AX11" s="116">
        <f t="shared" si="11"/>
        <v>1.0000000000000002</v>
      </c>
      <c r="AY11" s="116">
        <f>SUMPRODUCT(AN11:AW11,幕後結果_最佳化!$Z$1005:$AI$1005)</f>
        <v>0.2678454036651301</v>
      </c>
      <c r="AZ11" s="116">
        <f>(SUMPRODUCT(AN11:AW11,MMULT(AN11:AW11,幕後結果!$AB$9:$AK$18)))*252</f>
        <v>4.506236504858218E-2</v>
      </c>
      <c r="BA11" s="116">
        <f t="shared" si="12"/>
        <v>0.21227897929041908</v>
      </c>
      <c r="BB11" s="92">
        <f t="shared" si="13"/>
        <v>1.0596687642697871</v>
      </c>
      <c r="BC11" s="50"/>
      <c r="BD11" s="50"/>
    </row>
    <row r="12" spans="1:56">
      <c r="A12" s="85">
        <v>11</v>
      </c>
      <c r="B12" s="116">
        <v>0.78671331133572298</v>
      </c>
      <c r="C12" s="116">
        <v>0.27131865379741371</v>
      </c>
      <c r="D12" s="116">
        <v>6.5403462089344E-3</v>
      </c>
      <c r="E12" s="116">
        <v>0.55893645110652446</v>
      </c>
      <c r="F12" s="116">
        <v>0.35291787602070057</v>
      </c>
      <c r="G12" s="116">
        <v>0.1948177917767131</v>
      </c>
      <c r="H12" s="116">
        <v>0.25708838816763646</v>
      </c>
      <c r="I12" s="116">
        <v>3.8357825346445162E-2</v>
      </c>
      <c r="J12" s="116">
        <v>0.71738907220535442</v>
      </c>
      <c r="K12" s="94">
        <v>0.52933597554727618</v>
      </c>
      <c r="L12" s="95"/>
      <c r="M12" s="96">
        <v>11</v>
      </c>
      <c r="N12" s="119">
        <v>0.79506898067855492</v>
      </c>
      <c r="O12" s="119">
        <v>-0.60882972663464152</v>
      </c>
      <c r="P12" s="119">
        <v>-2.481564800412297</v>
      </c>
      <c r="Q12" s="119">
        <v>0.14827328498745851</v>
      </c>
      <c r="R12" s="119">
        <v>-0.37745466100626596</v>
      </c>
      <c r="S12" s="119">
        <v>-0.86027842373815155</v>
      </c>
      <c r="T12" s="119">
        <v>-0.65234788411029976</v>
      </c>
      <c r="U12" s="116">
        <v>-1.7700689776368936</v>
      </c>
      <c r="V12" s="116">
        <v>0.57510267993056408</v>
      </c>
      <c r="W12" s="88">
        <v>7.3600781971304652E-2</v>
      </c>
      <c r="X12" s="50"/>
      <c r="Y12" s="89">
        <v>11</v>
      </c>
      <c r="Z12" s="116">
        <f>(幕後結果!$AB$2+幕後結果!$AB$4*幕後結果_最佳化!$N1013)*12/3</f>
        <v>0.93882788357667701</v>
      </c>
      <c r="AA12" s="116">
        <f>(幕後結果!$AC$2+幕後結果!$AC$4*幕後結果_最佳化!$O1013)*12/3</f>
        <v>-2.1478508202249422</v>
      </c>
      <c r="AB12" s="116">
        <f>(幕後結果!$AD$2+幕後結果!$AD$4*幕後結果_最佳化!$P1013)*12/3</f>
        <v>-1.5089056213967045</v>
      </c>
      <c r="AC12" s="116">
        <f>(幕後結果!$AE$2+幕後結果!$AE$4*幕後結果_最佳化!$Q1013)*12/3</f>
        <v>0.35239871665875855</v>
      </c>
      <c r="AD12" s="116">
        <f>(幕後結果!$AF$2+幕後結果!$AF$4*幕後結果_最佳化!$R1013)*12/3</f>
        <v>-0.66012103649111264</v>
      </c>
      <c r="AE12" s="116">
        <f>(幕後結果!$AG$2+幕後結果!$AG$4*幕後結果_最佳化!$S1013)*12/3</f>
        <v>-0.69711640724233792</v>
      </c>
      <c r="AF12" s="116">
        <f>(幕後結果!$AH$2+幕後結果!$AH$4*幕後結果_最佳化!$T1013)*12/3</f>
        <v>0.50493696930767684</v>
      </c>
      <c r="AG12" s="116">
        <f>(幕後結果!$AI$2+幕後結果!$AI$4*幕後結果_最佳化!$U1013)*12/3</f>
        <v>-2.5476787159341483</v>
      </c>
      <c r="AH12" s="116">
        <f>(幕後結果!$AJ$2+幕後結果!$AJ$4*幕後結果_最佳化!$V1013)*12/3</f>
        <v>-0.14595417777831182</v>
      </c>
      <c r="AI12" s="90">
        <f>(幕後結果!$AK$2+幕後結果!$AK$4*幕後結果_最佳化!$W1013)*12/3</f>
        <v>-0.52564380840911318</v>
      </c>
      <c r="AJ12" s="50"/>
      <c r="AK12" s="50"/>
      <c r="AL12" s="50"/>
      <c r="AM12" s="91">
        <v>11</v>
      </c>
      <c r="AN12" s="116">
        <f t="shared" si="1"/>
        <v>0.21405211004677788</v>
      </c>
      <c r="AO12" s="116">
        <f t="shared" si="2"/>
        <v>0.10864800763939468</v>
      </c>
      <c r="AP12" s="116">
        <f t="shared" si="3"/>
        <v>6.5310623765722456E-2</v>
      </c>
      <c r="AQ12" s="116">
        <f t="shared" si="4"/>
        <v>6.9959829835656365E-2</v>
      </c>
      <c r="AR12" s="116">
        <f t="shared" si="5"/>
        <v>0.17242350460034903</v>
      </c>
      <c r="AS12" s="116">
        <f t="shared" si="6"/>
        <v>0.11271971322524905</v>
      </c>
      <c r="AT12" s="116">
        <f t="shared" si="7"/>
        <v>1.9209687587173535E-2</v>
      </c>
      <c r="AU12" s="116">
        <f t="shared" si="8"/>
        <v>2.282030499625276E-3</v>
      </c>
      <c r="AV12" s="116">
        <f t="shared" si="9"/>
        <v>0.19039792252143237</v>
      </c>
      <c r="AW12" s="116">
        <f t="shared" si="10"/>
        <v>4.499657027861928E-2</v>
      </c>
      <c r="AX12" s="116">
        <f t="shared" si="11"/>
        <v>1</v>
      </c>
      <c r="AY12" s="116">
        <f>SUMPRODUCT(AN12:AW12,幕後結果_最佳化!$Z$1005:$AI$1005)</f>
        <v>-5.6533242433479854E-3</v>
      </c>
      <c r="AZ12" s="116">
        <f>(SUMPRODUCT(AN12:AW12,MMULT(AN12:AW12,幕後結果!$AB$9:$AK$18)))*252</f>
        <v>5.2630627226800362E-2</v>
      </c>
      <c r="BA12" s="116">
        <f t="shared" si="12"/>
        <v>0.22941365963429544</v>
      </c>
      <c r="BB12" s="92">
        <f t="shared" si="13"/>
        <v>-0.2116409472772722</v>
      </c>
      <c r="BC12" s="50"/>
      <c r="BD12" s="50"/>
    </row>
    <row r="13" spans="1:56">
      <c r="A13" s="85">
        <v>12</v>
      </c>
      <c r="B13" s="116">
        <v>0.51135375155657092</v>
      </c>
      <c r="C13" s="116">
        <v>0.63501637055345039</v>
      </c>
      <c r="D13" s="116">
        <v>0.32460908600625227</v>
      </c>
      <c r="E13" s="116">
        <v>0.47046535190313876</v>
      </c>
      <c r="F13" s="116">
        <v>3.9663427414740049E-2</v>
      </c>
      <c r="G13" s="116">
        <v>0.34233153308902509</v>
      </c>
      <c r="H13" s="116">
        <v>0.62385931988135734</v>
      </c>
      <c r="I13" s="116">
        <v>0.8675476359500256</v>
      </c>
      <c r="J13" s="116">
        <v>0.89878591702005473</v>
      </c>
      <c r="K13" s="94">
        <v>0.57650640745479653</v>
      </c>
      <c r="L13" s="95"/>
      <c r="M13" s="96">
        <v>12</v>
      </c>
      <c r="N13" s="119">
        <v>2.8463477581646402E-2</v>
      </c>
      <c r="O13" s="119">
        <v>0.3451690847961541</v>
      </c>
      <c r="P13" s="119">
        <v>-0.45484858808363776</v>
      </c>
      <c r="Q13" s="119">
        <v>-7.4100140073878204E-2</v>
      </c>
      <c r="R13" s="119">
        <v>-1.7546052383506254</v>
      </c>
      <c r="S13" s="119">
        <v>-0.40610824735056117</v>
      </c>
      <c r="T13" s="119">
        <v>0.31563263978487655</v>
      </c>
      <c r="U13" s="116">
        <v>1.1148732806485571</v>
      </c>
      <c r="V13" s="116">
        <v>1.274664079647688</v>
      </c>
      <c r="W13" s="88">
        <v>0.19296397053559333</v>
      </c>
      <c r="X13" s="50"/>
      <c r="Y13" s="89">
        <v>12</v>
      </c>
      <c r="Z13" s="116">
        <f>(幕後結果!$AB$2+幕後結果!$AB$4*幕後結果_最佳化!$N1014)*12/3</f>
        <v>-1.2951483048804426E-2</v>
      </c>
      <c r="AA13" s="116">
        <f>(幕後結果!$AC$2+幕後結果!$AC$4*幕後結果_最佳化!$O1014)*12/3</f>
        <v>-0.89977746078689647</v>
      </c>
      <c r="AB13" s="116">
        <f>(幕後結果!$AD$2+幕後結果!$AD$4*幕後結果_最佳化!$P1014)*12/3</f>
        <v>0.1121254321375999</v>
      </c>
      <c r="AC13" s="116">
        <f>(幕後結果!$AE$2+幕後結果!$AE$4*幕後結果_最佳化!$Q1014)*12/3</f>
        <v>0.78831907890243613</v>
      </c>
      <c r="AD13" s="116">
        <f>(幕後結果!$AF$2+幕後結果!$AF$4*幕後結果_最佳化!$R1014)*12/3</f>
        <v>-1.273520507382915</v>
      </c>
      <c r="AE13" s="116">
        <f>(幕後結果!$AG$2+幕後結果!$AG$4*幕後結果_最佳化!$S1014)*12/3</f>
        <v>-0.16586750403935346</v>
      </c>
      <c r="AF13" s="116">
        <f>(幕後結果!$AH$2+幕後結果!$AH$4*幕後結果_最佳化!$T1014)*12/3</f>
        <v>1.0613607420517843</v>
      </c>
      <c r="AG13" s="116">
        <f>(幕後結果!$AI$2+幕後結果!$AI$4*幕後結果_最佳化!$U1014)*12/3</f>
        <v>0.12712060258014224</v>
      </c>
      <c r="AH13" s="116">
        <f>(幕後結果!$AJ$2+幕後結果!$AJ$4*幕後結果_最佳化!$V1014)*12/3</f>
        <v>1.1124593225528572</v>
      </c>
      <c r="AI13" s="90">
        <f>(幕後結果!$AK$2+幕後結果!$AK$4*幕後結果_最佳化!$W1014)*12/3</f>
        <v>-0.54398719136787532</v>
      </c>
      <c r="AJ13" s="50"/>
      <c r="AK13" s="50"/>
      <c r="AL13" s="50"/>
      <c r="AM13" s="91">
        <v>12</v>
      </c>
      <c r="AN13" s="116">
        <f t="shared" si="1"/>
        <v>7.3545228065361179E-2</v>
      </c>
      <c r="AO13" s="116">
        <f t="shared" si="2"/>
        <v>7.6842341274351522E-2</v>
      </c>
      <c r="AP13" s="116">
        <f t="shared" si="3"/>
        <v>9.9330625490378091E-2</v>
      </c>
      <c r="AQ13" s="116">
        <f t="shared" si="4"/>
        <v>6.721473338807625E-2</v>
      </c>
      <c r="AR13" s="116">
        <f t="shared" si="5"/>
        <v>0.14934249992574775</v>
      </c>
      <c r="AS13" s="116">
        <f t="shared" si="6"/>
        <v>0.15545870859928135</v>
      </c>
      <c r="AT13" s="116">
        <f t="shared" si="7"/>
        <v>3.2706757423295901E-2</v>
      </c>
      <c r="AU13" s="116">
        <f t="shared" si="8"/>
        <v>1.642817440377016E-2</v>
      </c>
      <c r="AV13" s="116">
        <f t="shared" si="9"/>
        <v>0.16307268359844584</v>
      </c>
      <c r="AW13" s="116">
        <f t="shared" si="10"/>
        <v>0.16605824783129194</v>
      </c>
      <c r="AX13" s="116">
        <f t="shared" si="11"/>
        <v>1</v>
      </c>
      <c r="AY13" s="116">
        <f>SUMPRODUCT(AN13:AW13,幕後結果_最佳化!$Z$1005:$AI$1005)</f>
        <v>1.9176973105786435E-2</v>
      </c>
      <c r="AZ13" s="116">
        <f>(SUMPRODUCT(AN13:AW13,MMULT(AN13:AW13,幕後結果!$AB$9:$AK$18)))*252</f>
        <v>4.308326695282768E-2</v>
      </c>
      <c r="BA13" s="116">
        <f t="shared" si="12"/>
        <v>0.2075650908819392</v>
      </c>
      <c r="BB13" s="92">
        <f t="shared" si="13"/>
        <v>-0.11429198808631538</v>
      </c>
      <c r="BC13" s="50"/>
      <c r="BD13" s="50"/>
    </row>
    <row r="14" spans="1:56">
      <c r="A14" s="85">
        <v>13</v>
      </c>
      <c r="B14" s="116">
        <v>1.6334982297599776E-2</v>
      </c>
      <c r="C14" s="116">
        <v>0.70784684838662759</v>
      </c>
      <c r="D14" s="116">
        <v>0.23404925361988815</v>
      </c>
      <c r="E14" s="116">
        <v>0.1978053681737173</v>
      </c>
      <c r="F14" s="116">
        <v>0.72417918207133836</v>
      </c>
      <c r="G14" s="116">
        <v>0.6720731348388691</v>
      </c>
      <c r="H14" s="116">
        <v>0.60935070085013665</v>
      </c>
      <c r="I14" s="116">
        <v>0.60564393624751367</v>
      </c>
      <c r="J14" s="116">
        <v>0.3214253063916177</v>
      </c>
      <c r="K14" s="94">
        <v>0.34604950607344453</v>
      </c>
      <c r="L14" s="95"/>
      <c r="M14" s="96">
        <v>13</v>
      </c>
      <c r="N14" s="119">
        <v>-2.1361159426623013</v>
      </c>
      <c r="O14" s="119">
        <v>0.54710542818636287</v>
      </c>
      <c r="P14" s="119">
        <v>-0.72557637697049415</v>
      </c>
      <c r="Q14" s="119">
        <v>-0.84948632502594479</v>
      </c>
      <c r="R14" s="119">
        <v>0.59530197519156558</v>
      </c>
      <c r="S14" s="119">
        <v>0.44564495731322584</v>
      </c>
      <c r="T14" s="119">
        <v>0.27762713717746085</v>
      </c>
      <c r="U14" s="116">
        <v>0.26798335963552855</v>
      </c>
      <c r="V14" s="116">
        <v>-0.46371686465949741</v>
      </c>
      <c r="W14" s="88">
        <v>-0.39600815503966152</v>
      </c>
      <c r="X14" s="50"/>
      <c r="Y14" s="89">
        <v>13</v>
      </c>
      <c r="Z14" s="116">
        <f>(幕後結果!$AB$2+幕後結果!$AB$4*幕後結果_最佳化!$N1015)*12/3</f>
        <v>-2.700385921345422</v>
      </c>
      <c r="AA14" s="116">
        <f>(幕後結果!$AC$2+幕後結果!$AC$4*幕後結果_最佳化!$O1015)*12/3</f>
        <v>-0.80956409540150831</v>
      </c>
      <c r="AB14" s="116">
        <f>(幕後結果!$AD$2+幕後結果!$AD$4*幕後結果_最佳化!$P1015)*12/3</f>
        <v>-0.753730670776671</v>
      </c>
      <c r="AC14" s="116">
        <f>(幕後結果!$AE$2+幕後結果!$AE$4*幕後結果_最佳化!$Q1015)*12/3</f>
        <v>6.8231501465560451E-2</v>
      </c>
      <c r="AD14" s="116">
        <f>(幕後結果!$AF$2+幕後結果!$AF$4*幕後結果_最佳化!$R1015)*12/3</f>
        <v>0.32140166359314004</v>
      </c>
      <c r="AE14" s="116">
        <f>(幕後結果!$AG$2+幕後結果!$AG$4*幕後結果_最佳化!$S1015)*12/3</f>
        <v>-0.20177058797285863</v>
      </c>
      <c r="AF14" s="116">
        <f>(幕後結果!$AH$2+幕後結果!$AH$4*幕後結果_最佳化!$T1015)*12/3</f>
        <v>1.0842595656105596</v>
      </c>
      <c r="AG14" s="116">
        <f>(幕後結果!$AI$2+幕後結果!$AI$4*幕後結果_最佳化!$U1015)*12/3</f>
        <v>-1.5076720922839995</v>
      </c>
      <c r="AH14" s="116">
        <f>(幕後結果!$AJ$2+幕後結果!$AJ$4*幕後結果_最佳化!$V1015)*12/3</f>
        <v>-0.40893518090970743</v>
      </c>
      <c r="AI14" s="90">
        <f>(幕後結果!$AK$2+幕後結果!$AK$4*幕後結果_最佳化!$W1015)*12/3</f>
        <v>-0.94281639121146144</v>
      </c>
      <c r="AJ14" s="50"/>
      <c r="AK14" s="50"/>
      <c r="AL14" s="50"/>
      <c r="AM14" s="91">
        <v>13</v>
      </c>
      <c r="AN14" s="116">
        <f t="shared" si="1"/>
        <v>1.3009300436949651E-2</v>
      </c>
      <c r="AO14" s="116">
        <f t="shared" si="2"/>
        <v>8.8543488337799056E-2</v>
      </c>
      <c r="AP14" s="116">
        <f t="shared" si="3"/>
        <v>0.15052515562912969</v>
      </c>
      <c r="AQ14" s="116">
        <f t="shared" si="4"/>
        <v>9.0271773647171732E-2</v>
      </c>
      <c r="AR14" s="116">
        <f t="shared" si="5"/>
        <v>3.7494294388603605E-2</v>
      </c>
      <c r="AS14" s="116">
        <f t="shared" si="6"/>
        <v>0.21004608214510428</v>
      </c>
      <c r="AT14" s="116">
        <f t="shared" si="7"/>
        <v>5.261821863601647E-2</v>
      </c>
      <c r="AU14" s="116">
        <f t="shared" si="8"/>
        <v>0.18773494957572298</v>
      </c>
      <c r="AV14" s="116">
        <f t="shared" si="9"/>
        <v>0.12751448042779404</v>
      </c>
      <c r="AW14" s="116">
        <f t="shared" si="10"/>
        <v>4.22422567757086E-2</v>
      </c>
      <c r="AX14" s="116">
        <f t="shared" si="11"/>
        <v>1.0000000000000002</v>
      </c>
      <c r="AY14" s="116">
        <f>SUMPRODUCT(AN14:AW14,幕後結果_最佳化!$Z$1005:$AI$1005)</f>
        <v>7.9537243238399918E-4</v>
      </c>
      <c r="AZ14" s="116">
        <f>(SUMPRODUCT(AN14:AW14,MMULT(AN14:AW14,幕後結果!$AB$9:$AK$18)))*252</f>
        <v>5.3892715044286041E-2</v>
      </c>
      <c r="BA14" s="116">
        <f t="shared" si="12"/>
        <v>0.2321480455319106</v>
      </c>
      <c r="BB14" s="92">
        <f t="shared" si="13"/>
        <v>-0.18136972668084939</v>
      </c>
      <c r="BC14" s="50"/>
      <c r="BD14" s="50"/>
    </row>
    <row r="15" spans="1:56">
      <c r="A15" s="85">
        <v>14</v>
      </c>
      <c r="B15" s="116">
        <v>5.5163420555125686E-2</v>
      </c>
      <c r="C15" s="116">
        <v>0.25236645556935966</v>
      </c>
      <c r="D15" s="116">
        <v>0.35756169984609953</v>
      </c>
      <c r="E15" s="116">
        <v>0.97864042275801544</v>
      </c>
      <c r="F15" s="116">
        <v>4.0583914068749394E-2</v>
      </c>
      <c r="G15" s="116">
        <v>0.62359296744479931</v>
      </c>
      <c r="H15" s="116">
        <v>0.29664428688995526</v>
      </c>
      <c r="I15" s="116">
        <v>0.25737199650804943</v>
      </c>
      <c r="J15" s="116">
        <v>0.73983775255680606</v>
      </c>
      <c r="K15" s="94">
        <v>0.39034298500308795</v>
      </c>
      <c r="L15" s="95"/>
      <c r="M15" s="96">
        <v>14</v>
      </c>
      <c r="N15" s="119">
        <v>-1.5967258039868557</v>
      </c>
      <c r="O15" s="119">
        <v>-0.66706140562013694</v>
      </c>
      <c r="P15" s="119">
        <v>-0.36498393309982313</v>
      </c>
      <c r="Q15" s="119">
        <v>2.0264454787388138</v>
      </c>
      <c r="R15" s="119">
        <v>-1.7439498894638785</v>
      </c>
      <c r="S15" s="119">
        <v>0.31493097186639996</v>
      </c>
      <c r="T15" s="119">
        <v>-0.53407654908425595</v>
      </c>
      <c r="U15" s="116">
        <v>-0.65146867307294531</v>
      </c>
      <c r="V15" s="116">
        <v>0.64284528595378732</v>
      </c>
      <c r="W15" s="88">
        <v>-0.27842520934828141</v>
      </c>
      <c r="X15" s="50"/>
      <c r="Y15" s="89">
        <v>14</v>
      </c>
      <c r="Z15" s="116">
        <f>(幕後結果!$AB$2+幕後結果!$AB$4*幕後結果_最佳化!$N1016)*12/3</f>
        <v>-2.0307058805961598</v>
      </c>
      <c r="AA15" s="116">
        <f>(幕後結果!$AC$2+幕後結果!$AC$4*幕後結果_最佳化!$O1016)*12/3</f>
        <v>-2.4359095868289939</v>
      </c>
      <c r="AB15" s="116">
        <f>(幕後結果!$AD$2+幕後結果!$AD$4*幕後結果_最佳化!$P1016)*12/3</f>
        <v>-0.40233969297090361</v>
      </c>
      <c r="AC15" s="116">
        <f>(幕後結果!$AE$2+幕後結果!$AE$4*幕後結果_最佳化!$Q1016)*12/3</f>
        <v>2.0607778592650146</v>
      </c>
      <c r="AD15" s="116">
        <f>(幕後結果!$AF$2+幕後結果!$AF$4*幕後結果_最佳化!$R1016)*12/3</f>
        <v>-1.1320008322728219</v>
      </c>
      <c r="AE15" s="116">
        <f>(幕後結果!$AG$2+幕後結果!$AG$4*幕後結果_最佳化!$S1016)*12/3</f>
        <v>0.9284885625894389</v>
      </c>
      <c r="AF15" s="116">
        <f>(幕後結果!$AH$2+幕後結果!$AH$4*幕後結果_最佳化!$T1016)*12/3</f>
        <v>-0.3144050040326356</v>
      </c>
      <c r="AG15" s="116">
        <f>(幕後結果!$AI$2+幕後結果!$AI$4*幕後結果_最佳化!$U1016)*12/3</f>
        <v>-2.6932287035026086</v>
      </c>
      <c r="AH15" s="116">
        <f>(幕後結果!$AJ$2+幕後結果!$AJ$4*幕後結果_最佳化!$V1016)*12/3</f>
        <v>-0.2745670259088373</v>
      </c>
      <c r="AI15" s="90">
        <f>(幕後結果!$AK$2+幕後結果!$AK$4*幕後結果_最佳化!$W1016)*12/3</f>
        <v>-1.2077060506948993</v>
      </c>
      <c r="AJ15" s="50"/>
      <c r="AK15" s="50"/>
      <c r="AL15" s="50"/>
      <c r="AM15" s="91">
        <v>14</v>
      </c>
      <c r="AN15" s="116">
        <f t="shared" si="1"/>
        <v>0.17389339065755727</v>
      </c>
      <c r="AO15" s="116">
        <f t="shared" si="2"/>
        <v>0.14627172201905173</v>
      </c>
      <c r="AP15" s="116">
        <f t="shared" si="3"/>
        <v>5.2150145933787022E-2</v>
      </c>
      <c r="AQ15" s="116">
        <f t="shared" si="4"/>
        <v>2.1728364235676808E-2</v>
      </c>
      <c r="AR15" s="116">
        <f t="shared" si="5"/>
        <v>9.8402209564000198E-2</v>
      </c>
      <c r="AS15" s="116">
        <f t="shared" si="6"/>
        <v>0.16122270997849583</v>
      </c>
      <c r="AT15" s="116">
        <f t="shared" si="7"/>
        <v>4.7060939188155876E-2</v>
      </c>
      <c r="AU15" s="116">
        <f t="shared" si="8"/>
        <v>0.15389119896387932</v>
      </c>
      <c r="AV15" s="116">
        <f t="shared" si="9"/>
        <v>8.3463086943352277E-2</v>
      </c>
      <c r="AW15" s="116">
        <f t="shared" si="10"/>
        <v>6.1916232516043813E-2</v>
      </c>
      <c r="AX15" s="116">
        <f t="shared" si="11"/>
        <v>1</v>
      </c>
      <c r="AY15" s="116">
        <f>SUMPRODUCT(AN15:AW15,幕後結果_最佳化!$Z$1005:$AI$1005)</f>
        <v>-0.1988248793913639</v>
      </c>
      <c r="AZ15" s="116">
        <f>(SUMPRODUCT(AN15:AW15,MMULT(AN15:AW15,幕後結果!$AB$9:$AK$18)))*252</f>
        <v>5.8971956267463606E-2</v>
      </c>
      <c r="BA15" s="116">
        <f t="shared" si="12"/>
        <v>0.24284142205864223</v>
      </c>
      <c r="BB15" s="92">
        <f t="shared" si="13"/>
        <v>-0.9954021737403238</v>
      </c>
      <c r="BC15" s="50"/>
      <c r="BD15" s="50"/>
    </row>
    <row r="16" spans="1:56">
      <c r="A16" s="85">
        <v>15</v>
      </c>
      <c r="B16" s="116">
        <v>0.98130677837319191</v>
      </c>
      <c r="C16" s="116">
        <v>0.19659848824646398</v>
      </c>
      <c r="D16" s="116">
        <v>0.24696155195009317</v>
      </c>
      <c r="E16" s="116">
        <v>0.66366378877603638</v>
      </c>
      <c r="F16" s="116">
        <v>0.65777983944278895</v>
      </c>
      <c r="G16" s="116">
        <v>0.49203573493676656</v>
      </c>
      <c r="H16" s="116">
        <v>0.56749265341708788</v>
      </c>
      <c r="I16" s="116">
        <v>0.75960775816289994</v>
      </c>
      <c r="J16" s="116">
        <v>0.71520509288154299</v>
      </c>
      <c r="K16" s="94">
        <v>0.5182481784513453</v>
      </c>
      <c r="L16" s="95"/>
      <c r="M16" s="96">
        <v>15</v>
      </c>
      <c r="N16" s="119">
        <v>2.0815188205231241</v>
      </c>
      <c r="O16" s="119">
        <v>-0.85383399350604006</v>
      </c>
      <c r="P16" s="119">
        <v>-0.68408244907729721</v>
      </c>
      <c r="Q16" s="119">
        <v>0.42248311533767263</v>
      </c>
      <c r="R16" s="119">
        <v>0.4064114322321285</v>
      </c>
      <c r="S16" s="119">
        <v>-1.9964778216237565E-2</v>
      </c>
      <c r="T16" s="119">
        <v>0.16999420613768973</v>
      </c>
      <c r="U16" s="116">
        <v>0.70504138215378831</v>
      </c>
      <c r="V16" s="116">
        <v>0.56865570386122533</v>
      </c>
      <c r="W16" s="88">
        <v>4.5757362360947698E-2</v>
      </c>
      <c r="X16" s="50"/>
      <c r="Y16" s="89">
        <v>15</v>
      </c>
      <c r="Z16" s="116">
        <f>(幕後結果!$AB$2+幕後結果!$AB$4*幕後結果_最佳化!$N1017)*12/3</f>
        <v>2.5360201928105108</v>
      </c>
      <c r="AA16" s="116">
        <f>(幕後結果!$AC$2+幕後結果!$AC$4*幕後結果_最佳化!$O1017)*12/3</f>
        <v>-2.3737112783672032</v>
      </c>
      <c r="AB16" s="116">
        <f>(幕後結果!$AD$2+幕後結果!$AD$4*幕後結果_最佳化!$P1017)*12/3</f>
        <v>0.41018637952957232</v>
      </c>
      <c r="AC16" s="116">
        <f>(幕後結果!$AE$2+幕後結果!$AE$4*幕後結果_最佳化!$Q1017)*12/3</f>
        <v>1.0092125060030737</v>
      </c>
      <c r="AD16" s="116">
        <f>(幕後結果!$AF$2+幕後結果!$AF$4*幕後結果_最佳化!$R1017)*12/3</f>
        <v>-1.1661653075938375E-2</v>
      </c>
      <c r="AE16" s="116">
        <f>(幕後結果!$AG$2+幕後結果!$AG$4*幕後結果_最佳化!$S1017)*12/3</f>
        <v>0.68648991799146886</v>
      </c>
      <c r="AF16" s="116">
        <f>(幕後結果!$AH$2+幕後結果!$AH$4*幕後結果_最佳化!$T1017)*12/3</f>
        <v>1.8143947101945548</v>
      </c>
      <c r="AG16" s="116">
        <f>(幕後結果!$AI$2+幕後結果!$AI$4*幕後結果_最佳化!$U1017)*12/3</f>
        <v>1.1359570986877128</v>
      </c>
      <c r="AH16" s="116">
        <f>(幕後結果!$AJ$2+幕後結果!$AJ$4*幕後結果_最佳化!$V1017)*12/3</f>
        <v>0.73592673656055896</v>
      </c>
      <c r="AI16" s="90">
        <f>(幕後結果!$AK$2+幕後結果!$AK$4*幕後結果_最佳化!$W1017)*12/3</f>
        <v>9.4302595155750069E-2</v>
      </c>
      <c r="AJ16" s="50"/>
      <c r="AK16" s="50"/>
      <c r="AL16" s="50"/>
      <c r="AM16" s="91">
        <v>15</v>
      </c>
      <c r="AN16" s="116">
        <f t="shared" si="1"/>
        <v>0.1499674882696761</v>
      </c>
      <c r="AO16" s="116">
        <f t="shared" si="2"/>
        <v>0.12756015273008497</v>
      </c>
      <c r="AP16" s="116">
        <f t="shared" si="3"/>
        <v>6.0823483543159085E-2</v>
      </c>
      <c r="AQ16" s="116">
        <f t="shared" si="4"/>
        <v>0.15003681959874751</v>
      </c>
      <c r="AR16" s="116">
        <f t="shared" si="5"/>
        <v>9.6450785300002534E-2</v>
      </c>
      <c r="AS16" s="116">
        <f t="shared" si="6"/>
        <v>4.7758940812134575E-2</v>
      </c>
      <c r="AT16" s="116">
        <f t="shared" si="7"/>
        <v>0.12381079186321567</v>
      </c>
      <c r="AU16" s="116">
        <f t="shared" si="8"/>
        <v>0.11099176712969699</v>
      </c>
      <c r="AV16" s="116">
        <f t="shared" si="9"/>
        <v>1.1945114267766023E-2</v>
      </c>
      <c r="AW16" s="116">
        <f t="shared" si="10"/>
        <v>0.12065465648551665</v>
      </c>
      <c r="AX16" s="116">
        <f t="shared" si="11"/>
        <v>1</v>
      </c>
      <c r="AY16" s="116">
        <f>SUMPRODUCT(AN16:AW16,幕後結果_最佳化!$Z$1005:$AI$1005)</f>
        <v>-1.3418637764705948E-3</v>
      </c>
      <c r="AZ16" s="116">
        <f>(SUMPRODUCT(AN16:AW16,MMULT(AN16:AW16,幕後結果!$AB$9:$AK$18)))*252</f>
        <v>4.6387691167189465E-2</v>
      </c>
      <c r="BA16" s="116">
        <f t="shared" si="12"/>
        <v>0.21537801922942246</v>
      </c>
      <c r="BB16" s="92">
        <f t="shared" si="13"/>
        <v>-0.20541494408184613</v>
      </c>
      <c r="BC16" s="50"/>
      <c r="BD16" s="50"/>
    </row>
    <row r="17" spans="1:56">
      <c r="A17" s="85">
        <v>16</v>
      </c>
      <c r="B17" s="116">
        <v>0.93900969915975097</v>
      </c>
      <c r="C17" s="116">
        <v>0.83143951806460459</v>
      </c>
      <c r="D17" s="116">
        <v>0.17984628692688331</v>
      </c>
      <c r="E17" s="116">
        <v>0.29928633747956046</v>
      </c>
      <c r="F17" s="116">
        <v>0.73698098663027989</v>
      </c>
      <c r="G17" s="116">
        <v>0.33883087548109958</v>
      </c>
      <c r="H17" s="116">
        <v>0.34701899883847842</v>
      </c>
      <c r="I17" s="116">
        <v>0.95854572037700869</v>
      </c>
      <c r="J17" s="116">
        <v>6.3997575566481224E-3</v>
      </c>
      <c r="K17" s="94">
        <v>0.32186512389703092</v>
      </c>
      <c r="L17" s="95"/>
      <c r="M17" s="96">
        <v>16</v>
      </c>
      <c r="N17" s="119">
        <v>1.546513502437993</v>
      </c>
      <c r="O17" s="119">
        <v>0.95986936957439251</v>
      </c>
      <c r="P17" s="119">
        <v>-0.91595104172333874</v>
      </c>
      <c r="Q17" s="119">
        <v>-0.52645418699015256</v>
      </c>
      <c r="R17" s="119">
        <v>0.63406557668008279</v>
      </c>
      <c r="S17" s="119">
        <v>-0.41565598839325529</v>
      </c>
      <c r="T17" s="119">
        <v>-0.39338113945982967</v>
      </c>
      <c r="U17" s="116">
        <v>1.7340536790429864</v>
      </c>
      <c r="V17" s="116">
        <v>-2.4892993317590686</v>
      </c>
      <c r="W17" s="88">
        <v>-0.46248961515601694</v>
      </c>
      <c r="X17" s="50"/>
      <c r="Y17" s="89">
        <v>16</v>
      </c>
      <c r="Z17" s="116">
        <f>(幕後結果!$AB$2+幕後結果!$AB$4*幕後結果_最佳化!$N1018)*12/3</f>
        <v>1.8717841278054304</v>
      </c>
      <c r="AA17" s="116">
        <f>(幕後結果!$AC$2+幕後結果!$AC$4*幕後結果_最佳化!$O1018)*12/3</f>
        <v>7.9220248693052886E-2</v>
      </c>
      <c r="AB17" s="116">
        <f>(幕後結果!$AD$2+幕後結果!$AD$4*幕後結果_最佳化!$P1018)*12/3</f>
        <v>0.23247557477672018</v>
      </c>
      <c r="AC17" s="116">
        <f>(幕後結果!$AE$2+幕後結果!$AE$4*幕後結果_最佳化!$Q1018)*12/3</f>
        <v>0.54837382657460854</v>
      </c>
      <c r="AD17" s="116">
        <f>(幕後結果!$AF$2+幕後結果!$AF$4*幕後結果_最佳化!$R1018)*12/3</f>
        <v>0.25991629692171325</v>
      </c>
      <c r="AE17" s="116">
        <f>(幕後結果!$AG$2+幕後結果!$AG$4*幕後結果_最佳化!$S1018)*12/3</f>
        <v>0.20708166440492257</v>
      </c>
      <c r="AF17" s="116">
        <f>(幕後結果!$AH$2+幕後結果!$AH$4*幕後結果_最佳化!$T1018)*12/3</f>
        <v>1.3012831396209352</v>
      </c>
      <c r="AG17" s="116">
        <f>(幕後結果!$AI$2+幕後結果!$AI$4*幕後結果_最佳化!$U1018)*12/3</f>
        <v>1.9901213121239827</v>
      </c>
      <c r="AH17" s="116">
        <f>(幕後結果!$AJ$2+幕後結果!$AJ$4*幕後結果_最佳化!$V1018)*12/3</f>
        <v>-0.91264800815321712</v>
      </c>
      <c r="AI17" s="90">
        <f>(幕後結果!$AK$2+幕後結果!$AK$4*幕後結果_最佳化!$W1018)*12/3</f>
        <v>-0.19602611522264224</v>
      </c>
      <c r="AJ17" s="50"/>
      <c r="AK17" s="50"/>
      <c r="AL17" s="50"/>
      <c r="AM17" s="91">
        <v>16</v>
      </c>
      <c r="AN17" s="116">
        <f t="shared" si="1"/>
        <v>8.1609693104259001E-2</v>
      </c>
      <c r="AO17" s="116">
        <f t="shared" si="2"/>
        <v>8.7600686560008703E-2</v>
      </c>
      <c r="AP17" s="116">
        <f t="shared" si="3"/>
        <v>0.17501896231227942</v>
      </c>
      <c r="AQ17" s="116">
        <f t="shared" si="4"/>
        <v>0.21211981427431578</v>
      </c>
      <c r="AR17" s="116">
        <f t="shared" si="5"/>
        <v>0.1256393952496708</v>
      </c>
      <c r="AS17" s="116">
        <f t="shared" si="6"/>
        <v>4.7231746748212445E-4</v>
      </c>
      <c r="AT17" s="116">
        <f t="shared" si="7"/>
        <v>2.3129662538046974E-2</v>
      </c>
      <c r="AU17" s="116">
        <f t="shared" si="8"/>
        <v>0.13035351017247807</v>
      </c>
      <c r="AV17" s="116">
        <f t="shared" si="9"/>
        <v>2.8313326710350414E-2</v>
      </c>
      <c r="AW17" s="116">
        <f t="shared" si="10"/>
        <v>0.13574263161110856</v>
      </c>
      <c r="AX17" s="116">
        <f t="shared" si="11"/>
        <v>0.99999999999999978</v>
      </c>
      <c r="AY17" s="116">
        <f>SUMPRODUCT(AN17:AW17,幕後結果_最佳化!$Z$1005:$AI$1005)</f>
        <v>4.766928333515795E-3</v>
      </c>
      <c r="AZ17" s="116">
        <f>(SUMPRODUCT(AN17:AW17,MMULT(AN17:AW17,幕後結果!$AB$9:$AK$18)))*252</f>
        <v>4.2668419286717302E-2</v>
      </c>
      <c r="BA17" s="116">
        <f t="shared" si="12"/>
        <v>0.20656335417183103</v>
      </c>
      <c r="BB17" s="92">
        <f t="shared" si="13"/>
        <v>-0.18460714786206933</v>
      </c>
      <c r="BC17" s="50"/>
      <c r="BD17" s="50"/>
    </row>
    <row r="18" spans="1:56">
      <c r="A18" s="85">
        <v>17</v>
      </c>
      <c r="B18" s="116">
        <v>0.52433997801393506</v>
      </c>
      <c r="C18" s="116">
        <v>2.0251357924785385E-2</v>
      </c>
      <c r="D18" s="116">
        <v>0.46905185045994768</v>
      </c>
      <c r="E18" s="116">
        <v>0.36100162963787485</v>
      </c>
      <c r="F18" s="116">
        <v>0.52658977955575925</v>
      </c>
      <c r="G18" s="116">
        <v>0.55852767458604058</v>
      </c>
      <c r="H18" s="116">
        <v>0.67740880177161822</v>
      </c>
      <c r="I18" s="116">
        <v>0.47056147584198516</v>
      </c>
      <c r="J18" s="116">
        <v>0.87218569202328466</v>
      </c>
      <c r="K18" s="94">
        <v>0.49179784877651511</v>
      </c>
      <c r="L18" s="95"/>
      <c r="M18" s="96">
        <v>17</v>
      </c>
      <c r="N18" s="119">
        <v>6.1049177638316354E-2</v>
      </c>
      <c r="O18" s="119">
        <v>-2.0485849672194472</v>
      </c>
      <c r="P18" s="119">
        <v>-7.7653478703303414E-2</v>
      </c>
      <c r="Q18" s="119">
        <v>-0.35578276224240746</v>
      </c>
      <c r="R18" s="119">
        <v>6.6700117351866123E-2</v>
      </c>
      <c r="S18" s="119">
        <v>0.14723738798573116</v>
      </c>
      <c r="T18" s="119">
        <v>0.46046512789268051</v>
      </c>
      <c r="U18" s="116">
        <v>-7.3858532842892205E-2</v>
      </c>
      <c r="V18" s="116">
        <v>1.1367839465392418</v>
      </c>
      <c r="W18" s="88">
        <v>-2.0561192828449142E-2</v>
      </c>
      <c r="X18" s="50"/>
      <c r="Y18" s="89">
        <v>17</v>
      </c>
      <c r="Z18" s="116">
        <f>(幕後結果!$AB$2+幕後結果!$AB$4*幕後結果_最佳化!$N1019)*12/3</f>
        <v>2.7505305789384538E-2</v>
      </c>
      <c r="AA18" s="116">
        <f>(幕後結果!$AC$2+幕後結果!$AC$4*幕後結果_最佳化!$O1019)*12/3</f>
        <v>-4.1957139045402068</v>
      </c>
      <c r="AB18" s="116">
        <f>(幕後結果!$AD$2+幕後結果!$AD$4*幕後結果_最佳化!$P1019)*12/3</f>
        <v>0.20544915665376226</v>
      </c>
      <c r="AC18" s="116">
        <f>(幕後結果!$AE$2+幕後結果!$AE$4*幕後結果_最佳化!$Q1019)*12/3</f>
        <v>0.26073887948626961</v>
      </c>
      <c r="AD18" s="116">
        <f>(幕後結果!$AF$2+幕後結果!$AF$4*幕後結果_最佳化!$R1019)*12/3</f>
        <v>-0.29965427039743298</v>
      </c>
      <c r="AE18" s="116">
        <f>(幕後結果!$AG$2+幕後結果!$AG$4*幕後結果_最佳化!$S1019)*12/3</f>
        <v>-0.27919922278682341</v>
      </c>
      <c r="AF18" s="116">
        <f>(幕後結果!$AH$2+幕後結果!$AH$4*幕後結果_最佳化!$T1019)*12/3</f>
        <v>1.6704224069872236</v>
      </c>
      <c r="AG18" s="116">
        <f>(幕後結果!$AI$2+幕後結果!$AI$4*幕後結果_最佳化!$U1019)*12/3</f>
        <v>-0.76529828763270402</v>
      </c>
      <c r="AH18" s="116">
        <f>(幕後結果!$AJ$2+幕後結果!$AJ$4*幕後結果_最佳化!$V1019)*12/3</f>
        <v>0.33172836852004839</v>
      </c>
      <c r="AI18" s="90">
        <f>(幕後結果!$AK$2+幕後結果!$AK$4*幕後結果_最佳化!$W1019)*12/3</f>
        <v>-0.63188758590678384</v>
      </c>
      <c r="AJ18" s="50"/>
      <c r="AK18" s="50"/>
      <c r="AL18" s="50"/>
      <c r="AM18" s="91">
        <v>17</v>
      </c>
      <c r="AN18" s="116">
        <f t="shared" si="1"/>
        <v>0.10846966747794749</v>
      </c>
      <c r="AO18" s="116">
        <f t="shared" si="2"/>
        <v>6.1618770820054257E-2</v>
      </c>
      <c r="AP18" s="116">
        <f t="shared" si="3"/>
        <v>0.16904968285953981</v>
      </c>
      <c r="AQ18" s="116">
        <f t="shared" si="4"/>
        <v>8.1903182813074654E-2</v>
      </c>
      <c r="AR18" s="116">
        <f t="shared" si="5"/>
        <v>0.20526609836682244</v>
      </c>
      <c r="AS18" s="116">
        <f t="shared" si="6"/>
        <v>5.7013888516380402E-2</v>
      </c>
      <c r="AT18" s="116">
        <f t="shared" si="7"/>
        <v>4.5970046349999183E-2</v>
      </c>
      <c r="AU18" s="116">
        <f t="shared" si="8"/>
        <v>7.1593656060474631E-2</v>
      </c>
      <c r="AV18" s="116">
        <f t="shared" si="9"/>
        <v>0.17374311525963665</v>
      </c>
      <c r="AW18" s="116">
        <f t="shared" si="10"/>
        <v>2.5371891476070458E-2</v>
      </c>
      <c r="AX18" s="116">
        <f t="shared" si="11"/>
        <v>1.0000000000000002</v>
      </c>
      <c r="AY18" s="116">
        <f>SUMPRODUCT(AN18:AW18,幕後結果_最佳化!$Z$1005:$AI$1005)</f>
        <v>7.4370397410606581E-2</v>
      </c>
      <c r="AZ18" s="116">
        <f>(SUMPRODUCT(AN18:AW18,MMULT(AN18:AW18,幕後結果!$AB$9:$AK$18)))*252</f>
        <v>4.3585900519000305E-2</v>
      </c>
      <c r="BA18" s="116">
        <f t="shared" si="12"/>
        <v>0.2087723653144743</v>
      </c>
      <c r="BB18" s="92">
        <f t="shared" si="13"/>
        <v>0.15074024458746083</v>
      </c>
      <c r="BC18" s="50"/>
      <c r="BD18" s="50"/>
    </row>
    <row r="19" spans="1:56">
      <c r="A19" s="85">
        <v>18</v>
      </c>
      <c r="B19" s="116">
        <v>0.32012871875022286</v>
      </c>
      <c r="C19" s="116">
        <v>0.42072926325477811</v>
      </c>
      <c r="D19" s="116">
        <v>0.63919468778208266</v>
      </c>
      <c r="E19" s="116">
        <v>0.67160058626955954</v>
      </c>
      <c r="F19" s="116">
        <v>0.41698161435005798</v>
      </c>
      <c r="G19" s="116">
        <v>0.47558323969186334</v>
      </c>
      <c r="H19" s="116">
        <v>0.46581614882501365</v>
      </c>
      <c r="I19" s="116">
        <v>0.61829503375954298</v>
      </c>
      <c r="J19" s="116">
        <v>0.89841509573181821</v>
      </c>
      <c r="K19" s="94">
        <v>0.11970717623584992</v>
      </c>
      <c r="L19" s="95"/>
      <c r="M19" s="96">
        <v>18</v>
      </c>
      <c r="N19" s="119">
        <v>-0.46733888865911766</v>
      </c>
      <c r="O19" s="119">
        <v>-0.20002819982929504</v>
      </c>
      <c r="P19" s="119">
        <v>0.35630705769749921</v>
      </c>
      <c r="Q19" s="119">
        <v>0.44433717557825503</v>
      </c>
      <c r="R19" s="119">
        <v>-0.20962133238654823</v>
      </c>
      <c r="S19" s="119">
        <v>-6.1242002436591197E-2</v>
      </c>
      <c r="T19" s="119">
        <v>-8.5791331353357411E-2</v>
      </c>
      <c r="U19" s="116">
        <v>0.30100598264717399</v>
      </c>
      <c r="V19" s="116">
        <v>1.2725724257089195</v>
      </c>
      <c r="W19" s="88">
        <v>-1.1764518754180782</v>
      </c>
      <c r="X19" s="50"/>
      <c r="Y19" s="89">
        <v>18</v>
      </c>
      <c r="Z19" s="116">
        <f>(幕後結果!$AB$2+幕後結果!$AB$4*幕後結果_最佳化!$N1020)*12/3</f>
        <v>-0.62851510763238116</v>
      </c>
      <c r="AA19" s="116">
        <f>(幕後結果!$AC$2+幕後結果!$AC$4*幕後結果_最佳化!$O1020)*12/3</f>
        <v>-1.6941769041522106</v>
      </c>
      <c r="AB19" s="116">
        <f>(幕後結果!$AD$2+幕後結果!$AD$4*幕後結果_最佳化!$P1020)*12/3</f>
        <v>0.60984286427639711</v>
      </c>
      <c r="AC19" s="116">
        <f>(幕後結果!$AE$2+幕後結果!$AE$4*幕後結果_最佳化!$Q1020)*12/3</f>
        <v>1.2316211236291397</v>
      </c>
      <c r="AD19" s="116">
        <f>(幕後結果!$AF$2+幕後結果!$AF$4*幕後結果_最佳化!$R1020)*12/3</f>
        <v>-0.1533958335314389</v>
      </c>
      <c r="AE19" s="116">
        <f>(幕後結果!$AG$2+幕後結果!$AG$4*幕後結果_最佳化!$S1020)*12/3</f>
        <v>0.42591589807291985</v>
      </c>
      <c r="AF19" s="116">
        <f>(幕後結果!$AH$2+幕後結果!$AH$4*幕後結果_最佳化!$T1020)*12/3</f>
        <v>0.93134774207955096</v>
      </c>
      <c r="AG19" s="116">
        <f>(幕後結果!$AI$2+幕後結果!$AI$4*幕後結果_最佳化!$U1020)*12/3</f>
        <v>-0.7749477278287763</v>
      </c>
      <c r="AH19" s="116">
        <f>(幕後結果!$AJ$2+幕後結果!$AJ$4*幕後結果_最佳化!$V1020)*12/3</f>
        <v>0.8969724313995836</v>
      </c>
      <c r="AI19" s="90">
        <f>(幕後結果!$AK$2+幕後結果!$AK$4*幕後結果_最佳化!$W1020)*12/3</f>
        <v>-1.0454810874469245</v>
      </c>
      <c r="AJ19" s="50"/>
      <c r="AK19" s="50"/>
      <c r="AL19" s="50"/>
      <c r="AM19" s="91">
        <v>18</v>
      </c>
      <c r="AN19" s="116">
        <f t="shared" si="1"/>
        <v>0.15460285461282389</v>
      </c>
      <c r="AO19" s="116">
        <f t="shared" si="2"/>
        <v>0.17789729883793298</v>
      </c>
      <c r="AP19" s="116">
        <f t="shared" si="3"/>
        <v>0.11542184978556548</v>
      </c>
      <c r="AQ19" s="116">
        <f t="shared" si="4"/>
        <v>1.0962419017310548E-2</v>
      </c>
      <c r="AR19" s="116">
        <f t="shared" si="5"/>
        <v>0.10581467898557305</v>
      </c>
      <c r="AS19" s="116">
        <f t="shared" si="6"/>
        <v>9.6089552181468765E-2</v>
      </c>
      <c r="AT19" s="116">
        <f t="shared" si="7"/>
        <v>6.7304753152338484E-2</v>
      </c>
      <c r="AU19" s="116">
        <f t="shared" si="8"/>
        <v>5.186160614358587E-2</v>
      </c>
      <c r="AV19" s="116">
        <f t="shared" si="9"/>
        <v>0.17319708233706976</v>
      </c>
      <c r="AW19" s="116">
        <f t="shared" si="10"/>
        <v>4.6847904946331093E-2</v>
      </c>
      <c r="AX19" s="116">
        <f t="shared" si="11"/>
        <v>0.99999999999999989</v>
      </c>
      <c r="AY19" s="116">
        <f>SUMPRODUCT(AN19:AW19,幕後結果_最佳化!$Z$1005:$AI$1005)</f>
        <v>-0.11765287780504011</v>
      </c>
      <c r="AZ19" s="116">
        <f>(SUMPRODUCT(AN19:AW19,MMULT(AN19:AW19,幕後結果!$AB$9:$AK$18)))*252</f>
        <v>5.6214590971892894E-2</v>
      </c>
      <c r="BA19" s="116">
        <f t="shared" si="12"/>
        <v>0.23709616397549096</v>
      </c>
      <c r="BB19" s="92">
        <f t="shared" si="13"/>
        <v>-0.67716354036683923</v>
      </c>
      <c r="BC19" s="50"/>
      <c r="BD19" s="50"/>
    </row>
    <row r="20" spans="1:56">
      <c r="A20" s="85">
        <v>19</v>
      </c>
      <c r="B20" s="116">
        <v>0.28748707826915765</v>
      </c>
      <c r="C20" s="116">
        <v>0.41627618096956898</v>
      </c>
      <c r="D20" s="116">
        <v>0.44095823516818333</v>
      </c>
      <c r="E20" s="116">
        <v>0.82559809342132606</v>
      </c>
      <c r="F20" s="116">
        <v>0.66528898798017866</v>
      </c>
      <c r="G20" s="116">
        <v>0.89987120157026768</v>
      </c>
      <c r="H20" s="116">
        <v>0.26405650171803319</v>
      </c>
      <c r="I20" s="116">
        <v>0.34851127736117826</v>
      </c>
      <c r="J20" s="116">
        <v>0.25632717215342238</v>
      </c>
      <c r="K20" s="94">
        <v>0.31319813596105783</v>
      </c>
      <c r="L20" s="95"/>
      <c r="M20" s="96">
        <v>19</v>
      </c>
      <c r="N20" s="119">
        <v>-0.56074093575807027</v>
      </c>
      <c r="O20" s="119">
        <v>-0.21142921470014922</v>
      </c>
      <c r="P20" s="119">
        <v>-0.14854019046294131</v>
      </c>
      <c r="Q20" s="119">
        <v>0.93691202496604575</v>
      </c>
      <c r="R20" s="119">
        <v>0.42694138112870067</v>
      </c>
      <c r="S20" s="119">
        <v>1.2808180092294195</v>
      </c>
      <c r="T20" s="119">
        <v>-0.63088915489933295</v>
      </c>
      <c r="U20" s="116">
        <v>-0.38934283315512552</v>
      </c>
      <c r="V20" s="116">
        <v>-0.65471021942881347</v>
      </c>
      <c r="W20" s="88">
        <v>-0.48680535948618581</v>
      </c>
      <c r="X20" s="50"/>
      <c r="Y20" s="89">
        <v>19</v>
      </c>
      <c r="Z20" s="116">
        <f>(幕後結果!$AB$2+幕後結果!$AB$4*幕後結果_最佳化!$N1021)*12/3</f>
        <v>-0.74447845627811438</v>
      </c>
      <c r="AA20" s="116">
        <f>(幕後結果!$AC$2+幕後結果!$AC$4*幕後結果_最佳化!$O1021)*12/3</f>
        <v>-1.7180035778447929</v>
      </c>
      <c r="AB20" s="116">
        <f>(幕後結果!$AD$2+幕後結果!$AD$4*幕後結果_最佳化!$P1021)*12/3</f>
        <v>0.14338386667592962</v>
      </c>
      <c r="AC20" s="116">
        <f>(幕後結果!$AE$2+幕後結果!$AE$4*幕後結果_最佳化!$Q1021)*12/3</f>
        <v>1.4622660199316522</v>
      </c>
      <c r="AD20" s="116">
        <f>(幕後結果!$AF$2+幕後結果!$AF$4*幕後結果_最佳化!$R1021)*12/3</f>
        <v>0.26890426546876811</v>
      </c>
      <c r="AE20" s="116">
        <f>(幕後結果!$AG$2+幕後結果!$AG$4*幕後結果_最佳化!$S1021)*12/3</f>
        <v>1.6223501605212121</v>
      </c>
      <c r="AF20" s="116">
        <f>(幕後結果!$AH$2+幕後結果!$AH$4*幕後結果_最佳化!$T1021)*12/3</f>
        <v>0.4045687226150016</v>
      </c>
      <c r="AG20" s="116">
        <f>(幕後結果!$AI$2+幕後結果!$AI$4*幕後結果_最佳化!$U1021)*12/3</f>
        <v>-1.4582896248295885</v>
      </c>
      <c r="AH20" s="116">
        <f>(幕後結果!$AJ$2+幕後結果!$AJ$4*幕後結果_最佳化!$V1021)*12/3</f>
        <v>-0.63730849671132828</v>
      </c>
      <c r="AI20" s="90">
        <f>(幕後結果!$AK$2+幕後結果!$AK$4*幕後結果_最佳化!$W1021)*12/3</f>
        <v>-0.6560899159124427</v>
      </c>
      <c r="AJ20" s="50"/>
      <c r="AK20" s="50"/>
      <c r="AL20" s="50"/>
      <c r="AM20" s="91">
        <v>19</v>
      </c>
      <c r="AN20" s="116">
        <f t="shared" si="1"/>
        <v>1.1282169352943018E-2</v>
      </c>
      <c r="AO20" s="116">
        <f t="shared" si="2"/>
        <v>0.19111389696438508</v>
      </c>
      <c r="AP20" s="116">
        <f t="shared" si="3"/>
        <v>2.8885920382113586E-2</v>
      </c>
      <c r="AQ20" s="116">
        <f t="shared" si="4"/>
        <v>7.3095278874786354E-2</v>
      </c>
      <c r="AR20" s="116">
        <f t="shared" si="5"/>
        <v>0.22525623425721536</v>
      </c>
      <c r="AS20" s="116">
        <f t="shared" si="6"/>
        <v>8.5026508446517546E-2</v>
      </c>
      <c r="AT20" s="116">
        <f t="shared" si="7"/>
        <v>1.8674058297335633E-3</v>
      </c>
      <c r="AU20" s="116">
        <f t="shared" si="8"/>
        <v>0.18789835855064524</v>
      </c>
      <c r="AV20" s="116">
        <f t="shared" si="9"/>
        <v>0.10258969876036625</v>
      </c>
      <c r="AW20" s="116">
        <f t="shared" si="10"/>
        <v>9.2984528581294038E-2</v>
      </c>
      <c r="AX20" s="116">
        <f t="shared" si="11"/>
        <v>1</v>
      </c>
      <c r="AY20" s="116">
        <f>SUMPRODUCT(AN20:AW20,幕後結果_最佳化!$Z$1005:$AI$1005)</f>
        <v>-0.34582635994227695</v>
      </c>
      <c r="AZ20" s="116">
        <f>(SUMPRODUCT(AN20:AW20,MMULT(AN20:AW20,幕後結果!$AB$9:$AK$18)))*252</f>
        <v>5.2557287813887868E-2</v>
      </c>
      <c r="BA20" s="116">
        <f t="shared" si="12"/>
        <v>0.22925376292198099</v>
      </c>
      <c r="BB20" s="92">
        <f t="shared" si="13"/>
        <v>-1.6956160500386954</v>
      </c>
      <c r="BC20" s="50"/>
      <c r="BD20" s="50"/>
    </row>
    <row r="21" spans="1:56">
      <c r="A21" s="85">
        <v>20</v>
      </c>
      <c r="B21" s="116">
        <v>0.31103667050411943</v>
      </c>
      <c r="C21" s="116">
        <v>0.77930866120492515</v>
      </c>
      <c r="D21" s="116">
        <v>2.8156059204103245E-2</v>
      </c>
      <c r="E21" s="116">
        <v>7.1972853070319642E-2</v>
      </c>
      <c r="F21" s="116">
        <v>0.25438824684033912</v>
      </c>
      <c r="G21" s="116">
        <v>0.82081152013812431</v>
      </c>
      <c r="H21" s="116">
        <v>0.29780520574295899</v>
      </c>
      <c r="I21" s="116">
        <v>2.0602369602797932E-3</v>
      </c>
      <c r="J21" s="116">
        <v>0.39266793830321367</v>
      </c>
      <c r="K21" s="94">
        <v>0.94309737776787217</v>
      </c>
      <c r="L21" s="95"/>
      <c r="M21" s="96">
        <v>20</v>
      </c>
      <c r="N21" s="119">
        <v>-0.49291401936399992</v>
      </c>
      <c r="O21" s="119">
        <v>0.76986044854806912</v>
      </c>
      <c r="P21" s="119">
        <v>-1.9086123435396922</v>
      </c>
      <c r="Q21" s="119">
        <v>-1.4612541549204747</v>
      </c>
      <c r="R21" s="119">
        <v>-0.66074401180084597</v>
      </c>
      <c r="S21" s="119">
        <v>0.91846216191527674</v>
      </c>
      <c r="T21" s="119">
        <v>-0.53072348170232442</v>
      </c>
      <c r="U21" s="116">
        <v>-2.8687883731318724</v>
      </c>
      <c r="V21" s="116">
        <v>-0.27237216033194933</v>
      </c>
      <c r="W21" s="88">
        <v>1.5813184441515831</v>
      </c>
      <c r="X21" s="50"/>
      <c r="Y21" s="89">
        <v>20</v>
      </c>
      <c r="Z21" s="116">
        <f>(幕後結果!$AB$2+幕後結果!$AB$4*幕後結果_最佳化!$N1022)*12/3</f>
        <v>-0.66026792130945644</v>
      </c>
      <c r="AA21" s="116">
        <f>(幕後結果!$AC$2+幕後結果!$AC$4*幕後結果_最佳化!$O1022)*12/3</f>
        <v>-0.35982171203658408</v>
      </c>
      <c r="AB21" s="116">
        <f>(幕後結果!$AD$2+幕後結果!$AD$4*幕後結果_最佳化!$P1022)*12/3</f>
        <v>-1.2606499200491608</v>
      </c>
      <c r="AC21" s="116">
        <f>(幕後結果!$AE$2+幕後結果!$AE$4*幕後結果_最佳化!$Q1022)*12/3</f>
        <v>-0.51786142537502355</v>
      </c>
      <c r="AD21" s="116">
        <f>(幕後結果!$AF$2+幕後結果!$AF$4*幕後結果_最佳化!$R1022)*12/3</f>
        <v>-0.72775220723022027</v>
      </c>
      <c r="AE21" s="116">
        <f>(幕後結果!$AG$2+幕後結果!$AG$4*幕後結果_最佳化!$S1022)*12/3</f>
        <v>-0.12754793135129061</v>
      </c>
      <c r="AF21" s="116">
        <f>(幕後結果!$AH$2+幕後結果!$AH$4*幕後結果_最佳化!$T1022)*12/3</f>
        <v>0.37062206531849445</v>
      </c>
      <c r="AG21" s="116">
        <f>(幕後結果!$AI$2+幕後結果!$AI$4*幕後結果_最佳化!$U1022)*12/3</f>
        <v>-4.4806970320102835</v>
      </c>
      <c r="AH21" s="116">
        <f>(幕後結果!$AJ$2+幕後結果!$AJ$4*幕後結果_最佳化!$V1022)*12/3</f>
        <v>-0.66048653170080152</v>
      </c>
      <c r="AI21" s="90">
        <f>(幕後結果!$AK$2+幕後結果!$AK$4*幕後結果_最佳化!$W1022)*12/3</f>
        <v>-3.6704466258117074E-2</v>
      </c>
      <c r="AJ21" s="50"/>
      <c r="AK21" s="50"/>
      <c r="AL21" s="50"/>
      <c r="AM21" s="91">
        <v>20</v>
      </c>
      <c r="AN21" s="116">
        <f t="shared" si="1"/>
        <v>3.4638779130896968E-2</v>
      </c>
      <c r="AO21" s="116">
        <f t="shared" si="2"/>
        <v>0.12747382715553357</v>
      </c>
      <c r="AP21" s="116">
        <f t="shared" si="3"/>
        <v>0.12852481028816196</v>
      </c>
      <c r="AQ21" s="116">
        <f t="shared" si="4"/>
        <v>3.4006329195755691E-2</v>
      </c>
      <c r="AR21" s="116">
        <f t="shared" si="5"/>
        <v>6.7455200145975613E-2</v>
      </c>
      <c r="AS21" s="116">
        <f t="shared" si="6"/>
        <v>4.7695663033012557E-2</v>
      </c>
      <c r="AT21" s="116">
        <f t="shared" si="7"/>
        <v>0.15018179754417663</v>
      </c>
      <c r="AU21" s="116">
        <f t="shared" si="8"/>
        <v>0.16869197912457945</v>
      </c>
      <c r="AV21" s="116">
        <f t="shared" si="9"/>
        <v>0.169584488132766</v>
      </c>
      <c r="AW21" s="116">
        <f t="shared" si="10"/>
        <v>7.1747126249141424E-2</v>
      </c>
      <c r="AX21" s="116">
        <f t="shared" si="11"/>
        <v>0.99999999999999978</v>
      </c>
      <c r="AY21" s="116">
        <f>SUMPRODUCT(AN21:AW21,幕後結果_最佳化!$Z$1005:$AI$1005)</f>
        <v>-4.7472555120339308E-2</v>
      </c>
      <c r="AZ21" s="116">
        <f>(SUMPRODUCT(AN21:AW21,MMULT(AN21:AW21,幕後結果!$AB$9:$AK$18)))*252</f>
        <v>5.0013844647247535E-2</v>
      </c>
      <c r="BA21" s="116">
        <f t="shared" si="12"/>
        <v>0.22363775317966225</v>
      </c>
      <c r="BB21" s="92">
        <f t="shared" si="13"/>
        <v>-0.40410241041787504</v>
      </c>
      <c r="BC21" s="50"/>
      <c r="BD21" s="50"/>
    </row>
    <row r="22" spans="1:56">
      <c r="A22" s="85">
        <v>21</v>
      </c>
      <c r="B22" s="116">
        <v>0.9550597370070617</v>
      </c>
      <c r="C22" s="116">
        <v>0.77686064113912101</v>
      </c>
      <c r="D22" s="116">
        <v>0.16475524979767631</v>
      </c>
      <c r="E22" s="116">
        <v>0.91808988172751604</v>
      </c>
      <c r="F22" s="116">
        <v>0.21162836738737667</v>
      </c>
      <c r="G22" s="116">
        <v>0.28128936248487868</v>
      </c>
      <c r="H22" s="116">
        <v>0.28244135504007084</v>
      </c>
      <c r="I22" s="116">
        <v>0.34572638306547865</v>
      </c>
      <c r="J22" s="116">
        <v>0.97036273316224064</v>
      </c>
      <c r="K22" s="94">
        <v>0.86082072218038075</v>
      </c>
      <c r="L22" s="95"/>
      <c r="M22" s="96">
        <v>21</v>
      </c>
      <c r="N22" s="119">
        <v>1.6960282722742963</v>
      </c>
      <c r="O22" s="119">
        <v>0.76163359594209823</v>
      </c>
      <c r="P22" s="119">
        <v>-0.97510032064930885</v>
      </c>
      <c r="Q22" s="119">
        <v>1.3923374482758772</v>
      </c>
      <c r="R22" s="119">
        <v>-0.80078394560213373</v>
      </c>
      <c r="S22" s="119">
        <v>-0.5790154846081107</v>
      </c>
      <c r="T22" s="119">
        <v>-0.57560424653513875</v>
      </c>
      <c r="U22" s="116">
        <v>-0.39688432181049926</v>
      </c>
      <c r="V22" s="116">
        <v>1.8861515620677283</v>
      </c>
      <c r="W22" s="88">
        <v>1.0840140809104231</v>
      </c>
      <c r="X22" s="50"/>
      <c r="Y22" s="89">
        <v>21</v>
      </c>
      <c r="Z22" s="116">
        <f>(幕後結果!$AB$2+幕後結果!$AB$4*幕後結果_最佳化!$N1023)*12/3</f>
        <v>2.0574142496361136</v>
      </c>
      <c r="AA22" s="116">
        <f>(幕後結果!$AC$2+幕後結果!$AC$4*幕後結果_最佳化!$O1023)*12/3</f>
        <v>-0.18097250245169461</v>
      </c>
      <c r="AB22" s="116">
        <f>(幕後結果!$AD$2+幕後結果!$AD$4*幕後結果_最佳化!$P1023)*12/3</f>
        <v>0.20615279125791353</v>
      </c>
      <c r="AC22" s="116">
        <f>(幕後結果!$AE$2+幕後結果!$AE$4*幕後結果_最佳化!$Q1023)*12/3</f>
        <v>1.9004552377791128</v>
      </c>
      <c r="AD22" s="116">
        <f>(幕後結果!$AF$2+幕後結果!$AF$4*幕後結果_最佳化!$R1023)*12/3</f>
        <v>-0.5789477834319251</v>
      </c>
      <c r="AE22" s="116">
        <f>(幕後結果!$AG$2+幕後結果!$AG$4*幕後結果_最佳化!$S1023)*12/3</f>
        <v>0.97514874603710255</v>
      </c>
      <c r="AF22" s="116">
        <f>(幕後結果!$AH$2+幕後結果!$AH$4*幕後結果_最佳化!$T1023)*12/3</f>
        <v>0.65589035037237786</v>
      </c>
      <c r="AG22" s="116">
        <f>(幕後結果!$AI$2+幕後結果!$AI$4*幕後結果_最佳化!$U1023)*12/3</f>
        <v>-0.66599521257337413</v>
      </c>
      <c r="AH22" s="116">
        <f>(幕後結果!$AJ$2+幕後結果!$AJ$4*幕後結果_最佳化!$V1023)*12/3</f>
        <v>1.7069249915043014</v>
      </c>
      <c r="AI22" s="90">
        <f>(幕後結果!$AK$2+幕後結果!$AK$4*幕後結果_最佳化!$W1023)*12/3</f>
        <v>0.45819023452770918</v>
      </c>
      <c r="AJ22" s="50"/>
      <c r="AK22" s="50"/>
      <c r="AL22" s="50"/>
      <c r="AM22" s="91">
        <v>21</v>
      </c>
      <c r="AN22" s="116">
        <f t="shared" si="1"/>
        <v>2.6347894543568787E-2</v>
      </c>
      <c r="AO22" s="116">
        <f t="shared" si="2"/>
        <v>0.14946650563634256</v>
      </c>
      <c r="AP22" s="116">
        <f t="shared" si="3"/>
        <v>0.13651956391032874</v>
      </c>
      <c r="AQ22" s="116">
        <f t="shared" si="4"/>
        <v>5.2294587816600964E-2</v>
      </c>
      <c r="AR22" s="116">
        <f t="shared" si="5"/>
        <v>0.14266217592396657</v>
      </c>
      <c r="AS22" s="116">
        <f t="shared" si="6"/>
        <v>1.3392764275747697E-2</v>
      </c>
      <c r="AT22" s="116">
        <f t="shared" si="7"/>
        <v>0.1203102003978546</v>
      </c>
      <c r="AU22" s="116">
        <f t="shared" si="8"/>
        <v>0.14534809588468198</v>
      </c>
      <c r="AV22" s="116">
        <f t="shared" si="9"/>
        <v>8.1301528746695342E-2</v>
      </c>
      <c r="AW22" s="116">
        <f t="shared" si="10"/>
        <v>0.1323566828642127</v>
      </c>
      <c r="AX22" s="116">
        <f t="shared" si="11"/>
        <v>1</v>
      </c>
      <c r="AY22" s="116">
        <f>SUMPRODUCT(AN22:AW22,幕後結果_最佳化!$Z$1005:$AI$1005)</f>
        <v>-0.12552853732215691</v>
      </c>
      <c r="AZ22" s="116">
        <f>(SUMPRODUCT(AN22:AW22,MMULT(AN22:AW22,幕後結果!$AB$9:$AK$18)))*252</f>
        <v>4.4294467401999452E-2</v>
      </c>
      <c r="BA22" s="116">
        <f t="shared" si="12"/>
        <v>0.21046250830492222</v>
      </c>
      <c r="BB22" s="92">
        <f t="shared" si="13"/>
        <v>-0.8002781050111516</v>
      </c>
      <c r="BC22" s="50"/>
      <c r="BD22" s="50"/>
    </row>
    <row r="23" spans="1:56">
      <c r="A23" s="85">
        <v>22</v>
      </c>
      <c r="B23" s="116">
        <v>0.44139317516015697</v>
      </c>
      <c r="C23" s="116">
        <v>0.70455255877880374</v>
      </c>
      <c r="D23" s="116">
        <v>0.17351761354337758</v>
      </c>
      <c r="E23" s="116">
        <v>0.39689635485197772</v>
      </c>
      <c r="F23" s="116">
        <v>0.65056812939272479</v>
      </c>
      <c r="G23" s="116">
        <v>0.83757376837367303</v>
      </c>
      <c r="H23" s="116">
        <v>0.32555779821246844</v>
      </c>
      <c r="I23" s="116">
        <v>0.17254618667975419</v>
      </c>
      <c r="J23" s="116">
        <v>0.27571286695944175</v>
      </c>
      <c r="K23" s="94">
        <v>0.4699236913765048</v>
      </c>
      <c r="L23" s="95"/>
      <c r="M23" s="96">
        <v>22</v>
      </c>
      <c r="N23" s="119">
        <v>-0.14743795345478081</v>
      </c>
      <c r="O23" s="119">
        <v>0.53753968164645827</v>
      </c>
      <c r="P23" s="119">
        <v>-0.9403555252914686</v>
      </c>
      <c r="Q23" s="119">
        <v>-0.26138877860083909</v>
      </c>
      <c r="R23" s="119">
        <v>0.38685475122486762</v>
      </c>
      <c r="S23" s="119">
        <v>0.98453513843515961</v>
      </c>
      <c r="T23" s="119">
        <v>-0.45221292696163717</v>
      </c>
      <c r="U23" s="116">
        <v>-0.944151229741091</v>
      </c>
      <c r="V23" s="116">
        <v>-0.5956250565162382</v>
      </c>
      <c r="W23" s="88">
        <v>-7.5461683453142622E-2</v>
      </c>
      <c r="X23" s="50"/>
      <c r="Y23" s="89">
        <v>22</v>
      </c>
      <c r="Z23" s="116">
        <f>(幕後結果!$AB$2+幕後結果!$AB$4*幕後結果_最佳化!$N1024)*12/3</f>
        <v>-0.23134197456501596</v>
      </c>
      <c r="AA23" s="116">
        <f>(幕後結果!$AC$2+幕後結果!$AC$4*幕後結果_最佳化!$O1024)*12/3</f>
        <v>-0.64995995798607442</v>
      </c>
      <c r="AB23" s="116">
        <f>(幕後結果!$AD$2+幕後結果!$AD$4*幕後結果_最佳化!$P1024)*12/3</f>
        <v>-0.34173716574533741</v>
      </c>
      <c r="AC23" s="116">
        <f>(幕後結果!$AE$2+幕後結果!$AE$4*幕後結果_最佳化!$Q1024)*12/3</f>
        <v>0.56086102096903467</v>
      </c>
      <c r="AD23" s="116">
        <f>(幕後結果!$AF$2+幕後結果!$AF$4*幕後結果_最佳化!$R1024)*12/3</f>
        <v>0.13186174136910991</v>
      </c>
      <c r="AE23" s="116">
        <f>(幕後結果!$AG$2+幕後結果!$AG$4*幕後結果_最佳化!$S1024)*12/3</f>
        <v>0.87653899568414984</v>
      </c>
      <c r="AF23" s="116">
        <f>(幕後結果!$AH$2+幕後結果!$AH$4*幕後結果_最佳化!$T1024)*12/3</f>
        <v>0.71761765904496588</v>
      </c>
      <c r="AG23" s="116">
        <f>(幕後結果!$AI$2+幕後結果!$AI$4*幕後結果_最佳化!$U1024)*12/3</f>
        <v>-1.9195204277219196</v>
      </c>
      <c r="AH23" s="116">
        <f>(幕後結果!$AJ$2+幕後結果!$AJ$4*幕後結果_最佳化!$V1024)*12/3</f>
        <v>-0.42545524354730196</v>
      </c>
      <c r="AI23" s="90">
        <f>(幕後結果!$AK$2+幕後結果!$AK$4*幕後結果_最佳化!$W1024)*12/3</f>
        <v>-0.39516523328818809</v>
      </c>
      <c r="AJ23" s="50"/>
      <c r="AK23" s="50"/>
      <c r="AL23" s="50"/>
      <c r="AM23" s="91">
        <v>22</v>
      </c>
      <c r="AN23" s="116">
        <f t="shared" si="1"/>
        <v>9.2283304233369088E-3</v>
      </c>
      <c r="AO23" s="116">
        <f t="shared" si="2"/>
        <v>9.9206173299890982E-2</v>
      </c>
      <c r="AP23" s="116">
        <f t="shared" si="3"/>
        <v>0.15731877770426247</v>
      </c>
      <c r="AQ23" s="116">
        <f t="shared" si="4"/>
        <v>0.11106596618682779</v>
      </c>
      <c r="AR23" s="116">
        <f t="shared" si="5"/>
        <v>9.6724548096704471E-2</v>
      </c>
      <c r="AS23" s="116">
        <f t="shared" si="6"/>
        <v>5.0538037054845143E-2</v>
      </c>
      <c r="AT23" s="116">
        <f t="shared" si="7"/>
        <v>0.12948996899695836</v>
      </c>
      <c r="AU23" s="116">
        <f t="shared" si="8"/>
        <v>0.16847392833871747</v>
      </c>
      <c r="AV23" s="116">
        <f t="shared" si="9"/>
        <v>1.6999294367265851E-2</v>
      </c>
      <c r="AW23" s="116">
        <f t="shared" si="10"/>
        <v>0.16095497553119056</v>
      </c>
      <c r="AX23" s="116">
        <f t="shared" si="11"/>
        <v>1.0000000000000002</v>
      </c>
      <c r="AY23" s="116">
        <f>SUMPRODUCT(AN23:AW23,幕後結果_最佳化!$Z$1005:$AI$1005)</f>
        <v>-8.8297423033105518E-3</v>
      </c>
      <c r="AZ23" s="116">
        <f>(SUMPRODUCT(AN23:AW23,MMULT(AN23:AW23,幕後結果!$AB$9:$AK$18)))*252</f>
        <v>4.1823965338892335E-2</v>
      </c>
      <c r="BA23" s="116">
        <f t="shared" si="12"/>
        <v>0.20450908375642471</v>
      </c>
      <c r="BB23" s="92">
        <f t="shared" si="13"/>
        <v>-0.25294593938390497</v>
      </c>
      <c r="BC23" s="50"/>
      <c r="BD23" s="50"/>
    </row>
    <row r="24" spans="1:56">
      <c r="A24" s="85">
        <v>23</v>
      </c>
      <c r="B24" s="116">
        <v>0.62502195013685746</v>
      </c>
      <c r="C24" s="116">
        <v>0.79280553527752762</v>
      </c>
      <c r="D24" s="116">
        <v>0.1872999191791942</v>
      </c>
      <c r="E24" s="116">
        <v>0.34153908186681603</v>
      </c>
      <c r="F24" s="116">
        <v>0.45562287316491878</v>
      </c>
      <c r="G24" s="116">
        <v>0.14639970855782858</v>
      </c>
      <c r="H24" s="116">
        <v>0.38210632540921341</v>
      </c>
      <c r="I24" s="116">
        <v>0.10824817980859902</v>
      </c>
      <c r="J24" s="116">
        <v>0.32584405165920982</v>
      </c>
      <c r="K24" s="94">
        <v>0.30644145653476618</v>
      </c>
      <c r="L24" s="95"/>
      <c r="M24" s="96">
        <v>23</v>
      </c>
      <c r="N24" s="119">
        <v>0.31869725060654802</v>
      </c>
      <c r="O24" s="119">
        <v>0.8161944520184734</v>
      </c>
      <c r="P24" s="119">
        <v>-0.88789015982966424</v>
      </c>
      <c r="Q24" s="119">
        <v>-0.40826631909590716</v>
      </c>
      <c r="R24" s="119">
        <v>-0.11146736111699805</v>
      </c>
      <c r="S24" s="119">
        <v>-1.0520002888301874</v>
      </c>
      <c r="T24" s="119">
        <v>-0.29995346606898943</v>
      </c>
      <c r="U24" s="116">
        <v>-1.2358983253006819</v>
      </c>
      <c r="V24" s="116">
        <v>-0.45141829042611659</v>
      </c>
      <c r="W24" s="88">
        <v>-0.50596258856663612</v>
      </c>
      <c r="X24" s="50"/>
      <c r="Y24" s="89">
        <v>23</v>
      </c>
      <c r="Z24" s="116">
        <f>(幕後結果!$AB$2+幕後結果!$AB$4*幕後結果_最佳化!$N1025)*12/3</f>
        <v>0.34738837304018139</v>
      </c>
      <c r="AA24" s="116">
        <f>(幕後結果!$AC$2+幕後結果!$AC$4*幕後結果_最佳化!$O1025)*12/3</f>
        <v>-0.22545317117407748</v>
      </c>
      <c r="AB24" s="116">
        <f>(幕後結果!$AD$2+幕後結果!$AD$4*幕後結果_最佳化!$P1025)*12/3</f>
        <v>-0.12761247390759778</v>
      </c>
      <c r="AC24" s="116">
        <f>(幕後結果!$AE$2+幕後結果!$AE$4*幕後結果_最佳化!$Q1025)*12/3</f>
        <v>0.54269946976432704</v>
      </c>
      <c r="AD24" s="116">
        <f>(幕後結果!$AF$2+幕後結果!$AF$4*幕後結果_最佳化!$R1025)*12/3</f>
        <v>-0.19764551895350321</v>
      </c>
      <c r="AE24" s="116">
        <f>(幕後結果!$AG$2+幕後結果!$AG$4*幕後結果_最佳化!$S1025)*12/3</f>
        <v>-0.55802911865461591</v>
      </c>
      <c r="AF24" s="116">
        <f>(幕後結果!$AH$2+幕後結果!$AH$4*幕後結果_最佳化!$T1025)*12/3</f>
        <v>0.9576081124148712</v>
      </c>
      <c r="AG24" s="116">
        <f>(幕後結果!$AI$2+幕後結果!$AI$4*幕後結果_最佳化!$U1025)*12/3</f>
        <v>-2.2080930586209213</v>
      </c>
      <c r="AH24" s="116">
        <f>(幕後結果!$AJ$2+幕後結果!$AJ$4*幕後結果_最佳化!$V1025)*12/3</f>
        <v>-0.17372386328063039</v>
      </c>
      <c r="AI24" s="90">
        <f>(幕後結果!$AK$2+幕後結果!$AK$4*幕後結果_最佳化!$W1025)*12/3</f>
        <v>-0.69300160045799952</v>
      </c>
      <c r="AJ24" s="50"/>
      <c r="AK24" s="50"/>
      <c r="AL24" s="50"/>
      <c r="AM24" s="91">
        <v>23</v>
      </c>
      <c r="AN24" s="116">
        <f t="shared" si="1"/>
        <v>5.3497771991347046E-2</v>
      </c>
      <c r="AO24" s="116">
        <f t="shared" si="2"/>
        <v>0.16954151477236173</v>
      </c>
      <c r="AP24" s="116">
        <f t="shared" si="3"/>
        <v>6.8163417348194713E-2</v>
      </c>
      <c r="AQ24" s="116">
        <f t="shared" si="4"/>
        <v>0.19898042257802845</v>
      </c>
      <c r="AR24" s="116">
        <f t="shared" si="5"/>
        <v>0.10967590248227557</v>
      </c>
      <c r="AS24" s="116">
        <f t="shared" si="6"/>
        <v>4.3320485699840927E-3</v>
      </c>
      <c r="AT24" s="116">
        <f t="shared" si="7"/>
        <v>2.2040789810042757E-2</v>
      </c>
      <c r="AU24" s="116">
        <f t="shared" si="8"/>
        <v>0.19399689204747181</v>
      </c>
      <c r="AV24" s="116">
        <f t="shared" si="9"/>
        <v>7.8243136781458417E-2</v>
      </c>
      <c r="AW24" s="116">
        <f t="shared" si="10"/>
        <v>0.10152810361883531</v>
      </c>
      <c r="AX24" s="116">
        <f t="shared" si="11"/>
        <v>0.99999999999999989</v>
      </c>
      <c r="AY24" s="116">
        <f>SUMPRODUCT(AN24:AW24,幕後結果_最佳化!$Z$1005:$AI$1005)</f>
        <v>-0.19563661194034004</v>
      </c>
      <c r="AZ24" s="116">
        <f>(SUMPRODUCT(AN24:AW24,MMULT(AN24:AW24,幕後結果!$AB$9:$AK$18)))*252</f>
        <v>4.9514621815967386E-2</v>
      </c>
      <c r="BA24" s="116">
        <f t="shared" si="12"/>
        <v>0.22251881227430498</v>
      </c>
      <c r="BB24" s="92">
        <f t="shared" si="13"/>
        <v>-1.0719840246418784</v>
      </c>
      <c r="BC24" s="50"/>
      <c r="BD24" s="50"/>
    </row>
    <row r="25" spans="1:56">
      <c r="A25" s="85">
        <v>24</v>
      </c>
      <c r="B25" s="116">
        <v>0.33680012111108182</v>
      </c>
      <c r="C25" s="116">
        <v>0.74497125584561719</v>
      </c>
      <c r="D25" s="116">
        <v>0.94989768241713435</v>
      </c>
      <c r="E25" s="116">
        <v>0.97940503097440867</v>
      </c>
      <c r="F25" s="116">
        <v>0.74839899526380571</v>
      </c>
      <c r="G25" s="116">
        <v>0.21316313924369523</v>
      </c>
      <c r="H25" s="116">
        <v>2.1273015888260582E-2</v>
      </c>
      <c r="I25" s="116">
        <v>0.3069864058991767</v>
      </c>
      <c r="J25" s="116">
        <v>0.31797497237076033</v>
      </c>
      <c r="K25" s="94">
        <v>0.57472721498827517</v>
      </c>
      <c r="L25" s="95"/>
      <c r="M25" s="96">
        <v>24</v>
      </c>
      <c r="N25" s="119">
        <v>-0.42121205517408178</v>
      </c>
      <c r="O25" s="119">
        <v>0.65874818034893456</v>
      </c>
      <c r="P25" s="119">
        <v>1.6438623672020067</v>
      </c>
      <c r="Q25" s="119">
        <v>2.0416129667292839</v>
      </c>
      <c r="R25" s="119">
        <v>0.6694601240242648</v>
      </c>
      <c r="S25" s="119">
        <v>-0.79549386461854343</v>
      </c>
      <c r="T25" s="119">
        <v>-2.0281393109860129</v>
      </c>
      <c r="U25" s="116">
        <v>-0.50441068392335164</v>
      </c>
      <c r="V25" s="116">
        <v>-0.47336899687402628</v>
      </c>
      <c r="W25" s="88">
        <v>0.18842236362618323</v>
      </c>
      <c r="X25" s="50"/>
      <c r="Y25" s="89">
        <v>24</v>
      </c>
      <c r="Z25" s="116">
        <f>(幕後結果!$AB$2+幕後結果!$AB$4*幕後結果_最佳化!$N1026)*12/3</f>
        <v>-0.57124631921190905</v>
      </c>
      <c r="AA25" s="116">
        <f>(幕後結果!$AC$2+幕後結果!$AC$4*幕後結果_最佳化!$O1026)*12/3</f>
        <v>-0.50671269033292465</v>
      </c>
      <c r="AB25" s="116">
        <f>(幕後結果!$AD$2+幕後結果!$AD$4*幕後結果_最佳化!$P1026)*12/3</f>
        <v>1.8259092763540117</v>
      </c>
      <c r="AC25" s="116">
        <f>(幕後結果!$AE$2+幕後結果!$AE$4*幕後結果_最佳化!$Q1026)*12/3</f>
        <v>2.844753257013874</v>
      </c>
      <c r="AD25" s="116">
        <f>(幕後結果!$AF$2+幕後結果!$AF$4*幕後結果_最佳化!$R1026)*12/3</f>
        <v>0.78834051934071814</v>
      </c>
      <c r="AE25" s="116">
        <f>(幕後結果!$AG$2+幕後結果!$AG$4*幕後結果_最佳化!$S1026)*12/3</f>
        <v>1.3246523015692686</v>
      </c>
      <c r="AF25" s="116">
        <f>(幕後結果!$AH$2+幕後結果!$AH$4*幕後結果_最佳化!$T1026)*12/3</f>
        <v>-0.68321044503490302</v>
      </c>
      <c r="AG25" s="116">
        <f>(幕後結果!$AI$2+幕後結果!$AI$4*幕後結果_最佳化!$U1026)*12/3</f>
        <v>-1.662320068015033</v>
      </c>
      <c r="AH25" s="116">
        <f>(幕後結果!$AJ$2+幕後結果!$AJ$4*幕後結果_最佳化!$V1026)*12/3</f>
        <v>-0.22976605414731266</v>
      </c>
      <c r="AI25" s="90">
        <f>(幕後結果!$AK$2+幕後結果!$AK$4*幕後結果_最佳化!$W1026)*12/3</f>
        <v>-0.31935159483499898</v>
      </c>
      <c r="AJ25" s="50"/>
      <c r="AK25" s="50"/>
      <c r="AL25" s="50"/>
      <c r="AM25" s="91">
        <v>24</v>
      </c>
      <c r="AN25" s="116">
        <f t="shared" si="1"/>
        <v>5.0003731264879787E-3</v>
      </c>
      <c r="AO25" s="116">
        <f t="shared" si="2"/>
        <v>5.8212414927805753E-2</v>
      </c>
      <c r="AP25" s="116">
        <f t="shared" si="3"/>
        <v>0.1137338284928542</v>
      </c>
      <c r="AQ25" s="116">
        <f t="shared" si="4"/>
        <v>5.1519536578431471E-3</v>
      </c>
      <c r="AR25" s="116">
        <f t="shared" si="5"/>
        <v>0.12629868700083705</v>
      </c>
      <c r="AS25" s="116">
        <f t="shared" si="6"/>
        <v>0.11557955683797107</v>
      </c>
      <c r="AT25" s="116">
        <f t="shared" si="7"/>
        <v>0.14870941660496234</v>
      </c>
      <c r="AU25" s="116">
        <f t="shared" si="8"/>
        <v>9.2512580378083228E-2</v>
      </c>
      <c r="AV25" s="116">
        <f t="shared" si="9"/>
        <v>0.17439260472109566</v>
      </c>
      <c r="AW25" s="116">
        <f t="shared" si="10"/>
        <v>0.16040858425205973</v>
      </c>
      <c r="AX25" s="116">
        <f t="shared" si="11"/>
        <v>1</v>
      </c>
      <c r="AY25" s="116">
        <f>SUMPRODUCT(AN25:AW25,幕後結果_最佳化!$Z$1005:$AI$1005)</f>
        <v>5.9065482124212657E-2</v>
      </c>
      <c r="AZ25" s="116">
        <f>(SUMPRODUCT(AN25:AW25,MMULT(AN25:AW25,幕後結果!$AB$9:$AK$18)))*252</f>
        <v>4.1289987275479167E-2</v>
      </c>
      <c r="BA25" s="116">
        <f t="shared" si="12"/>
        <v>0.20319937813753064</v>
      </c>
      <c r="BB25" s="92">
        <f t="shared" si="13"/>
        <v>7.9554781478078318E-2</v>
      </c>
      <c r="BC25" s="50"/>
      <c r="BD25" s="50"/>
    </row>
    <row r="26" spans="1:56">
      <c r="A26" s="85">
        <v>25</v>
      </c>
      <c r="B26" s="116">
        <v>0.99055002837319317</v>
      </c>
      <c r="C26" s="116">
        <v>0.27650268869158778</v>
      </c>
      <c r="D26" s="116">
        <v>0.61053020540597736</v>
      </c>
      <c r="E26" s="116">
        <v>0.69246910788348304</v>
      </c>
      <c r="F26" s="116">
        <v>0.63572107175978121</v>
      </c>
      <c r="G26" s="116">
        <v>0.50881432921262526</v>
      </c>
      <c r="H26" s="116">
        <v>0.30823659036445994</v>
      </c>
      <c r="I26" s="116">
        <v>0.88380270789593629</v>
      </c>
      <c r="J26" s="116">
        <v>0.82762061577649026</v>
      </c>
      <c r="K26" s="94">
        <v>0.5258158100881789</v>
      </c>
      <c r="L26" s="95"/>
      <c r="M26" s="96">
        <v>25</v>
      </c>
      <c r="N26" s="119">
        <v>2.3474986183253117</v>
      </c>
      <c r="O26" s="119">
        <v>-0.59326266981449405</v>
      </c>
      <c r="P26" s="119">
        <v>0.28070119881137734</v>
      </c>
      <c r="Q26" s="119">
        <v>0.50286131056030758</v>
      </c>
      <c r="R26" s="119">
        <v>0.34704454156246639</v>
      </c>
      <c r="S26" s="119">
        <v>2.209604470570584E-2</v>
      </c>
      <c r="T26" s="119">
        <v>-0.50085499112505971</v>
      </c>
      <c r="U26" s="116">
        <v>1.1942131915846723</v>
      </c>
      <c r="V26" s="116">
        <v>0.94480435432654752</v>
      </c>
      <c r="W26" s="88">
        <v>6.4755868086388016E-2</v>
      </c>
      <c r="X26" s="50"/>
      <c r="Y26" s="89">
        <v>25</v>
      </c>
      <c r="Z26" s="116">
        <f>(幕後結果!$AB$2+幕後結果!$AB$4*幕後結果_最佳化!$N1027)*12/3</f>
        <v>2.866247516335656</v>
      </c>
      <c r="AA26" s="116">
        <f>(幕後結果!$AC$2+幕後結果!$AC$4*幕後結果_最佳化!$O1027)*12/3</f>
        <v>-1.9915153170995599</v>
      </c>
      <c r="AB26" s="116">
        <f>(幕後結果!$AD$2+幕後結果!$AD$4*幕後結果_最佳化!$P1027)*12/3</f>
        <v>1.3522092109343749</v>
      </c>
      <c r="AC26" s="116">
        <f>(幕後結果!$AE$2+幕後結果!$AE$4*幕後結果_最佳化!$Q1027)*12/3</f>
        <v>1.3558629272972091</v>
      </c>
      <c r="AD26" s="116">
        <f>(幕後結果!$AF$2+幕後結果!$AF$4*幕後結果_最佳化!$R1027)*12/3</f>
        <v>6.7321292156722362E-2</v>
      </c>
      <c r="AE26" s="116">
        <f>(幕後結果!$AG$2+幕後結果!$AG$4*幕後結果_最佳化!$S1027)*12/3</f>
        <v>1.0576328201997169</v>
      </c>
      <c r="AF26" s="116">
        <f>(幕後結果!$AH$2+幕後結果!$AH$4*幕後結果_最佳化!$T1027)*12/3</f>
        <v>1.304683754091521</v>
      </c>
      <c r="AG26" s="116">
        <f>(幕後結果!$AI$2+幕後結果!$AI$4*幕後結果_最佳化!$U1027)*12/3</f>
        <v>1.8002630734819285</v>
      </c>
      <c r="AH26" s="116">
        <f>(幕後結果!$AJ$2+幕後結果!$AJ$4*幕後結果_最佳化!$V1027)*12/3</f>
        <v>1.1590195023556487</v>
      </c>
      <c r="AI26" s="90">
        <f>(幕後結果!$AK$2+幕後結果!$AK$4*幕後結果_最佳化!$W1027)*12/3</f>
        <v>0.19740318924835557</v>
      </c>
      <c r="AJ26" s="50"/>
      <c r="AK26" s="50"/>
      <c r="AL26" s="50"/>
      <c r="AM26" s="91">
        <v>25</v>
      </c>
      <c r="AN26" s="116">
        <f t="shared" si="1"/>
        <v>0.1690687908265201</v>
      </c>
      <c r="AO26" s="116">
        <f t="shared" si="2"/>
        <v>0.10532919359752077</v>
      </c>
      <c r="AP26" s="116">
        <f t="shared" si="3"/>
        <v>6.2679376426017133E-2</v>
      </c>
      <c r="AQ26" s="116">
        <f t="shared" si="4"/>
        <v>4.1667988455911679E-2</v>
      </c>
      <c r="AR26" s="116">
        <f t="shared" si="5"/>
        <v>6.8572182394078016E-2</v>
      </c>
      <c r="AS26" s="116">
        <f t="shared" si="6"/>
        <v>0.16438609971169352</v>
      </c>
      <c r="AT26" s="116">
        <f t="shared" si="7"/>
        <v>0.13550334584733797</v>
      </c>
      <c r="AU26" s="116">
        <f t="shared" si="8"/>
        <v>4.7412126051305119E-2</v>
      </c>
      <c r="AV26" s="116">
        <f t="shared" si="9"/>
        <v>0.14668364461632133</v>
      </c>
      <c r="AW26" s="116">
        <f t="shared" si="10"/>
        <v>5.8697252073294605E-2</v>
      </c>
      <c r="AX26" s="116">
        <f t="shared" si="11"/>
        <v>1.0000000000000002</v>
      </c>
      <c r="AY26" s="116">
        <f>SUMPRODUCT(AN26:AW26,幕後結果_最佳化!$Z$1005:$AI$1005)</f>
        <v>8.4058326560033481E-2</v>
      </c>
      <c r="AZ26" s="116">
        <f>(SUMPRODUCT(AN26:AW26,MMULT(AN26:AW26,幕後結果!$AB$9:$AK$18)))*252</f>
        <v>5.279190905085375E-2</v>
      </c>
      <c r="BA26" s="116">
        <f t="shared" si="12"/>
        <v>0.22976489951873361</v>
      </c>
      <c r="BB26" s="92">
        <f t="shared" si="13"/>
        <v>0.17913235070388844</v>
      </c>
      <c r="BC26" s="50"/>
      <c r="BD26" s="50"/>
    </row>
    <row r="27" spans="1:56">
      <c r="A27" s="85">
        <v>26</v>
      </c>
      <c r="B27" s="116">
        <v>0.36069596336644061</v>
      </c>
      <c r="C27" s="116">
        <v>0.2655980598249803</v>
      </c>
      <c r="D27" s="116">
        <v>7.4760763044506184E-2</v>
      </c>
      <c r="E27" s="116">
        <v>0.87455192484596012</v>
      </c>
      <c r="F27" s="116">
        <v>0.2808278637966759</v>
      </c>
      <c r="G27" s="116">
        <v>0.76051990358425625</v>
      </c>
      <c r="H27" s="116">
        <v>0.51457667398271556</v>
      </c>
      <c r="I27" s="116">
        <v>0.13208676545391551</v>
      </c>
      <c r="J27" s="116">
        <v>0.69017831085687265</v>
      </c>
      <c r="K27" s="94">
        <v>0.1558107336195933</v>
      </c>
      <c r="L27" s="95"/>
      <c r="M27" s="96">
        <v>26</v>
      </c>
      <c r="N27" s="119">
        <v>-0.35659913286285871</v>
      </c>
      <c r="O27" s="119">
        <v>-0.62618116530896151</v>
      </c>
      <c r="P27" s="119">
        <v>-1.4412235895280907</v>
      </c>
      <c r="Q27" s="119">
        <v>1.1481754294797213</v>
      </c>
      <c r="R27" s="119">
        <v>-0.58038394786233638</v>
      </c>
      <c r="S27" s="119">
        <v>0.70797594973919187</v>
      </c>
      <c r="T27" s="119">
        <v>3.654643701855928E-2</v>
      </c>
      <c r="U27" s="116">
        <v>-1.1165809726199707</v>
      </c>
      <c r="V27" s="116">
        <v>0.49635583625471841</v>
      </c>
      <c r="W27" s="88">
        <v>-1.0118255585722369</v>
      </c>
      <c r="X27" s="50"/>
      <c r="Y27" s="89">
        <v>26</v>
      </c>
      <c r="Z27" s="116">
        <f>(幕後結果!$AB$2+幕後結果!$AB$4*幕後結果_最佳化!$N1028)*12/3</f>
        <v>-0.49102611987240169</v>
      </c>
      <c r="AA27" s="116">
        <f>(幕後結果!$AC$2+幕後結果!$AC$4*幕後結果_最佳化!$O1028)*12/3</f>
        <v>-2.2718251370985789</v>
      </c>
      <c r="AB27" s="116">
        <f>(幕後結果!$AD$2+幕後結果!$AD$4*幕後結果_最佳化!$P1028)*12/3</f>
        <v>-0.95664983694928252</v>
      </c>
      <c r="AC27" s="116">
        <f>(幕後結果!$AE$2+幕後結果!$AE$4*幕後結果_最佳化!$Q1028)*12/3</f>
        <v>1.2511279925032697</v>
      </c>
      <c r="AD27" s="116">
        <f>(幕後結果!$AF$2+幕後結果!$AF$4*幕後結果_最佳化!$R1028)*12/3</f>
        <v>-0.57011466441837499</v>
      </c>
      <c r="AE27" s="116">
        <f>(幕後結果!$AG$2+幕後結果!$AG$4*幕後結果_最佳化!$S1028)*12/3</f>
        <v>0.92057615820382266</v>
      </c>
      <c r="AF27" s="116">
        <f>(幕後結果!$AH$2+幕後結果!$AH$4*幕後結果_最佳化!$T1028)*12/3</f>
        <v>0.74576424867404911</v>
      </c>
      <c r="AG27" s="116">
        <f>(幕後結果!$AI$2+幕後結果!$AI$4*幕後結果_最佳化!$U1028)*12/3</f>
        <v>-2.3585600857532274</v>
      </c>
      <c r="AH27" s="116">
        <f>(幕後結果!$AJ$2+幕後結果!$AJ$4*幕後結果_最佳化!$V1028)*12/3</f>
        <v>-0.10880824727471079</v>
      </c>
      <c r="AI27" s="90">
        <f>(幕後結果!$AK$2+幕後結果!$AK$4*幕後結果_最佳化!$W1028)*12/3</f>
        <v>-1.0565265988037125</v>
      </c>
      <c r="AJ27" s="50"/>
      <c r="AK27" s="50"/>
      <c r="AL27" s="50"/>
      <c r="AM27" s="91">
        <v>26</v>
      </c>
      <c r="AN27" s="116">
        <f t="shared" si="1"/>
        <v>0.1645653400497479</v>
      </c>
      <c r="AO27" s="116">
        <f t="shared" si="2"/>
        <v>0.10856305820747615</v>
      </c>
      <c r="AP27" s="116">
        <f t="shared" si="3"/>
        <v>2.3067171158352429E-2</v>
      </c>
      <c r="AQ27" s="116">
        <f t="shared" si="4"/>
        <v>9.8613933869633477E-2</v>
      </c>
      <c r="AR27" s="116">
        <f t="shared" si="5"/>
        <v>0.13070258329573226</v>
      </c>
      <c r="AS27" s="116">
        <f t="shared" si="6"/>
        <v>6.1864823976589788E-2</v>
      </c>
      <c r="AT27" s="116">
        <f t="shared" si="7"/>
        <v>0.10391543724352199</v>
      </c>
      <c r="AU27" s="116">
        <f t="shared" si="8"/>
        <v>1.8617164923235435E-2</v>
      </c>
      <c r="AV27" s="116">
        <f t="shared" si="9"/>
        <v>0.15978770783734744</v>
      </c>
      <c r="AW27" s="116">
        <f t="shared" si="10"/>
        <v>0.13030277943836324</v>
      </c>
      <c r="AX27" s="116">
        <f t="shared" si="11"/>
        <v>1</v>
      </c>
      <c r="AY27" s="116">
        <f>SUMPRODUCT(AN27:AW27,幕後結果_最佳化!$Z$1005:$AI$1005)</f>
        <v>3.3115991922529807E-2</v>
      </c>
      <c r="AZ27" s="116">
        <f>(SUMPRODUCT(AN27:AW27,MMULT(AN27:AW27,幕後結果!$AB$9:$AK$18)))*252</f>
        <v>4.5860926419107571E-2</v>
      </c>
      <c r="BA27" s="116">
        <f t="shared" si="12"/>
        <v>0.21415164351250626</v>
      </c>
      <c r="BB27" s="92">
        <f t="shared" si="13"/>
        <v>-4.5687289235764456E-2</v>
      </c>
      <c r="BC27" s="50"/>
      <c r="BD27" s="50"/>
    </row>
    <row r="28" spans="1:56">
      <c r="A28" s="85">
        <v>27</v>
      </c>
      <c r="B28" s="116">
        <v>0.40890152905691823</v>
      </c>
      <c r="C28" s="116">
        <v>0.75772724564515714</v>
      </c>
      <c r="D28" s="116">
        <v>0.12559373341980851</v>
      </c>
      <c r="E28" s="116">
        <v>0.67976352796815109</v>
      </c>
      <c r="F28" s="116">
        <v>0.5780606261995711</v>
      </c>
      <c r="G28" s="116">
        <v>0.59918153054408818</v>
      </c>
      <c r="H28" s="116">
        <v>0.42252742418359324</v>
      </c>
      <c r="I28" s="116">
        <v>0.40958790362434816</v>
      </c>
      <c r="J28" s="116">
        <v>0.68433157866059613</v>
      </c>
      <c r="K28" s="94">
        <v>0.86180262465977364</v>
      </c>
      <c r="L28" s="95"/>
      <c r="M28" s="96">
        <v>27</v>
      </c>
      <c r="N28" s="119">
        <v>-0.23037156075045878</v>
      </c>
      <c r="O28" s="119">
        <v>0.69901043636326365</v>
      </c>
      <c r="P28" s="119">
        <v>-1.1474698988446912</v>
      </c>
      <c r="Q28" s="119">
        <v>0.46703764628834771</v>
      </c>
      <c r="R28" s="119">
        <v>0.19693456085090383</v>
      </c>
      <c r="S28" s="119">
        <v>0.25122916262532713</v>
      </c>
      <c r="T28" s="119">
        <v>-0.19543189629301297</v>
      </c>
      <c r="U28" s="116">
        <v>-0.22860516825697669</v>
      </c>
      <c r="V28" s="116">
        <v>0.47984608215146529</v>
      </c>
      <c r="W28" s="88">
        <v>1.0884539605844896</v>
      </c>
      <c r="X28" s="50"/>
      <c r="Y28" s="89">
        <v>27</v>
      </c>
      <c r="Z28" s="116">
        <f>(幕後結果!$AB$2+幕後結果!$AB$4*幕後結果_最佳化!$N1029)*12/3</f>
        <v>-0.33430822761820922</v>
      </c>
      <c r="AA28" s="116">
        <f>(幕後結果!$AC$2+幕後結果!$AC$4*幕後結果_最佳化!$O1029)*12/3</f>
        <v>-0.43464717487828053</v>
      </c>
      <c r="AB28" s="116">
        <f>(幕後結果!$AD$2+幕後結果!$AD$4*幕後結果_最佳化!$P1029)*12/3</f>
        <v>-0.52966520237633019</v>
      </c>
      <c r="AC28" s="116">
        <f>(幕後結果!$AE$2+幕後結果!$AE$4*幕後結果_最佳化!$Q1029)*12/3</f>
        <v>1.0632559120452387</v>
      </c>
      <c r="AD28" s="116">
        <f>(幕後結果!$AF$2+幕後結果!$AF$4*幕後結果_最佳化!$R1029)*12/3</f>
        <v>6.5444107784522587E-2</v>
      </c>
      <c r="AE28" s="116">
        <f>(幕後結果!$AG$2+幕後結果!$AG$4*幕後結果_最佳化!$S1029)*12/3</f>
        <v>0.70999720111638565</v>
      </c>
      <c r="AF28" s="116">
        <f>(幕後結果!$AH$2+幕後結果!$AH$4*幕後結果_最佳化!$T1029)*12/3</f>
        <v>0.83642756737932122</v>
      </c>
      <c r="AG28" s="116">
        <f>(幕後結果!$AI$2+幕後結果!$AI$4*幕後結果_最佳化!$U1029)*12/3</f>
        <v>-1.2201541899515818</v>
      </c>
      <c r="AH28" s="116">
        <f>(幕後結果!$AJ$2+幕後結果!$AJ$4*幕後結果_最佳化!$V1029)*12/3</f>
        <v>0.46898805501385138</v>
      </c>
      <c r="AI28" s="90">
        <f>(幕後結果!$AK$2+幕後結果!$AK$4*幕後結果_最佳化!$W1029)*12/3</f>
        <v>0.16184386715006865</v>
      </c>
      <c r="AJ28" s="50"/>
      <c r="AK28" s="50"/>
      <c r="AL28" s="50"/>
      <c r="AM28" s="91">
        <v>27</v>
      </c>
      <c r="AN28" s="116">
        <f t="shared" si="1"/>
        <v>7.5854866185604162E-3</v>
      </c>
      <c r="AO28" s="116">
        <f t="shared" si="2"/>
        <v>3.9046093292370153E-2</v>
      </c>
      <c r="AP28" s="116">
        <f t="shared" si="3"/>
        <v>6.5722515427015807E-2</v>
      </c>
      <c r="AQ28" s="116">
        <f t="shared" si="4"/>
        <v>0.21908416022346316</v>
      </c>
      <c r="AR28" s="116">
        <f t="shared" si="5"/>
        <v>5.9690109036044596E-2</v>
      </c>
      <c r="AS28" s="116">
        <f t="shared" si="6"/>
        <v>6.2146309793108097E-2</v>
      </c>
      <c r="AT28" s="116">
        <f t="shared" si="7"/>
        <v>7.0711636128537675E-2</v>
      </c>
      <c r="AU28" s="116">
        <f t="shared" si="8"/>
        <v>9.2048628401067659E-2</v>
      </c>
      <c r="AV28" s="116">
        <f t="shared" si="9"/>
        <v>0.20928271959559105</v>
      </c>
      <c r="AW28" s="116">
        <f t="shared" si="10"/>
        <v>0.1746823414842413</v>
      </c>
      <c r="AX28" s="116">
        <f t="shared" si="11"/>
        <v>1</v>
      </c>
      <c r="AY28" s="116">
        <f>SUMPRODUCT(AN28:AW28,幕後結果_最佳化!$Z$1005:$AI$1005)</f>
        <v>0.14973905783726027</v>
      </c>
      <c r="AZ28" s="116">
        <f>(SUMPRODUCT(AN28:AW28,MMULT(AN28:AW28,幕後結果!$AB$9:$AK$18)))*252</f>
        <v>3.9633810510154958E-2</v>
      </c>
      <c r="BA28" s="116">
        <f t="shared" si="12"/>
        <v>0.19908242139916563</v>
      </c>
      <c r="BB28" s="92">
        <f t="shared" si="13"/>
        <v>0.53665741599076233</v>
      </c>
      <c r="BC28" s="50"/>
      <c r="BD28" s="50"/>
    </row>
    <row r="29" spans="1:56">
      <c r="A29" s="85">
        <v>28</v>
      </c>
      <c r="B29" s="116">
        <v>0.68330332115915615</v>
      </c>
      <c r="C29" s="116">
        <v>0.37038396573630283</v>
      </c>
      <c r="D29" s="116">
        <v>0.3616461310550152</v>
      </c>
      <c r="E29" s="116">
        <v>0.79000510200981799</v>
      </c>
      <c r="F29" s="116">
        <v>1.8657222123308337E-4</v>
      </c>
      <c r="G29" s="116">
        <v>0.23476800119487629</v>
      </c>
      <c r="H29" s="116">
        <v>0.59806352502752147</v>
      </c>
      <c r="I29" s="116">
        <v>0.246596901367097</v>
      </c>
      <c r="J29" s="116">
        <v>7.4316322155110193E-2</v>
      </c>
      <c r="K29" s="94">
        <v>0.59104690371176871</v>
      </c>
      <c r="L29" s="95"/>
      <c r="M29" s="96">
        <v>28</v>
      </c>
      <c r="N29" s="119">
        <v>0.47695613494201955</v>
      </c>
      <c r="O29" s="119">
        <v>-0.33083657601146954</v>
      </c>
      <c r="P29" s="119">
        <v>-0.35406220989964376</v>
      </c>
      <c r="Q29" s="119">
        <v>0.80643895008396138</v>
      </c>
      <c r="R29" s="119">
        <v>-3.5583833504164772</v>
      </c>
      <c r="S29" s="119">
        <v>-0.72323421341893701</v>
      </c>
      <c r="T29" s="119">
        <v>0.24833793533624204</v>
      </c>
      <c r="U29" s="116">
        <v>-0.6852379138388881</v>
      </c>
      <c r="V29" s="116">
        <v>-1.4443781116475465</v>
      </c>
      <c r="W29" s="88">
        <v>0.23023882700687451</v>
      </c>
      <c r="X29" s="50"/>
      <c r="Y29" s="89">
        <v>28</v>
      </c>
      <c r="Z29" s="116">
        <f>(幕後結果!$AB$2+幕後結果!$AB$4*幕後結果_最佳化!$N1030)*12/3</f>
        <v>0.54387475369772953</v>
      </c>
      <c r="AA29" s="116">
        <f>(幕後結果!$AC$2+幕後結果!$AC$4*幕後結果_最佳化!$O1030)*12/3</f>
        <v>-1.7923952433215515</v>
      </c>
      <c r="AB29" s="116">
        <f>(幕後結果!$AD$2+幕後結果!$AD$4*幕後結果_最佳化!$P1030)*12/3</f>
        <v>0.26582011489314472</v>
      </c>
      <c r="AC29" s="116">
        <f>(幕後結果!$AE$2+幕後結果!$AE$4*幕後結果_最佳化!$Q1030)*12/3</f>
        <v>1.3603534998667002</v>
      </c>
      <c r="AD29" s="116">
        <f>(幕後結果!$AF$2+幕後結果!$AF$4*幕後結果_最佳化!$R1030)*12/3</f>
        <v>-2.4952035685137393</v>
      </c>
      <c r="AE29" s="116">
        <f>(幕後結果!$AG$2+幕後結果!$AG$4*幕後結果_最佳化!$S1030)*12/3</f>
        <v>-0.14768558332235465</v>
      </c>
      <c r="AF29" s="116">
        <f>(幕後結果!$AH$2+幕後結果!$AH$4*幕後結果_最佳化!$T1030)*12/3</f>
        <v>0.63113206308396486</v>
      </c>
      <c r="AG29" s="116">
        <f>(幕後結果!$AI$2+幕後結果!$AI$4*幕後結果_最佳化!$U1030)*12/3</f>
        <v>-2.0224914089512209</v>
      </c>
      <c r="AH29" s="116">
        <f>(幕後結果!$AJ$2+幕後結果!$AJ$4*幕後結果_最佳化!$V1030)*12/3</f>
        <v>-1.2222599273280783</v>
      </c>
      <c r="AI29" s="90">
        <f>(幕後結果!$AK$2+幕後結果!$AK$4*幕後結果_最佳化!$W1030)*12/3</f>
        <v>-0.98739772725916053</v>
      </c>
      <c r="AJ29" s="50"/>
      <c r="AK29" s="50"/>
      <c r="AL29" s="50"/>
      <c r="AM29" s="91">
        <v>28</v>
      </c>
      <c r="AN29" s="116">
        <f t="shared" si="1"/>
        <v>0.15618363871534105</v>
      </c>
      <c r="AO29" s="116">
        <f t="shared" si="2"/>
        <v>3.4757525832563738E-2</v>
      </c>
      <c r="AP29" s="116">
        <f t="shared" si="3"/>
        <v>2.7194264729520079E-2</v>
      </c>
      <c r="AQ29" s="116">
        <f t="shared" si="4"/>
        <v>0.13732169171706748</v>
      </c>
      <c r="AR29" s="116">
        <f t="shared" si="5"/>
        <v>6.8993497876854298E-2</v>
      </c>
      <c r="AS29" s="116">
        <f t="shared" si="6"/>
        <v>0.14074095714257484</v>
      </c>
      <c r="AT29" s="116">
        <f t="shared" si="7"/>
        <v>0.16592386092341593</v>
      </c>
      <c r="AU29" s="116">
        <f t="shared" si="8"/>
        <v>5.4572602721768622E-2</v>
      </c>
      <c r="AV29" s="116">
        <f t="shared" si="9"/>
        <v>9.8242990446050976E-2</v>
      </c>
      <c r="AW29" s="116">
        <f t="shared" si="10"/>
        <v>0.11606896989484296</v>
      </c>
      <c r="AX29" s="116">
        <f t="shared" si="11"/>
        <v>1</v>
      </c>
      <c r="AY29" s="116">
        <f>SUMPRODUCT(AN29:AW29,幕後結果_最佳化!$Z$1005:$AI$1005)</f>
        <v>0.24001522028052552</v>
      </c>
      <c r="AZ29" s="116">
        <f>(SUMPRODUCT(AN29:AW29,MMULT(AN29:AW29,幕後結果!$AB$9:$AK$18)))*252</f>
        <v>4.6454053105136443E-2</v>
      </c>
      <c r="BA29" s="116">
        <f t="shared" si="12"/>
        <v>0.21553202338663377</v>
      </c>
      <c r="BB29" s="92">
        <f t="shared" si="13"/>
        <v>0.91455189434624706</v>
      </c>
      <c r="BC29" s="50"/>
      <c r="BD29" s="50"/>
    </row>
    <row r="30" spans="1:56">
      <c r="A30" s="85">
        <v>29</v>
      </c>
      <c r="B30" s="116">
        <v>0.39921591735628481</v>
      </c>
      <c r="C30" s="116">
        <v>1.9318712503574309E-2</v>
      </c>
      <c r="D30" s="116">
        <v>0.32580465321639895</v>
      </c>
      <c r="E30" s="116">
        <v>0.48456239085564068</v>
      </c>
      <c r="F30" s="116">
        <v>0.84223925004966627</v>
      </c>
      <c r="G30" s="116">
        <v>0.83341482745032081</v>
      </c>
      <c r="H30" s="116">
        <v>0.59014091354370968</v>
      </c>
      <c r="I30" s="116">
        <v>0.50863558512058304</v>
      </c>
      <c r="J30" s="116">
        <v>0.74256889418428473</v>
      </c>
      <c r="K30" s="94">
        <v>0.12997532774365839</v>
      </c>
      <c r="L30" s="95"/>
      <c r="M30" s="96">
        <v>29</v>
      </c>
      <c r="N30" s="119">
        <v>-0.25537712768340315</v>
      </c>
      <c r="O30" s="119">
        <v>-2.0680276301830895</v>
      </c>
      <c r="P30" s="119">
        <v>-0.45152764315982491</v>
      </c>
      <c r="Q30" s="119">
        <v>-3.8706010004240031E-2</v>
      </c>
      <c r="R30" s="119">
        <v>1.0037036029709907</v>
      </c>
      <c r="S30" s="119">
        <v>0.96774778852240173</v>
      </c>
      <c r="T30" s="119">
        <v>0.22790747309518575</v>
      </c>
      <c r="U30" s="116">
        <v>2.1647892525546233E-2</v>
      </c>
      <c r="V30" s="116">
        <v>0.65128549239295863</v>
      </c>
      <c r="W30" s="88">
        <v>-1.1265077655199116</v>
      </c>
      <c r="X30" s="50"/>
      <c r="Y30" s="89">
        <v>29</v>
      </c>
      <c r="Z30" s="116">
        <f>(幕後結果!$AB$2+幕後結果!$AB$4*幕後結果_最佳化!$N1031)*12/3</f>
        <v>-0.36535389916818278</v>
      </c>
      <c r="AA30" s="116">
        <f>(幕後結果!$AC$2+幕後結果!$AC$4*幕後結果_最佳化!$O1031)*12/3</f>
        <v>-4.2500000348872469</v>
      </c>
      <c r="AB30" s="116">
        <f>(幕後結果!$AD$2+幕後結果!$AD$4*幕後結果_最佳化!$P1031)*12/3</f>
        <v>-0.21558172598504333</v>
      </c>
      <c r="AC30" s="116">
        <f>(幕後結果!$AE$2+幕後結果!$AE$4*幕後結果_最佳化!$Q1031)*12/3</f>
        <v>0.38032018396010309</v>
      </c>
      <c r="AD30" s="116">
        <f>(幕後結果!$AF$2+幕後結果!$AF$4*幕後結果_最佳化!$R1031)*12/3</f>
        <v>0.33053170693178069</v>
      </c>
      <c r="AE30" s="116">
        <f>(幕後結果!$AG$2+幕後結果!$AG$4*幕後結果_最佳化!$S1031)*12/3</f>
        <v>0.4439486906686681</v>
      </c>
      <c r="AF30" s="116">
        <f>(幕後結果!$AH$2+幕後結果!$AH$4*幕後結果_最佳化!$T1031)*12/3</f>
        <v>1.5007557160180156</v>
      </c>
      <c r="AG30" s="116">
        <f>(幕後結果!$AI$2+幕後結果!$AI$4*幕後結果_最佳化!$U1031)*12/3</f>
        <v>-0.62363605313785109</v>
      </c>
      <c r="AH30" s="116">
        <f>(幕後結果!$AJ$2+幕後結果!$AJ$4*幕後結果_最佳化!$V1031)*12/3</f>
        <v>-6.5801387554948659E-2</v>
      </c>
      <c r="AI30" s="90">
        <f>(幕後結果!$AK$2+幕後結果!$AK$4*幕後結果_最佳化!$W1031)*12/3</f>
        <v>-0.98260906050253938</v>
      </c>
      <c r="AJ30" s="50"/>
      <c r="AK30" s="50"/>
      <c r="AL30" s="50"/>
      <c r="AM30" s="91">
        <v>29</v>
      </c>
      <c r="AN30" s="116">
        <f t="shared" si="1"/>
        <v>0.14031506772387534</v>
      </c>
      <c r="AO30" s="116">
        <f t="shared" si="2"/>
        <v>0.16956975731558377</v>
      </c>
      <c r="AP30" s="116">
        <f t="shared" si="3"/>
        <v>0.15400698941490257</v>
      </c>
      <c r="AQ30" s="116">
        <f t="shared" si="4"/>
        <v>6.6055082408699464E-2</v>
      </c>
      <c r="AR30" s="116">
        <f t="shared" si="5"/>
        <v>4.6181215735949813E-2</v>
      </c>
      <c r="AS30" s="116">
        <f t="shared" si="6"/>
        <v>8.5786484793105994E-2</v>
      </c>
      <c r="AT30" s="116">
        <f t="shared" si="7"/>
        <v>6.7460308520947171E-2</v>
      </c>
      <c r="AU30" s="116">
        <f t="shared" si="8"/>
        <v>6.4241844851352745E-2</v>
      </c>
      <c r="AV30" s="116">
        <f t="shared" si="9"/>
        <v>2.3058119881354658E-2</v>
      </c>
      <c r="AW30" s="116">
        <f t="shared" si="10"/>
        <v>0.1833251293542284</v>
      </c>
      <c r="AX30" s="116">
        <f t="shared" si="11"/>
        <v>1</v>
      </c>
      <c r="AY30" s="116">
        <f>SUMPRODUCT(AN30:AW30,幕後結果_最佳化!$Z$1005:$AI$1005)</f>
        <v>-0.12557602394547579</v>
      </c>
      <c r="AZ30" s="116">
        <f>(SUMPRODUCT(AN30:AW30,MMULT(AN30:AW30,幕後結果!$AB$9:$AK$18)))*252</f>
        <v>5.1886822414208986E-2</v>
      </c>
      <c r="BA30" s="116">
        <f t="shared" si="12"/>
        <v>0.22778679157099735</v>
      </c>
      <c r="BB30" s="92">
        <f t="shared" si="13"/>
        <v>-0.73962156797385947</v>
      </c>
      <c r="BC30" s="50"/>
      <c r="BD30" s="50"/>
    </row>
    <row r="31" spans="1:56">
      <c r="A31" s="85">
        <v>30</v>
      </c>
      <c r="B31" s="116">
        <v>0.82522954710781415</v>
      </c>
      <c r="C31" s="116">
        <v>0.35742051213556203</v>
      </c>
      <c r="D31" s="116">
        <v>5.4298395546657829E-2</v>
      </c>
      <c r="E31" s="116">
        <v>0.3402344143265521</v>
      </c>
      <c r="F31" s="116">
        <v>0.72489753422040248</v>
      </c>
      <c r="G31" s="116">
        <v>0.75528915010233777</v>
      </c>
      <c r="H31" s="116">
        <v>5.3676008000017816E-2</v>
      </c>
      <c r="I31" s="116">
        <v>7.6615090933740859E-2</v>
      </c>
      <c r="J31" s="116">
        <v>0.84149836880502193</v>
      </c>
      <c r="K31" s="94">
        <v>0.82611875991538186</v>
      </c>
      <c r="L31" s="95"/>
      <c r="M31" s="96">
        <v>30</v>
      </c>
      <c r="N31" s="119">
        <v>0.93548015507075843</v>
      </c>
      <c r="O31" s="119">
        <v>-0.36536223952478686</v>
      </c>
      <c r="P31" s="119">
        <v>-1.6045322071305739</v>
      </c>
      <c r="Q31" s="119">
        <v>-0.41182345473883442</v>
      </c>
      <c r="R31" s="119">
        <v>0.59745306878285853</v>
      </c>
      <c r="S31" s="119">
        <v>0.69122890823954264</v>
      </c>
      <c r="T31" s="119">
        <v>-1.610210013948624</v>
      </c>
      <c r="U31" s="116">
        <v>-1.4282143139193701</v>
      </c>
      <c r="V31" s="116">
        <v>1.0006350831650515</v>
      </c>
      <c r="W31" s="88">
        <v>0.93893818975278265</v>
      </c>
      <c r="X31" s="50"/>
      <c r="Y31" s="89">
        <v>30</v>
      </c>
      <c r="Z31" s="116">
        <f>(幕後結果!$AB$2+幕後結果!$AB$4*幕後結果_最佳化!$N1032)*12/3</f>
        <v>1.1131554328706423</v>
      </c>
      <c r="AA31" s="116">
        <f>(幕後結果!$AC$2+幕後結果!$AC$4*幕後結果_最佳化!$O1032)*12/3</f>
        <v>-1.8001352322162478</v>
      </c>
      <c r="AB31" s="116">
        <f>(幕後結果!$AD$2+幕後結果!$AD$4*幕後結果_最佳化!$P1032)*12/3</f>
        <v>-0.68242643973254535</v>
      </c>
      <c r="AC31" s="116">
        <f>(幕後結果!$AE$2+幕後結果!$AE$4*幕後結果_最佳化!$Q1032)*12/3</f>
        <v>0.20348130866300862</v>
      </c>
      <c r="AD31" s="116">
        <f>(幕後結果!$AF$2+幕後結果!$AF$4*幕後結果_最佳化!$R1032)*12/3</f>
        <v>5.566129867681513E-2</v>
      </c>
      <c r="AE31" s="116">
        <f>(幕後結果!$AG$2+幕後結果!$AG$4*幕後結果_最佳化!$S1032)*12/3</f>
        <v>0.47581468994472348</v>
      </c>
      <c r="AF31" s="116">
        <f>(幕後結果!$AH$2+幕後結果!$AH$4*幕後結果_最佳化!$T1032)*12/3</f>
        <v>-7.3638666056538904E-2</v>
      </c>
      <c r="AG31" s="116">
        <f>(幕後結果!$AI$2+幕後結果!$AI$4*幕後結果_最佳化!$U1032)*12/3</f>
        <v>-1.8620557123953183</v>
      </c>
      <c r="AH31" s="116">
        <f>(幕後結果!$AJ$2+幕後結果!$AJ$4*幕後結果_最佳化!$V1032)*12/3</f>
        <v>0.25622626988910563</v>
      </c>
      <c r="AI31" s="90">
        <f>(幕後結果!$AK$2+幕後結果!$AK$4*幕後結果_最佳化!$W1032)*12/3</f>
        <v>0.16515679796487576</v>
      </c>
      <c r="AJ31" s="50"/>
      <c r="AK31" s="50"/>
      <c r="AL31" s="50"/>
      <c r="AM31" s="91">
        <v>30</v>
      </c>
      <c r="AN31" s="116">
        <f t="shared" si="1"/>
        <v>9.6641822429564955E-3</v>
      </c>
      <c r="AO31" s="116">
        <f t="shared" si="2"/>
        <v>2.9909204605845688E-2</v>
      </c>
      <c r="AP31" s="116">
        <f t="shared" si="3"/>
        <v>0.1039054368257576</v>
      </c>
      <c r="AQ31" s="116">
        <f t="shared" si="4"/>
        <v>8.1247606822223484E-2</v>
      </c>
      <c r="AR31" s="116">
        <f t="shared" si="5"/>
        <v>9.6721599085170126E-2</v>
      </c>
      <c r="AS31" s="116">
        <f t="shared" si="6"/>
        <v>0.22910476296296334</v>
      </c>
      <c r="AT31" s="116">
        <f t="shared" si="7"/>
        <v>0.18006402111529518</v>
      </c>
      <c r="AU31" s="116">
        <f t="shared" si="8"/>
        <v>7.4413836314937476E-2</v>
      </c>
      <c r="AV31" s="116">
        <f t="shared" si="9"/>
        <v>9.7256117812816831E-2</v>
      </c>
      <c r="AW31" s="116">
        <f t="shared" si="10"/>
        <v>9.7713232212033888E-2</v>
      </c>
      <c r="AX31" s="116">
        <f t="shared" si="11"/>
        <v>1.0000000000000002</v>
      </c>
      <c r="AY31" s="116">
        <f>SUMPRODUCT(AN31:AW31,幕後結果_最佳化!$Z$1005:$AI$1005)</f>
        <v>0.26975864322353771</v>
      </c>
      <c r="AZ31" s="116">
        <f>(SUMPRODUCT(AN31:AW31,MMULT(AN31:AW31,幕後結果!$AB$9:$AK$18)))*252</f>
        <v>4.4008738148613606E-2</v>
      </c>
      <c r="BA31" s="116">
        <f t="shared" si="12"/>
        <v>0.20978259734452143</v>
      </c>
      <c r="BB31" s="92">
        <f t="shared" si="13"/>
        <v>1.0813987723251071</v>
      </c>
      <c r="BC31" s="50"/>
      <c r="BD31" s="50"/>
    </row>
    <row r="32" spans="1:56">
      <c r="A32" s="85">
        <v>31</v>
      </c>
      <c r="B32" s="116">
        <v>0.9967041022272547</v>
      </c>
      <c r="C32" s="116">
        <v>0.77904950926131766</v>
      </c>
      <c r="D32" s="116">
        <v>0.78160835718500854</v>
      </c>
      <c r="E32" s="116">
        <v>9.3353456502389687E-2</v>
      </c>
      <c r="F32" s="116">
        <v>0.74644826249472462</v>
      </c>
      <c r="G32" s="116">
        <v>0.96931604582965569</v>
      </c>
      <c r="H32" s="116">
        <v>0.96810016979989966</v>
      </c>
      <c r="I32" s="116">
        <v>0.93650266973588558</v>
      </c>
      <c r="J32" s="116">
        <v>0.54328813107183738</v>
      </c>
      <c r="K32" s="94">
        <v>0.53747378105308163</v>
      </c>
      <c r="L32" s="95"/>
      <c r="M32" s="96">
        <v>31</v>
      </c>
      <c r="N32" s="119">
        <v>2.7167923224081125</v>
      </c>
      <c r="O32" s="119">
        <v>0.76898707831868762</v>
      </c>
      <c r="P32" s="119">
        <v>0.77763658690868576</v>
      </c>
      <c r="Q32" s="119">
        <v>-1.3203837897085615</v>
      </c>
      <c r="R32" s="119">
        <v>0.66335460045953376</v>
      </c>
      <c r="S32" s="119">
        <v>1.8708353345277058</v>
      </c>
      <c r="T32" s="119">
        <v>1.8535772810319326</v>
      </c>
      <c r="U32" s="116">
        <v>1.5260610523866922</v>
      </c>
      <c r="V32" s="116">
        <v>0.10872105943223538</v>
      </c>
      <c r="W32" s="88">
        <v>9.4071401523219855E-2</v>
      </c>
      <c r="X32" s="50"/>
      <c r="Y32" s="89">
        <v>31</v>
      </c>
      <c r="Z32" s="116">
        <f>(幕後結果!$AB$2+幕後結果!$AB$4*幕後結果_最佳化!$N1033)*12/3</f>
        <v>3.3247442612074103</v>
      </c>
      <c r="AA32" s="116">
        <f>(幕後結果!$AC$2+幕後結果!$AC$4*幕後結果_最佳化!$O1033)*12/3</f>
        <v>-8.2149707687728002E-2</v>
      </c>
      <c r="AB32" s="116">
        <f>(幕後結果!$AD$2+幕後結果!$AD$4*幕後結果_最佳化!$P1033)*12/3</f>
        <v>2.0321087968688429</v>
      </c>
      <c r="AC32" s="116">
        <f>(幕後結果!$AE$2+幕後結果!$AE$4*幕後結果_最佳化!$Q1033)*12/3</f>
        <v>0.40857516422377177</v>
      </c>
      <c r="AD32" s="116">
        <f>(幕後結果!$AF$2+幕後結果!$AF$4*幕後結果_最佳化!$R1033)*12/3</f>
        <v>0.31243373585517165</v>
      </c>
      <c r="AE32" s="116">
        <f>(幕後結果!$AG$2+幕後結果!$AG$4*幕後結果_最佳化!$S1033)*12/3</f>
        <v>1.9536912051663518</v>
      </c>
      <c r="AF32" s="116">
        <f>(幕後結果!$AH$2+幕後結果!$AH$4*幕後結果_最佳化!$T1033)*12/3</f>
        <v>3.7602028572721715</v>
      </c>
      <c r="AG32" s="116">
        <f>(幕後結果!$AI$2+幕後結果!$AI$4*幕後結果_最佳化!$U1033)*12/3</f>
        <v>2.4892807236638457</v>
      </c>
      <c r="AH32" s="116">
        <f>(幕後結果!$AJ$2+幕後結果!$AJ$4*幕後結果_最佳化!$V1033)*12/3</f>
        <v>1.6102646005409167</v>
      </c>
      <c r="AI32" s="90">
        <f>(幕後結果!$AK$2+幕後結果!$AK$4*幕後結果_最佳化!$W1033)*12/3</f>
        <v>0.68770860487392993</v>
      </c>
      <c r="AJ32" s="50"/>
      <c r="AK32" s="50"/>
      <c r="AL32" s="50"/>
      <c r="AM32" s="91">
        <v>31</v>
      </c>
      <c r="AN32" s="116">
        <f t="shared" si="1"/>
        <v>0.16221644599432447</v>
      </c>
      <c r="AO32" s="116">
        <f t="shared" si="2"/>
        <v>0.12166835854333301</v>
      </c>
      <c r="AP32" s="116">
        <f t="shared" si="3"/>
        <v>0.17081040546333759</v>
      </c>
      <c r="AQ32" s="116">
        <f t="shared" si="4"/>
        <v>1.6888585961571743E-2</v>
      </c>
      <c r="AR32" s="116">
        <f t="shared" si="5"/>
        <v>1.4308123756426401E-2</v>
      </c>
      <c r="AS32" s="116">
        <f t="shared" si="6"/>
        <v>8.3028195118439507E-2</v>
      </c>
      <c r="AT32" s="116">
        <f t="shared" si="7"/>
        <v>4.5688867836516395E-3</v>
      </c>
      <c r="AU32" s="116">
        <f t="shared" si="8"/>
        <v>0.14103784397242683</v>
      </c>
      <c r="AV32" s="116">
        <f t="shared" si="9"/>
        <v>0.15413806028409446</v>
      </c>
      <c r="AW32" s="116">
        <f t="shared" si="10"/>
        <v>0.13133509412239436</v>
      </c>
      <c r="AX32" s="116">
        <f t="shared" si="11"/>
        <v>1</v>
      </c>
      <c r="AY32" s="116">
        <f>SUMPRODUCT(AN32:AW32,幕後結果_最佳化!$Z$1005:$AI$1005)</f>
        <v>-0.1964501910519032</v>
      </c>
      <c r="AZ32" s="116">
        <f>(SUMPRODUCT(AN32:AW32,MMULT(AN32:AW32,幕後結果!$AB$9:$AK$18)))*252</f>
        <v>6.0008286033015029E-2</v>
      </c>
      <c r="BA32" s="116">
        <f t="shared" si="12"/>
        <v>0.24496588748847262</v>
      </c>
      <c r="BB32" s="92">
        <f t="shared" si="13"/>
        <v>-0.97707559818167056</v>
      </c>
      <c r="BC32" s="50"/>
      <c r="BD32" s="50"/>
    </row>
    <row r="33" spans="1:56">
      <c r="A33" s="85">
        <v>32</v>
      </c>
      <c r="B33" s="116">
        <v>0.93941921748552959</v>
      </c>
      <c r="C33" s="116">
        <v>0.97503984892579765</v>
      </c>
      <c r="D33" s="116">
        <v>0.12915481755532032</v>
      </c>
      <c r="E33" s="116">
        <v>0.53422952929220657</v>
      </c>
      <c r="F33" s="116">
        <v>0.45297290439768356</v>
      </c>
      <c r="G33" s="116">
        <v>0.33915516952548641</v>
      </c>
      <c r="H33" s="116">
        <v>0.74789711245390289</v>
      </c>
      <c r="I33" s="116">
        <v>0.75681259119276834</v>
      </c>
      <c r="J33" s="116">
        <v>0.23461881420960307</v>
      </c>
      <c r="K33" s="94">
        <v>4.6271168064029977E-2</v>
      </c>
      <c r="L33" s="95"/>
      <c r="M33" s="96">
        <v>32</v>
      </c>
      <c r="N33" s="119">
        <v>1.5499164740688938</v>
      </c>
      <c r="O33" s="119">
        <v>1.9606462590008102</v>
      </c>
      <c r="P33" s="119">
        <v>-1.1303954390679498</v>
      </c>
      <c r="Q33" s="119">
        <v>8.5906252118145593E-2</v>
      </c>
      <c r="R33" s="119">
        <v>-0.11815378349318352</v>
      </c>
      <c r="S33" s="119">
        <v>-0.41476992357315529</v>
      </c>
      <c r="T33" s="119">
        <v>0.66788692349507139</v>
      </c>
      <c r="U33" s="116">
        <v>0.69608624896767313</v>
      </c>
      <c r="V33" s="116">
        <v>-0.72372003846310473</v>
      </c>
      <c r="W33" s="88">
        <v>-1.6821366955115606</v>
      </c>
      <c r="X33" s="50"/>
      <c r="Y33" s="89">
        <v>32</v>
      </c>
      <c r="Z33" s="116">
        <f>(幕後結果!$AB$2+幕後結果!$AB$4*幕後結果_最佳化!$N1034)*12/3</f>
        <v>1.8760090885843692</v>
      </c>
      <c r="AA33" s="116">
        <f>(幕後結果!$AC$2+幕後結果!$AC$4*幕後結果_最佳化!$O1034)*12/3</f>
        <v>1.4586594541418638</v>
      </c>
      <c r="AB33" s="116">
        <f>(幕後結果!$AD$2+幕後結果!$AD$4*幕後結果_最佳化!$P1034)*12/3</f>
        <v>0.1494469220222015</v>
      </c>
      <c r="AC33" s="116">
        <f>(幕後結果!$AE$2+幕後結果!$AE$4*幕後結果_最佳化!$Q1034)*12/3</f>
        <v>1.1152378349786136</v>
      </c>
      <c r="AD33" s="116">
        <f>(幕後結果!$AF$2+幕後結果!$AF$4*幕後結果_最佳化!$R1034)*12/3</f>
        <v>-0.10610453291030608</v>
      </c>
      <c r="AE33" s="116">
        <f>(幕後結果!$AG$2+幕後結果!$AG$4*幕後結果_最佳化!$S1034)*12/3</f>
        <v>0.69043137488525952</v>
      </c>
      <c r="AF33" s="116">
        <f>(幕後結果!$AH$2+幕後結果!$AH$4*幕後結果_最佳化!$T1034)*12/3</f>
        <v>2.0259601149252502</v>
      </c>
      <c r="AG33" s="116">
        <f>(幕後結果!$AI$2+幕後結果!$AI$4*幕後結果_最佳化!$U1034)*12/3</f>
        <v>0.61630584348788009</v>
      </c>
      <c r="AH33" s="116">
        <f>(幕後結果!$AJ$2+幕後結果!$AJ$4*幕後結果_最佳化!$V1034)*12/3</f>
        <v>0.64018131403300471</v>
      </c>
      <c r="AI33" s="90">
        <f>(幕後結果!$AK$2+幕後結果!$AK$4*幕後結果_最佳化!$W1034)*12/3</f>
        <v>-0.59418141547712855</v>
      </c>
      <c r="AJ33" s="50"/>
      <c r="AK33" s="50"/>
      <c r="AL33" s="50"/>
      <c r="AM33" s="91">
        <v>32</v>
      </c>
      <c r="AN33" s="116">
        <f t="shared" si="1"/>
        <v>0.21100245195519987</v>
      </c>
      <c r="AO33" s="116">
        <f t="shared" si="2"/>
        <v>3.0294766039991539E-2</v>
      </c>
      <c r="AP33" s="116">
        <f t="shared" si="3"/>
        <v>0.16133226068119993</v>
      </c>
      <c r="AQ33" s="116">
        <f t="shared" si="4"/>
        <v>1.3395509269652712E-2</v>
      </c>
      <c r="AR33" s="116">
        <f t="shared" si="5"/>
        <v>0.10279133804704532</v>
      </c>
      <c r="AS33" s="116">
        <f t="shared" si="6"/>
        <v>0.25215303546973322</v>
      </c>
      <c r="AT33" s="116">
        <f t="shared" si="7"/>
        <v>0.19231467870926738</v>
      </c>
      <c r="AU33" s="116">
        <f t="shared" si="8"/>
        <v>1.4953951114526361E-2</v>
      </c>
      <c r="AV33" s="116">
        <f t="shared" si="9"/>
        <v>1.3211856303941352E-2</v>
      </c>
      <c r="AW33" s="116">
        <f t="shared" si="10"/>
        <v>8.5501524094423569E-3</v>
      </c>
      <c r="AX33" s="116">
        <f t="shared" si="11"/>
        <v>1</v>
      </c>
      <c r="AY33" s="116">
        <f>SUMPRODUCT(AN33:AW33,幕後結果_最佳化!$Z$1005:$AI$1005)</f>
        <v>0.32717703263745512</v>
      </c>
      <c r="AZ33" s="116">
        <f>(SUMPRODUCT(AN33:AW33,MMULT(AN33:AW33,幕後結果!$AB$9:$AK$18)))*252</f>
        <v>5.964117776718237E-2</v>
      </c>
      <c r="BA33" s="116">
        <f t="shared" si="12"/>
        <v>0.24421543310606389</v>
      </c>
      <c r="BB33" s="92">
        <f t="shared" si="13"/>
        <v>1.1640420469004198</v>
      </c>
      <c r="BC33" s="50"/>
      <c r="BD33" s="50"/>
    </row>
    <row r="34" spans="1:56">
      <c r="A34" s="85">
        <v>33</v>
      </c>
      <c r="B34" s="116">
        <v>0.53652197502199894</v>
      </c>
      <c r="C34" s="116">
        <v>0.47969503766214094</v>
      </c>
      <c r="D34" s="116">
        <v>0.53264551674745708</v>
      </c>
      <c r="E34" s="116">
        <v>0.47869694879708469</v>
      </c>
      <c r="F34" s="116">
        <v>0.49673662748173797</v>
      </c>
      <c r="G34" s="116">
        <v>0.87371240539888162</v>
      </c>
      <c r="H34" s="116">
        <v>0.15464944402823222</v>
      </c>
      <c r="I34" s="116">
        <v>0.33577569207673763</v>
      </c>
      <c r="J34" s="116">
        <v>0.1342438247110338</v>
      </c>
      <c r="K34" s="94">
        <v>0.15341846466327658</v>
      </c>
      <c r="L34" s="95"/>
      <c r="M34" s="96">
        <v>33</v>
      </c>
      <c r="N34" s="119">
        <v>9.1675265416161208E-2</v>
      </c>
      <c r="O34" s="119">
        <v>-5.0918987467165125E-2</v>
      </c>
      <c r="P34" s="119">
        <v>8.1921714872650334E-2</v>
      </c>
      <c r="Q34" s="119">
        <v>-5.34242330554578E-2</v>
      </c>
      <c r="R34" s="119">
        <v>-8.1801530530397019E-3</v>
      </c>
      <c r="S34" s="119">
        <v>1.1441168292012485</v>
      </c>
      <c r="T34" s="119">
        <v>-1.016694279213979</v>
      </c>
      <c r="U34" s="116">
        <v>-0.42401978517697758</v>
      </c>
      <c r="V34" s="116">
        <v>-1.1065520474162045</v>
      </c>
      <c r="W34" s="88">
        <v>-1.0218816269832034</v>
      </c>
      <c r="X34" s="50"/>
      <c r="Y34" s="89">
        <v>33</v>
      </c>
      <c r="Z34" s="116">
        <f>(幕後結果!$AB$2+幕後結果!$AB$4*幕後結果_最佳化!$N1035)*12/3</f>
        <v>6.5529137225054185E-2</v>
      </c>
      <c r="AA34" s="116">
        <f>(幕後結果!$AC$2+幕後結果!$AC$4*幕後結果_最佳化!$O1035)*12/3</f>
        <v>-1.4401235493184859</v>
      </c>
      <c r="AB34" s="116">
        <f>(幕後結果!$AD$2+幕後結果!$AD$4*幕後結果_最佳化!$P1035)*12/3</f>
        <v>0.55574882591048691</v>
      </c>
      <c r="AC34" s="116">
        <f>(幕後結果!$AE$2+幕後結果!$AE$4*幕後結果_最佳化!$Q1035)*12/3</f>
        <v>0.86508164999445147</v>
      </c>
      <c r="AD34" s="116">
        <f>(幕後結果!$AF$2+幕後結果!$AF$4*幕後結果_最佳化!$R1035)*12/3</f>
        <v>-9.1002467442065096E-2</v>
      </c>
      <c r="AE34" s="116">
        <f>(幕後結果!$AG$2+幕後結果!$AG$4*幕後結果_最佳化!$S1035)*12/3</f>
        <v>1.1574234435580226</v>
      </c>
      <c r="AF34" s="116">
        <f>(幕後結果!$AH$2+幕後結果!$AH$4*幕後結果_最佳化!$T1035)*12/3</f>
        <v>0.2172709784892084</v>
      </c>
      <c r="AG34" s="116">
        <f>(幕後結果!$AI$2+幕後結果!$AI$4*幕後結果_最佳化!$U1035)*12/3</f>
        <v>-1.2425677277775644</v>
      </c>
      <c r="AH34" s="116">
        <f>(幕後結果!$AJ$2+幕後結果!$AJ$4*幕後結果_最佳化!$V1035)*12/3</f>
        <v>-0.88454232016715917</v>
      </c>
      <c r="AI34" s="90">
        <f>(幕後結果!$AK$2+幕後結果!$AK$4*幕後結果_最佳化!$W1035)*12/3</f>
        <v>-0.91486597930846558</v>
      </c>
      <c r="AJ34" s="50"/>
      <c r="AK34" s="50"/>
      <c r="AL34" s="50"/>
      <c r="AM34" s="91">
        <v>33</v>
      </c>
      <c r="AN34" s="116">
        <f t="shared" si="1"/>
        <v>5.5727698477799452E-2</v>
      </c>
      <c r="AO34" s="116">
        <f t="shared" si="2"/>
        <v>5.6018463911814862E-4</v>
      </c>
      <c r="AP34" s="116">
        <f t="shared" si="3"/>
        <v>0.20018042875800923</v>
      </c>
      <c r="AQ34" s="116">
        <f t="shared" si="4"/>
        <v>5.8904840978217708E-2</v>
      </c>
      <c r="AR34" s="116">
        <f t="shared" si="5"/>
        <v>3.848573203249217E-2</v>
      </c>
      <c r="AS34" s="116">
        <f t="shared" si="6"/>
        <v>0.19018166695636635</v>
      </c>
      <c r="AT34" s="116">
        <f t="shared" si="7"/>
        <v>0.19075895032844528</v>
      </c>
      <c r="AU34" s="116">
        <f t="shared" si="8"/>
        <v>6.8032672598166408E-2</v>
      </c>
      <c r="AV34" s="116">
        <f t="shared" si="9"/>
        <v>0.18435369340103694</v>
      </c>
      <c r="AW34" s="116">
        <f t="shared" si="10"/>
        <v>1.2814131830348303E-2</v>
      </c>
      <c r="AX34" s="116">
        <f t="shared" si="11"/>
        <v>0.99999999999999989</v>
      </c>
      <c r="AY34" s="116">
        <f>SUMPRODUCT(AN34:AW34,幕後結果_最佳化!$Z$1005:$AI$1005)</f>
        <v>0.38602619127922805</v>
      </c>
      <c r="AZ34" s="116">
        <f>(SUMPRODUCT(AN34:AW34,MMULT(AN34:AW34,幕後結果!$AB$9:$AK$18)))*252</f>
        <v>5.0528029369758053E-2</v>
      </c>
      <c r="BA34" s="116">
        <f t="shared" si="12"/>
        <v>0.22478440642036995</v>
      </c>
      <c r="BB34" s="92">
        <f t="shared" si="13"/>
        <v>1.5264679465244879</v>
      </c>
      <c r="BC34" s="50"/>
      <c r="BD34" s="50"/>
    </row>
    <row r="35" spans="1:56">
      <c r="A35" s="85">
        <v>34</v>
      </c>
      <c r="B35" s="116">
        <v>0.60747252811929608</v>
      </c>
      <c r="C35" s="116">
        <v>0.63733210647036342</v>
      </c>
      <c r="D35" s="116">
        <v>0.4785495626960774</v>
      </c>
      <c r="E35" s="116">
        <v>0.11813676754473912</v>
      </c>
      <c r="F35" s="116">
        <v>0.75539620962878362</v>
      </c>
      <c r="G35" s="116">
        <v>0.17550708158274486</v>
      </c>
      <c r="H35" s="116">
        <v>0.28624246077997872</v>
      </c>
      <c r="I35" s="116">
        <v>0.15074781706080387</v>
      </c>
      <c r="J35" s="116">
        <v>0.41131946691499177</v>
      </c>
      <c r="K35" s="94">
        <v>3.2796336600093845E-3</v>
      </c>
      <c r="L35" s="95"/>
      <c r="M35" s="96">
        <v>34</v>
      </c>
      <c r="N35" s="119">
        <v>0.27273758132395426</v>
      </c>
      <c r="O35" s="119">
        <v>0.35133667063377427</v>
      </c>
      <c r="P35" s="119">
        <v>-5.3794206486118809E-2</v>
      </c>
      <c r="Q35" s="119">
        <v>-1.1843525496380372</v>
      </c>
      <c r="R35" s="119">
        <v>0.69156972332007305</v>
      </c>
      <c r="S35" s="119">
        <v>-0.93262394993196929</v>
      </c>
      <c r="T35" s="119">
        <v>-0.56439561631810098</v>
      </c>
      <c r="U35" s="116">
        <v>-1.0332313734351535</v>
      </c>
      <c r="V35" s="116">
        <v>-0.22415212562670028</v>
      </c>
      <c r="W35" s="88">
        <v>-2.7184292937656482</v>
      </c>
      <c r="X35" s="50"/>
      <c r="Y35" s="89">
        <v>34</v>
      </c>
      <c r="Z35" s="116">
        <f>(幕後結果!$AB$2+幕後結果!$AB$4*幕後結果_最佳化!$N1036)*12/3</f>
        <v>0.29032712740159644</v>
      </c>
      <c r="AA35" s="116">
        <f>(幕後結果!$AC$2+幕後結果!$AC$4*幕後結果_最佳化!$O1036)*12/3</f>
        <v>-0.87005430419602747</v>
      </c>
      <c r="AB35" s="116">
        <f>(幕後結果!$AD$2+幕後結果!$AD$4*幕後結果_最佳化!$P1036)*12/3</f>
        <v>0.53361374577100495</v>
      </c>
      <c r="AC35" s="116">
        <f>(幕後結果!$AE$2+幕後結果!$AE$4*幕後結果_最佳化!$Q1036)*12/3</f>
        <v>9.3376270519063276E-2</v>
      </c>
      <c r="AD35" s="116">
        <f>(幕後結果!$AF$2+幕後結果!$AF$4*幕後結果_最佳化!$R1036)*12/3</f>
        <v>0.30972424211985672</v>
      </c>
      <c r="AE35" s="116">
        <f>(幕後結果!$AG$2+幕後結果!$AG$4*幕後結果_最佳化!$S1036)*12/3</f>
        <v>-0.79556909868453951</v>
      </c>
      <c r="AF35" s="116">
        <f>(幕後結果!$AH$2+幕後結果!$AH$4*幕後結果_最佳化!$T1036)*12/3</f>
        <v>1.0254361810880634</v>
      </c>
      <c r="AG35" s="116">
        <f>(幕後結果!$AI$2+幕後結果!$AI$4*幕後結果_最佳化!$U1036)*12/3</f>
        <v>-1.8261805578773549</v>
      </c>
      <c r="AH35" s="116">
        <f>(幕後結果!$AJ$2+幕後結果!$AJ$4*幕後結果_最佳化!$V1036)*12/3</f>
        <v>-6.5333929698631776E-2</v>
      </c>
      <c r="AI35" s="90">
        <f>(幕後結果!$AK$2+幕後結果!$AK$4*幕後結果_最佳化!$W1036)*12/3</f>
        <v>-1.6355242248472617</v>
      </c>
      <c r="AJ35" s="50"/>
      <c r="AK35" s="50"/>
      <c r="AL35" s="50"/>
      <c r="AM35" s="91">
        <v>34</v>
      </c>
      <c r="AN35" s="116">
        <f t="shared" si="1"/>
        <v>0.13925247416427164</v>
      </c>
      <c r="AO35" s="116">
        <f t="shared" si="2"/>
        <v>0.12930609030904927</v>
      </c>
      <c r="AP35" s="116">
        <f t="shared" si="3"/>
        <v>0.14958913738506494</v>
      </c>
      <c r="AQ35" s="116">
        <f t="shared" si="4"/>
        <v>8.7305131543525455E-2</v>
      </c>
      <c r="AR35" s="116">
        <f t="shared" si="5"/>
        <v>3.4885777517499425E-2</v>
      </c>
      <c r="AS35" s="116">
        <f t="shared" si="6"/>
        <v>0.16157838451960294</v>
      </c>
      <c r="AT35" s="116">
        <f t="shared" si="7"/>
        <v>4.0314600011863841E-3</v>
      </c>
      <c r="AU35" s="116">
        <f t="shared" si="8"/>
        <v>6.6185381479235694E-2</v>
      </c>
      <c r="AV35" s="116">
        <f t="shared" si="9"/>
        <v>0.19960628414790613</v>
      </c>
      <c r="AW35" s="116">
        <f t="shared" si="10"/>
        <v>2.8259878932657974E-2</v>
      </c>
      <c r="AX35" s="116">
        <f t="shared" si="11"/>
        <v>1</v>
      </c>
      <c r="AY35" s="116">
        <f>SUMPRODUCT(AN35:AW35,幕後結果_最佳化!$Z$1005:$AI$1005)</f>
        <v>-1.5447092674507702E-2</v>
      </c>
      <c r="AZ35" s="116">
        <f>(SUMPRODUCT(AN35:AW35,MMULT(AN35:AW35,幕後結果!$AB$9:$AK$18)))*252</f>
        <v>5.8838463282010527E-2</v>
      </c>
      <c r="BA35" s="116">
        <f t="shared" si="12"/>
        <v>0.24256641004477625</v>
      </c>
      <c r="BB35" s="92">
        <f t="shared" si="13"/>
        <v>-0.24054069425250263</v>
      </c>
      <c r="BC35" s="50"/>
      <c r="BD35" s="50"/>
    </row>
    <row r="36" spans="1:56">
      <c r="A36" s="85">
        <v>35</v>
      </c>
      <c r="B36" s="116">
        <v>0.61932856860938834</v>
      </c>
      <c r="C36" s="116">
        <v>7.9409536179739781E-3</v>
      </c>
      <c r="D36" s="116">
        <v>0.18498554242571319</v>
      </c>
      <c r="E36" s="116">
        <v>2.2315138621428643E-2</v>
      </c>
      <c r="F36" s="116">
        <v>0.16333950966002964</v>
      </c>
      <c r="G36" s="116">
        <v>0.61408372194176208</v>
      </c>
      <c r="H36" s="116">
        <v>9.6235071512587034E-3</v>
      </c>
      <c r="I36" s="116">
        <v>0.50759206033656468</v>
      </c>
      <c r="J36" s="116">
        <v>0.93714283031471846</v>
      </c>
      <c r="K36" s="94">
        <v>0.44568858409019896</v>
      </c>
      <c r="L36" s="95"/>
      <c r="M36" s="96">
        <v>35</v>
      </c>
      <c r="N36" s="119">
        <v>0.30371784332049928</v>
      </c>
      <c r="O36" s="119">
        <v>-2.411618102224403</v>
      </c>
      <c r="P36" s="119">
        <v>-0.89652752784084366</v>
      </c>
      <c r="Q36" s="119">
        <v>-2.0081224869890804</v>
      </c>
      <c r="R36" s="119">
        <v>-0.98082505738356573</v>
      </c>
      <c r="S36" s="119">
        <v>0.289978669487372</v>
      </c>
      <c r="T36" s="119">
        <v>-2.3407118718788604</v>
      </c>
      <c r="U36" s="116">
        <v>1.9031621923849624E-2</v>
      </c>
      <c r="V36" s="116">
        <v>1.5312227931693734</v>
      </c>
      <c r="W36" s="88">
        <v>-0.13656180575395963</v>
      </c>
      <c r="X36" s="50"/>
      <c r="Y36" s="89">
        <v>35</v>
      </c>
      <c r="Z36" s="116">
        <f>(幕後結果!$AB$2+幕後結果!$AB$4*幕後結果_最佳化!$N1037)*12/3</f>
        <v>0.32879068397906031</v>
      </c>
      <c r="AA36" s="116">
        <f>(幕後結果!$AC$2+幕後結果!$AC$4*幕後結果_最佳化!$O1037)*12/3</f>
        <v>-4.6749157548419396</v>
      </c>
      <c r="AB36" s="116">
        <f>(幕後結果!$AD$2+幕後結果!$AD$4*幕後結果_最佳化!$P1037)*12/3</f>
        <v>-0.46743517325864675</v>
      </c>
      <c r="AC36" s="116">
        <f>(幕後結果!$AE$2+幕後結果!$AE$4*幕後結果_最佳化!$Q1037)*12/3</f>
        <v>-1.1788597611160578</v>
      </c>
      <c r="AD36" s="116">
        <f>(幕後結果!$AF$2+幕後結果!$AF$4*幕後結果_最佳化!$R1037)*12/3</f>
        <v>-1.2702815315380296</v>
      </c>
      <c r="AE36" s="116">
        <f>(幕後結果!$AG$2+幕後結果!$AG$4*幕後結果_最佳化!$S1037)*12/3</f>
        <v>-1.3805555965054204</v>
      </c>
      <c r="AF36" s="116">
        <f>(幕後結果!$AH$2+幕後結果!$AH$4*幕後結果_最佳化!$T1037)*12/3</f>
        <v>-1.0064934816309028</v>
      </c>
      <c r="AG36" s="116">
        <f>(幕後結果!$AI$2+幕後結果!$AI$4*幕後結果_最佳化!$U1037)*12/3</f>
        <v>-0.67861033714084906</v>
      </c>
      <c r="AH36" s="116">
        <f>(幕後結果!$AJ$2+幕後結果!$AJ$4*幕後結果_最佳化!$V1037)*12/3</f>
        <v>-0.22624502572414873</v>
      </c>
      <c r="AI36" s="90">
        <f>(幕後結果!$AK$2+幕後結果!$AK$4*幕後結果_最佳化!$W1037)*12/3</f>
        <v>-1.1141774598816658</v>
      </c>
      <c r="AJ36" s="50"/>
      <c r="AK36" s="50"/>
      <c r="AL36" s="50"/>
      <c r="AM36" s="91">
        <v>35</v>
      </c>
      <c r="AN36" s="116">
        <f t="shared" si="1"/>
        <v>0.11712643072557999</v>
      </c>
      <c r="AO36" s="116">
        <f t="shared" si="2"/>
        <v>8.8132872110280869E-2</v>
      </c>
      <c r="AP36" s="116">
        <f t="shared" si="3"/>
        <v>8.1005251506242923E-2</v>
      </c>
      <c r="AQ36" s="116">
        <f t="shared" si="4"/>
        <v>1.504015046202877E-2</v>
      </c>
      <c r="AR36" s="116">
        <f t="shared" si="5"/>
        <v>0.10848545413818374</v>
      </c>
      <c r="AS36" s="116">
        <f t="shared" si="6"/>
        <v>4.825432052905481E-2</v>
      </c>
      <c r="AT36" s="116">
        <f t="shared" si="7"/>
        <v>0.16573122633063808</v>
      </c>
      <c r="AU36" s="116">
        <f t="shared" si="8"/>
        <v>0.14689009314853982</v>
      </c>
      <c r="AV36" s="116">
        <f t="shared" si="9"/>
        <v>9.0358778817609398E-2</v>
      </c>
      <c r="AW36" s="116">
        <f t="shared" si="10"/>
        <v>0.13897542223184151</v>
      </c>
      <c r="AX36" s="116">
        <f t="shared" si="11"/>
        <v>1</v>
      </c>
      <c r="AY36" s="116">
        <f>SUMPRODUCT(AN36:AW36,幕後結果_最佳化!$Z$1005:$AI$1005)</f>
        <v>-3.9450904654616661E-2</v>
      </c>
      <c r="AZ36" s="116">
        <f>(SUMPRODUCT(AN36:AW36,MMULT(AN36:AW36,幕後結果!$AB$9:$AK$18)))*252</f>
        <v>4.824778632257095E-2</v>
      </c>
      <c r="BA36" s="116">
        <f t="shared" si="12"/>
        <v>0.21965378740775438</v>
      </c>
      <c r="BB36" s="92">
        <f t="shared" si="13"/>
        <v>-0.37491229095788153</v>
      </c>
      <c r="BC36" s="50"/>
      <c r="BD36" s="50"/>
    </row>
    <row r="37" spans="1:56">
      <c r="A37" s="85">
        <v>36</v>
      </c>
      <c r="B37" s="116">
        <v>0.33321329937957844</v>
      </c>
      <c r="C37" s="116">
        <v>0.80822933290342913</v>
      </c>
      <c r="D37" s="116">
        <v>0.60645220025016333</v>
      </c>
      <c r="E37" s="116">
        <v>0.83019736488288554</v>
      </c>
      <c r="F37" s="116">
        <v>0.93242344421459378</v>
      </c>
      <c r="G37" s="116">
        <v>0.2047150112714955</v>
      </c>
      <c r="H37" s="116">
        <v>0.92969760370577892</v>
      </c>
      <c r="I37" s="116">
        <v>0.12248603186619067</v>
      </c>
      <c r="J37" s="116">
        <v>0.99266525924031157</v>
      </c>
      <c r="K37" s="94">
        <v>0.58498308369017948</v>
      </c>
      <c r="L37" s="95"/>
      <c r="M37" s="96">
        <v>36</v>
      </c>
      <c r="N37" s="119">
        <v>-0.4310574493648246</v>
      </c>
      <c r="O37" s="119">
        <v>0.87138983485576194</v>
      </c>
      <c r="P37" s="119">
        <v>0.27008404095895783</v>
      </c>
      <c r="Q37" s="119">
        <v>0.95494547688316456</v>
      </c>
      <c r="R37" s="119">
        <v>1.4940861191166699</v>
      </c>
      <c r="S37" s="119">
        <v>-0.82489708303553799</v>
      </c>
      <c r="T37" s="119">
        <v>1.4735425750439062</v>
      </c>
      <c r="U37" s="116">
        <v>-1.1626486988835811</v>
      </c>
      <c r="V37" s="116">
        <v>2.4404375633096596</v>
      </c>
      <c r="W37" s="88">
        <v>0.21465817663528788</v>
      </c>
      <c r="X37" s="50"/>
      <c r="Y37" s="89">
        <v>36</v>
      </c>
      <c r="Z37" s="116">
        <f>(幕後結果!$AB$2+幕後結果!$AB$4*幕後結果_最佳化!$N1038)*12/3</f>
        <v>-0.58346987227693159</v>
      </c>
      <c r="AA37" s="116">
        <f>(幕後結果!$AC$2+幕後結果!$AC$4*幕後結果_最佳化!$O1038)*12/3</f>
        <v>-0.21453240075154834</v>
      </c>
      <c r="AB37" s="116">
        <f>(幕後結果!$AD$2+幕後結果!$AD$4*幕後結果_最佳化!$P1038)*12/3</f>
        <v>0.65492393604801091</v>
      </c>
      <c r="AC37" s="116">
        <f>(幕後結果!$AE$2+幕後結果!$AE$4*幕後結果_最佳化!$Q1038)*12/3</f>
        <v>1.7691068029110226</v>
      </c>
      <c r="AD37" s="116">
        <f>(幕後結果!$AF$2+幕後結果!$AF$4*幕後結果_最佳化!$R1038)*12/3</f>
        <v>1.1428497658713717</v>
      </c>
      <c r="AE37" s="116">
        <f>(幕後結果!$AG$2+幕後結果!$AG$4*幕後結果_最佳化!$S1038)*12/3</f>
        <v>0.58366239555417332</v>
      </c>
      <c r="AF37" s="116">
        <f>(幕後結果!$AH$2+幕後結果!$AH$4*幕後結果_最佳化!$T1038)*12/3</f>
        <v>2.7374681308140558</v>
      </c>
      <c r="AG37" s="116">
        <f>(幕後結果!$AI$2+幕後結果!$AI$4*幕後結果_最佳化!$U1038)*12/3</f>
        <v>-2.2398223078752917</v>
      </c>
      <c r="AH37" s="116">
        <f>(幕後結果!$AJ$2+幕後結果!$AJ$4*幕後結果_最佳化!$V1038)*12/3</f>
        <v>2.3391977804172539</v>
      </c>
      <c r="AI37" s="90">
        <f>(幕後結果!$AK$2+幕後結果!$AK$4*幕後結果_最佳化!$W1038)*12/3</f>
        <v>0.10028106144520404</v>
      </c>
      <c r="AJ37" s="50"/>
      <c r="AK37" s="50"/>
      <c r="AL37" s="50"/>
      <c r="AM37" s="91">
        <v>36</v>
      </c>
      <c r="AN37" s="116">
        <f t="shared" si="1"/>
        <v>7.0015027216417586E-2</v>
      </c>
      <c r="AO37" s="116">
        <f t="shared" si="2"/>
        <v>6.4781152119008298E-2</v>
      </c>
      <c r="AP37" s="116">
        <f t="shared" si="3"/>
        <v>7.2130958582670157E-2</v>
      </c>
      <c r="AQ37" s="116">
        <f t="shared" si="4"/>
        <v>0.15121380913344271</v>
      </c>
      <c r="AR37" s="116">
        <f t="shared" si="5"/>
        <v>2.3869837485331818E-2</v>
      </c>
      <c r="AS37" s="116">
        <f t="shared" si="6"/>
        <v>0.13829394443688955</v>
      </c>
      <c r="AT37" s="116">
        <f t="shared" si="7"/>
        <v>0.14158458451175945</v>
      </c>
      <c r="AU37" s="116">
        <f t="shared" si="8"/>
        <v>6.3871143647696263E-2</v>
      </c>
      <c r="AV37" s="116">
        <f t="shared" si="9"/>
        <v>0.14585858553108308</v>
      </c>
      <c r="AW37" s="116">
        <f t="shared" si="10"/>
        <v>0.12838095733570098</v>
      </c>
      <c r="AX37" s="116">
        <f t="shared" si="11"/>
        <v>1</v>
      </c>
      <c r="AY37" s="116">
        <f>SUMPRODUCT(AN37:AW37,幕後結果_最佳化!$Z$1005:$AI$1005)</f>
        <v>0.20153406548224903</v>
      </c>
      <c r="AZ37" s="116">
        <f>(SUMPRODUCT(AN37:AW37,MMULT(AN37:AW37,幕後結果!$AB$9:$AK$18)))*252</f>
        <v>4.4143074856198596E-2</v>
      </c>
      <c r="BA37" s="116">
        <f t="shared" si="12"/>
        <v>0.21010253414987312</v>
      </c>
      <c r="BB37" s="92">
        <f t="shared" si="13"/>
        <v>0.7550316616794831</v>
      </c>
      <c r="BC37" s="50"/>
      <c r="BD37" s="50"/>
    </row>
    <row r="38" spans="1:56">
      <c r="A38" s="85">
        <v>37</v>
      </c>
      <c r="B38" s="116">
        <v>0.42329874038151716</v>
      </c>
      <c r="C38" s="116">
        <v>0.19695955078083416</v>
      </c>
      <c r="D38" s="116">
        <v>4.0225955080181119E-2</v>
      </c>
      <c r="E38" s="116">
        <v>0.87157435398463434</v>
      </c>
      <c r="F38" s="116">
        <v>0.89001876481255637</v>
      </c>
      <c r="G38" s="116">
        <v>0.49949241937933198</v>
      </c>
      <c r="H38" s="116">
        <v>0.54168597617464531</v>
      </c>
      <c r="I38" s="116">
        <v>0.49216931071814307</v>
      </c>
      <c r="J38" s="116">
        <v>1.4176485825254437E-2</v>
      </c>
      <c r="K38" s="94">
        <v>0.92891842414038295</v>
      </c>
      <c r="L38" s="95"/>
      <c r="M38" s="96">
        <v>37</v>
      </c>
      <c r="N38" s="119">
        <v>-0.19346159478298613</v>
      </c>
      <c r="O38" s="119">
        <v>-0.85253161151398049</v>
      </c>
      <c r="P38" s="119">
        <v>-1.7480699818038334</v>
      </c>
      <c r="Q38" s="119">
        <v>1.1338647340297705</v>
      </c>
      <c r="R38" s="119">
        <v>1.2266279200977748</v>
      </c>
      <c r="S38" s="119">
        <v>-1.2723162786896778E-3</v>
      </c>
      <c r="T38" s="119">
        <v>0.10468212317829437</v>
      </c>
      <c r="U38" s="116">
        <v>-1.962988776315594E-2</v>
      </c>
      <c r="V38" s="116">
        <v>-2.1923676348628036</v>
      </c>
      <c r="W38" s="88">
        <v>1.4677830917851462</v>
      </c>
      <c r="X38" s="50"/>
      <c r="Y38" s="89">
        <v>37</v>
      </c>
      <c r="Z38" s="116">
        <f>(幕後結果!$AB$2+幕後結果!$AB$4*幕後結果_最佳化!$N1039)*12/3</f>
        <v>-0.28848264472221963</v>
      </c>
      <c r="AA38" s="116">
        <f>(幕後結果!$AC$2+幕後結果!$AC$4*幕後結果_最佳化!$O1039)*12/3</f>
        <v>-2.5695783421640384</v>
      </c>
      <c r="AB38" s="116">
        <f>(幕後結果!$AD$2+幕後結果!$AD$4*幕後結果_最佳化!$P1039)*12/3</f>
        <v>-1.1962173255439894</v>
      </c>
      <c r="AC38" s="116">
        <f>(幕後結果!$AE$2+幕後結果!$AE$4*幕後結果_最佳化!$Q1039)*12/3</f>
        <v>1.1389684821723296</v>
      </c>
      <c r="AD38" s="116">
        <f>(幕後結果!$AF$2+幕後結果!$AF$4*幕後結果_最佳化!$R1039)*12/3</f>
        <v>0.58305013382207393</v>
      </c>
      <c r="AE38" s="116">
        <f>(幕後結果!$AG$2+幕後結果!$AG$4*幕後結果_最佳化!$S1039)*12/3</f>
        <v>0.49118444164410208</v>
      </c>
      <c r="AF38" s="116">
        <f>(幕後結果!$AH$2+幕後結果!$AH$4*幕後結果_最佳化!$T1039)*12/3</f>
        <v>1.269243671259451</v>
      </c>
      <c r="AG38" s="116">
        <f>(幕後結果!$AI$2+幕後結果!$AI$4*幕後結果_最佳化!$U1039)*12/3</f>
        <v>-0.72279736614282231</v>
      </c>
      <c r="AH38" s="116">
        <f>(幕後結果!$AJ$2+幕後結果!$AJ$4*幕後結果_最佳化!$V1039)*12/3</f>
        <v>-1.7363593861732751</v>
      </c>
      <c r="AI38" s="90">
        <f>(幕後結果!$AK$2+幕後結果!$AK$4*幕後結果_最佳化!$W1039)*12/3</f>
        <v>0.2400414149482569</v>
      </c>
      <c r="AJ38" s="50"/>
      <c r="AK38" s="50"/>
      <c r="AL38" s="50"/>
      <c r="AM38" s="91">
        <v>37</v>
      </c>
      <c r="AN38" s="116">
        <f t="shared" si="1"/>
        <v>6.8957897828758399E-2</v>
      </c>
      <c r="AO38" s="116">
        <f t="shared" si="2"/>
        <v>0.12610182097742145</v>
      </c>
      <c r="AP38" s="116">
        <f t="shared" si="3"/>
        <v>0.10117544831023138</v>
      </c>
      <c r="AQ38" s="116">
        <f t="shared" si="4"/>
        <v>0.21130073497160023</v>
      </c>
      <c r="AR38" s="116">
        <f t="shared" si="5"/>
        <v>1.2998517448112191E-2</v>
      </c>
      <c r="AS38" s="116">
        <f t="shared" si="6"/>
        <v>2.7981649701764335E-2</v>
      </c>
      <c r="AT38" s="116">
        <f t="shared" si="7"/>
        <v>8.3775050064506026E-3</v>
      </c>
      <c r="AU38" s="116">
        <f t="shared" si="8"/>
        <v>8.5991117346119778E-2</v>
      </c>
      <c r="AV38" s="116">
        <f t="shared" si="9"/>
        <v>0.17227673431396298</v>
      </c>
      <c r="AW38" s="116">
        <f t="shared" si="10"/>
        <v>0.18483857409557869</v>
      </c>
      <c r="AX38" s="116">
        <f t="shared" si="11"/>
        <v>1</v>
      </c>
      <c r="AY38" s="116">
        <f>SUMPRODUCT(AN38:AW38,幕後結果_最佳化!$Z$1005:$AI$1005)</f>
        <v>-4.4663229382066599E-2</v>
      </c>
      <c r="AZ38" s="116">
        <f>(SUMPRODUCT(AN38:AW38,MMULT(AN38:AW38,幕後結果!$AB$9:$AK$18)))*252</f>
        <v>4.7047542592794325E-2</v>
      </c>
      <c r="BA38" s="116">
        <f t="shared" si="12"/>
        <v>0.21690445498604755</v>
      </c>
      <c r="BB38" s="92">
        <f t="shared" si="13"/>
        <v>-0.40369493281131147</v>
      </c>
      <c r="BC38" s="50"/>
      <c r="BD38" s="50"/>
    </row>
    <row r="39" spans="1:56">
      <c r="A39" s="85">
        <v>38</v>
      </c>
      <c r="B39" s="116">
        <v>0.3419290083202664</v>
      </c>
      <c r="C39" s="116">
        <v>0.99858552086262664</v>
      </c>
      <c r="D39" s="116">
        <v>0.76535514997307175</v>
      </c>
      <c r="E39" s="116">
        <v>0.50445876005990931</v>
      </c>
      <c r="F39" s="116">
        <v>0.45802024781485362</v>
      </c>
      <c r="G39" s="116">
        <v>0.21214897841777458</v>
      </c>
      <c r="H39" s="116">
        <v>0.28277165244192615</v>
      </c>
      <c r="I39" s="116">
        <v>0.1043485300230913</v>
      </c>
      <c r="J39" s="116">
        <v>0.35717737885649004</v>
      </c>
      <c r="K39" s="94">
        <v>0.68884257723803488</v>
      </c>
      <c r="L39" s="95"/>
      <c r="M39" s="96">
        <v>38</v>
      </c>
      <c r="N39" s="119">
        <v>-0.40720420064220481</v>
      </c>
      <c r="O39" s="119">
        <v>2.985737002067542</v>
      </c>
      <c r="P39" s="119">
        <v>0.72363524093642206</v>
      </c>
      <c r="Q39" s="119">
        <v>1.1176686727103683E-2</v>
      </c>
      <c r="R39" s="119">
        <v>-0.10542258506467991</v>
      </c>
      <c r="S39" s="119">
        <v>-0.79898698827106451</v>
      </c>
      <c r="T39" s="119">
        <v>-0.5746274179988492</v>
      </c>
      <c r="U39" s="116">
        <v>-1.2571562552261739</v>
      </c>
      <c r="V39" s="116">
        <v>-0.36601382734469257</v>
      </c>
      <c r="W39" s="88">
        <v>0.4925722700627107</v>
      </c>
      <c r="X39" s="50"/>
      <c r="Y39" s="89">
        <v>38</v>
      </c>
      <c r="Z39" s="116">
        <f>(幕後結果!$AB$2+幕後結果!$AB$4*幕後結果_最佳化!$N1040)*12/3</f>
        <v>-0.55385486185832611</v>
      </c>
      <c r="AA39" s="116">
        <f>(幕後結果!$AC$2+幕後結果!$AC$4*幕後結果_最佳化!$O1040)*12/3</f>
        <v>2.7012646814616783</v>
      </c>
      <c r="AB39" s="116">
        <f>(幕後結果!$AD$2+幕後結果!$AD$4*幕後結果_最佳化!$P1040)*12/3</f>
        <v>1.2696016002149237</v>
      </c>
      <c r="AC39" s="116">
        <f>(幕後結果!$AE$2+幕後結果!$AE$4*幕後結果_最佳化!$Q1040)*12/3</f>
        <v>1.5589021465890738</v>
      </c>
      <c r="AD39" s="116">
        <f>(幕後結果!$AF$2+幕後結果!$AF$4*幕後結果_最佳化!$R1040)*12/3</f>
        <v>0.26422757160163823</v>
      </c>
      <c r="AE39" s="116">
        <f>(幕後結果!$AG$2+幕後結果!$AG$4*幕後結果_最佳化!$S1040)*12/3</f>
        <v>0.55964182542854557</v>
      </c>
      <c r="AF39" s="116">
        <f>(幕後結果!$AH$2+幕後結果!$AH$4*幕後結果_最佳化!$T1040)*12/3</f>
        <v>0.5944422366734432</v>
      </c>
      <c r="AG39" s="116">
        <f>(幕後結果!$AI$2+幕後結果!$AI$4*幕後結果_最佳化!$U1040)*12/3</f>
        <v>-2.7203948162768739</v>
      </c>
      <c r="AH39" s="116">
        <f>(幕後結果!$AJ$2+幕後結果!$AJ$4*幕後結果_最佳化!$V1040)*12/3</f>
        <v>0.56844496636157116</v>
      </c>
      <c r="AI39" s="90">
        <f>(幕後結果!$AK$2+幕後結果!$AK$4*幕後結果_最佳化!$W1040)*12/3</f>
        <v>-7.4768732432642426E-2</v>
      </c>
      <c r="AJ39" s="50"/>
      <c r="AK39" s="50"/>
      <c r="AL39" s="50"/>
      <c r="AM39" s="91">
        <v>38</v>
      </c>
      <c r="AN39" s="116">
        <f t="shared" si="1"/>
        <v>0.1703308950391676</v>
      </c>
      <c r="AO39" s="116">
        <f t="shared" si="2"/>
        <v>6.3420446923714555E-2</v>
      </c>
      <c r="AP39" s="116">
        <f t="shared" si="3"/>
        <v>0.18125963306967552</v>
      </c>
      <c r="AQ39" s="116">
        <f t="shared" si="4"/>
        <v>9.1035062970281883E-2</v>
      </c>
      <c r="AR39" s="116">
        <f t="shared" si="5"/>
        <v>0.13111090004727147</v>
      </c>
      <c r="AS39" s="116">
        <f t="shared" si="6"/>
        <v>4.8059615461579939E-3</v>
      </c>
      <c r="AT39" s="116">
        <f t="shared" si="7"/>
        <v>4.1263111688960116E-2</v>
      </c>
      <c r="AU39" s="116">
        <f t="shared" si="8"/>
        <v>9.7403953756944786E-2</v>
      </c>
      <c r="AV39" s="116">
        <f t="shared" si="9"/>
        <v>3.893053551062748E-2</v>
      </c>
      <c r="AW39" s="116">
        <f t="shared" si="10"/>
        <v>0.18043949944719864</v>
      </c>
      <c r="AX39" s="116">
        <f t="shared" si="11"/>
        <v>1</v>
      </c>
      <c r="AY39" s="116">
        <f>SUMPRODUCT(AN39:AW39,幕後結果_最佳化!$Z$1005:$AI$1005)</f>
        <v>-3.8187928126731732E-2</v>
      </c>
      <c r="AZ39" s="116">
        <f>(SUMPRODUCT(AN39:AW39,MMULT(AN39:AW39,幕後結果!$AB$9:$AK$18)))*252</f>
        <v>4.6518775292064135E-2</v>
      </c>
      <c r="BA39" s="116">
        <f t="shared" si="12"/>
        <v>0.21568211630096765</v>
      </c>
      <c r="BB39" s="92">
        <f t="shared" si="13"/>
        <v>-0.37596036944286948</v>
      </c>
      <c r="BC39" s="50"/>
      <c r="BD39" s="50"/>
    </row>
    <row r="40" spans="1:56">
      <c r="A40" s="85">
        <v>39</v>
      </c>
      <c r="B40" s="116">
        <v>0.20872000546087799</v>
      </c>
      <c r="C40" s="116">
        <v>0.58305510582979281</v>
      </c>
      <c r="D40" s="116">
        <v>0.22491790720589577</v>
      </c>
      <c r="E40" s="116">
        <v>0.53280179486781121</v>
      </c>
      <c r="F40" s="116">
        <v>9.2818332055283781E-2</v>
      </c>
      <c r="G40" s="116">
        <v>0.68999526745859874</v>
      </c>
      <c r="H40" s="116">
        <v>0.64094679062116833</v>
      </c>
      <c r="I40" s="116">
        <v>0.34355959205346509</v>
      </c>
      <c r="J40" s="116">
        <v>0.40082955465883585</v>
      </c>
      <c r="K40" s="94">
        <v>0.69146370643088928</v>
      </c>
      <c r="L40" s="95"/>
      <c r="M40" s="96">
        <v>39</v>
      </c>
      <c r="N40" s="119">
        <v>-0.81087055567987809</v>
      </c>
      <c r="O40" s="119">
        <v>0.20971542178817079</v>
      </c>
      <c r="P40" s="119">
        <v>-0.75568877713638671</v>
      </c>
      <c r="Q40" s="119">
        <v>8.2314769060573514E-2</v>
      </c>
      <c r="R40" s="119">
        <v>-1.3235977762467801</v>
      </c>
      <c r="S40" s="119">
        <v>0.49583693291275754</v>
      </c>
      <c r="T40" s="119">
        <v>0.36099067398727269</v>
      </c>
      <c r="U40" s="116">
        <v>-0.40276761943383832</v>
      </c>
      <c r="V40" s="116">
        <v>-0.25120048537530648</v>
      </c>
      <c r="W40" s="88">
        <v>0.50000353672424536</v>
      </c>
      <c r="X40" s="50"/>
      <c r="Y40" s="89">
        <v>39</v>
      </c>
      <c r="Z40" s="116">
        <f>(幕後結果!$AB$2+幕後結果!$AB$4*幕後結果_最佳化!$N1041)*12/3</f>
        <v>-1.0550269851651499</v>
      </c>
      <c r="AA40" s="116">
        <f>(幕後結果!$AC$2+幕後結果!$AC$4*幕後結果_最佳化!$O1041)*12/3</f>
        <v>-1.159368086118947</v>
      </c>
      <c r="AB40" s="116">
        <f>(幕後結果!$AD$2+幕後結果!$AD$4*幕後結果_最佳化!$P1041)*12/3</f>
        <v>-0.41493451640352608</v>
      </c>
      <c r="AC40" s="116">
        <f>(幕後結果!$AE$2+幕後結果!$AE$4*幕後結果_最佳化!$Q1041)*12/3</f>
        <v>0.75739316547216917</v>
      </c>
      <c r="AD40" s="116">
        <f>(幕後結果!$AF$2+幕後結果!$AF$4*幕後結果_最佳化!$R1041)*12/3</f>
        <v>-0.98258787997177965</v>
      </c>
      <c r="AE40" s="116">
        <f>(幕後結果!$AG$2+幕後結果!$AG$4*幕後結果_最佳化!$S1041)*12/3</f>
        <v>0.35111581064576763</v>
      </c>
      <c r="AF40" s="116">
        <f>(幕後結果!$AH$2+幕後結果!$AH$4*幕後結果_最佳化!$T1041)*12/3</f>
        <v>0.93254336759991519</v>
      </c>
      <c r="AG40" s="116">
        <f>(幕後結果!$AI$2+幕後結果!$AI$4*幕後結果_最佳化!$U1041)*12/3</f>
        <v>-1.9281651526294912</v>
      </c>
      <c r="AH40" s="116">
        <f>(幕後結果!$AJ$2+幕後結果!$AJ$4*幕後結果_最佳化!$V1041)*12/3</f>
        <v>-0.31187254862396291</v>
      </c>
      <c r="AI40" s="90">
        <f>(幕後結果!$AK$2+幕後結果!$AK$4*幕後結果_最佳化!$W1041)*12/3</f>
        <v>-0.5757471793287996</v>
      </c>
      <c r="AJ40" s="50"/>
      <c r="AK40" s="50"/>
      <c r="AL40" s="50"/>
      <c r="AM40" s="91">
        <v>39</v>
      </c>
      <c r="AN40" s="116">
        <f t="shared" si="1"/>
        <v>0.1173155616759676</v>
      </c>
      <c r="AO40" s="116">
        <f t="shared" si="2"/>
        <v>6.4192185209105274E-2</v>
      </c>
      <c r="AP40" s="116">
        <f t="shared" si="3"/>
        <v>3.954271837401966E-2</v>
      </c>
      <c r="AQ40" s="116">
        <f t="shared" si="4"/>
        <v>7.8991206170759512E-2</v>
      </c>
      <c r="AR40" s="116">
        <f t="shared" si="5"/>
        <v>0.22886793309105555</v>
      </c>
      <c r="AS40" s="116">
        <f t="shared" si="6"/>
        <v>0.21885859924672194</v>
      </c>
      <c r="AT40" s="116">
        <f t="shared" si="7"/>
        <v>1.8853214449560857E-2</v>
      </c>
      <c r="AU40" s="116">
        <f t="shared" si="8"/>
        <v>2.9002843711796501E-2</v>
      </c>
      <c r="AV40" s="116">
        <f t="shared" si="9"/>
        <v>0.1253132525822398</v>
      </c>
      <c r="AW40" s="116">
        <f t="shared" si="10"/>
        <v>7.9062485488773315E-2</v>
      </c>
      <c r="AX40" s="116">
        <f t="shared" si="11"/>
        <v>1</v>
      </c>
      <c r="AY40" s="116">
        <f>SUMPRODUCT(AN40:AW40,幕後結果_最佳化!$Z$1005:$AI$1005)</f>
        <v>3.9997742200548053E-2</v>
      </c>
      <c r="AZ40" s="116">
        <f>(SUMPRODUCT(AN40:AW40,MMULT(AN40:AW40,幕後結果!$AB$9:$AK$18)))*252</f>
        <v>4.6672600454854746E-2</v>
      </c>
      <c r="BA40" s="116">
        <f t="shared" si="12"/>
        <v>0.21603842356130715</v>
      </c>
      <c r="BB40" s="92">
        <f t="shared" si="13"/>
        <v>-1.3433988971079249E-2</v>
      </c>
      <c r="BC40" s="50"/>
      <c r="BD40" s="50"/>
    </row>
    <row r="41" spans="1:56">
      <c r="A41" s="85">
        <v>40</v>
      </c>
      <c r="B41" s="116">
        <v>0.18147357512229623</v>
      </c>
      <c r="C41" s="116">
        <v>0.76555817754216915</v>
      </c>
      <c r="D41" s="116">
        <v>0.76380868320120965</v>
      </c>
      <c r="E41" s="116">
        <v>2.7459699715264296E-3</v>
      </c>
      <c r="F41" s="116">
        <v>0.74962990912427974</v>
      </c>
      <c r="G41" s="116">
        <v>5.4673805517957197E-2</v>
      </c>
      <c r="H41" s="116">
        <v>0.61306294484507573</v>
      </c>
      <c r="I41" s="116">
        <v>0.42816898118988167</v>
      </c>
      <c r="J41" s="116">
        <v>0.9536527049579091</v>
      </c>
      <c r="K41" s="94">
        <v>0.92135402527778121</v>
      </c>
      <c r="L41" s="95"/>
      <c r="M41" s="96">
        <v>40</v>
      </c>
      <c r="N41" s="119">
        <v>-0.9097636846558097</v>
      </c>
      <c r="O41" s="119">
        <v>0.72429663092138441</v>
      </c>
      <c r="P41" s="119">
        <v>0.71860775536296839</v>
      </c>
      <c r="Q41" s="119">
        <v>-2.7766670843507817</v>
      </c>
      <c r="R41" s="119">
        <v>0.67332558106370832</v>
      </c>
      <c r="S41" s="119">
        <v>-1.6011323383688139</v>
      </c>
      <c r="T41" s="119">
        <v>0.28731111817779875</v>
      </c>
      <c r="U41" s="116">
        <v>-0.18103772828754375</v>
      </c>
      <c r="V41" s="116">
        <v>1.6813518608252402</v>
      </c>
      <c r="W41" s="88">
        <v>1.4142382884600442</v>
      </c>
      <c r="X41" s="50"/>
      <c r="Y41" s="89">
        <v>40</v>
      </c>
      <c r="Z41" s="116">
        <f>(幕後結果!$AB$2+幕後結果!$AB$4*幕後結果_最佳化!$N1042)*12/3</f>
        <v>-1.1778077886945837</v>
      </c>
      <c r="AA41" s="116">
        <f>(幕後結果!$AC$2+幕後結果!$AC$4*幕後結果_最佳化!$O1042)*12/3</f>
        <v>-0.4588299895027188</v>
      </c>
      <c r="AB41" s="116">
        <f>(幕後結果!$AD$2+幕後結果!$AD$4*幕後結果_最佳化!$P1042)*12/3</f>
        <v>0.88420426564920407</v>
      </c>
      <c r="AC41" s="116">
        <f>(幕後結果!$AE$2+幕後結果!$AE$4*幕後結果_最佳化!$Q1042)*12/3</f>
        <v>-0.88511665238464909</v>
      </c>
      <c r="AD41" s="116">
        <f>(幕後結果!$AF$2+幕後結果!$AF$4*幕後結果_最佳化!$R1042)*12/3</f>
        <v>0.32659213076276827</v>
      </c>
      <c r="AE41" s="116">
        <f>(幕後結果!$AG$2+幕後結果!$AG$4*幕後結果_最佳化!$S1042)*12/3</f>
        <v>-2.1755671306637105</v>
      </c>
      <c r="AF41" s="116">
        <f>(幕後結果!$AH$2+幕後結果!$AH$4*幕後結果_最佳化!$T1042)*12/3</f>
        <v>1.7812467669951861</v>
      </c>
      <c r="AG41" s="116">
        <f>(幕後結果!$AI$2+幕後結果!$AI$4*幕後結果_最佳化!$U1042)*12/3</f>
        <v>-1.467414345809531</v>
      </c>
      <c r="AH41" s="116">
        <f>(幕後結果!$AJ$2+幕後結果!$AJ$4*幕後結果_最佳化!$V1042)*12/3</f>
        <v>1.445221649874626</v>
      </c>
      <c r="AI41" s="90">
        <f>(幕後結果!$AK$2+幕後結果!$AK$4*幕後結果_最佳化!$W1042)*12/3</f>
        <v>-5.1140693493928469E-3</v>
      </c>
      <c r="AJ41" s="50"/>
      <c r="AK41" s="50"/>
      <c r="AL41" s="50"/>
      <c r="AM41" s="91">
        <v>40</v>
      </c>
      <c r="AN41" s="116">
        <f t="shared" si="1"/>
        <v>5.7931362366460744E-2</v>
      </c>
      <c r="AO41" s="116">
        <f t="shared" si="2"/>
        <v>3.1753730400934543E-2</v>
      </c>
      <c r="AP41" s="116">
        <f t="shared" si="3"/>
        <v>0.15346994924001664</v>
      </c>
      <c r="AQ41" s="116">
        <f t="shared" si="4"/>
        <v>0.10171197090092564</v>
      </c>
      <c r="AR41" s="116">
        <f t="shared" si="5"/>
        <v>0.17589308864906555</v>
      </c>
      <c r="AS41" s="116">
        <f t="shared" si="6"/>
        <v>4.9964079042834807E-2</v>
      </c>
      <c r="AT41" s="116">
        <f t="shared" si="7"/>
        <v>0.10588573953551532</v>
      </c>
      <c r="AU41" s="116">
        <f t="shared" si="8"/>
        <v>0.14439864794900881</v>
      </c>
      <c r="AV41" s="116">
        <f t="shared" si="9"/>
        <v>6.1907288791726307E-2</v>
      </c>
      <c r="AW41" s="116">
        <f t="shared" si="10"/>
        <v>0.11708414312351155</v>
      </c>
      <c r="AX41" s="116">
        <f t="shared" si="11"/>
        <v>0.99999999999999989</v>
      </c>
      <c r="AY41" s="116">
        <f>SUMPRODUCT(AN41:AW41,幕後結果_最佳化!$Z$1005:$AI$1005)</f>
        <v>8.16567980326178E-2</v>
      </c>
      <c r="AZ41" s="116">
        <f>(SUMPRODUCT(AN41:AW41,MMULT(AN41:AW41,幕後結果!$AB$9:$AK$18)))*252</f>
        <v>4.0279311413814328E-2</v>
      </c>
      <c r="BA41" s="116">
        <f t="shared" si="12"/>
        <v>0.20069706378971847</v>
      </c>
      <c r="BB41" s="92">
        <f t="shared" si="13"/>
        <v>0.19311093695533812</v>
      </c>
      <c r="BC41" s="50"/>
      <c r="BD41" s="50"/>
    </row>
    <row r="42" spans="1:56">
      <c r="A42" s="85">
        <v>41</v>
      </c>
      <c r="B42" s="116">
        <v>0.51418071108663277</v>
      </c>
      <c r="C42" s="116">
        <v>0.36892229654795572</v>
      </c>
      <c r="D42" s="116">
        <v>0.24594242440266134</v>
      </c>
      <c r="E42" s="116">
        <v>7.2154700325177235E-2</v>
      </c>
      <c r="F42" s="116">
        <v>0.24383504396985045</v>
      </c>
      <c r="G42" s="116">
        <v>0.4244590496677334</v>
      </c>
      <c r="H42" s="116">
        <v>0.94797556273463979</v>
      </c>
      <c r="I42" s="116">
        <v>0.52954877073992579</v>
      </c>
      <c r="J42" s="116">
        <v>0.56240665581409854</v>
      </c>
      <c r="K42" s="94">
        <v>0.23559055460979828</v>
      </c>
      <c r="L42" s="95"/>
      <c r="M42" s="96">
        <v>41</v>
      </c>
      <c r="N42" s="119">
        <v>3.5553260034202179E-2</v>
      </c>
      <c r="O42" s="119">
        <v>-0.33470902460905044</v>
      </c>
      <c r="P42" s="119">
        <v>-0.6873140469845912</v>
      </c>
      <c r="Q42" s="119">
        <v>-1.4599296819487004</v>
      </c>
      <c r="R42" s="119">
        <v>-0.69401932798330424</v>
      </c>
      <c r="S42" s="119">
        <v>-0.19049903495398268</v>
      </c>
      <c r="T42" s="119">
        <v>1.6255337688403648</v>
      </c>
      <c r="U42" s="116">
        <v>7.413563765882164E-2</v>
      </c>
      <c r="V42" s="116">
        <v>0.15707379676049726</v>
      </c>
      <c r="W42" s="88">
        <v>-0.72055863912968376</v>
      </c>
      <c r="X42" s="50"/>
      <c r="Y42" s="89">
        <v>41</v>
      </c>
      <c r="Z42" s="116">
        <f>(幕後結果!$AB$2+幕後結果!$AB$4*幕後結果_最佳化!$N1043)*12/3</f>
        <v>-4.1491608309935646E-3</v>
      </c>
      <c r="AA42" s="116">
        <f>(幕後結果!$AC$2+幕後結果!$AC$4*幕後結果_最佳化!$O1043)*12/3</f>
        <v>-1.8360830812373037</v>
      </c>
      <c r="AB42" s="116">
        <f>(幕後結果!$AD$2+幕後結果!$AD$4*幕後結果_最佳化!$P1043)*12/3</f>
        <v>-0.15609323813250475</v>
      </c>
      <c r="AC42" s="116">
        <f>(幕後結果!$AE$2+幕後結果!$AE$4*幕後結果_最佳化!$Q1043)*12/3</f>
        <v>-0.38863416117681626</v>
      </c>
      <c r="AD42" s="116">
        <f>(幕後結果!$AF$2+幕後結果!$AF$4*幕後結果_最佳化!$R1043)*12/3</f>
        <v>-0.77295383039498866</v>
      </c>
      <c r="AE42" s="116">
        <f>(幕後結果!$AG$2+幕後結果!$AG$4*幕後結果_最佳化!$S1043)*12/3</f>
        <v>-0.88513065512093425</v>
      </c>
      <c r="AF42" s="116">
        <f>(幕後結果!$AH$2+幕後結果!$AH$4*幕後結果_最佳化!$T1043)*12/3</f>
        <v>2.6291093883564187</v>
      </c>
      <c r="AG42" s="116">
        <f>(幕後結果!$AI$2+幕後結果!$AI$4*幕後結果_最佳化!$U1043)*12/3</f>
        <v>-0.80703107577022359</v>
      </c>
      <c r="AH42" s="116">
        <f>(幕後結果!$AJ$2+幕後結果!$AJ$4*幕後結果_最佳化!$V1043)*12/3</f>
        <v>0.28836279435397238</v>
      </c>
      <c r="AI42" s="90">
        <f>(幕後結果!$AK$2+幕後結果!$AK$4*幕後結果_最佳化!$W1043)*12/3</f>
        <v>-0.9235480684152364</v>
      </c>
      <c r="AJ42" s="50"/>
      <c r="AK42" s="50"/>
      <c r="AL42" s="50"/>
      <c r="AM42" s="91">
        <v>41</v>
      </c>
      <c r="AN42" s="116">
        <f t="shared" si="1"/>
        <v>5.8831832022357519E-2</v>
      </c>
      <c r="AO42" s="116">
        <f t="shared" si="2"/>
        <v>4.8713733327634033E-2</v>
      </c>
      <c r="AP42" s="116">
        <f t="shared" si="3"/>
        <v>0.18499626647429265</v>
      </c>
      <c r="AQ42" s="116">
        <f t="shared" si="4"/>
        <v>1.1369435116092787E-2</v>
      </c>
      <c r="AR42" s="116">
        <f t="shared" si="5"/>
        <v>0.13689410342978764</v>
      </c>
      <c r="AS42" s="116">
        <f t="shared" si="6"/>
        <v>0.14302467060368559</v>
      </c>
      <c r="AT42" s="116">
        <f t="shared" si="7"/>
        <v>0.13323255292008809</v>
      </c>
      <c r="AU42" s="116">
        <f t="shared" si="8"/>
        <v>0.10669603927152067</v>
      </c>
      <c r="AV42" s="116">
        <f t="shared" si="9"/>
        <v>4.3455228325675513E-2</v>
      </c>
      <c r="AW42" s="116">
        <f t="shared" si="10"/>
        <v>0.13278613850886561</v>
      </c>
      <c r="AX42" s="116">
        <f t="shared" si="11"/>
        <v>1</v>
      </c>
      <c r="AY42" s="116">
        <f>SUMPRODUCT(AN42:AW42,幕後結果_最佳化!$Z$1005:$AI$1005)</f>
        <v>8.1167929471962885E-2</v>
      </c>
      <c r="AZ42" s="116">
        <f>(SUMPRODUCT(AN42:AW42,MMULT(AN42:AW42,幕後結果!$AB$9:$AK$18)))*252</f>
        <v>4.3273569352497661E-2</v>
      </c>
      <c r="BA42" s="116">
        <f t="shared" si="12"/>
        <v>0.20802300197934281</v>
      </c>
      <c r="BB42" s="92">
        <f t="shared" si="13"/>
        <v>0.1839600866627383</v>
      </c>
      <c r="BC42" s="50"/>
      <c r="BD42" s="50"/>
    </row>
    <row r="43" spans="1:56">
      <c r="A43" s="85">
        <v>42</v>
      </c>
      <c r="B43" s="116">
        <v>0.90236778333660506</v>
      </c>
      <c r="C43" s="116">
        <v>0.95324926030656187</v>
      </c>
      <c r="D43" s="116">
        <v>0.36473797324925661</v>
      </c>
      <c r="E43" s="116">
        <v>0.83631916589418531</v>
      </c>
      <c r="F43" s="116">
        <v>0.49280770745851576</v>
      </c>
      <c r="G43" s="116">
        <v>0.95202685757245664</v>
      </c>
      <c r="H43" s="116">
        <v>0.89682018942238373</v>
      </c>
      <c r="I43" s="116">
        <v>8.8841579416977456E-2</v>
      </c>
      <c r="J43" s="116">
        <v>0.42230553516951286</v>
      </c>
      <c r="K43" s="94">
        <v>0.27822258394468591</v>
      </c>
      <c r="L43" s="95"/>
      <c r="M43" s="96">
        <v>42</v>
      </c>
      <c r="N43" s="119">
        <v>1.2951617599697987</v>
      </c>
      <c r="O43" s="119">
        <v>1.6772097179986387</v>
      </c>
      <c r="P43" s="119">
        <v>-0.34582272381836343</v>
      </c>
      <c r="Q43" s="119">
        <v>0.97944192942805264</v>
      </c>
      <c r="R43" s="119">
        <v>-1.8029380563702402E-2</v>
      </c>
      <c r="S43" s="119">
        <v>1.6648319644366836</v>
      </c>
      <c r="T43" s="119">
        <v>1.2636390211803705</v>
      </c>
      <c r="U43" s="116">
        <v>-1.3479229714527661</v>
      </c>
      <c r="V43" s="116">
        <v>-0.19599884459390499</v>
      </c>
      <c r="W43" s="88">
        <v>-0.58812980646934554</v>
      </c>
      <c r="X43" s="50"/>
      <c r="Y43" s="89">
        <v>42</v>
      </c>
      <c r="Z43" s="116">
        <f>(幕後結果!$AB$2+幕後結果!$AB$4*幕後結果_最佳化!$N1044)*12/3</f>
        <v>1.5597182721858844</v>
      </c>
      <c r="AA43" s="116">
        <f>(幕後結果!$AC$2+幕後結果!$AC$4*幕後結果_最佳化!$O1044)*12/3</f>
        <v>1.0459288481373668</v>
      </c>
      <c r="AB43" s="116">
        <f>(幕後結果!$AD$2+幕後結果!$AD$4*幕後結果_最佳化!$P1044)*12/3</f>
        <v>0.72332960713168382</v>
      </c>
      <c r="AC43" s="116">
        <f>(幕後結果!$AE$2+幕後結果!$AE$4*幕後結果_最佳化!$Q1044)*12/3</f>
        <v>1.8839260891973193</v>
      </c>
      <c r="AD43" s="116">
        <f>(幕後結果!$AF$2+幕後結果!$AF$4*幕後結果_最佳化!$R1044)*12/3</f>
        <v>9.0373209666690546E-2</v>
      </c>
      <c r="AE43" s="116">
        <f>(幕後結果!$AG$2+幕後結果!$AG$4*幕後結果_最佳化!$S1044)*12/3</f>
        <v>2.7274344017819288</v>
      </c>
      <c r="AF43" s="116">
        <f>(幕後結果!$AH$2+幕後結果!$AH$4*幕後結果_最佳化!$T1044)*12/3</f>
        <v>2.4244274798499457</v>
      </c>
      <c r="AG43" s="116">
        <f>(幕後結果!$AI$2+幕後結果!$AI$4*幕後結果_最佳化!$U1044)*12/3</f>
        <v>-1.7573107747974461</v>
      </c>
      <c r="AH43" s="116">
        <f>(幕後結果!$AJ$2+幕後結果!$AJ$4*幕後結果_最佳化!$V1044)*12/3</f>
        <v>0.84572181378388167</v>
      </c>
      <c r="AI43" s="90">
        <f>(幕後結果!$AK$2+幕後結果!$AK$4*幕後結果_最佳化!$W1044)*12/3</f>
        <v>3.3003412505489382E-2</v>
      </c>
      <c r="AJ43" s="50"/>
      <c r="AK43" s="50"/>
      <c r="AL43" s="50"/>
      <c r="AM43" s="91">
        <v>42</v>
      </c>
      <c r="AN43" s="116">
        <f t="shared" si="1"/>
        <v>0.15702844512508238</v>
      </c>
      <c r="AO43" s="116">
        <f t="shared" si="2"/>
        <v>0.11581725534926368</v>
      </c>
      <c r="AP43" s="116">
        <f t="shared" si="3"/>
        <v>5.1204937079687644E-2</v>
      </c>
      <c r="AQ43" s="116">
        <f t="shared" si="4"/>
        <v>9.331730199619713E-2</v>
      </c>
      <c r="AR43" s="116">
        <f t="shared" si="5"/>
        <v>0.15617207227377114</v>
      </c>
      <c r="AS43" s="116">
        <f t="shared" si="6"/>
        <v>7.7974362144195272E-2</v>
      </c>
      <c r="AT43" s="116">
        <f t="shared" si="7"/>
        <v>0.14581124657943229</v>
      </c>
      <c r="AU43" s="116">
        <f t="shared" si="8"/>
        <v>8.945418569992826E-2</v>
      </c>
      <c r="AV43" s="116">
        <f t="shared" si="9"/>
        <v>2.2795947354643242E-2</v>
      </c>
      <c r="AW43" s="116">
        <f t="shared" si="10"/>
        <v>9.0424246397798808E-2</v>
      </c>
      <c r="AX43" s="116">
        <f t="shared" si="11"/>
        <v>0.99999999999999989</v>
      </c>
      <c r="AY43" s="116">
        <f>SUMPRODUCT(AN43:AW43,幕後結果_最佳化!$Z$1005:$AI$1005)</f>
        <v>2.3083054089699212E-2</v>
      </c>
      <c r="AZ43" s="116">
        <f>(SUMPRODUCT(AN43:AW43,MMULT(AN43:AW43,幕後結果!$AB$9:$AK$18)))*252</f>
        <v>4.5746518314778307E-2</v>
      </c>
      <c r="BA43" s="116">
        <f t="shared" si="12"/>
        <v>0.2138843573400783</v>
      </c>
      <c r="BB43" s="92">
        <f t="shared" si="13"/>
        <v>-9.2652619185196627E-2</v>
      </c>
      <c r="BC43" s="50"/>
      <c r="BD43" s="50"/>
    </row>
    <row r="44" spans="1:56">
      <c r="A44" s="85">
        <v>43</v>
      </c>
      <c r="B44" s="116">
        <v>0.31164195253083893</v>
      </c>
      <c r="C44" s="116">
        <v>0.18867932002273746</v>
      </c>
      <c r="D44" s="116">
        <v>0.41021549601248863</v>
      </c>
      <c r="E44" s="116">
        <v>1.7568941556579842E-2</v>
      </c>
      <c r="F44" s="116">
        <v>0.35573058489681775</v>
      </c>
      <c r="G44" s="116">
        <v>0.43254440355334767</v>
      </c>
      <c r="H44" s="116">
        <v>0.31199381897015965</v>
      </c>
      <c r="I44" s="116">
        <v>0.18636071182111635</v>
      </c>
      <c r="J44" s="116">
        <v>0.80456614360372236</v>
      </c>
      <c r="K44" s="94">
        <v>0.66907681134028296</v>
      </c>
      <c r="L44" s="95"/>
      <c r="M44" s="96">
        <v>43</v>
      </c>
      <c r="N44" s="119">
        <v>-0.49120154677081679</v>
      </c>
      <c r="O44" s="119">
        <v>-0.88277353891110666</v>
      </c>
      <c r="P44" s="119">
        <v>-0.22699067651518029</v>
      </c>
      <c r="Q44" s="119">
        <v>-2.1067658259907494</v>
      </c>
      <c r="R44" s="119">
        <v>-0.36989440583435307</v>
      </c>
      <c r="S44" s="119">
        <v>-0.16989996695854176</v>
      </c>
      <c r="T44" s="119">
        <v>-0.4902067032060079</v>
      </c>
      <c r="U44" s="116">
        <v>-0.89138730924168508</v>
      </c>
      <c r="V44" s="116">
        <v>0.85804482399958815</v>
      </c>
      <c r="W44" s="88">
        <v>0.43736539356696313</v>
      </c>
      <c r="X44" s="50"/>
      <c r="Y44" s="89">
        <v>43</v>
      </c>
      <c r="Z44" s="116">
        <f>(幕後結果!$AB$2+幕後結果!$AB$4*幕後結果_最佳化!$N1045)*12/3</f>
        <v>-0.65814180028173253</v>
      </c>
      <c r="AA44" s="116">
        <f>(幕後結果!$AC$2+幕後結果!$AC$4*幕後結果_最佳化!$O1045)*12/3</f>
        <v>-2.6371230812786495</v>
      </c>
      <c r="AB44" s="116">
        <f>(幕後結果!$AD$2+幕後結果!$AD$4*幕後結果_最佳化!$P1045)*12/3</f>
        <v>2.8209115007644336E-2</v>
      </c>
      <c r="AC44" s="116">
        <f>(幕後結果!$AE$2+幕後結果!$AE$4*幕後結果_最佳化!$Q1045)*12/3</f>
        <v>-0.87537861174770004</v>
      </c>
      <c r="AD44" s="116">
        <f>(幕後結果!$AF$2+幕後結果!$AF$4*幕後結果_最佳化!$R1045)*12/3</f>
        <v>-0.6039824902920754</v>
      </c>
      <c r="AE44" s="116">
        <f>(幕後結果!$AG$2+幕後結果!$AG$4*幕後結果_最佳化!$S1045)*12/3</f>
        <v>-1.3630787993711753</v>
      </c>
      <c r="AF44" s="116">
        <f>(幕後結果!$AH$2+幕後結果!$AH$4*幕後結果_最佳化!$T1045)*12/3</f>
        <v>0.73086307968800135</v>
      </c>
      <c r="AG44" s="116">
        <f>(幕後結果!$AI$2+幕後結果!$AI$4*幕後結果_最佳化!$U1045)*12/3</f>
        <v>-2.1145316596518375</v>
      </c>
      <c r="AH44" s="116">
        <f>(幕後結果!$AJ$2+幕後結果!$AJ$4*幕後結果_最佳化!$V1045)*12/3</f>
        <v>2.701133353252104E-2</v>
      </c>
      <c r="AI44" s="90">
        <f>(幕後結果!$AK$2+幕後結果!$AK$4*幕後結果_最佳化!$W1045)*12/3</f>
        <v>-0.70792475352525963</v>
      </c>
      <c r="AJ44" s="50"/>
      <c r="AK44" s="50"/>
      <c r="AL44" s="50"/>
      <c r="AM44" s="91">
        <v>43</v>
      </c>
      <c r="AN44" s="116">
        <f t="shared" si="1"/>
        <v>0.16645660861307673</v>
      </c>
      <c r="AO44" s="116">
        <f t="shared" si="2"/>
        <v>6.8977272285453195E-2</v>
      </c>
      <c r="AP44" s="116">
        <f t="shared" si="3"/>
        <v>8.2407576248747796E-2</v>
      </c>
      <c r="AQ44" s="116">
        <f t="shared" si="4"/>
        <v>8.0002054380878235E-2</v>
      </c>
      <c r="AR44" s="116">
        <f t="shared" si="5"/>
        <v>0.10343639941122167</v>
      </c>
      <c r="AS44" s="116">
        <f t="shared" si="6"/>
        <v>1.2854363630347143E-3</v>
      </c>
      <c r="AT44" s="116">
        <f t="shared" si="7"/>
        <v>0.14732178097400425</v>
      </c>
      <c r="AU44" s="116">
        <f t="shared" si="8"/>
        <v>0.14055059833313996</v>
      </c>
      <c r="AV44" s="116">
        <f t="shared" si="9"/>
        <v>7.5605337871700887E-2</v>
      </c>
      <c r="AW44" s="116">
        <f t="shared" si="10"/>
        <v>0.13395693551874233</v>
      </c>
      <c r="AX44" s="116">
        <f t="shared" si="11"/>
        <v>0.99999999999999978</v>
      </c>
      <c r="AY44" s="116">
        <f>SUMPRODUCT(AN44:AW44,幕後結果_最佳化!$Z$1005:$AI$1005)</f>
        <v>1.2269227910517891E-2</v>
      </c>
      <c r="AZ44" s="116">
        <f>(SUMPRODUCT(AN44:AW44,MMULT(AN44:AW44,幕後結果!$AB$9:$AK$18)))*252</f>
        <v>4.8960221426665528E-2</v>
      </c>
      <c r="BA44" s="116">
        <f t="shared" si="12"/>
        <v>0.22126956733058781</v>
      </c>
      <c r="BB44" s="92">
        <f t="shared" si="13"/>
        <v>-0.13843192472880017</v>
      </c>
      <c r="BC44" s="50"/>
      <c r="BD44" s="50"/>
    </row>
    <row r="45" spans="1:56">
      <c r="A45" s="85">
        <v>44</v>
      </c>
      <c r="B45" s="116">
        <v>0.73132006186942533</v>
      </c>
      <c r="C45" s="116">
        <v>0.26683409678059422</v>
      </c>
      <c r="D45" s="116">
        <v>0.96142232457329491</v>
      </c>
      <c r="E45" s="116">
        <v>0.91825385648957858</v>
      </c>
      <c r="F45" s="116">
        <v>0.83526606773030765</v>
      </c>
      <c r="G45" s="116">
        <v>4.674365145108883E-2</v>
      </c>
      <c r="H45" s="116">
        <v>0.25579988311770219</v>
      </c>
      <c r="I45" s="116">
        <v>0.18447231581700829</v>
      </c>
      <c r="J45" s="116">
        <v>0.96781990171721932</v>
      </c>
      <c r="K45" s="94">
        <v>0.38130139803617435</v>
      </c>
      <c r="L45" s="95"/>
      <c r="M45" s="96">
        <v>44</v>
      </c>
      <c r="N45" s="119">
        <v>0.61681027139519651</v>
      </c>
      <c r="O45" s="119">
        <v>-0.62241625668214928</v>
      </c>
      <c r="P45" s="119">
        <v>1.7674353279738377</v>
      </c>
      <c r="Q45" s="119">
        <v>1.3934217677045031</v>
      </c>
      <c r="R45" s="119">
        <v>0.97518628394471729</v>
      </c>
      <c r="S45" s="119">
        <v>-1.6772822445686684</v>
      </c>
      <c r="T45" s="119">
        <v>-0.65634873651874959</v>
      </c>
      <c r="U45" s="116">
        <v>-0.89845198646954216</v>
      </c>
      <c r="V45" s="116">
        <v>1.8496764511397699</v>
      </c>
      <c r="W45" s="88">
        <v>-0.30206462847664051</v>
      </c>
      <c r="X45" s="50"/>
      <c r="Y45" s="89">
        <v>44</v>
      </c>
      <c r="Z45" s="116">
        <f>(幕後結果!$AB$2+幕後結果!$AB$4*幕後結果_最佳化!$N1046)*12/3</f>
        <v>0.71751071231741559</v>
      </c>
      <c r="AA45" s="116">
        <f>(幕後結果!$AC$2+幕後結果!$AC$4*幕後結果_最佳化!$O1046)*12/3</f>
        <v>-2.1820620705675897</v>
      </c>
      <c r="AB45" s="116">
        <f>(幕後結果!$AD$2+幕後結果!$AD$4*幕後結果_最佳化!$P1046)*12/3</f>
        <v>2.1154282908412521</v>
      </c>
      <c r="AC45" s="116">
        <f>(幕後結果!$AE$2+幕後結果!$AE$4*幕後結果_最佳化!$Q1046)*12/3</f>
        <v>2.2440030320262654</v>
      </c>
      <c r="AD45" s="116">
        <f>(幕後結果!$AF$2+幕後結果!$AF$4*幕後結果_最佳化!$R1046)*12/3</f>
        <v>0.77149629744640469</v>
      </c>
      <c r="AE45" s="116">
        <f>(幕後結果!$AG$2+幕後結果!$AG$4*幕後結果_最佳化!$S1046)*12/3</f>
        <v>0.2682679629519556</v>
      </c>
      <c r="AF45" s="116">
        <f>(幕後結果!$AH$2+幕後結果!$AH$4*幕後結果_最佳化!$T1046)*12/3</f>
        <v>1.0137425570765328</v>
      </c>
      <c r="AG45" s="116">
        <f>(幕後結果!$AI$2+幕後結果!$AI$4*幕後結果_最佳化!$U1046)*12/3</f>
        <v>-1.4888320749562955</v>
      </c>
      <c r="AH45" s="116">
        <f>(幕後結果!$AJ$2+幕後結果!$AJ$4*幕後結果_最佳化!$V1046)*12/3</f>
        <v>1.4141985669427222</v>
      </c>
      <c r="AI45" s="90">
        <f>(幕後結果!$AK$2+幕後結果!$AK$4*幕後結果_最佳化!$W1046)*12/3</f>
        <v>-0.35313273300217424</v>
      </c>
      <c r="AJ45" s="50"/>
      <c r="AK45" s="50"/>
      <c r="AL45" s="50"/>
      <c r="AM45" s="91">
        <v>44</v>
      </c>
      <c r="AN45" s="116">
        <f t="shared" si="1"/>
        <v>0.15276401837717707</v>
      </c>
      <c r="AO45" s="116">
        <f t="shared" si="2"/>
        <v>7.1345870684616397E-2</v>
      </c>
      <c r="AP45" s="116">
        <f t="shared" si="3"/>
        <v>5.4228103457353266E-2</v>
      </c>
      <c r="AQ45" s="116">
        <f t="shared" si="4"/>
        <v>7.7892694206890351E-2</v>
      </c>
      <c r="AR45" s="116">
        <f t="shared" si="5"/>
        <v>0.13274393035610998</v>
      </c>
      <c r="AS45" s="116">
        <f t="shared" si="6"/>
        <v>0.15020654870353303</v>
      </c>
      <c r="AT45" s="116">
        <f t="shared" si="7"/>
        <v>0.14588208719548723</v>
      </c>
      <c r="AU45" s="116">
        <f t="shared" si="8"/>
        <v>3.5217598164408348E-3</v>
      </c>
      <c r="AV45" s="116">
        <f t="shared" si="9"/>
        <v>0.15394722799586658</v>
      </c>
      <c r="AW45" s="116">
        <f t="shared" si="10"/>
        <v>5.7467759206525276E-2</v>
      </c>
      <c r="AX45" s="116">
        <f t="shared" si="11"/>
        <v>1</v>
      </c>
      <c r="AY45" s="116">
        <f>SUMPRODUCT(AN45:AW45,幕後結果_最佳化!$Z$1005:$AI$1005)</f>
        <v>0.20001755621296297</v>
      </c>
      <c r="AZ45" s="116">
        <f>(SUMPRODUCT(AN45:AW45,MMULT(AN45:AW45,幕後結果!$AB$9:$AK$18)))*252</f>
        <v>4.6893532886875075E-2</v>
      </c>
      <c r="BA45" s="116">
        <f t="shared" si="12"/>
        <v>0.21654914658542312</v>
      </c>
      <c r="BB45" s="92">
        <f t="shared" si="13"/>
        <v>0.72555149115299833</v>
      </c>
      <c r="BC45" s="50"/>
      <c r="BD45" s="50"/>
    </row>
    <row r="46" spans="1:56">
      <c r="A46" s="85">
        <v>45</v>
      </c>
      <c r="B46" s="116">
        <v>0.79508364516359675</v>
      </c>
      <c r="C46" s="116">
        <v>0.3881816941032723</v>
      </c>
      <c r="D46" s="116">
        <v>0.16050578488904343</v>
      </c>
      <c r="E46" s="116">
        <v>0.40717517066920483</v>
      </c>
      <c r="F46" s="116">
        <v>0.21469451942709394</v>
      </c>
      <c r="G46" s="116">
        <v>0.69311713683306264</v>
      </c>
      <c r="H46" s="116">
        <v>0.44213443974308886</v>
      </c>
      <c r="I46" s="116">
        <v>0.45159067713545653</v>
      </c>
      <c r="J46" s="116">
        <v>0.29142357687807019</v>
      </c>
      <c r="K46" s="94">
        <v>0.24108015450435261</v>
      </c>
      <c r="L46" s="95"/>
      <c r="M46" s="96">
        <v>45</v>
      </c>
      <c r="N46" s="119">
        <v>0.8241880610795963</v>
      </c>
      <c r="O46" s="119">
        <v>-0.28406132053114741</v>
      </c>
      <c r="P46" s="119">
        <v>-0.99238127489472827</v>
      </c>
      <c r="Q46" s="119">
        <v>-0.23481755551613889</v>
      </c>
      <c r="R46" s="119">
        <v>-0.79023756968728298</v>
      </c>
      <c r="S46" s="119">
        <v>0.50470545892498331</v>
      </c>
      <c r="T46" s="119">
        <v>-0.14555983212530094</v>
      </c>
      <c r="U46" s="116">
        <v>-0.12164350882727443</v>
      </c>
      <c r="V46" s="116">
        <v>-0.54923067788999469</v>
      </c>
      <c r="W46" s="88">
        <v>-0.70283223008405249</v>
      </c>
      <c r="X46" s="50"/>
      <c r="Y46" s="89">
        <v>45</v>
      </c>
      <c r="Z46" s="116">
        <f>(幕後結果!$AB$2+幕後結果!$AB$4*幕後結果_最佳化!$N1047)*12/3</f>
        <v>0.97498068940556504</v>
      </c>
      <c r="AA46" s="116">
        <f>(幕後結果!$AC$2+幕後結果!$AC$4*幕後結果_最佳化!$O1047)*12/3</f>
        <v>-1.6977662585463642</v>
      </c>
      <c r="AB46" s="116">
        <f>(幕後結果!$AD$2+幕後結果!$AD$4*幕後結果_最佳化!$P1047)*12/3</f>
        <v>-0.17759894320768932</v>
      </c>
      <c r="AC46" s="116">
        <f>(幕後結果!$AE$2+幕後結果!$AE$4*幕後結果_最佳化!$Q1047)*12/3</f>
        <v>0.4835827043685248</v>
      </c>
      <c r="AD46" s="116">
        <f>(幕後結果!$AF$2+幕後結果!$AF$4*幕後結果_最佳化!$R1047)*12/3</f>
        <v>-0.79021630007002963</v>
      </c>
      <c r="AE46" s="116">
        <f>(幕後結果!$AG$2+幕後結果!$AG$4*幕後結果_最佳化!$S1047)*12/3</f>
        <v>0.41232549069583385</v>
      </c>
      <c r="AF46" s="116">
        <f>(幕後結果!$AH$2+幕後結果!$AH$4*幕後結果_最佳化!$T1047)*12/3</f>
        <v>0.97545498783652151</v>
      </c>
      <c r="AG46" s="116">
        <f>(幕後結果!$AI$2+幕後結果!$AI$4*幕後結果_最佳化!$U1047)*12/3</f>
        <v>-0.65401079353973968</v>
      </c>
      <c r="AH46" s="116">
        <f>(幕後結果!$AJ$2+幕後結果!$AJ$4*幕後結果_最佳化!$V1047)*12/3</f>
        <v>-0.41075741508045632</v>
      </c>
      <c r="AI46" s="90">
        <f>(幕後結果!$AK$2+幕後結果!$AK$4*幕後結果_最佳化!$W1047)*12/3</f>
        <v>-0.76206138577838534</v>
      </c>
      <c r="AJ46" s="50"/>
      <c r="AK46" s="50"/>
      <c r="AL46" s="50"/>
      <c r="AM46" s="91">
        <v>45</v>
      </c>
      <c r="AN46" s="116">
        <f t="shared" si="1"/>
        <v>0.16225057763373738</v>
      </c>
      <c r="AO46" s="116">
        <f t="shared" si="2"/>
        <v>0.12362664055006926</v>
      </c>
      <c r="AP46" s="116">
        <f t="shared" si="3"/>
        <v>0.13016178752092786</v>
      </c>
      <c r="AQ46" s="116">
        <f t="shared" si="4"/>
        <v>1.0165991882208443E-2</v>
      </c>
      <c r="AR46" s="116">
        <f t="shared" si="5"/>
        <v>2.6169173092390571E-2</v>
      </c>
      <c r="AS46" s="116">
        <f t="shared" si="6"/>
        <v>0.16886835140846712</v>
      </c>
      <c r="AT46" s="116">
        <f t="shared" si="7"/>
        <v>0.15381727039202123</v>
      </c>
      <c r="AU46" s="116">
        <f t="shared" si="8"/>
        <v>6.5321214816601733E-2</v>
      </c>
      <c r="AV46" s="116">
        <f t="shared" si="9"/>
        <v>1.0484185684269077E-2</v>
      </c>
      <c r="AW46" s="116">
        <f t="shared" si="10"/>
        <v>0.14913480701930734</v>
      </c>
      <c r="AX46" s="116">
        <f t="shared" si="11"/>
        <v>1</v>
      </c>
      <c r="AY46" s="116">
        <f>SUMPRODUCT(AN46:AW46,幕後結果_最佳化!$Z$1005:$AI$1005)</f>
        <v>1.6791778943317785E-2</v>
      </c>
      <c r="AZ46" s="116">
        <f>(SUMPRODUCT(AN46:AW46,MMULT(AN46:AW46,幕後結果!$AB$9:$AK$18)))*252</f>
        <v>5.4304680974290469E-2</v>
      </c>
      <c r="BA46" s="116">
        <f t="shared" si="12"/>
        <v>0.23303364772987284</v>
      </c>
      <c r="BB46" s="92">
        <f t="shared" si="13"/>
        <v>-0.11203627163295429</v>
      </c>
      <c r="BC46" s="50"/>
      <c r="BD46" s="50"/>
    </row>
    <row r="47" spans="1:56">
      <c r="A47" s="85">
        <v>46</v>
      </c>
      <c r="B47" s="116">
        <v>0.97321672593125541</v>
      </c>
      <c r="C47" s="116">
        <v>0.61384681114484585</v>
      </c>
      <c r="D47" s="116">
        <v>0.86695462703265336</v>
      </c>
      <c r="E47" s="116">
        <v>0.78876481043587443</v>
      </c>
      <c r="F47" s="116">
        <v>0.13741621837054163</v>
      </c>
      <c r="G47" s="116">
        <v>0.86219008010286191</v>
      </c>
      <c r="H47" s="116">
        <v>0.760320210371356</v>
      </c>
      <c r="I47" s="116">
        <v>0.89759167361891601</v>
      </c>
      <c r="J47" s="116">
        <v>0.1980711219728859</v>
      </c>
      <c r="K47" s="94">
        <v>0.57403661935689865</v>
      </c>
      <c r="L47" s="95"/>
      <c r="M47" s="96">
        <v>46</v>
      </c>
      <c r="N47" s="119">
        <v>1.9303252678578884</v>
      </c>
      <c r="O47" s="119">
        <v>0.2893593778494129</v>
      </c>
      <c r="P47" s="119">
        <v>1.1121102598436508</v>
      </c>
      <c r="Q47" s="119">
        <v>0.80214276607370738</v>
      </c>
      <c r="R47" s="119">
        <v>-1.0920015116643824</v>
      </c>
      <c r="S47" s="119">
        <v>1.0902118381798598</v>
      </c>
      <c r="T47" s="119">
        <v>0.7073329732151068</v>
      </c>
      <c r="U47" s="116">
        <v>1.2679476311886178</v>
      </c>
      <c r="V47" s="116">
        <v>-0.84853112882426907</v>
      </c>
      <c r="W47" s="88">
        <v>0.1866605852491095</v>
      </c>
      <c r="X47" s="50"/>
      <c r="Y47" s="89">
        <v>46</v>
      </c>
      <c r="Z47" s="116">
        <f>(幕後結果!$AB$2+幕後結果!$AB$4*幕後結果_最佳化!$N1048)*12/3</f>
        <v>2.3483057774922798</v>
      </c>
      <c r="AA47" s="116">
        <f>(幕後結果!$AC$2+幕後結果!$AC$4*幕後結果_最佳化!$O1048)*12/3</f>
        <v>-0.81144390512550191</v>
      </c>
      <c r="AB47" s="116">
        <f>(幕後結果!$AD$2+幕後結果!$AD$4*幕後結果_最佳化!$P1048)*12/3</f>
        <v>2.0361625515820236</v>
      </c>
      <c r="AC47" s="116">
        <f>(幕後結果!$AE$2+幕後結果!$AE$4*幕後結果_最佳化!$Q1048)*12/3</f>
        <v>1.8967483757249723</v>
      </c>
      <c r="AD47" s="116">
        <f>(幕後結果!$AF$2+幕後結果!$AF$4*幕後結果_最佳化!$R1048)*12/3</f>
        <v>-0.68181895664844039</v>
      </c>
      <c r="AE47" s="116">
        <f>(幕後結果!$AG$2+幕後結果!$AG$4*幕後結果_最佳化!$S1048)*12/3</f>
        <v>2.1533900855317931</v>
      </c>
      <c r="AF47" s="116">
        <f>(幕後結果!$AH$2+幕後結果!$AH$4*幕後結果_最佳化!$T1048)*12/3</f>
        <v>1.9779260235723395</v>
      </c>
      <c r="AG47" s="116">
        <f>(幕後結果!$AI$2+幕後結果!$AI$4*幕後結果_最佳化!$U1048)*12/3</f>
        <v>1.4335289271216523</v>
      </c>
      <c r="AH47" s="116">
        <f>(幕後結果!$AJ$2+幕後結果!$AJ$4*幕後結果_最佳化!$V1048)*12/3</f>
        <v>0.34169533603623886</v>
      </c>
      <c r="AI47" s="90">
        <f>(幕後結果!$AK$2+幕後結果!$AK$4*幕後結果_最佳化!$W1048)*12/3</f>
        <v>0.12451280778219315</v>
      </c>
      <c r="AJ47" s="50"/>
      <c r="AK47" s="50"/>
      <c r="AL47" s="50"/>
      <c r="AM47" s="91">
        <v>46</v>
      </c>
      <c r="AN47" s="116">
        <f t="shared" si="1"/>
        <v>7.4918552755672663E-2</v>
      </c>
      <c r="AO47" s="116">
        <f t="shared" si="2"/>
        <v>0.16755575514506499</v>
      </c>
      <c r="AP47" s="116">
        <f t="shared" si="3"/>
        <v>3.2218292215712485E-2</v>
      </c>
      <c r="AQ47" s="116">
        <f t="shared" si="4"/>
        <v>0.21308094401274072</v>
      </c>
      <c r="AR47" s="116">
        <f t="shared" si="5"/>
        <v>0.12979144929516553</v>
      </c>
      <c r="AS47" s="116">
        <f t="shared" si="6"/>
        <v>3.5748084319760239E-2</v>
      </c>
      <c r="AT47" s="116">
        <f t="shared" si="7"/>
        <v>0.16792409530453545</v>
      </c>
      <c r="AU47" s="116">
        <f t="shared" si="8"/>
        <v>6.422258592313386E-3</v>
      </c>
      <c r="AV47" s="116">
        <f t="shared" si="9"/>
        <v>3.5281344963525071E-2</v>
      </c>
      <c r="AW47" s="116">
        <f t="shared" si="10"/>
        <v>0.13705922339550947</v>
      </c>
      <c r="AX47" s="116">
        <f t="shared" si="11"/>
        <v>1</v>
      </c>
      <c r="AY47" s="116">
        <f>SUMPRODUCT(AN47:AW47,幕後結果_最佳化!$Z$1005:$AI$1005)</f>
        <v>0.11988163118212133</v>
      </c>
      <c r="AZ47" s="116">
        <f>(SUMPRODUCT(AN47:AW47,MMULT(AN47:AW47,幕後結果!$AB$9:$AK$18)))*252</f>
        <v>4.3704242861327083E-2</v>
      </c>
      <c r="BA47" s="116">
        <f t="shared" si="12"/>
        <v>0.20905559753646177</v>
      </c>
      <c r="BB47" s="92">
        <f t="shared" si="13"/>
        <v>0.36823520675496302</v>
      </c>
      <c r="BC47" s="50"/>
      <c r="BD47" s="50"/>
    </row>
    <row r="48" spans="1:56">
      <c r="A48" s="85">
        <v>47</v>
      </c>
      <c r="B48" s="116">
        <v>0.65688683463647801</v>
      </c>
      <c r="C48" s="116">
        <v>2.3670654143479908E-2</v>
      </c>
      <c r="D48" s="116">
        <v>0.38214318875448283</v>
      </c>
      <c r="E48" s="116">
        <v>0.82328293718587497</v>
      </c>
      <c r="F48" s="116">
        <v>0.18555995884417209</v>
      </c>
      <c r="G48" s="116">
        <v>0.12807840407787374</v>
      </c>
      <c r="H48" s="116">
        <v>0.73567921249887291</v>
      </c>
      <c r="I48" s="116">
        <v>0.35669107606607642</v>
      </c>
      <c r="J48" s="116">
        <v>0.95255781943400963</v>
      </c>
      <c r="K48" s="94">
        <v>0.51706512323798637</v>
      </c>
      <c r="L48" s="95"/>
      <c r="M48" s="96">
        <v>47</v>
      </c>
      <c r="N48" s="119">
        <v>0.40398148994003141</v>
      </c>
      <c r="O48" s="119">
        <v>-1.9832339054594681</v>
      </c>
      <c r="P48" s="119">
        <v>-0.29985681301688127</v>
      </c>
      <c r="Q48" s="119">
        <v>0.9279488063421788</v>
      </c>
      <c r="R48" s="119">
        <v>-0.89437755433316812</v>
      </c>
      <c r="S48" s="119">
        <v>-1.1355216687066525</v>
      </c>
      <c r="T48" s="119">
        <v>0.63008102298730051</v>
      </c>
      <c r="U48" s="116">
        <v>-0.36731756679783822</v>
      </c>
      <c r="V48" s="116">
        <v>1.6701769394955257</v>
      </c>
      <c r="W48" s="88">
        <v>4.2788973862145425E-2</v>
      </c>
      <c r="X48" s="50"/>
      <c r="Y48" s="89">
        <v>47</v>
      </c>
      <c r="Z48" s="116">
        <f>(幕後結果!$AB$2+幕後結果!$AB$4*幕後結果_最佳化!$N1049)*12/3</f>
        <v>0.45327305423284653</v>
      </c>
      <c r="AA48" s="116">
        <f>(幕後結果!$AC$2+幕後結果!$AC$4*幕後結果_最佳化!$O1049)*12/3</f>
        <v>-4.07585967628565</v>
      </c>
      <c r="AB48" s="116">
        <f>(幕後結果!$AD$2+幕後結果!$AD$4*幕後結果_最佳化!$P1049)*12/3</f>
        <v>0.12295526986191302</v>
      </c>
      <c r="AC48" s="116">
        <f>(幕後結果!$AE$2+幕後結果!$AE$4*幕後結果_最佳化!$Q1049)*12/3</f>
        <v>1.170993880654192</v>
      </c>
      <c r="AD48" s="116">
        <f>(幕後結果!$AF$2+幕後結果!$AF$4*幕後結果_最佳化!$R1049)*12/3</f>
        <v>-0.8669465301016418</v>
      </c>
      <c r="AE48" s="116">
        <f>(幕後結果!$AG$2+幕後結果!$AG$4*幕後結果_最佳化!$S1049)*12/3</f>
        <v>-0.55261364521245793</v>
      </c>
      <c r="AF48" s="116">
        <f>(幕後結果!$AH$2+幕後結果!$AH$4*幕後結果_最佳化!$T1049)*12/3</f>
        <v>1.5994868501788675</v>
      </c>
      <c r="AG48" s="116">
        <f>(幕後結果!$AI$2+幕後結果!$AI$4*幕後結果_最佳化!$U1049)*12/3</f>
        <v>-1.174241734201606</v>
      </c>
      <c r="AH48" s="116">
        <f>(幕後結果!$AJ$2+幕後結果!$AJ$4*幕後結果_最佳化!$V1049)*12/3</f>
        <v>0.72489402018353599</v>
      </c>
      <c r="AI48" s="90">
        <f>(幕後結果!$AK$2+幕後結果!$AK$4*幕後結果_最佳化!$W1049)*12/3</f>
        <v>-0.68714829772810404</v>
      </c>
      <c r="AJ48" s="50"/>
      <c r="AK48" s="50"/>
      <c r="AL48" s="50"/>
      <c r="AM48" s="91">
        <v>47</v>
      </c>
      <c r="AN48" s="116">
        <f t="shared" si="1"/>
        <v>0.11892954280549821</v>
      </c>
      <c r="AO48" s="116">
        <f t="shared" si="2"/>
        <v>5.8030684328921264E-2</v>
      </c>
      <c r="AP48" s="116">
        <f t="shared" si="3"/>
        <v>0.21307118788824525</v>
      </c>
      <c r="AQ48" s="116">
        <f t="shared" si="4"/>
        <v>0.16522936770574265</v>
      </c>
      <c r="AR48" s="116">
        <f t="shared" si="5"/>
        <v>5.9017511280961346E-3</v>
      </c>
      <c r="AS48" s="116">
        <f t="shared" si="6"/>
        <v>6.4763150213936832E-2</v>
      </c>
      <c r="AT48" s="116">
        <f t="shared" si="7"/>
        <v>4.9723550316066095E-2</v>
      </c>
      <c r="AU48" s="116">
        <f t="shared" si="8"/>
        <v>6.0629744565816768E-2</v>
      </c>
      <c r="AV48" s="116">
        <f t="shared" si="9"/>
        <v>0.15698693390645746</v>
      </c>
      <c r="AW48" s="116">
        <f t="shared" si="10"/>
        <v>0.10673408714121924</v>
      </c>
      <c r="AX48" s="116">
        <f t="shared" si="11"/>
        <v>0.99999999999999989</v>
      </c>
      <c r="AY48" s="116">
        <f>SUMPRODUCT(AN48:AW48,幕後結果_最佳化!$Z$1005:$AI$1005)</f>
        <v>0.16717054780098978</v>
      </c>
      <c r="AZ48" s="116">
        <f>(SUMPRODUCT(AN48:AW48,MMULT(AN48:AW48,幕後結果!$AB$9:$AK$18)))*252</f>
        <v>4.9483418861529134E-2</v>
      </c>
      <c r="BA48" s="116">
        <f t="shared" si="12"/>
        <v>0.22244868815421037</v>
      </c>
      <c r="BB48" s="92">
        <f t="shared" si="13"/>
        <v>0.55864814862311274</v>
      </c>
      <c r="BC48" s="50"/>
      <c r="BD48" s="50"/>
    </row>
    <row r="49" spans="1:56">
      <c r="A49" s="85">
        <v>48</v>
      </c>
      <c r="B49" s="116">
        <v>6.4365997737381164E-4</v>
      </c>
      <c r="C49" s="116">
        <v>8.1066466741281484E-2</v>
      </c>
      <c r="D49" s="116">
        <v>0.86764918309455075</v>
      </c>
      <c r="E49" s="116">
        <v>0.82153980875440857</v>
      </c>
      <c r="F49" s="116">
        <v>0.3939130630976162</v>
      </c>
      <c r="G49" s="116">
        <v>0.19881513992008015</v>
      </c>
      <c r="H49" s="116">
        <v>0.88797372502623007</v>
      </c>
      <c r="I49" s="116">
        <v>0.43408461297228018</v>
      </c>
      <c r="J49" s="116">
        <v>0.26377832940765678</v>
      </c>
      <c r="K49" s="94">
        <v>0.15000313822608491</v>
      </c>
      <c r="L49" s="95"/>
      <c r="M49" s="96">
        <v>48</v>
      </c>
      <c r="N49" s="119">
        <v>-3.2187916254946374</v>
      </c>
      <c r="O49" s="119">
        <v>-1.3979338469020064</v>
      </c>
      <c r="P49" s="119">
        <v>1.1153472758347684</v>
      </c>
      <c r="Q49" s="119">
        <v>0.92124911223080097</v>
      </c>
      <c r="R49" s="119">
        <v>-0.26913457303140087</v>
      </c>
      <c r="S49" s="119">
        <v>-0.84586102037419064</v>
      </c>
      <c r="T49" s="119">
        <v>1.2158224889962064</v>
      </c>
      <c r="U49" s="116">
        <v>-0.16598440117409827</v>
      </c>
      <c r="V49" s="116">
        <v>-0.63174019428038475</v>
      </c>
      <c r="W49" s="88">
        <v>-1.0364199299780907</v>
      </c>
      <c r="X49" s="50"/>
      <c r="Y49" s="89">
        <v>48</v>
      </c>
      <c r="Z49" s="116">
        <f>(幕後結果!$AB$2+幕後結果!$AB$4*幕後結果_最佳化!$N1050)*12/3</f>
        <v>-4.0445823450654688</v>
      </c>
      <c r="AA49" s="116">
        <f>(幕後結果!$AC$2+幕後結果!$AC$4*幕後結果_最佳化!$O1050)*12/3</f>
        <v>-3.5840384203047329</v>
      </c>
      <c r="AB49" s="116">
        <f>(幕後結果!$AD$2+幕後結果!$AD$4*幕後結果_最佳化!$P1050)*12/3</f>
        <v>0.31678001060985739</v>
      </c>
      <c r="AC49" s="116">
        <f>(幕後結果!$AE$2+幕後結果!$AE$4*幕後結果_最佳化!$Q1050)*12/3</f>
        <v>1.3852339223986234</v>
      </c>
      <c r="AD49" s="116">
        <f>(幕後結果!$AF$2+幕後結果!$AF$4*幕後結果_最佳化!$R1050)*12/3</f>
        <v>-0.10612173969066123</v>
      </c>
      <c r="AE49" s="116">
        <f>(幕後結果!$AG$2+幕後結果!$AG$4*幕後結果_最佳化!$S1050)*12/3</f>
        <v>-0.64363225322528272</v>
      </c>
      <c r="AF49" s="116">
        <f>(幕後結果!$AH$2+幕後結果!$AH$4*幕後結果_最佳化!$T1050)*12/3</f>
        <v>1.5501073386769582</v>
      </c>
      <c r="AG49" s="116">
        <f>(幕後結果!$AI$2+幕後結果!$AI$4*幕後結果_最佳化!$U1050)*12/3</f>
        <v>-2.6981701860729195</v>
      </c>
      <c r="AH49" s="116">
        <f>(幕後結果!$AJ$2+幕後結果!$AJ$4*幕後結果_最佳化!$V1050)*12/3</f>
        <v>-1.0378394907921693</v>
      </c>
      <c r="AI49" s="90">
        <f>(幕後結果!$AK$2+幕後結果!$AK$4*幕後結果_最佳化!$W1050)*12/3</f>
        <v>-1.8283037392732322</v>
      </c>
      <c r="AJ49" s="50"/>
      <c r="AK49" s="50"/>
      <c r="AL49" s="50"/>
      <c r="AM49" s="91">
        <v>48</v>
      </c>
      <c r="AN49" s="116">
        <f t="shared" si="1"/>
        <v>0.14672286487683606</v>
      </c>
      <c r="AO49" s="116">
        <f t="shared" si="2"/>
        <v>8.4480060425540474E-2</v>
      </c>
      <c r="AP49" s="116">
        <f t="shared" si="3"/>
        <v>0.1887551431113747</v>
      </c>
      <c r="AQ49" s="116">
        <f t="shared" si="4"/>
        <v>3.1332205870518784E-4</v>
      </c>
      <c r="AR49" s="116">
        <f t="shared" si="5"/>
        <v>4.3078824451158466E-2</v>
      </c>
      <c r="AS49" s="116">
        <f t="shared" si="6"/>
        <v>6.3975882145582252E-2</v>
      </c>
      <c r="AT49" s="116">
        <f t="shared" si="7"/>
        <v>8.8700780302114285E-2</v>
      </c>
      <c r="AU49" s="116">
        <f t="shared" si="8"/>
        <v>8.7404489572012731E-2</v>
      </c>
      <c r="AV49" s="116">
        <f t="shared" si="9"/>
        <v>0.1777859473249514</v>
      </c>
      <c r="AW49" s="116">
        <f t="shared" si="10"/>
        <v>0.11878268573172429</v>
      </c>
      <c r="AX49" s="116">
        <f t="shared" si="11"/>
        <v>0.99999999999999978</v>
      </c>
      <c r="AY49" s="116">
        <f>SUMPRODUCT(AN49:AW49,幕後結果_最佳化!$Z$1005:$AI$1005)</f>
        <v>-1.0238834534248675E-2</v>
      </c>
      <c r="AZ49" s="116">
        <f>(SUMPRODUCT(AN49:AW49,MMULT(AN49:AW49,幕後結果!$AB$9:$AK$18)))*252</f>
        <v>5.2978739277183315E-2</v>
      </c>
      <c r="BA49" s="116">
        <f t="shared" si="12"/>
        <v>0.23017110869347462</v>
      </c>
      <c r="BB49" s="92">
        <f t="shared" si="13"/>
        <v>-0.23086665757436639</v>
      </c>
      <c r="BC49" s="50"/>
      <c r="BD49" s="50"/>
    </row>
    <row r="50" spans="1:56">
      <c r="A50" s="85">
        <v>49</v>
      </c>
      <c r="B50" s="116">
        <v>0.54778364170265625</v>
      </c>
      <c r="C50" s="116">
        <v>0.78396015271118125</v>
      </c>
      <c r="D50" s="116">
        <v>0.73055913240099724</v>
      </c>
      <c r="E50" s="116">
        <v>0.79320552283416434</v>
      </c>
      <c r="F50" s="116">
        <v>0.26103030033051877</v>
      </c>
      <c r="G50" s="116">
        <v>0.96212764774343618</v>
      </c>
      <c r="H50" s="116">
        <v>0.2840869561289372</v>
      </c>
      <c r="I50" s="116">
        <v>0.48474029301810351</v>
      </c>
      <c r="J50" s="116">
        <v>0.77846551028238964</v>
      </c>
      <c r="K50" s="94">
        <v>0.50956994830290459</v>
      </c>
      <c r="L50" s="95"/>
      <c r="M50" s="96">
        <v>49</v>
      </c>
      <c r="N50" s="119">
        <v>0.12006366331277749</v>
      </c>
      <c r="O50" s="119">
        <v>0.78563783086588723</v>
      </c>
      <c r="P50" s="119">
        <v>0.61450490137165192</v>
      </c>
      <c r="Q50" s="119">
        <v>0.81759417574593951</v>
      </c>
      <c r="R50" s="119">
        <v>-0.640172282224443</v>
      </c>
      <c r="S50" s="119">
        <v>1.7759284895036354</v>
      </c>
      <c r="T50" s="119">
        <v>-0.57074293192559067</v>
      </c>
      <c r="U50" s="116">
        <v>-3.825974508834195E-2</v>
      </c>
      <c r="V50" s="116">
        <v>0.76702108487009002</v>
      </c>
      <c r="W50" s="88">
        <v>2.3990604099194793E-2</v>
      </c>
      <c r="X50" s="50"/>
      <c r="Y50" s="89">
        <v>49</v>
      </c>
      <c r="Z50" s="116">
        <f>(幕後結果!$AB$2+幕後結果!$AB$4*幕後結果_最佳化!$N1051)*12/3</f>
        <v>0.10077476390057516</v>
      </c>
      <c r="AA50" s="116">
        <f>(幕後結果!$AC$2+幕後結果!$AC$4*幕後結果_最佳化!$O1051)*12/3</f>
        <v>-0.28482071742816184</v>
      </c>
      <c r="AB50" s="116">
        <f>(幕後結果!$AD$2+幕後結果!$AD$4*幕後結果_最佳化!$P1051)*12/3</f>
        <v>1.1104514258103411</v>
      </c>
      <c r="AC50" s="116">
        <f>(幕後結果!$AE$2+幕後結果!$AE$4*幕後結果_最佳化!$Q1051)*12/3</f>
        <v>1.7686891456635114</v>
      </c>
      <c r="AD50" s="116">
        <f>(幕後結果!$AF$2+幕後結果!$AF$4*幕後結果_最佳化!$R1051)*12/3</f>
        <v>-0.30105308997647795</v>
      </c>
      <c r="AE50" s="116">
        <f>(幕後結果!$AG$2+幕後結果!$AG$4*幕後結果_最佳化!$S1051)*12/3</f>
        <v>2.3563798381820487</v>
      </c>
      <c r="AF50" s="116">
        <f>(幕後結果!$AH$2+幕後結果!$AH$4*幕後結果_最佳化!$T1051)*12/3</f>
        <v>0.41253445581947928</v>
      </c>
      <c r="AG50" s="116">
        <f>(幕後結果!$AI$2+幕後結果!$AI$4*幕後結果_最佳化!$U1051)*12/3</f>
        <v>-0.91889075542413778</v>
      </c>
      <c r="AH50" s="116">
        <f>(幕後結果!$AJ$2+幕後結果!$AJ$4*幕後結果_最佳化!$V1051)*12/3</f>
        <v>0.8337465251115016</v>
      </c>
      <c r="AI50" s="90">
        <f>(幕後結果!$AK$2+幕後結果!$AK$4*幕後結果_最佳化!$W1051)*12/3</f>
        <v>-0.2150273685635731</v>
      </c>
      <c r="AJ50" s="50"/>
      <c r="AK50" s="50"/>
      <c r="AL50" s="50"/>
      <c r="AM50" s="91">
        <v>49</v>
      </c>
      <c r="AN50" s="116">
        <f t="shared" si="1"/>
        <v>0.10239091673654427</v>
      </c>
      <c r="AO50" s="116">
        <f t="shared" si="2"/>
        <v>8.0413890346620623E-2</v>
      </c>
      <c r="AP50" s="116">
        <f t="shared" si="3"/>
        <v>8.8868753812355789E-2</v>
      </c>
      <c r="AQ50" s="116">
        <f t="shared" si="4"/>
        <v>0.14706372363276668</v>
      </c>
      <c r="AR50" s="116">
        <f t="shared" si="5"/>
        <v>4.3716232652926956E-2</v>
      </c>
      <c r="AS50" s="116">
        <f t="shared" si="6"/>
        <v>0.14287197069698351</v>
      </c>
      <c r="AT50" s="116">
        <f t="shared" si="7"/>
        <v>0.17442840283698624</v>
      </c>
      <c r="AU50" s="116">
        <f t="shared" si="8"/>
        <v>5.5394364390056329E-2</v>
      </c>
      <c r="AV50" s="116">
        <f t="shared" si="9"/>
        <v>0.11261636356492695</v>
      </c>
      <c r="AW50" s="116">
        <f t="shared" si="10"/>
        <v>5.2235381329832832E-2</v>
      </c>
      <c r="AX50" s="116">
        <f t="shared" si="11"/>
        <v>1</v>
      </c>
      <c r="AY50" s="116">
        <f>SUMPRODUCT(AN50:AW50,幕後結果_最佳化!$Z$1005:$AI$1005)</f>
        <v>0.25653291007305151</v>
      </c>
      <c r="AZ50" s="116">
        <f>(SUMPRODUCT(AN50:AW50,MMULT(AN50:AW50,幕後結果!$AB$9:$AK$18)))*252</f>
        <v>4.6788348153093968E-2</v>
      </c>
      <c r="BA50" s="116">
        <f t="shared" si="12"/>
        <v>0.21630614451072344</v>
      </c>
      <c r="BB50" s="92">
        <f t="shared" si="13"/>
        <v>0.98764143088159295</v>
      </c>
      <c r="BC50" s="50"/>
      <c r="BD50" s="50"/>
    </row>
    <row r="51" spans="1:56">
      <c r="A51" s="85">
        <v>50</v>
      </c>
      <c r="B51" s="116">
        <v>0.21164949590907556</v>
      </c>
      <c r="C51" s="116">
        <v>0.49948176807153977</v>
      </c>
      <c r="D51" s="116">
        <v>0.90324950324423847</v>
      </c>
      <c r="E51" s="116">
        <v>5.529817304306972E-2</v>
      </c>
      <c r="F51" s="116">
        <v>8.9530071649735588E-2</v>
      </c>
      <c r="G51" s="116">
        <v>0.33769666445403734</v>
      </c>
      <c r="H51" s="116">
        <v>3.8812208945041116E-2</v>
      </c>
      <c r="I51" s="116">
        <v>0.26562440851699143</v>
      </c>
      <c r="J51" s="116">
        <v>0.24875834506591432</v>
      </c>
      <c r="K51" s="94">
        <v>0.58707341471335761</v>
      </c>
      <c r="L51" s="95"/>
      <c r="M51" s="96">
        <v>50</v>
      </c>
      <c r="N51" s="119">
        <v>-0.80071096741100733</v>
      </c>
      <c r="O51" s="119">
        <v>-1.2990151700299937E-3</v>
      </c>
      <c r="P51" s="119">
        <v>1.300291753058284</v>
      </c>
      <c r="Q51" s="119">
        <v>-1.5955184565399356</v>
      </c>
      <c r="R51" s="119">
        <v>-1.3436544806503046</v>
      </c>
      <c r="S51" s="119">
        <v>-0.41875755359548972</v>
      </c>
      <c r="T51" s="119">
        <v>-1.7646392298663931</v>
      </c>
      <c r="U51" s="116">
        <v>-0.62610081600430834</v>
      </c>
      <c r="V51" s="116">
        <v>-0.6784022385721481</v>
      </c>
      <c r="W51" s="88">
        <v>0.22002309193935779</v>
      </c>
      <c r="X51" s="50"/>
      <c r="Y51" s="89">
        <v>50</v>
      </c>
      <c r="Z51" s="116">
        <f>(幕後結果!$AB$2+幕後結果!$AB$4*幕後結果_最佳化!$N1052)*12/3</f>
        <v>-1.0424133443177281</v>
      </c>
      <c r="AA51" s="116">
        <f>(幕後結果!$AC$2+幕後結果!$AC$4*幕後結果_最佳化!$O1052)*12/3</f>
        <v>-1.4492786524733983</v>
      </c>
      <c r="AB51" s="116">
        <f>(幕後結果!$AD$2+幕後結果!$AD$4*幕後結果_最佳化!$P1052)*12/3</f>
        <v>1.3470605567747569</v>
      </c>
      <c r="AC51" s="116">
        <f>(幕後結果!$AE$2+幕後結果!$AE$4*幕後結果_最佳化!$Q1052)*12/3</f>
        <v>-1.0527370900367927E-2</v>
      </c>
      <c r="AD51" s="116">
        <f>(幕後結果!$AF$2+幕後結果!$AF$4*幕後結果_最佳化!$R1052)*12/3</f>
        <v>-0.95918226102770043</v>
      </c>
      <c r="AE51" s="116">
        <f>(幕後結果!$AG$2+幕後結果!$AG$4*幕後結果_最佳化!$S1052)*12/3</f>
        <v>-0.91478599262067517</v>
      </c>
      <c r="AF51" s="116">
        <f>(幕後結果!$AH$2+幕後結果!$AH$4*幕後結果_最佳化!$T1052)*12/3</f>
        <v>-0.66717443383731767</v>
      </c>
      <c r="AG51" s="116">
        <f>(幕後結果!$AI$2+幕後結果!$AI$4*幕後結果_最佳化!$U1052)*12/3</f>
        <v>-2.2178028696969903</v>
      </c>
      <c r="AH51" s="116">
        <f>(幕後結果!$AJ$2+幕後結果!$AJ$4*幕後結果_最佳化!$V1052)*12/3</f>
        <v>-0.92490800169310372</v>
      </c>
      <c r="AI51" s="90">
        <f>(幕後結果!$AK$2+幕後結果!$AK$4*幕後結果_最佳化!$W1052)*12/3</f>
        <v>-1.0393996505545939</v>
      </c>
      <c r="AJ51" s="50"/>
      <c r="AK51" s="50"/>
      <c r="AL51" s="50"/>
      <c r="AM51" s="91">
        <v>50</v>
      </c>
      <c r="AN51" s="116">
        <f t="shared" si="1"/>
        <v>6.7220975266052127E-2</v>
      </c>
      <c r="AO51" s="116">
        <f t="shared" si="2"/>
        <v>0.13303486177719492</v>
      </c>
      <c r="AP51" s="116">
        <f t="shared" si="3"/>
        <v>8.5361599731215515E-2</v>
      </c>
      <c r="AQ51" s="116">
        <f t="shared" si="4"/>
        <v>0.12620040049188985</v>
      </c>
      <c r="AR51" s="116">
        <f t="shared" si="5"/>
        <v>0.20943809249854239</v>
      </c>
      <c r="AS51" s="116">
        <f t="shared" si="6"/>
        <v>7.446314846057496E-2</v>
      </c>
      <c r="AT51" s="116">
        <f t="shared" si="7"/>
        <v>0.22883000327422501</v>
      </c>
      <c r="AU51" s="116">
        <f t="shared" si="8"/>
        <v>7.1222296630136317E-3</v>
      </c>
      <c r="AV51" s="116">
        <f t="shared" si="9"/>
        <v>4.2122037702214662E-2</v>
      </c>
      <c r="AW51" s="116">
        <f t="shared" si="10"/>
        <v>2.6206651135076926E-2</v>
      </c>
      <c r="AX51" s="116">
        <f t="shared" si="11"/>
        <v>1.0000000000000002</v>
      </c>
      <c r="AY51" s="116">
        <f>SUMPRODUCT(AN51:AW51,幕後結果_最佳化!$Z$1005:$AI$1005)</f>
        <v>0.23733561650227239</v>
      </c>
      <c r="AZ51" s="116">
        <f>(SUMPRODUCT(AN51:AW51,MMULT(AN51:AW51,幕後結果!$AB$9:$AK$18)))*252</f>
        <v>4.3877256668245379E-2</v>
      </c>
      <c r="BA51" s="116">
        <f t="shared" si="12"/>
        <v>0.20946898736625758</v>
      </c>
      <c r="BB51" s="92">
        <f t="shared" si="13"/>
        <v>0.9282310424421002</v>
      </c>
      <c r="BC51" s="50"/>
      <c r="BD51" s="50"/>
    </row>
    <row r="52" spans="1:56">
      <c r="A52" s="85">
        <v>51</v>
      </c>
      <c r="B52" s="116">
        <v>0.14892043367515506</v>
      </c>
      <c r="C52" s="116">
        <v>0.78034779022115375</v>
      </c>
      <c r="D52" s="116">
        <v>0.920075389052883</v>
      </c>
      <c r="E52" s="116">
        <v>9.6562977128464844E-3</v>
      </c>
      <c r="F52" s="116">
        <v>8.5391607892172372E-2</v>
      </c>
      <c r="G52" s="116">
        <v>0.66688191328138391</v>
      </c>
      <c r="H52" s="116">
        <v>0.28040536516449688</v>
      </c>
      <c r="I52" s="116">
        <v>0.97569166588558276</v>
      </c>
      <c r="J52" s="116">
        <v>0.41324375817113479</v>
      </c>
      <c r="K52" s="94">
        <v>0.73185905502951165</v>
      </c>
      <c r="L52" s="95"/>
      <c r="M52" s="96">
        <v>51</v>
      </c>
      <c r="N52" s="119">
        <v>-1.041074728340504</v>
      </c>
      <c r="O52" s="119">
        <v>0.77336834307086533</v>
      </c>
      <c r="P52" s="119">
        <v>1.4055788438313814</v>
      </c>
      <c r="Q52" s="119">
        <v>-2.3394415083171993</v>
      </c>
      <c r="R52" s="119">
        <v>-1.3696915236436082</v>
      </c>
      <c r="S52" s="119">
        <v>0.43131936257303521</v>
      </c>
      <c r="T52" s="119">
        <v>-0.5816377194785306</v>
      </c>
      <c r="U52" s="116">
        <v>1.9719381439669146</v>
      </c>
      <c r="V52" s="116">
        <v>-0.21920865164067163</v>
      </c>
      <c r="W52" s="88">
        <v>0.61844523120604189</v>
      </c>
      <c r="X52" s="50"/>
      <c r="Y52" s="89">
        <v>51</v>
      </c>
      <c r="Z52" s="116">
        <f>(幕後結果!$AB$2+幕後結果!$AB$4*幕後結果_最佳化!$N1053)*12/3</f>
        <v>-1.3408370670969203</v>
      </c>
      <c r="AA52" s="116">
        <f>(幕後結果!$AC$2+幕後結果!$AC$4*幕後結果_最佳化!$O1053)*12/3</f>
        <v>-0.4026145611872029</v>
      </c>
      <c r="AB52" s="116">
        <f>(幕後結果!$AD$2+幕後結果!$AD$4*幕後結果_最佳化!$P1053)*12/3</f>
        <v>1.4445192534476885</v>
      </c>
      <c r="AC52" s="116">
        <f>(幕後結果!$AE$2+幕後結果!$AE$4*幕後結果_最佳化!$Q1053)*12/3</f>
        <v>-0.40544692115614911</v>
      </c>
      <c r="AD52" s="116">
        <f>(幕後結果!$AF$2+幕後結果!$AF$4*幕後結果_最佳化!$R1053)*12/3</f>
        <v>-0.93390959898964487</v>
      </c>
      <c r="AE52" s="116">
        <f>(幕後結果!$AG$2+幕後結果!$AG$4*幕後結果_最佳化!$S1053)*12/3</f>
        <v>-0.5394256711620582</v>
      </c>
      <c r="AF52" s="116">
        <f>(幕後結果!$AH$2+幕後結果!$AH$4*幕後結果_最佳化!$T1053)*12/3</f>
        <v>0.40195632102936657</v>
      </c>
      <c r="AG52" s="116">
        <f>(幕後結果!$AI$2+幕後結果!$AI$4*幕後結果_最佳化!$U1053)*12/3</f>
        <v>0.67321584457035699</v>
      </c>
      <c r="AH52" s="116">
        <f>(幕後結果!$AJ$2+幕後結果!$AJ$4*幕後結果_最佳化!$V1053)*12/3</f>
        <v>0.10684981523065422</v>
      </c>
      <c r="AI52" s="90">
        <f>(幕後結果!$AK$2+幕後結果!$AK$4*幕後結果_最佳化!$W1053)*12/3</f>
        <v>-0.62224691015442579</v>
      </c>
      <c r="AJ52" s="50"/>
      <c r="AK52" s="50"/>
      <c r="AL52" s="50"/>
      <c r="AM52" s="91">
        <v>51</v>
      </c>
      <c r="AN52" s="116">
        <f t="shared" si="1"/>
        <v>0.14366038560551359</v>
      </c>
      <c r="AO52" s="116">
        <f t="shared" si="2"/>
        <v>0.11651137378861687</v>
      </c>
      <c r="AP52" s="116">
        <f t="shared" si="3"/>
        <v>0.1517145698281287</v>
      </c>
      <c r="AQ52" s="116">
        <f t="shared" si="4"/>
        <v>0.13570139070963597</v>
      </c>
      <c r="AR52" s="116">
        <f t="shared" si="5"/>
        <v>4.5312059957826376E-2</v>
      </c>
      <c r="AS52" s="116">
        <f t="shared" si="6"/>
        <v>9.9530667866813E-2</v>
      </c>
      <c r="AT52" s="116">
        <f t="shared" si="7"/>
        <v>6.3995748215110879E-2</v>
      </c>
      <c r="AU52" s="116">
        <f t="shared" si="8"/>
        <v>8.6060118549343839E-2</v>
      </c>
      <c r="AV52" s="116">
        <f t="shared" si="9"/>
        <v>9.248232765831757E-2</v>
      </c>
      <c r="AW52" s="116">
        <f t="shared" si="10"/>
        <v>6.5031357820693289E-2</v>
      </c>
      <c r="AX52" s="116">
        <f t="shared" si="11"/>
        <v>1</v>
      </c>
      <c r="AY52" s="116">
        <f>SUMPRODUCT(AN52:AW52,幕後結果_最佳化!$Z$1005:$AI$1005)</f>
        <v>4.7711531018417332E-2</v>
      </c>
      <c r="AZ52" s="116">
        <f>(SUMPRODUCT(AN52:AW52,MMULT(AN52:AW52,幕後結果!$AB$9:$AK$18)))*252</f>
        <v>5.1209531716828537E-2</v>
      </c>
      <c r="BA52" s="116">
        <f t="shared" si="12"/>
        <v>0.22629523131703094</v>
      </c>
      <c r="BB52" s="92">
        <f t="shared" si="13"/>
        <v>2.12621847593269E-2</v>
      </c>
      <c r="BC52" s="50"/>
      <c r="BD52" s="50"/>
    </row>
    <row r="53" spans="1:56">
      <c r="A53" s="85">
        <v>52</v>
      </c>
      <c r="B53" s="116">
        <v>0.2719657802169464</v>
      </c>
      <c r="C53" s="116">
        <v>0.20808921458027196</v>
      </c>
      <c r="D53" s="116">
        <v>0.5278052011148453</v>
      </c>
      <c r="E53" s="116">
        <v>0.75339797936304476</v>
      </c>
      <c r="F53" s="116">
        <v>0.44785736635020057</v>
      </c>
      <c r="G53" s="116">
        <v>0.82746057423618047</v>
      </c>
      <c r="H53" s="116">
        <v>0.94530668540704332</v>
      </c>
      <c r="I53" s="116">
        <v>0.58095601393354901</v>
      </c>
      <c r="J53" s="116">
        <v>5.4378022687239458E-2</v>
      </c>
      <c r="K53" s="94">
        <v>0.4878472450933613</v>
      </c>
      <c r="L53" s="95"/>
      <c r="M53" s="96">
        <v>52</v>
      </c>
      <c r="N53" s="119">
        <v>-0.60687848027223468</v>
      </c>
      <c r="O53" s="119">
        <v>-0.81306912146150179</v>
      </c>
      <c r="P53" s="119">
        <v>6.9753827699392729E-2</v>
      </c>
      <c r="Q53" s="119">
        <v>0.68522168612854994</v>
      </c>
      <c r="R53" s="119">
        <v>-0.13107657374459047</v>
      </c>
      <c r="S53" s="119">
        <v>0.94417769466349211</v>
      </c>
      <c r="T53" s="119">
        <v>1.6009561612901431</v>
      </c>
      <c r="U53" s="116">
        <v>0.20433979745610759</v>
      </c>
      <c r="V53" s="116">
        <v>-1.603809520588769</v>
      </c>
      <c r="W53" s="88">
        <v>-3.0467151916235561E-2</v>
      </c>
      <c r="X53" s="50"/>
      <c r="Y53" s="89">
        <v>52</v>
      </c>
      <c r="Z53" s="116">
        <f>(幕後結果!$AB$2+幕後結果!$AB$4*幕後結果_最佳化!$N1054)*12/3</f>
        <v>-0.80176054298105226</v>
      </c>
      <c r="AA53" s="116">
        <f>(幕後結果!$AC$2+幕後結果!$AC$4*幕後結果_最佳化!$O1054)*12/3</f>
        <v>-2.5511159095471045</v>
      </c>
      <c r="AB53" s="116">
        <f>(幕後結果!$AD$2+幕後結果!$AD$4*幕後結果_最佳化!$P1054)*12/3</f>
        <v>0.25741345223694245</v>
      </c>
      <c r="AC53" s="116">
        <f>(幕後結果!$AE$2+幕後結果!$AE$4*幕後結果_最佳化!$Q1054)*12/3</f>
        <v>1.2243655977057539</v>
      </c>
      <c r="AD53" s="116">
        <f>(幕後結果!$AF$2+幕後結果!$AF$4*幕後結果_最佳化!$R1054)*12/3</f>
        <v>-0.17043773690681385</v>
      </c>
      <c r="AE53" s="116">
        <f>(幕後結果!$AG$2+幕後結果!$AG$4*幕後結果_最佳化!$S1054)*12/3</f>
        <v>1.0593819145366323</v>
      </c>
      <c r="AF53" s="116">
        <f>(幕後結果!$AH$2+幕後結果!$AH$4*幕後結果_最佳化!$T1054)*12/3</f>
        <v>2.3904777032317717</v>
      </c>
      <c r="AG53" s="116">
        <f>(幕後結果!$AI$2+幕後結果!$AI$4*幕後結果_最佳化!$U1054)*12/3</f>
        <v>-0.85330659129088671</v>
      </c>
      <c r="AH53" s="116">
        <f>(幕後結果!$AJ$2+幕後結果!$AJ$4*幕後結果_最佳化!$V1054)*12/3</f>
        <v>-1.0130786129586848</v>
      </c>
      <c r="AI53" s="90">
        <f>(幕後結果!$AK$2+幕後結果!$AK$4*幕後結果_最佳化!$W1054)*12/3</f>
        <v>-0.57134160643657106</v>
      </c>
      <c r="AJ53" s="50"/>
      <c r="AK53" s="50"/>
      <c r="AL53" s="50"/>
      <c r="AM53" s="91">
        <v>52</v>
      </c>
      <c r="AN53" s="116">
        <f t="shared" si="1"/>
        <v>1.1345597300735734E-2</v>
      </c>
      <c r="AO53" s="116">
        <f t="shared" si="2"/>
        <v>8.5068628098577297E-4</v>
      </c>
      <c r="AP53" s="116">
        <f t="shared" si="3"/>
        <v>0.16016451274690086</v>
      </c>
      <c r="AQ53" s="116">
        <f t="shared" si="4"/>
        <v>9.2146094467084369E-2</v>
      </c>
      <c r="AR53" s="116">
        <f t="shared" si="5"/>
        <v>5.8589798951845462E-2</v>
      </c>
      <c r="AS53" s="116">
        <f t="shared" si="6"/>
        <v>6.0645455131866956E-2</v>
      </c>
      <c r="AT53" s="116">
        <f t="shared" si="7"/>
        <v>0.19898839443345609</v>
      </c>
      <c r="AU53" s="116">
        <f t="shared" si="8"/>
        <v>0.17192845992652245</v>
      </c>
      <c r="AV53" s="116">
        <f t="shared" si="9"/>
        <v>0.13120688436301728</v>
      </c>
      <c r="AW53" s="116">
        <f t="shared" si="10"/>
        <v>0.11413411639758493</v>
      </c>
      <c r="AX53" s="116">
        <f t="shared" si="11"/>
        <v>1</v>
      </c>
      <c r="AY53" s="116">
        <f>SUMPRODUCT(AN53:AW53,幕後結果_最佳化!$Z$1005:$AI$1005)</f>
        <v>0.22565668059245333</v>
      </c>
      <c r="AZ53" s="116">
        <f>(SUMPRODUCT(AN53:AW53,MMULT(AN53:AW53,幕後結果!$AB$9:$AK$18)))*252</f>
        <v>4.5326503010395251E-2</v>
      </c>
      <c r="BA53" s="116">
        <f t="shared" si="12"/>
        <v>0.21290021843670159</v>
      </c>
      <c r="BB53" s="92">
        <f t="shared" si="13"/>
        <v>0.8584147162197</v>
      </c>
      <c r="BC53" s="50"/>
      <c r="BD53" s="50"/>
    </row>
    <row r="54" spans="1:56">
      <c r="A54" s="85">
        <v>53</v>
      </c>
      <c r="B54" s="116">
        <v>0.1984756821415945</v>
      </c>
      <c r="C54" s="116">
        <v>0.71052124170183983</v>
      </c>
      <c r="D54" s="116">
        <v>0.76484383440478965</v>
      </c>
      <c r="E54" s="116">
        <v>0.14887200149207369</v>
      </c>
      <c r="F54" s="116">
        <v>0.84848005845139185</v>
      </c>
      <c r="G54" s="116">
        <v>0.6904825975121518</v>
      </c>
      <c r="H54" s="116">
        <v>0.20616994937641731</v>
      </c>
      <c r="I54" s="116">
        <v>3.6947375677032213E-4</v>
      </c>
      <c r="J54" s="116">
        <v>0.7146167577867899</v>
      </c>
      <c r="K54" s="94">
        <v>0.24317435769192119</v>
      </c>
      <c r="L54" s="95"/>
      <c r="M54" s="96">
        <v>53</v>
      </c>
      <c r="N54" s="119">
        <v>-0.84707850674011442</v>
      </c>
      <c r="O54" s="119">
        <v>0.55490810678832281</v>
      </c>
      <c r="P54" s="119">
        <v>0.72197096123036275</v>
      </c>
      <c r="Q54" s="119">
        <v>-1.04128347680904</v>
      </c>
      <c r="R54" s="119">
        <v>1.0299363553701124</v>
      </c>
      <c r="S54" s="119">
        <v>0.49721874380938708</v>
      </c>
      <c r="T54" s="119">
        <v>-0.81978286881931672</v>
      </c>
      <c r="U54" s="116">
        <v>-3.3747053907632694</v>
      </c>
      <c r="V54" s="116">
        <v>0.56692301857625982</v>
      </c>
      <c r="W54" s="88">
        <v>-0.69612793202172207</v>
      </c>
      <c r="X54" s="50"/>
      <c r="Y54" s="89">
        <v>53</v>
      </c>
      <c r="Z54" s="116">
        <f>(幕後結果!$AB$2+幕後結果!$AB$4*幕後結果_最佳化!$N1055)*12/3</f>
        <v>-1.0999809811744399</v>
      </c>
      <c r="AA54" s="116">
        <f>(幕後結果!$AC$2+幕後結果!$AC$4*幕後結果_最佳化!$O1055)*12/3</f>
        <v>-0.68681332257097838</v>
      </c>
      <c r="AB54" s="116">
        <f>(幕後結果!$AD$2+幕後結果!$AD$4*幕後結果_最佳化!$P1055)*12/3</f>
        <v>0.88879231513028911</v>
      </c>
      <c r="AC54" s="116">
        <f>(幕後結果!$AE$2+幕後結果!$AE$4*幕後結果_最佳化!$Q1055)*12/3</f>
        <v>0.3485215776352712</v>
      </c>
      <c r="AD54" s="116">
        <f>(幕後結果!$AF$2+幕後結果!$AF$4*幕後結果_最佳化!$R1055)*12/3</f>
        <v>0.68992788480878398</v>
      </c>
      <c r="AE54" s="116">
        <f>(幕後結果!$AG$2+幕後結果!$AG$4*幕後結果_最佳化!$S1055)*12/3</f>
        <v>0.31656861266628739</v>
      </c>
      <c r="AF54" s="116">
        <f>(幕後結果!$AH$2+幕後結果!$AH$4*幕後結果_最佳化!$T1055)*12/3</f>
        <v>0.59228185338525641</v>
      </c>
      <c r="AG54" s="116">
        <f>(幕後結果!$AI$2+幕後結果!$AI$4*幕後結果_最佳化!$U1055)*12/3</f>
        <v>-4.9918078685627183</v>
      </c>
      <c r="AH54" s="116">
        <f>(幕後結果!$AJ$2+幕後結果!$AJ$4*幕後結果_最佳化!$V1055)*12/3</f>
        <v>0.11069000254542899</v>
      </c>
      <c r="AI54" s="90">
        <f>(幕後結果!$AK$2+幕後結果!$AK$4*幕後結果_最佳化!$W1055)*12/3</f>
        <v>-0.83323395713367676</v>
      </c>
      <c r="AJ54" s="50"/>
      <c r="AK54" s="50"/>
      <c r="AL54" s="50"/>
      <c r="AM54" s="91">
        <v>53</v>
      </c>
      <c r="AN54" s="116">
        <f t="shared" si="1"/>
        <v>0.13840216538221425</v>
      </c>
      <c r="AO54" s="116">
        <f t="shared" si="2"/>
        <v>2.9688044034679187E-2</v>
      </c>
      <c r="AP54" s="116">
        <f t="shared" si="3"/>
        <v>7.7172442131412094E-3</v>
      </c>
      <c r="AQ54" s="116">
        <f t="shared" si="4"/>
        <v>9.320091863935076E-2</v>
      </c>
      <c r="AR54" s="116">
        <f t="shared" si="5"/>
        <v>0.18591244106428295</v>
      </c>
      <c r="AS54" s="116">
        <f t="shared" si="6"/>
        <v>0.20751486659179497</v>
      </c>
      <c r="AT54" s="116">
        <f t="shared" si="7"/>
        <v>5.265074970788082E-2</v>
      </c>
      <c r="AU54" s="116">
        <f t="shared" si="8"/>
        <v>9.2448251294468015E-2</v>
      </c>
      <c r="AV54" s="116">
        <f t="shared" si="9"/>
        <v>0.13307198604526663</v>
      </c>
      <c r="AW54" s="116">
        <f t="shared" si="10"/>
        <v>5.9393333026921222E-2</v>
      </c>
      <c r="AX54" s="116">
        <f t="shared" si="11"/>
        <v>1</v>
      </c>
      <c r="AY54" s="116">
        <f>SUMPRODUCT(AN54:AW54,幕後結果_最佳化!$Z$1005:$AI$1005)</f>
        <v>7.8405241132345593E-2</v>
      </c>
      <c r="AZ54" s="116">
        <f>(SUMPRODUCT(AN54:AW54,MMULT(AN54:AW54,幕後結果!$AB$9:$AK$18)))*252</f>
        <v>4.7549567935685454E-2</v>
      </c>
      <c r="BA54" s="116">
        <f t="shared" si="12"/>
        <v>0.21805863416908181</v>
      </c>
      <c r="BB54" s="92">
        <f t="shared" si="13"/>
        <v>0.16282428470507143</v>
      </c>
      <c r="BC54" s="50"/>
      <c r="BD54" s="50"/>
    </row>
    <row r="55" spans="1:56">
      <c r="A55" s="85">
        <v>54</v>
      </c>
      <c r="B55" s="116">
        <v>0.56755551118712355</v>
      </c>
      <c r="C55" s="116">
        <v>0.66277504613051619</v>
      </c>
      <c r="D55" s="116">
        <v>0.78709452977446004</v>
      </c>
      <c r="E55" s="116">
        <v>0.97799152870680928</v>
      </c>
      <c r="F55" s="116">
        <v>4.6941767088723996E-2</v>
      </c>
      <c r="G55" s="116">
        <v>0.23440460542633668</v>
      </c>
      <c r="H55" s="116">
        <v>0.76106022073993351</v>
      </c>
      <c r="I55" s="116">
        <v>0.12735939970212762</v>
      </c>
      <c r="J55" s="116">
        <v>0.45433449155614891</v>
      </c>
      <c r="K55" s="94">
        <v>0.86629409761365261</v>
      </c>
      <c r="L55" s="95"/>
      <c r="M55" s="96">
        <v>54</v>
      </c>
      <c r="N55" s="119">
        <v>0.1701540625030375</v>
      </c>
      <c r="O55" s="119">
        <v>0.42004865857289864</v>
      </c>
      <c r="P55" s="119">
        <v>0.79638044554468568</v>
      </c>
      <c r="Q55" s="119">
        <v>2.0139294355260571</v>
      </c>
      <c r="R55" s="119">
        <v>-1.6752584485371655</v>
      </c>
      <c r="S55" s="119">
        <v>-0.72441790483688717</v>
      </c>
      <c r="T55" s="119">
        <v>0.70971714415415332</v>
      </c>
      <c r="U55" s="116">
        <v>-1.13896249046776</v>
      </c>
      <c r="V55" s="116">
        <v>-0.11471757493652088</v>
      </c>
      <c r="W55" s="88">
        <v>1.1090426005374026</v>
      </c>
      <c r="X55" s="50"/>
      <c r="Y55" s="89">
        <v>54</v>
      </c>
      <c r="Z55" s="116">
        <f>(幕後結果!$AB$2+幕後結果!$AB$4*幕後結果_最佳化!$N1056)*12/3</f>
        <v>0.16296451889545482</v>
      </c>
      <c r="AA55" s="116">
        <f>(幕後結果!$AC$2+幕後結果!$AC$4*幕後結果_最佳化!$O1056)*12/3</f>
        <v>-0.78427715040540502</v>
      </c>
      <c r="AB55" s="116">
        <f>(幕後結果!$AD$2+幕後結果!$AD$4*幕後結果_最佳化!$P1056)*12/3</f>
        <v>1.2459010459121691</v>
      </c>
      <c r="AC55" s="116">
        <f>(幕後結果!$AE$2+幕後結果!$AE$4*幕後結果_最佳化!$Q1056)*12/3</f>
        <v>2.6188188980147835</v>
      </c>
      <c r="AD55" s="116">
        <f>(幕後結果!$AF$2+幕後結果!$AF$4*幕後結果_最佳化!$R1056)*12/3</f>
        <v>-0.92222703708499976</v>
      </c>
      <c r="AE55" s="116">
        <f>(幕後結果!$AG$2+幕後結果!$AG$4*幕後結果_最佳化!$S1056)*12/3</f>
        <v>1.040692292145285</v>
      </c>
      <c r="AF55" s="116">
        <f>(幕後結果!$AH$2+幕後結果!$AH$4*幕後結果_最佳化!$T1056)*12/3</f>
        <v>1.3820150048198563</v>
      </c>
      <c r="AG55" s="116">
        <f>(幕後結果!$AI$2+幕後結果!$AI$4*幕後結果_最佳化!$U1056)*12/3</f>
        <v>-2.4449224165076253</v>
      </c>
      <c r="AH55" s="116">
        <f>(幕後結果!$AJ$2+幕後結果!$AJ$4*幕後結果_最佳化!$V1056)*12/3</f>
        <v>0.2276129475535994</v>
      </c>
      <c r="AI55" s="90">
        <f>(幕後結果!$AK$2+幕後結果!$AK$4*幕後結果_最佳化!$W1056)*12/3</f>
        <v>-7.0730685270130267E-2</v>
      </c>
      <c r="AJ55" s="50"/>
      <c r="AK55" s="50"/>
      <c r="AL55" s="50"/>
      <c r="AM55" s="91">
        <v>54</v>
      </c>
      <c r="AN55" s="116">
        <f t="shared" si="1"/>
        <v>0.10275108789315465</v>
      </c>
      <c r="AO55" s="116">
        <f t="shared" si="2"/>
        <v>4.2822740146633953E-2</v>
      </c>
      <c r="AP55" s="116">
        <f t="shared" si="3"/>
        <v>0.12846967832362891</v>
      </c>
      <c r="AQ55" s="116">
        <f t="shared" si="4"/>
        <v>0.11584909624372268</v>
      </c>
      <c r="AR55" s="116">
        <f t="shared" si="5"/>
        <v>0.10547307219698458</v>
      </c>
      <c r="AS55" s="116">
        <f t="shared" si="6"/>
        <v>6.0584676200400242E-2</v>
      </c>
      <c r="AT55" s="116">
        <f t="shared" si="7"/>
        <v>3.6268199873878686E-2</v>
      </c>
      <c r="AU55" s="116">
        <f t="shared" si="8"/>
        <v>9.4748026902049129E-2</v>
      </c>
      <c r="AV55" s="116">
        <f t="shared" si="9"/>
        <v>0.11274781386644987</v>
      </c>
      <c r="AW55" s="116">
        <f t="shared" si="10"/>
        <v>0.20028560835309733</v>
      </c>
      <c r="AX55" s="116">
        <f t="shared" si="11"/>
        <v>1</v>
      </c>
      <c r="AY55" s="116">
        <f>SUMPRODUCT(AN55:AW55,幕後結果_最佳化!$Z$1005:$AI$1005)</f>
        <v>8.4658485413512119E-3</v>
      </c>
      <c r="AZ55" s="116">
        <f>(SUMPRODUCT(AN55:AW55,MMULT(AN55:AW55,幕後結果!$AB$9:$AK$18)))*252</f>
        <v>4.1212454339806574E-2</v>
      </c>
      <c r="BA55" s="116">
        <f t="shared" si="12"/>
        <v>0.20300850804783177</v>
      </c>
      <c r="BB55" s="92">
        <f t="shared" si="13"/>
        <v>-0.16961925285680932</v>
      </c>
      <c r="BC55" s="50"/>
      <c r="BD55" s="50"/>
    </row>
    <row r="56" spans="1:56">
      <c r="A56" s="85">
        <v>55</v>
      </c>
      <c r="B56" s="116">
        <v>0.47995224850064866</v>
      </c>
      <c r="C56" s="116">
        <v>0.89570523540919522</v>
      </c>
      <c r="D56" s="116">
        <v>0.17529346377492994</v>
      </c>
      <c r="E56" s="116">
        <v>2.9407498719228542E-2</v>
      </c>
      <c r="F56" s="116">
        <v>0.61996348736965667</v>
      </c>
      <c r="G56" s="116">
        <v>0.87643148758881728</v>
      </c>
      <c r="H56" s="116">
        <v>0.18833358162127856</v>
      </c>
      <c r="I56" s="116">
        <v>0.78467631732071874</v>
      </c>
      <c r="J56" s="116">
        <v>0.16968694651363458</v>
      </c>
      <c r="K56" s="94">
        <v>3.3880079355566695E-2</v>
      </c>
      <c r="L56" s="95"/>
      <c r="M56" s="96">
        <v>55</v>
      </c>
      <c r="N56" s="119">
        <v>-5.0273429717982189E-2</v>
      </c>
      <c r="O56" s="119">
        <v>1.2574533279406264</v>
      </c>
      <c r="P56" s="119">
        <v>-0.93345144792692913</v>
      </c>
      <c r="Q56" s="119">
        <v>-1.8895736993058629</v>
      </c>
      <c r="R56" s="119">
        <v>0.30538489429439114</v>
      </c>
      <c r="S56" s="119">
        <v>1.1573313133491336</v>
      </c>
      <c r="T56" s="119">
        <v>-0.88405381475195088</v>
      </c>
      <c r="U56" s="116">
        <v>0.78808435569711655</v>
      </c>
      <c r="V56" s="116">
        <v>-0.95540308794693896</v>
      </c>
      <c r="W56" s="88">
        <v>-1.8265985025045894</v>
      </c>
      <c r="X56" s="50"/>
      <c r="Y56" s="89">
        <v>55</v>
      </c>
      <c r="Z56" s="116">
        <f>(幕後結果!$AB$2+幕後結果!$AB$4*幕後結果_最佳化!$N1057)*12/3</f>
        <v>-0.11070732155628821</v>
      </c>
      <c r="AA56" s="116">
        <f>(幕後結果!$AC$2+幕後結果!$AC$4*幕後結果_最佳化!$O1057)*12/3</f>
        <v>0.35057569507972541</v>
      </c>
      <c r="AB56" s="116">
        <f>(幕後結果!$AD$2+幕後結果!$AD$4*幕後結果_最佳化!$P1057)*12/3</f>
        <v>-0.23337671452679265</v>
      </c>
      <c r="AC56" s="116">
        <f>(幕後結果!$AE$2+幕後結果!$AE$4*幕後結果_最佳化!$Q1057)*12/3</f>
        <v>-0.48784581231278712</v>
      </c>
      <c r="AD56" s="116">
        <f>(幕後結果!$AF$2+幕後結果!$AF$4*幕後結果_最佳化!$R1057)*12/3</f>
        <v>1.7852888346294546E-2</v>
      </c>
      <c r="AE56" s="116">
        <f>(幕後結果!$AG$2+幕後結果!$AG$4*幕後結果_最佳化!$S1057)*12/3</f>
        <v>0.30481680856771459</v>
      </c>
      <c r="AF56" s="116">
        <f>(幕後結果!$AH$2+幕後結果!$AH$4*幕後結果_最佳化!$T1057)*12/3</f>
        <v>0.46858644641664737</v>
      </c>
      <c r="AG56" s="116">
        <f>(幕後結果!$AI$2+幕後結果!$AI$4*幕後結果_最佳化!$U1057)*12/3</f>
        <v>0.10851786775462202</v>
      </c>
      <c r="AH56" s="116">
        <f>(幕後結果!$AJ$2+幕後結果!$AJ$4*幕後結果_最佳化!$V1057)*12/3</f>
        <v>-0.35838293174827845</v>
      </c>
      <c r="AI56" s="90">
        <f>(幕後結果!$AK$2+幕後結果!$AK$4*幕後結果_最佳化!$W1057)*12/3</f>
        <v>-1.1432938306944926</v>
      </c>
      <c r="AJ56" s="50"/>
      <c r="AK56" s="50"/>
      <c r="AL56" s="50"/>
      <c r="AM56" s="91">
        <v>55</v>
      </c>
      <c r="AN56" s="116">
        <f t="shared" si="1"/>
        <v>0.10570981280295791</v>
      </c>
      <c r="AO56" s="116">
        <f t="shared" si="2"/>
        <v>0.17371813998366542</v>
      </c>
      <c r="AP56" s="116">
        <f t="shared" si="3"/>
        <v>0.14417416695866306</v>
      </c>
      <c r="AQ56" s="116">
        <f t="shared" si="4"/>
        <v>0.14784135067176327</v>
      </c>
      <c r="AR56" s="116">
        <f t="shared" si="5"/>
        <v>5.8103548384169687E-2</v>
      </c>
      <c r="AS56" s="116">
        <f t="shared" si="6"/>
        <v>8.5664193959232721E-2</v>
      </c>
      <c r="AT56" s="116">
        <f t="shared" si="7"/>
        <v>4.3350428217608296E-2</v>
      </c>
      <c r="AU56" s="116">
        <f t="shared" si="8"/>
        <v>4.0597396355938333E-4</v>
      </c>
      <c r="AV56" s="116">
        <f t="shared" si="9"/>
        <v>0.16258421529066738</v>
      </c>
      <c r="AW56" s="116">
        <f t="shared" si="10"/>
        <v>7.8448169767712891E-2</v>
      </c>
      <c r="AX56" s="116">
        <f t="shared" si="11"/>
        <v>0.99999999999999989</v>
      </c>
      <c r="AY56" s="116">
        <f>SUMPRODUCT(AN56:AW56,幕後結果_最佳化!$Z$1005:$AI$1005)</f>
        <v>2.5469775764442926E-2</v>
      </c>
      <c r="AZ56" s="116">
        <f>(SUMPRODUCT(AN56:AW56,MMULT(AN56:AW56,幕後結果!$AB$9:$AK$18)))*252</f>
        <v>5.3909954035056287E-2</v>
      </c>
      <c r="BA56" s="116">
        <f t="shared" si="12"/>
        <v>0.23218517186731863</v>
      </c>
      <c r="BB56" s="92">
        <f t="shared" si="13"/>
        <v>-7.5070359124903605E-2</v>
      </c>
      <c r="BC56" s="50"/>
      <c r="BD56" s="50"/>
    </row>
    <row r="57" spans="1:56">
      <c r="A57" s="85">
        <v>56</v>
      </c>
      <c r="B57" s="116">
        <v>0.86616006856122119</v>
      </c>
      <c r="C57" s="116">
        <v>0.59924002741027027</v>
      </c>
      <c r="D57" s="116">
        <v>4.4105563963483085E-2</v>
      </c>
      <c r="E57" s="116">
        <v>0.3784746336770215</v>
      </c>
      <c r="F57" s="116">
        <v>8.4589055639340938E-2</v>
      </c>
      <c r="G57" s="116">
        <v>0.15609595996554404</v>
      </c>
      <c r="H57" s="116">
        <v>0.25841495935763326</v>
      </c>
      <c r="I57" s="116">
        <v>6.3407157968116579E-2</v>
      </c>
      <c r="J57" s="116">
        <v>0.81591595078166756</v>
      </c>
      <c r="K57" s="94">
        <v>0.83307891585487748</v>
      </c>
      <c r="L57" s="95"/>
      <c r="M57" s="96">
        <v>56</v>
      </c>
      <c r="N57" s="119">
        <v>1.1084214096357818</v>
      </c>
      <c r="O57" s="119">
        <v>0.25138049654381883</v>
      </c>
      <c r="P57" s="119">
        <v>-1.70491044561519</v>
      </c>
      <c r="Q57" s="119">
        <v>-0.30948940903312155</v>
      </c>
      <c r="R57" s="119">
        <v>-1.3748494901439998</v>
      </c>
      <c r="S57" s="119">
        <v>-1.0106334080374797</v>
      </c>
      <c r="T57" s="119">
        <v>-0.64823971477312148</v>
      </c>
      <c r="U57" s="116">
        <v>-1.5267856705780498</v>
      </c>
      <c r="V57" s="116">
        <v>0.89991009308590852</v>
      </c>
      <c r="W57" s="88">
        <v>0.96640379010203326</v>
      </c>
      <c r="X57" s="50"/>
      <c r="Y57" s="89">
        <v>56</v>
      </c>
      <c r="Z57" s="116">
        <f>(幕後結果!$AB$2+幕後結果!$AB$4*幕後結果_最佳化!$N1058)*12/3</f>
        <v>1.3278707161139278</v>
      </c>
      <c r="AA57" s="116">
        <f>(幕後結果!$AC$2+幕後結果!$AC$4*幕後結果_最佳化!$O1058)*12/3</f>
        <v>-0.93519275061418516</v>
      </c>
      <c r="AB57" s="116">
        <f>(幕後結果!$AD$2+幕後結果!$AD$4*幕後結果_最佳化!$P1058)*12/3</f>
        <v>-0.65462261870730953</v>
      </c>
      <c r="AC57" s="116">
        <f>(幕後結果!$AE$2+幕後結果!$AE$4*幕後結果_最佳化!$Q1058)*12/3</f>
        <v>0.37103881979028075</v>
      </c>
      <c r="AD57" s="116">
        <f>(幕後結果!$AF$2+幕後結果!$AF$4*幕後結果_最佳化!$R1058)*12/3</f>
        <v>-1.2109328390143734</v>
      </c>
      <c r="AE57" s="116">
        <f>(幕後結果!$AG$2+幕後結果!$AG$4*幕後結果_最佳化!$S1058)*12/3</f>
        <v>-0.72463603935574439</v>
      </c>
      <c r="AF57" s="116">
        <f>(幕後結果!$AH$2+幕後結果!$AH$4*幕後結果_最佳化!$T1058)*12/3</f>
        <v>0.45731330908935042</v>
      </c>
      <c r="AG57" s="116">
        <f>(幕後結果!$AI$2+幕後結果!$AI$4*幕後結果_最佳化!$U1058)*12/3</f>
        <v>-2.3250064525735294</v>
      </c>
      <c r="AH57" s="116">
        <f>(幕後結果!$AJ$2+幕後結果!$AJ$4*幕後結果_最佳化!$V1058)*12/3</f>
        <v>0.43444952819914789</v>
      </c>
      <c r="AI57" s="90">
        <f>(幕後結果!$AK$2+幕後結果!$AK$4*幕後結果_最佳化!$W1058)*12/3</f>
        <v>-0.13065742908101069</v>
      </c>
      <c r="AJ57" s="50"/>
      <c r="AK57" s="50"/>
      <c r="AL57" s="50"/>
      <c r="AM57" s="91">
        <v>56</v>
      </c>
      <c r="AN57" s="116">
        <f t="shared" si="1"/>
        <v>0.12054547574852439</v>
      </c>
      <c r="AO57" s="116">
        <f t="shared" si="2"/>
        <v>3.5475692166600809E-3</v>
      </c>
      <c r="AP57" s="116">
        <f t="shared" si="3"/>
        <v>0.10061391984741583</v>
      </c>
      <c r="AQ57" s="116">
        <f t="shared" si="4"/>
        <v>4.678761913734799E-2</v>
      </c>
      <c r="AR57" s="116">
        <f t="shared" si="5"/>
        <v>7.8186442536926984E-2</v>
      </c>
      <c r="AS57" s="116">
        <f t="shared" si="6"/>
        <v>0.19364969727118403</v>
      </c>
      <c r="AT57" s="116">
        <f t="shared" si="7"/>
        <v>0.15669763719698221</v>
      </c>
      <c r="AU57" s="116">
        <f t="shared" si="8"/>
        <v>0.10995114377449752</v>
      </c>
      <c r="AV57" s="116">
        <f t="shared" si="9"/>
        <v>4.5143752351568062E-2</v>
      </c>
      <c r="AW57" s="116">
        <f t="shared" si="10"/>
        <v>0.14487674291889291</v>
      </c>
      <c r="AX57" s="116">
        <f t="shared" si="11"/>
        <v>1</v>
      </c>
      <c r="AY57" s="116">
        <f>SUMPRODUCT(AN57:AW57,幕後結果_最佳化!$Z$1005:$AI$1005)</f>
        <v>0.17550906706885577</v>
      </c>
      <c r="AZ57" s="116">
        <f>(SUMPRODUCT(AN57:AW57,MMULT(AN57:AW57,幕後結果!$AB$9:$AK$18)))*252</f>
        <v>4.8315089315279822E-2</v>
      </c>
      <c r="BA57" s="116">
        <f t="shared" si="12"/>
        <v>0.21980693645851992</v>
      </c>
      <c r="BB57" s="92">
        <f t="shared" si="13"/>
        <v>0.60329791773373187</v>
      </c>
      <c r="BC57" s="50"/>
      <c r="BD57" s="50"/>
    </row>
    <row r="58" spans="1:56">
      <c r="A58" s="85">
        <v>57</v>
      </c>
      <c r="B58" s="116">
        <v>0.32915321342982207</v>
      </c>
      <c r="C58" s="116">
        <v>0.87415251319141052</v>
      </c>
      <c r="D58" s="116">
        <v>0.29221937283882604</v>
      </c>
      <c r="E58" s="116">
        <v>0.3828135854438679</v>
      </c>
      <c r="F58" s="116">
        <v>0.75076780375237329</v>
      </c>
      <c r="G58" s="116">
        <v>0.53066080177799835</v>
      </c>
      <c r="H58" s="116">
        <v>0.10193739427685244</v>
      </c>
      <c r="I58" s="116">
        <v>6.9493126064545052E-2</v>
      </c>
      <c r="J58" s="116">
        <v>0.78752464609134543</v>
      </c>
      <c r="K58" s="94">
        <v>0.13072574358052336</v>
      </c>
      <c r="L58" s="95"/>
      <c r="M58" s="96">
        <v>57</v>
      </c>
      <c r="N58" s="119">
        <v>-0.44225260003008293</v>
      </c>
      <c r="O58" s="119">
        <v>1.1462421460679171</v>
      </c>
      <c r="P58" s="119">
        <v>-0.54691264830711295</v>
      </c>
      <c r="Q58" s="119">
        <v>-0.29809956850920305</v>
      </c>
      <c r="R58" s="119">
        <v>0.67690789831451581</v>
      </c>
      <c r="S58" s="119">
        <v>7.6931049953753924E-2</v>
      </c>
      <c r="T58" s="119">
        <v>-1.270589319538121</v>
      </c>
      <c r="U58" s="116">
        <v>-1.4795766859784372</v>
      </c>
      <c r="V58" s="116">
        <v>0.79786177504608236</v>
      </c>
      <c r="W58" s="88">
        <v>-1.1229670538692698</v>
      </c>
      <c r="X58" s="50"/>
      <c r="Y58" s="89">
        <v>57</v>
      </c>
      <c r="Z58" s="116">
        <f>(幕後結果!$AB$2+幕後結果!$AB$4*幕後結果_最佳化!$N1059)*12/3</f>
        <v>-0.59736921602858928</v>
      </c>
      <c r="AA58" s="116">
        <f>(幕後結果!$AC$2+幕後結果!$AC$4*幕後結果_最佳化!$O1059)*12/3</f>
        <v>0.16326143696037287</v>
      </c>
      <c r="AB58" s="116">
        <f>(幕後結果!$AD$2+幕後結果!$AD$4*幕後結果_最佳化!$P1059)*12/3</f>
        <v>-2.8007043574130863E-2</v>
      </c>
      <c r="AC58" s="116">
        <f>(幕後結果!$AE$2+幕後結果!$AE$4*幕後結果_最佳化!$Q1059)*12/3</f>
        <v>0.71474894368221309</v>
      </c>
      <c r="AD58" s="116">
        <f>(幕後結果!$AF$2+幕後結果!$AF$4*幕後結果_最佳化!$R1059)*12/3</f>
        <v>0.44034648206474092</v>
      </c>
      <c r="AE58" s="116">
        <f>(幕後結果!$AG$2+幕後結果!$AG$4*幕後結果_最佳化!$S1059)*12/3</f>
        <v>0.38896406910558473</v>
      </c>
      <c r="AF58" s="116">
        <f>(幕後結果!$AH$2+幕後結果!$AH$4*幕後結果_最佳化!$T1059)*12/3</f>
        <v>2.9881096298127519E-2</v>
      </c>
      <c r="AG58" s="116">
        <f>(幕後結果!$AI$2+幕後結果!$AI$4*幕後結果_最佳化!$U1059)*12/3</f>
        <v>-2.7199175958135768</v>
      </c>
      <c r="AH58" s="116">
        <f>(幕後結果!$AJ$2+幕後結果!$AJ$4*幕後結果_最佳化!$V1059)*12/3</f>
        <v>0.52201014679166746</v>
      </c>
      <c r="AI58" s="90">
        <f>(幕後結果!$AK$2+幕後結果!$AK$4*幕後結果_最佳化!$W1059)*12/3</f>
        <v>-0.87006197382999184</v>
      </c>
      <c r="AJ58" s="50"/>
      <c r="AK58" s="50"/>
      <c r="AL58" s="50"/>
      <c r="AM58" s="91">
        <v>57</v>
      </c>
      <c r="AN58" s="116">
        <f t="shared" si="1"/>
        <v>0.15962515148313702</v>
      </c>
      <c r="AO58" s="116">
        <f t="shared" si="2"/>
        <v>0.18791828788783416</v>
      </c>
      <c r="AP58" s="116">
        <f t="shared" si="3"/>
        <v>1.9159394408682556E-2</v>
      </c>
      <c r="AQ58" s="116">
        <f t="shared" si="4"/>
        <v>1.9332010995692532E-2</v>
      </c>
      <c r="AR58" s="116">
        <f t="shared" si="5"/>
        <v>0.14495472550342067</v>
      </c>
      <c r="AS58" s="116">
        <f t="shared" si="6"/>
        <v>0.16576612067208182</v>
      </c>
      <c r="AT58" s="116">
        <f t="shared" si="7"/>
        <v>0.13580556310740408</v>
      </c>
      <c r="AU58" s="116">
        <f t="shared" si="8"/>
        <v>0.1197499191353313</v>
      </c>
      <c r="AV58" s="116">
        <f t="shared" si="9"/>
        <v>2.7138470421960124E-3</v>
      </c>
      <c r="AW58" s="116">
        <f t="shared" si="10"/>
        <v>4.4974979764219741E-2</v>
      </c>
      <c r="AX58" s="116">
        <f t="shared" si="11"/>
        <v>0.99999999999999989</v>
      </c>
      <c r="AY58" s="116">
        <f>SUMPRODUCT(AN58:AW58,幕後結果_最佳化!$Z$1005:$AI$1005)</f>
        <v>-0.14423904394998877</v>
      </c>
      <c r="AZ58" s="116">
        <f>(SUMPRODUCT(AN58:AW58,MMULT(AN58:AW58,幕後結果!$AB$9:$AK$18)))*252</f>
        <v>5.6513650339270041E-2</v>
      </c>
      <c r="BA58" s="116">
        <f t="shared" si="12"/>
        <v>0.23772599845046405</v>
      </c>
      <c r="BB58" s="92">
        <f t="shared" si="13"/>
        <v>-0.78720478689664097</v>
      </c>
      <c r="BC58" s="50"/>
      <c r="BD58" s="50"/>
    </row>
    <row r="59" spans="1:56">
      <c r="A59" s="85">
        <v>58</v>
      </c>
      <c r="B59" s="116">
        <v>0.87440580531122936</v>
      </c>
      <c r="C59" s="116">
        <v>0.4369550130841946</v>
      </c>
      <c r="D59" s="116">
        <v>0.75805604991725328</v>
      </c>
      <c r="E59" s="116">
        <v>0.48910199612911964</v>
      </c>
      <c r="F59" s="116">
        <v>4.6603620267365864E-2</v>
      </c>
      <c r="G59" s="116">
        <v>0.25207336942456937</v>
      </c>
      <c r="H59" s="116">
        <v>0.60653394577610276</v>
      </c>
      <c r="I59" s="116">
        <v>0.22511144826940677</v>
      </c>
      <c r="J59" s="116">
        <v>0.93768612107972804</v>
      </c>
      <c r="K59" s="94">
        <v>0.51385311940823919</v>
      </c>
      <c r="L59" s="95"/>
      <c r="M59" s="96">
        <v>58</v>
      </c>
      <c r="N59" s="119">
        <v>1.1474676654853966</v>
      </c>
      <c r="O59" s="119">
        <v>-0.15869392310137034</v>
      </c>
      <c r="P59" s="119">
        <v>0.70006309792558119</v>
      </c>
      <c r="Q59" s="119">
        <v>-2.7320643027124669E-2</v>
      </c>
      <c r="R59" s="119">
        <v>-1.6787168494640894</v>
      </c>
      <c r="S59" s="119">
        <v>-0.66797940514569731</v>
      </c>
      <c r="T59" s="119">
        <v>0.27029656412826469</v>
      </c>
      <c r="U59" s="116">
        <v>-0.75504347590209286</v>
      </c>
      <c r="V59" s="116">
        <v>1.5356356815034482</v>
      </c>
      <c r="W59" s="88">
        <v>3.4731602234378933E-2</v>
      </c>
      <c r="X59" s="50"/>
      <c r="Y59" s="89">
        <v>58</v>
      </c>
      <c r="Z59" s="116">
        <f>(幕後結果!$AB$2+幕後結果!$AB$4*幕後結果_最佳化!$N1060)*12/3</f>
        <v>1.3763486105609559</v>
      </c>
      <c r="AA59" s="116">
        <f>(幕後結果!$AC$2+幕後結果!$AC$4*幕後結果_最佳化!$O1060)*12/3</f>
        <v>-1.4969126698591297</v>
      </c>
      <c r="AB59" s="116">
        <f>(幕後結果!$AD$2+幕後結果!$AD$4*幕後結果_最佳化!$P1060)*12/3</f>
        <v>1.3980639920209648</v>
      </c>
      <c r="AC59" s="116">
        <f>(幕後結果!$AE$2+幕後結果!$AE$4*幕後結果_最佳化!$Q1060)*12/3</f>
        <v>1.0739702271928446</v>
      </c>
      <c r="AD59" s="116">
        <f>(幕後結果!$AF$2+幕後結果!$AF$4*幕後結果_最佳化!$R1060)*12/3</f>
        <v>-1.2046113388430901</v>
      </c>
      <c r="AE59" s="116">
        <f>(幕後結果!$AG$2+幕後結果!$AG$4*幕後結果_最佳化!$S1060)*12/3</f>
        <v>-1.6698450149632005E-3</v>
      </c>
      <c r="AF59" s="116">
        <f>(幕後結果!$AH$2+幕後結果!$AH$4*幕後結果_最佳化!$T1060)*12/3</f>
        <v>1.3929239240531437</v>
      </c>
      <c r="AG59" s="116">
        <f>(幕後結果!$AI$2+幕後結果!$AI$4*幕後結果_最佳化!$U1060)*12/3</f>
        <v>-1.4414001788886093</v>
      </c>
      <c r="AH59" s="116">
        <f>(幕後結果!$AJ$2+幕後結果!$AJ$4*幕後結果_最佳化!$V1060)*12/3</f>
        <v>1.2626159852898886</v>
      </c>
      <c r="AI59" s="90">
        <f>(幕後結果!$AK$2+幕後結果!$AK$4*幕後結果_最佳化!$W1060)*12/3</f>
        <v>-0.46884701186841432</v>
      </c>
      <c r="AJ59" s="50"/>
      <c r="AK59" s="50"/>
      <c r="AL59" s="50"/>
      <c r="AM59" s="98">
        <v>58</v>
      </c>
      <c r="AN59" s="116">
        <f t="shared" si="1"/>
        <v>8.9074979329340068E-2</v>
      </c>
      <c r="AO59" s="116">
        <f t="shared" si="2"/>
        <v>2.7525336529965489E-2</v>
      </c>
      <c r="AP59" s="116">
        <f t="shared" si="3"/>
        <v>0.16045009189976814</v>
      </c>
      <c r="AQ59" s="116">
        <f t="shared" si="4"/>
        <v>9.6099625646169029E-2</v>
      </c>
      <c r="AR59" s="116">
        <f t="shared" si="5"/>
        <v>0.16896369997732419</v>
      </c>
      <c r="AS59" s="116">
        <f t="shared" si="6"/>
        <v>0.11209980712302392</v>
      </c>
      <c r="AT59" s="116">
        <f t="shared" si="7"/>
        <v>4.0309814595741449E-2</v>
      </c>
      <c r="AU59" s="116">
        <f t="shared" si="8"/>
        <v>0.16245511217796177</v>
      </c>
      <c r="AV59" s="116">
        <f t="shared" si="9"/>
        <v>6.9396280117325793E-2</v>
      </c>
      <c r="AW59" s="116">
        <f t="shared" si="10"/>
        <v>7.3625252603380195E-2</v>
      </c>
      <c r="AX59" s="116">
        <f t="shared" si="11"/>
        <v>1.0000000000000002</v>
      </c>
      <c r="AY59" s="116">
        <f>SUMPRODUCT(AN59:AW59,幕後結果_最佳化!$Z$1005:$AI$1005)</f>
        <v>3.4093358595352931E-2</v>
      </c>
      <c r="AZ59" s="116">
        <f>(SUMPRODUCT(AN59:AW59,MMULT(AN59:AW59,幕後結果!$AB$9:$AK$18)))*252</f>
        <v>4.581359095211314E-2</v>
      </c>
      <c r="BA59" s="116">
        <f t="shared" si="12"/>
        <v>0.21404109640934177</v>
      </c>
      <c r="BB59" s="92">
        <f t="shared" si="13"/>
        <v>-4.114462854275823E-2</v>
      </c>
      <c r="BC59" s="50"/>
      <c r="BD59" s="50"/>
    </row>
    <row r="60" spans="1:56">
      <c r="A60" s="85">
        <v>59</v>
      </c>
      <c r="B60" s="116">
        <v>0.75996187861819497</v>
      </c>
      <c r="C60" s="116">
        <v>0.21683318380460537</v>
      </c>
      <c r="D60" s="116">
        <v>0.32350141879609207</v>
      </c>
      <c r="E60" s="116">
        <v>0.86400167009572404</v>
      </c>
      <c r="F60" s="116">
        <v>0.88699206566014688</v>
      </c>
      <c r="G60" s="116">
        <v>0.99770723277152129</v>
      </c>
      <c r="H60" s="116">
        <v>0.73008461143279058</v>
      </c>
      <c r="I60" s="116">
        <v>0.38921064469228561</v>
      </c>
      <c r="J60" s="116">
        <v>0.64252466592245416</v>
      </c>
      <c r="K60" s="94">
        <v>0.15652033915121666</v>
      </c>
      <c r="L60" s="95"/>
      <c r="M60" s="96">
        <v>59</v>
      </c>
      <c r="N60" s="119">
        <v>0.70617994135990636</v>
      </c>
      <c r="O60" s="119">
        <v>-0.78293315324142543</v>
      </c>
      <c r="P60" s="119">
        <v>-0.45792985422805083</v>
      </c>
      <c r="Q60" s="119">
        <v>1.09847607366427</v>
      </c>
      <c r="R60" s="119">
        <v>1.2106857426085389</v>
      </c>
      <c r="S60" s="119">
        <v>2.8347932959956941</v>
      </c>
      <c r="T60" s="119">
        <v>0.61306890880040921</v>
      </c>
      <c r="U60" s="116">
        <v>-0.28137695794272816</v>
      </c>
      <c r="V60" s="116">
        <v>0.36521534027165448</v>
      </c>
      <c r="W60" s="88">
        <v>-1.008862298908517</v>
      </c>
      <c r="X60" s="50"/>
      <c r="Y60" s="89">
        <v>59</v>
      </c>
      <c r="Z60" s="116">
        <f>(幕後結果!$AB$2+幕後結果!$AB$4*幕後結果_最佳化!$N1061)*12/3</f>
        <v>0.8284676615317329</v>
      </c>
      <c r="AA60" s="116">
        <f>(幕後結果!$AC$2+幕後結果!$AC$4*幕後結果_最佳化!$O1061)*12/3</f>
        <v>-2.3955011697919537</v>
      </c>
      <c r="AB60" s="116">
        <f>(幕後結果!$AD$2+幕後結果!$AD$4*幕後結果_最佳化!$P1061)*12/3</f>
        <v>0.19899723147017165</v>
      </c>
      <c r="AC60" s="116">
        <f>(幕後結果!$AE$2+幕後結果!$AE$4*幕後結果_最佳化!$Q1061)*12/3</f>
        <v>1.4830698646922926</v>
      </c>
      <c r="AD60" s="116">
        <f>(幕後結果!$AF$2+幕後結果!$AF$4*幕後結果_最佳化!$R1061)*12/3</f>
        <v>0.66795747350121426</v>
      </c>
      <c r="AE60" s="116">
        <f>(幕後結果!$AG$2+幕後結果!$AG$4*幕後結果_最佳化!$S1061)*12/3</f>
        <v>2.9870986886036057</v>
      </c>
      <c r="AF60" s="116">
        <f>(幕後結果!$AH$2+幕後結果!$AH$4*幕後結果_最佳化!$T1061)*12/3</f>
        <v>1.9174579674915269</v>
      </c>
      <c r="AG60" s="116">
        <f>(幕後結果!$AI$2+幕後結果!$AI$4*幕後結果_最佳化!$U1061)*12/3</f>
        <v>-0.44532179085957907</v>
      </c>
      <c r="AH60" s="116">
        <f>(幕後結果!$AJ$2+幕後結果!$AJ$4*幕後結果_最佳化!$V1061)*12/3</f>
        <v>0.40987816362306662</v>
      </c>
      <c r="AI60" s="90">
        <f>(幕後結果!$AK$2+幕後結果!$AK$4*幕後結果_最佳化!$W1061)*12/3</f>
        <v>-0.28238750118162953</v>
      </c>
      <c r="AJ60" s="50"/>
      <c r="AK60" s="50"/>
      <c r="AL60" s="50"/>
      <c r="AM60" s="98">
        <v>59</v>
      </c>
      <c r="AN60" s="116">
        <f t="shared" si="1"/>
        <v>0.15235110372774538</v>
      </c>
      <c r="AO60" s="116">
        <f t="shared" si="2"/>
        <v>5.5322870778856989E-2</v>
      </c>
      <c r="AP60" s="116">
        <f t="shared" si="3"/>
        <v>0.16480767509079522</v>
      </c>
      <c r="AQ60" s="116">
        <f t="shared" si="4"/>
        <v>0.10582260436970557</v>
      </c>
      <c r="AR60" s="116">
        <f t="shared" si="5"/>
        <v>0.1434695021188967</v>
      </c>
      <c r="AS60" s="116">
        <f t="shared" si="6"/>
        <v>3.1028298109805685E-2</v>
      </c>
      <c r="AT60" s="116">
        <f t="shared" si="7"/>
        <v>0.1246694330749412</v>
      </c>
      <c r="AU60" s="116">
        <f t="shared" si="8"/>
        <v>8.8564476869154279E-2</v>
      </c>
      <c r="AV60" s="116">
        <f t="shared" si="9"/>
        <v>8.9223207557401027E-2</v>
      </c>
      <c r="AW60" s="116">
        <f t="shared" si="10"/>
        <v>4.4740828302697745E-2</v>
      </c>
      <c r="AX60" s="116">
        <f t="shared" si="11"/>
        <v>0.99999999999999978</v>
      </c>
      <c r="AY60" s="116">
        <f>SUMPRODUCT(AN60:AW60,幕後結果_最佳化!$Z$1005:$AI$1005)</f>
        <v>0.15480502768739185</v>
      </c>
      <c r="AZ60" s="116">
        <f>(SUMPRODUCT(AN60:AW60,MMULT(AN60:AW60,幕後結果!$AB$9:$AK$18)))*252</f>
        <v>4.5586543524088648E-2</v>
      </c>
      <c r="BA60" s="116">
        <f t="shared" si="12"/>
        <v>0.21351005485477412</v>
      </c>
      <c r="BB60" s="92">
        <f t="shared" si="13"/>
        <v>0.52412064510735923</v>
      </c>
      <c r="BC60" s="50"/>
      <c r="BD60" s="50"/>
    </row>
    <row r="61" spans="1:56">
      <c r="A61" s="85">
        <v>60</v>
      </c>
      <c r="B61" s="116">
        <v>0.76094941193483412</v>
      </c>
      <c r="C61" s="116">
        <v>0.8828659128887193</v>
      </c>
      <c r="D61" s="116">
        <v>2.7848562233723229E-4</v>
      </c>
      <c r="E61" s="116">
        <v>0.45397512217062386</v>
      </c>
      <c r="F61" s="116">
        <v>4.6949256537153428E-2</v>
      </c>
      <c r="G61" s="116">
        <v>0.51925639453644545</v>
      </c>
      <c r="H61" s="116">
        <v>0.27575069464283719</v>
      </c>
      <c r="I61" s="116">
        <v>0.66156614873914354</v>
      </c>
      <c r="J61" s="116">
        <v>0.5020035523352735</v>
      </c>
      <c r="K61" s="94">
        <v>0.98499139234772848</v>
      </c>
      <c r="L61" s="95"/>
      <c r="M61" s="96">
        <v>60</v>
      </c>
      <c r="N61" s="119">
        <v>0.70935988293286234</v>
      </c>
      <c r="O61" s="119">
        <v>1.189435916962621</v>
      </c>
      <c r="P61" s="119">
        <v>-3.4517462570691104</v>
      </c>
      <c r="Q61" s="119">
        <v>-0.11562437458616538</v>
      </c>
      <c r="R61" s="119">
        <v>-1.6751820766124779</v>
      </c>
      <c r="S61" s="119">
        <v>4.828738150079627E-2</v>
      </c>
      <c r="T61" s="119">
        <v>-0.59551183676625108</v>
      </c>
      <c r="U61" s="116">
        <v>0.41674121760566557</v>
      </c>
      <c r="V61" s="116">
        <v>5.0221820450604641E-3</v>
      </c>
      <c r="W61" s="88">
        <v>2.169863141453833</v>
      </c>
      <c r="X61" s="50"/>
      <c r="Y61" s="89">
        <v>60</v>
      </c>
      <c r="Z61" s="116">
        <f>(幕後結果!$AB$2+幕後結果!$AB$4*幕後結果_最佳化!$N1062)*12/3</f>
        <v>0.83241571925371305</v>
      </c>
      <c r="AA61" s="116">
        <f>(幕後結果!$AC$2+幕後結果!$AC$4*幕後結果_最佳化!$O1062)*12/3</f>
        <v>0.32284353878918837</v>
      </c>
      <c r="AB61" s="116">
        <f>(幕後結果!$AD$2+幕後結果!$AD$4*幕後結果_最佳化!$P1062)*12/3</f>
        <v>-2.1922034631395464</v>
      </c>
      <c r="AC61" s="116">
        <f>(幕後結果!$AE$2+幕後結果!$AE$4*幕後結果_最佳化!$Q1062)*12/3</f>
        <v>0.23836209012044163</v>
      </c>
      <c r="AD61" s="116">
        <f>(幕後結果!$AF$2+幕後結果!$AF$4*幕後結果_最佳化!$R1062)*12/3</f>
        <v>-1.4482409097651179</v>
      </c>
      <c r="AE61" s="116">
        <f>(幕後結果!$AG$2+幕後結果!$AG$4*幕後結果_最佳化!$S1062)*12/3</f>
        <v>-4.0913930230307094E-2</v>
      </c>
      <c r="AF61" s="116">
        <f>(幕後結果!$AH$2+幕後結果!$AH$4*幕後結果_最佳化!$T1062)*12/3</f>
        <v>0.13690683319177088</v>
      </c>
      <c r="AG61" s="116">
        <f>(幕後結果!$AI$2+幕後結果!$AI$4*幕後結果_最佳化!$U1062)*12/3</f>
        <v>-0.32969331209990915</v>
      </c>
      <c r="AH61" s="116">
        <f>(幕後結果!$AJ$2+幕後結果!$AJ$4*幕後結果_最佳化!$V1062)*12/3</f>
        <v>5.4183707583817318E-2</v>
      </c>
      <c r="AI61" s="90">
        <f>(幕後結果!$AK$2+幕後結果!$AK$4*幕後結果_最佳化!$W1062)*12/3</f>
        <v>0.48845623989207904</v>
      </c>
      <c r="AJ61" s="50"/>
      <c r="AK61" s="50"/>
      <c r="AL61" s="50"/>
      <c r="AM61" s="98">
        <v>60</v>
      </c>
      <c r="AN61" s="116">
        <f t="shared" si="1"/>
        <v>3.7691263421888742E-2</v>
      </c>
      <c r="AO61" s="116">
        <f t="shared" si="2"/>
        <v>0.11623831008436712</v>
      </c>
      <c r="AP61" s="116">
        <f t="shared" si="3"/>
        <v>8.7740366198734862E-2</v>
      </c>
      <c r="AQ61" s="116">
        <f t="shared" si="4"/>
        <v>3.1404330213327794E-2</v>
      </c>
      <c r="AR61" s="116">
        <f t="shared" si="5"/>
        <v>0.10520929823607016</v>
      </c>
      <c r="AS61" s="116">
        <f t="shared" si="6"/>
        <v>0.13569507518233725</v>
      </c>
      <c r="AT61" s="116">
        <f t="shared" si="7"/>
        <v>0.15586197311007108</v>
      </c>
      <c r="AU61" s="116">
        <f t="shared" si="8"/>
        <v>9.7699568880450435E-2</v>
      </c>
      <c r="AV61" s="116">
        <f t="shared" si="9"/>
        <v>0.12306923208391267</v>
      </c>
      <c r="AW61" s="116">
        <f t="shared" si="10"/>
        <v>0.10939058258883982</v>
      </c>
      <c r="AX61" s="116">
        <f t="shared" si="11"/>
        <v>0.99999999999999989</v>
      </c>
      <c r="AY61" s="116">
        <f>SUMPRODUCT(AN61:AW61,幕後結果_最佳化!$Z$1005:$AI$1005)</f>
        <v>1.9348528896562259E-2</v>
      </c>
      <c r="AZ61" s="116">
        <f>(SUMPRODUCT(AN61:AW61,MMULT(AN61:AW61,幕後結果!$AB$9:$AK$18)))*252</f>
        <v>4.4680042312176843E-2</v>
      </c>
      <c r="BA61" s="116">
        <f t="shared" si="12"/>
        <v>0.21137654153707985</v>
      </c>
      <c r="BB61" s="92">
        <f t="shared" si="13"/>
        <v>-0.11141951198641559</v>
      </c>
      <c r="BC61" s="50"/>
      <c r="BD61" s="50"/>
    </row>
    <row r="62" spans="1:56">
      <c r="A62" s="85">
        <v>61</v>
      </c>
      <c r="B62" s="116">
        <v>0.77154823334983269</v>
      </c>
      <c r="C62" s="116">
        <v>0.85300892051557242</v>
      </c>
      <c r="D62" s="116">
        <v>0.38384501854065611</v>
      </c>
      <c r="E62" s="116">
        <v>0.86068261921427003</v>
      </c>
      <c r="F62" s="116">
        <v>0.26253879731363838</v>
      </c>
      <c r="G62" s="116">
        <v>0.69413543307342884</v>
      </c>
      <c r="H62" s="116">
        <v>0.5111756027987453</v>
      </c>
      <c r="I62" s="116">
        <v>0.90534950557999827</v>
      </c>
      <c r="J62" s="116">
        <v>0.86369035775667458</v>
      </c>
      <c r="K62" s="94">
        <v>0.11965754145675711</v>
      </c>
      <c r="L62" s="95"/>
      <c r="M62" s="96">
        <v>61</v>
      </c>
      <c r="N62" s="119">
        <v>0.74395527499928404</v>
      </c>
      <c r="O62" s="119">
        <v>1.049425865250404</v>
      </c>
      <c r="P62" s="119">
        <v>-0.29539776939919482</v>
      </c>
      <c r="Q62" s="119">
        <v>1.0833913317248167</v>
      </c>
      <c r="R62" s="119">
        <v>-0.63553799487716289</v>
      </c>
      <c r="S62" s="119">
        <v>0.50760678146469218</v>
      </c>
      <c r="T62" s="119">
        <v>2.8016746765198972E-2</v>
      </c>
      <c r="U62" s="116">
        <v>1.3126497752330479</v>
      </c>
      <c r="V62" s="116">
        <v>1.0970505744067935</v>
      </c>
      <c r="W62" s="88">
        <v>-1.1767004632055635</v>
      </c>
      <c r="X62" s="50"/>
      <c r="Y62" s="89">
        <v>61</v>
      </c>
      <c r="Z62" s="116">
        <f>(幕後結果!$AB$2+幕後結果!$AB$4*幕後結果_最佳化!$N1063)*12/3</f>
        <v>0.87536764200422912</v>
      </c>
      <c r="AA62" s="116">
        <f>(幕後結果!$AC$2+幕後結果!$AC$4*幕後結果_最佳化!$O1063)*12/3</f>
        <v>0.13290530010679102</v>
      </c>
      <c r="AB62" s="116">
        <f>(幕後結果!$AD$2+幕後結果!$AD$4*幕後結果_最佳化!$P1063)*12/3</f>
        <v>0.5372212781467619</v>
      </c>
      <c r="AC62" s="116">
        <f>(幕後結果!$AE$2+幕後結果!$AE$4*幕後結果_最佳化!$Q1063)*12/3</f>
        <v>1.8297382828594941</v>
      </c>
      <c r="AD62" s="116">
        <f>(幕後結果!$AF$2+幕後結果!$AF$4*幕後結果_最佳化!$R1063)*12/3</f>
        <v>-0.35925151549393669</v>
      </c>
      <c r="AE62" s="116">
        <f>(幕後結果!$AG$2+幕後結果!$AG$4*幕後結果_最佳化!$S1063)*12/3</f>
        <v>1.6106259223295052</v>
      </c>
      <c r="AF62" s="116">
        <f>(幕後結果!$AH$2+幕後結果!$AH$4*幕後結果_最佳化!$T1063)*12/3</f>
        <v>1.0665770848500695</v>
      </c>
      <c r="AG62" s="116">
        <f>(幕後結果!$AI$2+幕後結果!$AI$4*幕後結果_最佳化!$U1063)*12/3</f>
        <v>0.89087693031069792</v>
      </c>
      <c r="AH62" s="116">
        <f>(幕後結果!$AJ$2+幕後結果!$AJ$4*幕後結果_最佳化!$V1063)*12/3</f>
        <v>1.4575506369361886</v>
      </c>
      <c r="AI62" s="90">
        <f>(幕後結果!$AK$2+幕後結果!$AK$4*幕後結果_最佳化!$W1063)*12/3</f>
        <v>-0.5671557313324852</v>
      </c>
      <c r="AJ62" s="50"/>
      <c r="AK62" s="50"/>
      <c r="AL62" s="50"/>
      <c r="AM62" s="98">
        <v>61</v>
      </c>
      <c r="AN62" s="116">
        <f t="shared" si="1"/>
        <v>3.6998785793997672E-2</v>
      </c>
      <c r="AO62" s="116">
        <f t="shared" si="2"/>
        <v>0.17130859183906513</v>
      </c>
      <c r="AP62" s="116">
        <f t="shared" si="3"/>
        <v>6.5633048279806608E-2</v>
      </c>
      <c r="AQ62" s="116">
        <f t="shared" si="4"/>
        <v>0.1664250519288209</v>
      </c>
      <c r="AR62" s="116">
        <f t="shared" si="5"/>
        <v>9.0266467887171603E-2</v>
      </c>
      <c r="AS62" s="116">
        <f t="shared" si="6"/>
        <v>0.18244357418720977</v>
      </c>
      <c r="AT62" s="116">
        <f t="shared" si="7"/>
        <v>9.2039514219905166E-2</v>
      </c>
      <c r="AU62" s="116">
        <f t="shared" si="8"/>
        <v>0.14374878371202213</v>
      </c>
      <c r="AV62" s="116">
        <f t="shared" si="9"/>
        <v>2.0205035215529289E-2</v>
      </c>
      <c r="AW62" s="116">
        <f t="shared" si="10"/>
        <v>3.0931146936471678E-2</v>
      </c>
      <c r="AX62" s="116">
        <f t="shared" si="11"/>
        <v>1</v>
      </c>
      <c r="AY62" s="116">
        <f>SUMPRODUCT(AN62:AW62,幕後結果_最佳化!$Z$1005:$AI$1005)</f>
        <v>-1.9699028446024863E-2</v>
      </c>
      <c r="AZ62" s="116">
        <f>(SUMPRODUCT(AN62:AW62,MMULT(AN62:AW62,幕後結果!$AB$9:$AK$18)))*252</f>
        <v>5.2772968494054877E-2</v>
      </c>
      <c r="BA62" s="116">
        <f t="shared" si="12"/>
        <v>0.22972367856634823</v>
      </c>
      <c r="BB62" s="92">
        <f t="shared" si="13"/>
        <v>-0.27249706620010072</v>
      </c>
      <c r="BC62" s="50"/>
      <c r="BD62" s="50"/>
    </row>
    <row r="63" spans="1:56">
      <c r="A63" s="85">
        <v>62</v>
      </c>
      <c r="B63" s="116">
        <v>0.50512167289893517</v>
      </c>
      <c r="C63" s="116">
        <v>0.28254707727399175</v>
      </c>
      <c r="D63" s="116">
        <v>1.0562538498785523E-2</v>
      </c>
      <c r="E63" s="116">
        <v>7.3252706702647608E-2</v>
      </c>
      <c r="F63" s="116">
        <v>0.84913714661773088</v>
      </c>
      <c r="G63" s="116">
        <v>0.23791356774465422</v>
      </c>
      <c r="H63" s="116">
        <v>0.59197858217512001</v>
      </c>
      <c r="I63" s="116">
        <v>0.20978610147479482</v>
      </c>
      <c r="J63" s="116">
        <v>7.2297823507186942E-2</v>
      </c>
      <c r="K63" s="94">
        <v>0.72697794560594464</v>
      </c>
      <c r="L63" s="95"/>
      <c r="M63" s="96">
        <v>62</v>
      </c>
      <c r="N63" s="119">
        <v>1.2838482780492679E-2</v>
      </c>
      <c r="O63" s="119">
        <v>-0.57529152163535657</v>
      </c>
      <c r="P63" s="119">
        <v>-2.3057415670431713</v>
      </c>
      <c r="Q63" s="119">
        <v>-1.4519863043157262</v>
      </c>
      <c r="R63" s="119">
        <v>1.0327397485316572</v>
      </c>
      <c r="S63" s="119">
        <v>-0.71303009356322833</v>
      </c>
      <c r="T63" s="119">
        <v>0.23263758970515488</v>
      </c>
      <c r="U63" s="116">
        <v>-0.80716365378156429</v>
      </c>
      <c r="V63" s="116">
        <v>-1.4588890515051645</v>
      </c>
      <c r="W63" s="88">
        <v>0.60369850421180471</v>
      </c>
      <c r="X63" s="50"/>
      <c r="Y63" s="89">
        <v>62</v>
      </c>
      <c r="Z63" s="116">
        <f>(幕後結果!$AB$2+幕後結果!$AB$4*幕後結果_最佳化!$N1064)*12/3</f>
        <v>-3.2350701545529173E-2</v>
      </c>
      <c r="AA63" s="116">
        <f>(幕後結果!$AC$2+幕後結果!$AC$4*幕後結果_最佳化!$O1064)*12/3</f>
        <v>-2.1695968823697331</v>
      </c>
      <c r="AB63" s="116">
        <f>(幕後結果!$AD$2+幕後結果!$AD$4*幕後結果_最佳化!$P1064)*12/3</f>
        <v>-1.5888389861227799</v>
      </c>
      <c r="AC63" s="116">
        <f>(幕後結果!$AE$2+幕後結果!$AE$4*幕後結果_最佳化!$Q1064)*12/3</f>
        <v>-0.8073777320064609</v>
      </c>
      <c r="AD63" s="116">
        <f>(幕後結果!$AF$2+幕後結果!$AF$4*幕後結果_最佳化!$R1064)*12/3</f>
        <v>0.20613780102229887</v>
      </c>
      <c r="AE63" s="116">
        <f>(幕後結果!$AG$2+幕後結果!$AG$4*幕後結果_最佳化!$S1064)*12/3</f>
        <v>-1.4594372722122675</v>
      </c>
      <c r="AF63" s="116">
        <f>(幕後結果!$AH$2+幕後結果!$AH$4*幕後結果_最佳化!$T1064)*12/3</f>
        <v>1.6296951191441689</v>
      </c>
      <c r="AG63" s="116">
        <f>(幕後結果!$AI$2+幕後結果!$AI$4*幕後結果_最佳化!$U1064)*12/3</f>
        <v>-1.5563043524945901</v>
      </c>
      <c r="AH63" s="116">
        <f>(幕後結果!$AJ$2+幕後結果!$AJ$4*幕後結果_最佳化!$V1064)*12/3</f>
        <v>-1.3093903628563135</v>
      </c>
      <c r="AI63" s="90">
        <f>(幕後結果!$AK$2+幕後結果!$AK$4*幕後結果_最佳化!$W1064)*12/3</f>
        <v>-0.30204289267211759</v>
      </c>
      <c r="AJ63" s="50"/>
      <c r="AK63" s="50"/>
      <c r="AL63" s="50"/>
      <c r="AM63" s="98">
        <v>62</v>
      </c>
      <c r="AN63" s="116">
        <f t="shared" si="1"/>
        <v>0.13731506207669916</v>
      </c>
      <c r="AO63" s="116">
        <f t="shared" si="2"/>
        <v>1.3626501176115214E-3</v>
      </c>
      <c r="AP63" s="116">
        <f t="shared" si="3"/>
        <v>0.13236937008765662</v>
      </c>
      <c r="AQ63" s="116">
        <f t="shared" si="4"/>
        <v>0.14396409726469278</v>
      </c>
      <c r="AR63" s="116">
        <f t="shared" si="5"/>
        <v>0.18875863750735761</v>
      </c>
      <c r="AS63" s="116">
        <f t="shared" si="6"/>
        <v>7.4603346385794703E-2</v>
      </c>
      <c r="AT63" s="116">
        <f t="shared" si="7"/>
        <v>3.6688450021857347E-2</v>
      </c>
      <c r="AU63" s="116">
        <f t="shared" si="8"/>
        <v>0.1788841545719885</v>
      </c>
      <c r="AV63" s="116">
        <f t="shared" si="9"/>
        <v>5.1522761756102244E-2</v>
      </c>
      <c r="AW63" s="116">
        <f t="shared" si="10"/>
        <v>5.4531470210239505E-2</v>
      </c>
      <c r="AX63" s="116">
        <f t="shared" si="11"/>
        <v>1</v>
      </c>
      <c r="AY63" s="116">
        <f>SUMPRODUCT(AN63:AW63,幕後結果_最佳化!$Z$1005:$AI$1005)</f>
        <v>7.1770655545976669E-2</v>
      </c>
      <c r="AZ63" s="116">
        <f>(SUMPRODUCT(AN63:AW63,MMULT(AN63:AW63,幕後結果!$AB$9:$AK$18)))*252</f>
        <v>4.8467551550936155E-2</v>
      </c>
      <c r="BA63" s="116">
        <f t="shared" si="12"/>
        <v>0.22015347272059135</v>
      </c>
      <c r="BB63" s="92">
        <f t="shared" si="13"/>
        <v>0.13113876964647284</v>
      </c>
      <c r="BC63" s="50"/>
      <c r="BD63" s="50"/>
    </row>
    <row r="64" spans="1:56">
      <c r="A64" s="85">
        <v>63</v>
      </c>
      <c r="B64" s="116">
        <v>0.7180506884474287</v>
      </c>
      <c r="C64" s="116">
        <v>0.19062600695434417</v>
      </c>
      <c r="D64" s="116">
        <v>0.17420422205769603</v>
      </c>
      <c r="E64" s="116">
        <v>3.5397571587138188E-2</v>
      </c>
      <c r="F64" s="116">
        <v>0.43145143917535234</v>
      </c>
      <c r="G64" s="116">
        <v>0.49238841048103299</v>
      </c>
      <c r="H64" s="116">
        <v>0.53158080191457668</v>
      </c>
      <c r="I64" s="116">
        <v>0.98228311527390688</v>
      </c>
      <c r="J64" s="116">
        <v>0.37027274638650831</v>
      </c>
      <c r="K64" s="94">
        <v>0.80140459212822734</v>
      </c>
      <c r="L64" s="95"/>
      <c r="M64" s="96">
        <v>63</v>
      </c>
      <c r="N64" s="119">
        <v>0.57706044595080519</v>
      </c>
      <c r="O64" s="119">
        <v>-0.87559174644557203</v>
      </c>
      <c r="P64" s="119">
        <v>-0.93768085757889019</v>
      </c>
      <c r="Q64" s="119">
        <v>-1.8067892647769253</v>
      </c>
      <c r="R64" s="119">
        <v>-0.172680110617147</v>
      </c>
      <c r="S64" s="119">
        <v>-1.9080583213617712E-2</v>
      </c>
      <c r="T64" s="119">
        <v>7.9244190471081818E-2</v>
      </c>
      <c r="U64" s="116">
        <v>2.1033662140622256</v>
      </c>
      <c r="V64" s="116">
        <v>-0.33113105806298454</v>
      </c>
      <c r="W64" s="88">
        <v>0.84664895973722976</v>
      </c>
      <c r="X64" s="50"/>
      <c r="Y64" s="89">
        <v>63</v>
      </c>
      <c r="Z64" s="116">
        <f>(幕後結果!$AB$2+幕後結果!$AB$4*幕後結果_最佳化!$N1065)*12/3</f>
        <v>0.66815930076075547</v>
      </c>
      <c r="AA64" s="116">
        <f>(幕後結果!$AC$2+幕後結果!$AC$4*幕後結果_最佳化!$O1065)*12/3</f>
        <v>-2.5344100254883974</v>
      </c>
      <c r="AB64" s="116">
        <f>(幕後結果!$AD$2+幕後結果!$AD$4*幕後結果_最佳化!$P1065)*12/3</f>
        <v>-0.26474010524809943</v>
      </c>
      <c r="AC64" s="116">
        <f>(幕後結果!$AE$2+幕後結果!$AE$4*幕後結果_最佳化!$Q1065)*12/3</f>
        <v>-0.76051254167633164</v>
      </c>
      <c r="AD64" s="116">
        <f>(幕後結果!$AF$2+幕後結果!$AF$4*幕後結果_最佳化!$R1065)*12/3</f>
        <v>-0.55569893738653153</v>
      </c>
      <c r="AE64" s="116">
        <f>(幕後結果!$AG$2+幕後結果!$AG$4*幕後結果_最佳化!$S1065)*12/3</f>
        <v>-0.97046262209951273</v>
      </c>
      <c r="AF64" s="116">
        <f>(幕後結果!$AH$2+幕後結果!$AH$4*幕後結果_最佳化!$T1065)*12/3</f>
        <v>1.4542430534365058</v>
      </c>
      <c r="AG64" s="116">
        <f>(幕後結果!$AI$2+幕後結果!$AI$4*幕後結果_最佳化!$U1065)*12/3</f>
        <v>1.9256881389320348</v>
      </c>
      <c r="AH64" s="116">
        <f>(幕後結果!$AJ$2+幕後結果!$AJ$4*幕後結果_最佳化!$V1065)*12/3</f>
        <v>-0.17696900281949732</v>
      </c>
      <c r="AI64" s="90">
        <f>(幕後結果!$AK$2+幕後結果!$AK$4*幕後結果_最佳化!$W1065)*12/3</f>
        <v>-0.14262767232450974</v>
      </c>
      <c r="AJ64" s="50"/>
      <c r="AK64" s="50"/>
      <c r="AL64" s="50"/>
      <c r="AM64" s="98">
        <v>63</v>
      </c>
      <c r="AN64" s="116">
        <f t="shared" si="1"/>
        <v>0.1157136824365588</v>
      </c>
      <c r="AO64" s="116">
        <f t="shared" si="2"/>
        <v>5.0970630494066707E-2</v>
      </c>
      <c r="AP64" s="116">
        <f t="shared" si="3"/>
        <v>0.13421422960845714</v>
      </c>
      <c r="AQ64" s="116">
        <f t="shared" si="4"/>
        <v>9.6630104427832975E-3</v>
      </c>
      <c r="AR64" s="116">
        <f t="shared" si="5"/>
        <v>6.0809621609369702E-2</v>
      </c>
      <c r="AS64" s="116">
        <f t="shared" si="6"/>
        <v>0.16280805068252011</v>
      </c>
      <c r="AT64" s="116">
        <f t="shared" si="7"/>
        <v>9.1638825673182073E-2</v>
      </c>
      <c r="AU64" s="116">
        <f t="shared" si="8"/>
        <v>0.22320325537018687</v>
      </c>
      <c r="AV64" s="116">
        <f t="shared" si="9"/>
        <v>6.1731148189509845E-2</v>
      </c>
      <c r="AW64" s="116">
        <f t="shared" si="10"/>
        <v>8.9247545493365527E-2</v>
      </c>
      <c r="AX64" s="116">
        <f t="shared" si="11"/>
        <v>1</v>
      </c>
      <c r="AY64" s="116">
        <f>SUMPRODUCT(AN64:AW64,幕後結果_最佳化!$Z$1005:$AI$1005)</f>
        <v>-6.1455809556071161E-2</v>
      </c>
      <c r="AZ64" s="116">
        <f>(SUMPRODUCT(AN64:AW64,MMULT(AN64:AW64,幕後結果!$AB$9:$AK$18)))*252</f>
        <v>5.7491938984799616E-2</v>
      </c>
      <c r="BA64" s="116">
        <f t="shared" si="12"/>
        <v>0.23977476719788432</v>
      </c>
      <c r="BB64" s="92">
        <f t="shared" si="13"/>
        <v>-0.43522431811995915</v>
      </c>
      <c r="BC64" s="50"/>
      <c r="BD64" s="50"/>
    </row>
    <row r="65" spans="1:56">
      <c r="A65" s="85">
        <v>64</v>
      </c>
      <c r="B65" s="116">
        <v>0.63643290034977373</v>
      </c>
      <c r="C65" s="116">
        <v>0.85413383179175639</v>
      </c>
      <c r="D65" s="116">
        <v>0.4191268951320839</v>
      </c>
      <c r="E65" s="116">
        <v>0.80565402235685135</v>
      </c>
      <c r="F65" s="116">
        <v>0.83136112965472386</v>
      </c>
      <c r="G65" s="116">
        <v>0.86429664521303939</v>
      </c>
      <c r="H65" s="116">
        <v>7.2777631814093136E-2</v>
      </c>
      <c r="I65" s="116">
        <v>0.76370526487078738</v>
      </c>
      <c r="J65" s="116">
        <v>0.24818824819953411</v>
      </c>
      <c r="K65" s="94">
        <v>0.21300130755089985</v>
      </c>
      <c r="L65" s="95"/>
      <c r="M65" s="96">
        <v>64</v>
      </c>
      <c r="N65" s="119">
        <v>0.34894020688408128</v>
      </c>
      <c r="O65" s="119">
        <v>1.054328955338893</v>
      </c>
      <c r="P65" s="119">
        <v>-0.20412759545661893</v>
      </c>
      <c r="Q65" s="119">
        <v>0.8619919361538565</v>
      </c>
      <c r="R65" s="119">
        <v>0.95955795041896907</v>
      </c>
      <c r="S65" s="119">
        <v>1.0998288273711487</v>
      </c>
      <c r="T65" s="119">
        <v>-1.455411901107273</v>
      </c>
      <c r="U65" s="116">
        <v>0.71827219604079395</v>
      </c>
      <c r="V65" s="116">
        <v>-0.68020211018539123</v>
      </c>
      <c r="W65" s="88">
        <v>-0.79605061786082665</v>
      </c>
      <c r="X65" s="50"/>
      <c r="Y65" s="89">
        <v>64</v>
      </c>
      <c r="Z65" s="116">
        <f>(幕後結果!$AB$2+幕後結果!$AB$4*幕後結果_最佳化!$N1066)*12/3</f>
        <v>0.38493652740957945</v>
      </c>
      <c r="AA65" s="116">
        <f>(幕後結果!$AC$2+幕後結果!$AC$4*幕後結果_最佳化!$O1066)*12/3</f>
        <v>0.10534120249471868</v>
      </c>
      <c r="AB65" s="116">
        <f>(幕後結果!$AD$2+幕後結果!$AD$4*幕後結果_最佳化!$P1066)*12/3</f>
        <v>0.49778320381396157</v>
      </c>
      <c r="AC65" s="116">
        <f>(幕後結果!$AE$2+幕後結果!$AE$4*幕後結果_最佳化!$Q1066)*12/3</f>
        <v>1.66802489517977</v>
      </c>
      <c r="AD65" s="116">
        <f>(幕後結果!$AF$2+幕後結果!$AF$4*幕後結果_最佳化!$R1066)*12/3</f>
        <v>0.71971050185710883</v>
      </c>
      <c r="AE65" s="116">
        <f>(幕後結果!$AG$2+幕後結果!$AG$4*幕後結果_最佳化!$S1066)*12/3</f>
        <v>2.010148271466901</v>
      </c>
      <c r="AF65" s="116">
        <f>(幕後結果!$AH$2+幕後結果!$AH$4*幕後結果_最佳化!$T1066)*12/3</f>
        <v>-2.7761229960362455E-2</v>
      </c>
      <c r="AG65" s="116">
        <f>(幕後結果!$AI$2+幕後結果!$AI$4*幕後結果_最佳化!$U1066)*12/3</f>
        <v>0.2922437774428519</v>
      </c>
      <c r="AH65" s="116">
        <f>(幕後結果!$AJ$2+幕後結果!$AJ$4*幕後結果_最佳化!$V1066)*12/3</f>
        <v>-6.6857874448875698E-2</v>
      </c>
      <c r="AI65" s="90">
        <f>(幕後結果!$AK$2+幕後結果!$AK$4*幕後結果_最佳化!$W1066)*12/3</f>
        <v>-0.35439703861932853</v>
      </c>
      <c r="AJ65" s="50"/>
      <c r="AK65" s="50"/>
      <c r="AL65" s="50"/>
      <c r="AM65" s="98">
        <v>64</v>
      </c>
      <c r="AN65" s="116">
        <f t="shared" si="1"/>
        <v>4.496301696390885E-2</v>
      </c>
      <c r="AO65" s="116">
        <f t="shared" si="2"/>
        <v>0.13462575341988156</v>
      </c>
      <c r="AP65" s="116">
        <f t="shared" si="3"/>
        <v>9.4424318986646633E-2</v>
      </c>
      <c r="AQ65" s="116">
        <f t="shared" si="4"/>
        <v>0.16039467869288421</v>
      </c>
      <c r="AR65" s="116">
        <f t="shared" si="5"/>
        <v>2.8766859385499347E-2</v>
      </c>
      <c r="AS65" s="116">
        <f t="shared" si="6"/>
        <v>0.12219832104986228</v>
      </c>
      <c r="AT65" s="116">
        <f t="shared" si="7"/>
        <v>0.13938210842784468</v>
      </c>
      <c r="AU65" s="116">
        <f t="shared" si="8"/>
        <v>0.122162238068573</v>
      </c>
      <c r="AV65" s="116">
        <f t="shared" si="9"/>
        <v>3.9350606797393564E-2</v>
      </c>
      <c r="AW65" s="116">
        <f t="shared" si="10"/>
        <v>0.11373209820750581</v>
      </c>
      <c r="AX65" s="116">
        <f t="shared" si="11"/>
        <v>0.99999999999999989</v>
      </c>
      <c r="AY65" s="116">
        <f>SUMPRODUCT(AN65:AW65,幕後結果_最佳化!$Z$1005:$AI$1005)</f>
        <v>6.1424589955181616E-2</v>
      </c>
      <c r="AZ65" s="116">
        <f>(SUMPRODUCT(AN65:AW65,MMULT(AN65:AW65,幕後結果!$AB$9:$AK$18)))*252</f>
        <v>4.6332142144228872E-2</v>
      </c>
      <c r="BA65" s="116">
        <f t="shared" si="12"/>
        <v>0.21524902356161543</v>
      </c>
      <c r="BB65" s="92">
        <f t="shared" si="13"/>
        <v>8.606120319927453E-2</v>
      </c>
      <c r="BC65" s="50"/>
      <c r="BD65" s="50"/>
    </row>
    <row r="66" spans="1:56">
      <c r="A66" s="85">
        <v>65</v>
      </c>
      <c r="B66" s="116">
        <v>0.55779781476225909</v>
      </c>
      <c r="C66" s="116">
        <v>0.16063184947139564</v>
      </c>
      <c r="D66" s="116">
        <v>0.64416253934368828</v>
      </c>
      <c r="E66" s="116">
        <v>0.75809533970430021</v>
      </c>
      <c r="F66" s="116">
        <v>0.2816431201936318</v>
      </c>
      <c r="G66" s="116">
        <v>0.47029229058224731</v>
      </c>
      <c r="H66" s="116">
        <v>0.49253418534040927</v>
      </c>
      <c r="I66" s="116">
        <v>0.41789555926158273</v>
      </c>
      <c r="J66" s="116">
        <v>0.69857823230535465</v>
      </c>
      <c r="K66" s="94">
        <v>0.49182773783147038</v>
      </c>
      <c r="L66" s="95"/>
      <c r="M66" s="96">
        <v>65</v>
      </c>
      <c r="N66" s="119">
        <v>0.1453882129649339</v>
      </c>
      <c r="O66" s="119">
        <v>-0.99186435562669306</v>
      </c>
      <c r="P66" s="119">
        <v>0.36960755467764966</v>
      </c>
      <c r="Q66" s="119">
        <v>0.70018893542238769</v>
      </c>
      <c r="R66" s="119">
        <v>-0.57796723508551162</v>
      </c>
      <c r="S66" s="119">
        <v>-7.4535140097143654E-2</v>
      </c>
      <c r="T66" s="119">
        <v>-1.8715114573499243E-2</v>
      </c>
      <c r="U66" s="116">
        <v>-0.20728009492225027</v>
      </c>
      <c r="V66" s="116">
        <v>0.52031572811989213</v>
      </c>
      <c r="W66" s="88">
        <v>-2.0486256297335283E-2</v>
      </c>
      <c r="X66" s="50"/>
      <c r="Y66" s="89">
        <v>65</v>
      </c>
      <c r="Z66" s="116">
        <f>(幕後結果!$AB$2+幕後結果!$AB$4*幕後結果_最佳化!$N1067)*12/3</f>
        <v>0.13221646857218644</v>
      </c>
      <c r="AA66" s="116">
        <f>(幕後結果!$AC$2+幕後結果!$AC$4*幕後結果_最佳化!$O1067)*12/3</f>
        <v>-2.7321480342348408</v>
      </c>
      <c r="AB66" s="116">
        <f>(幕後結果!$AD$2+幕後結果!$AD$4*幕後結果_最佳化!$P1067)*12/3</f>
        <v>0.72547956505643529</v>
      </c>
      <c r="AC66" s="116">
        <f>(幕後結果!$AE$2+幕後結果!$AE$4*幕後結果_最佳化!$Q1067)*12/3</f>
        <v>1.3197786153909079</v>
      </c>
      <c r="AD66" s="116">
        <f>(幕後結果!$AF$2+幕後結果!$AF$4*幕後結果_最佳化!$R1067)*12/3</f>
        <v>-0.48910661993790477</v>
      </c>
      <c r="AE66" s="116">
        <f>(幕後結果!$AG$2+幕後結果!$AG$4*幕後結果_最佳化!$S1067)*12/3</f>
        <v>0.45049544578014439</v>
      </c>
      <c r="AF66" s="116">
        <f>(幕後結果!$AH$2+幕後結果!$AH$4*幕後結果_最佳化!$T1067)*12/3</f>
        <v>1.0321362315750915</v>
      </c>
      <c r="AG66" s="116">
        <f>(幕後結果!$AI$2+幕後結果!$AI$4*幕後結果_最佳化!$U1067)*12/3</f>
        <v>-1.0756525577610103</v>
      </c>
      <c r="AH66" s="116">
        <f>(幕後結果!$AJ$2+幕後結果!$AJ$4*幕後結果_最佳化!$V1067)*12/3</f>
        <v>0.17806678330799905</v>
      </c>
      <c r="AI66" s="90">
        <f>(幕後結果!$AK$2+幕後結果!$AK$4*幕後結果_最佳化!$W1067)*12/3</f>
        <v>-0.59336845358248591</v>
      </c>
      <c r="AJ66" s="50"/>
      <c r="AK66" s="50"/>
      <c r="AL66" s="50"/>
      <c r="AM66" s="98">
        <v>65</v>
      </c>
      <c r="AN66" s="116">
        <f t="shared" si="1"/>
        <v>0.14714970017173645</v>
      </c>
      <c r="AO66" s="116">
        <f t="shared" si="2"/>
        <v>1.3595136173590275E-2</v>
      </c>
      <c r="AP66" s="116">
        <f t="shared" si="3"/>
        <v>9.0657832412498793E-2</v>
      </c>
      <c r="AQ66" s="116">
        <f t="shared" si="4"/>
        <v>0.11636087050297901</v>
      </c>
      <c r="AR66" s="116">
        <f t="shared" si="5"/>
        <v>7.1481373313666913E-2</v>
      </c>
      <c r="AS66" s="116">
        <f t="shared" si="6"/>
        <v>9.982824380951083E-2</v>
      </c>
      <c r="AT66" s="116">
        <f t="shared" si="7"/>
        <v>1.8911872864491003E-2</v>
      </c>
      <c r="AU66" s="116">
        <f t="shared" si="8"/>
        <v>0.24540890229085194</v>
      </c>
      <c r="AV66" s="116">
        <f t="shared" si="9"/>
        <v>8.8125472188790854E-2</v>
      </c>
      <c r="AW66" s="116">
        <f t="shared" si="10"/>
        <v>0.10848059627188408</v>
      </c>
      <c r="AX66" s="116">
        <f t="shared" si="11"/>
        <v>1.0000000000000002</v>
      </c>
      <c r="AY66" s="116">
        <f>SUMPRODUCT(AN66:AW66,幕後結果_最佳化!$Z$1005:$AI$1005)</f>
        <v>-6.6055649826244109E-2</v>
      </c>
      <c r="AZ66" s="116">
        <f>(SUMPRODUCT(AN66:AW66,MMULT(AN66:AW66,幕後結果!$AB$9:$AK$18)))*252</f>
        <v>5.9026313460849959E-2</v>
      </c>
      <c r="BA66" s="116">
        <f t="shared" si="12"/>
        <v>0.24295331539382203</v>
      </c>
      <c r="BB66" s="92">
        <f t="shared" si="13"/>
        <v>-0.448463317529252</v>
      </c>
      <c r="BC66" s="50"/>
      <c r="BD66" s="50"/>
    </row>
    <row r="67" spans="1:56">
      <c r="A67" s="85">
        <v>66</v>
      </c>
      <c r="B67" s="116">
        <v>0.67040092284671537</v>
      </c>
      <c r="C67" s="116">
        <v>0.55921545586956301</v>
      </c>
      <c r="D67" s="116">
        <v>0.73100484150376421</v>
      </c>
      <c r="E67" s="116">
        <v>5.0767970873318191E-2</v>
      </c>
      <c r="F67" s="116">
        <v>0.1082740830810236</v>
      </c>
      <c r="G67" s="116">
        <v>5.6954183351365373E-4</v>
      </c>
      <c r="H67" s="116">
        <v>0.80694612770295215</v>
      </c>
      <c r="I67" s="116">
        <v>0.90478318961694537</v>
      </c>
      <c r="J67" s="116">
        <v>0.73202028311917466</v>
      </c>
      <c r="K67" s="94">
        <v>0.33250830687566291</v>
      </c>
      <c r="L67" s="95"/>
      <c r="M67" s="96">
        <v>66</v>
      </c>
      <c r="N67" s="119">
        <v>0.44102050243423219</v>
      </c>
      <c r="O67" s="119">
        <v>0.14898041346904642</v>
      </c>
      <c r="P67" s="119">
        <v>0.6158548586510747</v>
      </c>
      <c r="Q67" s="119">
        <v>-1.637452569106296</v>
      </c>
      <c r="R67" s="119">
        <v>-1.2357589815269365</v>
      </c>
      <c r="S67" s="119">
        <v>-3.253710328663967</v>
      </c>
      <c r="T67" s="119">
        <v>0.86669755656336034</v>
      </c>
      <c r="U67" s="116">
        <v>1.3092974273184113</v>
      </c>
      <c r="V67" s="116">
        <v>0.61893461508901571</v>
      </c>
      <c r="W67" s="88">
        <v>-0.43299746185828841</v>
      </c>
      <c r="X67" s="50"/>
      <c r="Y67" s="89">
        <v>66</v>
      </c>
      <c r="Z67" s="116">
        <f>(幕後結果!$AB$2+幕後結果!$AB$4*幕後結果_最佳化!$N1068)*12/3</f>
        <v>0.49925885489531224</v>
      </c>
      <c r="AA67" s="116">
        <f>(幕後結果!$AC$2+幕後結果!$AC$4*幕後結果_最佳化!$O1068)*12/3</f>
        <v>-1.1342947099383698</v>
      </c>
      <c r="AB67" s="116">
        <f>(幕後結果!$AD$2+幕後結果!$AD$4*幕後結果_最佳化!$P1068)*12/3</f>
        <v>1.1436246248550515</v>
      </c>
      <c r="AC67" s="116">
        <f>(幕後結果!$AE$2+幕後結果!$AE$4*幕後結果_最佳化!$Q1068)*12/3</f>
        <v>-0.10231821679687814</v>
      </c>
      <c r="AD67" s="116">
        <f>(幕後結果!$AF$2+幕後結果!$AF$4*幕後結果_最佳化!$R1068)*12/3</f>
        <v>-0.98775347305914318</v>
      </c>
      <c r="AE67" s="116">
        <f>(幕後結果!$AG$2+幕後結果!$AG$4*幕後結果_最佳化!$S1068)*12/3</f>
        <v>-2.8189156384084719</v>
      </c>
      <c r="AF67" s="116">
        <f>(幕後結果!$AH$2+幕後結果!$AH$4*幕後結果_最佳化!$T1068)*12/3</f>
        <v>2.1476473043602367</v>
      </c>
      <c r="AG67" s="116">
        <f>(幕後結果!$AI$2+幕後結果!$AI$4*幕後結果_最佳化!$U1068)*12/3</f>
        <v>0.55332786981710025</v>
      </c>
      <c r="AH67" s="116">
        <f>(幕後結果!$AJ$2+幕後結果!$AJ$4*幕後結果_最佳化!$V1068)*12/3</f>
        <v>0.95228372376523318</v>
      </c>
      <c r="AI67" s="90">
        <f>(幕後結果!$AK$2+幕後結果!$AK$4*幕後結果_最佳化!$W1068)*12/3</f>
        <v>-0.95843697903079583</v>
      </c>
      <c r="AJ67" s="50"/>
      <c r="AK67" s="50"/>
      <c r="AL67" s="50"/>
      <c r="AM67" s="98">
        <v>66</v>
      </c>
      <c r="AN67" s="116">
        <f t="shared" si="1"/>
        <v>0.17403879159517868</v>
      </c>
      <c r="AO67" s="116">
        <f t="shared" si="2"/>
        <v>0.121940484564919</v>
      </c>
      <c r="AP67" s="116">
        <f t="shared" si="3"/>
        <v>0.17656446476911813</v>
      </c>
      <c r="AQ67" s="116">
        <f t="shared" si="4"/>
        <v>4.0571297359758556E-2</v>
      </c>
      <c r="AR67" s="116">
        <f t="shared" si="5"/>
        <v>5.192855307765561E-3</v>
      </c>
      <c r="AS67" s="116">
        <f t="shared" si="6"/>
        <v>0.11903044604178807</v>
      </c>
      <c r="AT67" s="116">
        <f t="shared" si="7"/>
        <v>0.12237831037660389</v>
      </c>
      <c r="AU67" s="116">
        <f t="shared" si="8"/>
        <v>5.885726522312569E-2</v>
      </c>
      <c r="AV67" s="116">
        <f t="shared" si="9"/>
        <v>1.6785163807050911E-3</v>
      </c>
      <c r="AW67" s="116">
        <f t="shared" si="10"/>
        <v>0.17974756838103731</v>
      </c>
      <c r="AX67" s="116">
        <f t="shared" si="11"/>
        <v>0.99999999999999989</v>
      </c>
      <c r="AY67" s="116">
        <f>SUMPRODUCT(AN67:AW67,幕後結果_最佳化!$Z$1005:$AI$1005)</f>
        <v>6.0308993406346517E-3</v>
      </c>
      <c r="AZ67" s="116">
        <f>(SUMPRODUCT(AN67:AW67,MMULT(AN67:AW67,幕後結果!$AB$9:$AK$18)))*252</f>
        <v>5.4591685480220108E-2</v>
      </c>
      <c r="BA67" s="116">
        <f t="shared" si="12"/>
        <v>0.23364863680368458</v>
      </c>
      <c r="BB67" s="92">
        <f t="shared" si="13"/>
        <v>-0.15779719994832828</v>
      </c>
      <c r="BC67" s="50"/>
      <c r="BD67" s="50"/>
    </row>
    <row r="68" spans="1:56">
      <c r="A68" s="85">
        <v>67</v>
      </c>
      <c r="B68" s="116">
        <v>1.2116484222346235E-2</v>
      </c>
      <c r="C68" s="116">
        <v>0.67955889076927645</v>
      </c>
      <c r="D68" s="116">
        <v>0.27175610809893924</v>
      </c>
      <c r="E68" s="116">
        <v>0.2928264913855525</v>
      </c>
      <c r="F68" s="116">
        <v>0.17047195954832417</v>
      </c>
      <c r="G68" s="116">
        <v>0.80192779035279704</v>
      </c>
      <c r="H68" s="116">
        <v>0.99185794626797197</v>
      </c>
      <c r="I68" s="116">
        <v>0.26079606309879599</v>
      </c>
      <c r="J68" s="116">
        <v>7.5083399440776688E-2</v>
      </c>
      <c r="K68" s="94">
        <v>0.30884902849576346</v>
      </c>
      <c r="L68" s="95"/>
      <c r="M68" s="96">
        <v>67</v>
      </c>
      <c r="N68" s="119">
        <v>-2.2534154156320665</v>
      </c>
      <c r="O68" s="119">
        <v>0.46646566530345412</v>
      </c>
      <c r="P68" s="119">
        <v>-0.60751044025120293</v>
      </c>
      <c r="Q68" s="119">
        <v>-0.54514618135808079</v>
      </c>
      <c r="R68" s="119">
        <v>-0.95230185151896118</v>
      </c>
      <c r="S68" s="119">
        <v>0.84852722099839673</v>
      </c>
      <c r="T68" s="119">
        <v>2.4024848859862273</v>
      </c>
      <c r="U68" s="116">
        <v>-0.64089311993972964</v>
      </c>
      <c r="V68" s="116">
        <v>-1.4389425560259728</v>
      </c>
      <c r="W68" s="88">
        <v>-0.49911544560232474</v>
      </c>
      <c r="X68" s="50"/>
      <c r="Y68" s="89">
        <v>67</v>
      </c>
      <c r="Z68" s="116">
        <f>(幕後結果!$AB$2+幕後結果!$AB$4*幕後結果_最佳化!$N1069)*12/3</f>
        <v>-2.8460191285656324</v>
      </c>
      <c r="AA68" s="116">
        <f>(幕後結果!$AC$2+幕後結果!$AC$4*幕後結果_最佳化!$O1069)*12/3</f>
        <v>-0.93088314288802032</v>
      </c>
      <c r="AB68" s="116">
        <f>(幕後結果!$AD$2+幕後結果!$AD$4*幕後結果_最佳化!$P1069)*12/3</f>
        <v>-0.6950105449453291</v>
      </c>
      <c r="AC68" s="116">
        <f>(幕後結果!$AE$2+幕後結果!$AE$4*幕後結果_最佳化!$Q1069)*12/3</f>
        <v>0.29581793636577869</v>
      </c>
      <c r="AD68" s="116">
        <f>(幕後結果!$AF$2+幕後結果!$AF$4*幕後結果_最佳化!$R1069)*12/3</f>
        <v>-0.6870494272449128</v>
      </c>
      <c r="AE68" s="116">
        <f>(幕後結果!$AG$2+幕後結果!$AG$4*幕後結果_最佳化!$S1069)*12/3</f>
        <v>8.5077629120032958E-2</v>
      </c>
      <c r="AF68" s="116">
        <f>(幕後結果!$AH$2+幕後結果!$AH$4*幕後結果_最佳化!$T1069)*12/3</f>
        <v>2.6297810697247983</v>
      </c>
      <c r="AG68" s="116">
        <f>(幕後結果!$AI$2+幕後結果!$AI$4*幕後結果_最佳化!$U1069)*12/3</f>
        <v>-2.8417651333579905</v>
      </c>
      <c r="AH68" s="116">
        <f>(幕後結果!$AJ$2+幕後結果!$AJ$4*幕後結果_最佳化!$V1069)*12/3</f>
        <v>-0.92961809045714328</v>
      </c>
      <c r="AI68" s="90">
        <f>(幕後結果!$AK$2+幕後結果!$AK$4*幕後結果_最佳化!$W1069)*12/3</f>
        <v>-1.1949662671852554</v>
      </c>
      <c r="AJ68" s="50"/>
      <c r="AK68" s="50"/>
      <c r="AL68" s="50"/>
      <c r="AM68" s="98">
        <v>67</v>
      </c>
      <c r="AN68" s="116">
        <f t="shared" ref="AN68:AN131" si="14">B1069/SUM($B1069:$K1069)</f>
        <v>2.1817379691429434E-3</v>
      </c>
      <c r="AO68" s="116">
        <f t="shared" ref="AO68:AO131" si="15">C1069/SUM($B1069:$K1069)</f>
        <v>0.13918651277465108</v>
      </c>
      <c r="AP68" s="116">
        <f t="shared" ref="AP68:AP131" si="16">D1069/SUM($B1069:$K1069)</f>
        <v>0.12776898687014268</v>
      </c>
      <c r="AQ68" s="116">
        <f t="shared" ref="AQ68:AQ131" si="17">E1069/SUM($B1069:$K1069)</f>
        <v>0.15157173599851795</v>
      </c>
      <c r="AR68" s="116">
        <f t="shared" ref="AR68:AR131" si="18">F1069/SUM($B1069:$K1069)</f>
        <v>0.13587923841821187</v>
      </c>
      <c r="AS68" s="116">
        <f t="shared" ref="AS68:AS131" si="19">G1069/SUM($B1069:$K1069)</f>
        <v>0.14384826073593479</v>
      </c>
      <c r="AT68" s="116">
        <f t="shared" ref="AT68:AT131" si="20">H1069/SUM($B1069:$K1069)</f>
        <v>9.5280137044490815E-2</v>
      </c>
      <c r="AU68" s="116">
        <f t="shared" ref="AU68:AU131" si="21">I1069/SUM($B1069:$K1069)</f>
        <v>7.3943689702339138E-2</v>
      </c>
      <c r="AV68" s="116">
        <f t="shared" ref="AV68:AV131" si="22">J1069/SUM($B1069:$K1069)</f>
        <v>9.5959974934526959E-2</v>
      </c>
      <c r="AW68" s="116">
        <f t="shared" ref="AW68:AW131" si="23">K1069/SUM($B1069:$K1069)</f>
        <v>3.4379725552041759E-2</v>
      </c>
      <c r="AX68" s="116">
        <f t="shared" ref="AX68:AX131" si="24">SUM(AN68:AW68)</f>
        <v>0.99999999999999978</v>
      </c>
      <c r="AY68" s="116">
        <f>SUMPRODUCT(AN68:AW68,幕後結果_最佳化!$Z$1005:$AI$1005)</f>
        <v>9.320994900154321E-2</v>
      </c>
      <c r="AZ68" s="116">
        <f>(SUMPRODUCT(AN68:AW68,MMULT(AN68:AW68,幕後結果!$AB$9:$AK$18)))*252</f>
        <v>4.6366868116230163E-2</v>
      </c>
      <c r="BA68" s="116">
        <f t="shared" ref="BA68:BA131" si="25">AZ68^0.5</f>
        <v>0.21532967309739307</v>
      </c>
      <c r="BB68" s="92">
        <f t="shared" ref="BB68:BB131" si="26">(AY68-$BC$2)/$BA68</f>
        <v>0.23364150550113985</v>
      </c>
      <c r="BC68" s="50"/>
      <c r="BD68" s="50"/>
    </row>
    <row r="69" spans="1:56">
      <c r="A69" s="85">
        <v>68</v>
      </c>
      <c r="B69" s="116">
        <v>0.30762186465571317</v>
      </c>
      <c r="C69" s="116">
        <v>0.95148341354025212</v>
      </c>
      <c r="D69" s="116">
        <v>0.65543759845340999</v>
      </c>
      <c r="E69" s="116">
        <v>0.68216957087145902</v>
      </c>
      <c r="F69" s="116">
        <v>0.71750952173941829</v>
      </c>
      <c r="G69" s="116">
        <v>0.83061835385493032</v>
      </c>
      <c r="H69" s="116">
        <v>0.91086350271478755</v>
      </c>
      <c r="I69" s="116">
        <v>0.1436246823094236</v>
      </c>
      <c r="J69" s="116">
        <v>0.32816750051260968</v>
      </c>
      <c r="K69" s="94">
        <v>0.64355301821821542</v>
      </c>
      <c r="L69" s="95"/>
      <c r="M69" s="96">
        <v>68</v>
      </c>
      <c r="N69" s="119">
        <v>-0.50260255963297329</v>
      </c>
      <c r="O69" s="119">
        <v>1.6594101473121272</v>
      </c>
      <c r="P69" s="119">
        <v>0.40004305801070617</v>
      </c>
      <c r="Q69" s="119">
        <v>0.47377430691607314</v>
      </c>
      <c r="R69" s="119">
        <v>0.57545893373151258</v>
      </c>
      <c r="S69" s="119">
        <v>0.95661167798765889</v>
      </c>
      <c r="T69" s="119">
        <v>1.346091546506373</v>
      </c>
      <c r="U69" s="116">
        <v>-1.0641751444354648</v>
      </c>
      <c r="V69" s="116">
        <v>-0.44497890206084395</v>
      </c>
      <c r="W69" s="88">
        <v>0.36797219961267297</v>
      </c>
      <c r="X69" s="50"/>
      <c r="Y69" s="89">
        <v>68</v>
      </c>
      <c r="Z69" s="116">
        <f>(幕後結果!$AB$2+幕後結果!$AB$4*幕後結果_最佳化!$N1070)*12/3</f>
        <v>-0.67229673232565312</v>
      </c>
      <c r="AA69" s="116">
        <f>(幕後結果!$AC$2+幕後結果!$AC$4*幕後結果_最佳化!$O1070)*12/3</f>
        <v>0.8652008561570238</v>
      </c>
      <c r="AB69" s="116">
        <f>(幕後結果!$AD$2+幕後結果!$AD$4*幕後結果_最佳化!$P1070)*12/3</f>
        <v>0.82594833370918375</v>
      </c>
      <c r="AC69" s="116">
        <f>(幕後結果!$AE$2+幕後結果!$AE$4*幕後結果_最佳化!$Q1070)*12/3</f>
        <v>1.5829048702885604</v>
      </c>
      <c r="AD69" s="116">
        <f>(幕後結果!$AF$2+幕後結果!$AF$4*幕後結果_最佳化!$R1070)*12/3</f>
        <v>0.58702632007528488</v>
      </c>
      <c r="AE69" s="116">
        <f>(幕後結果!$AG$2+幕後結果!$AG$4*幕後結果_最佳化!$S1070)*12/3</f>
        <v>1.7402787152031989</v>
      </c>
      <c r="AF69" s="116">
        <f>(幕後結果!$AH$2+幕後結果!$AH$4*幕後結果_最佳化!$T1070)*12/3</f>
        <v>2.3652327578593084</v>
      </c>
      <c r="AG69" s="116">
        <f>(幕後結果!$AI$2+幕後結果!$AI$4*幕後結果_最佳化!$U1070)*12/3</f>
        <v>-2.2704009485837959</v>
      </c>
      <c r="AH69" s="116">
        <f>(幕後結果!$AJ$2+幕後結果!$AJ$4*幕後結果_最佳化!$V1070)*12/3</f>
        <v>0.48933061550100582</v>
      </c>
      <c r="AI69" s="90">
        <f>(幕後結果!$AK$2+幕後結果!$AK$4*幕後結果_最佳化!$W1070)*12/3</f>
        <v>7.3768090206530468E-2</v>
      </c>
      <c r="AJ69" s="50"/>
      <c r="AK69" s="50"/>
      <c r="AL69" s="50"/>
      <c r="AM69" s="98">
        <v>68</v>
      </c>
      <c r="AN69" s="116">
        <f t="shared" si="14"/>
        <v>0.17401012303359978</v>
      </c>
      <c r="AO69" s="116">
        <f t="shared" si="15"/>
        <v>1.4336388299262169E-2</v>
      </c>
      <c r="AP69" s="116">
        <f t="shared" si="16"/>
        <v>0.19492779053201054</v>
      </c>
      <c r="AQ69" s="116">
        <f t="shared" si="17"/>
        <v>0.20439464498912102</v>
      </c>
      <c r="AR69" s="116">
        <f t="shared" si="18"/>
        <v>0.13343085315742961</v>
      </c>
      <c r="AS69" s="116">
        <f t="shared" si="19"/>
        <v>1.8012581405181392E-2</v>
      </c>
      <c r="AT69" s="116">
        <f t="shared" si="20"/>
        <v>3.9559278907528812E-2</v>
      </c>
      <c r="AU69" s="116">
        <f t="shared" si="21"/>
        <v>8.6489627156424415E-2</v>
      </c>
      <c r="AV69" s="116">
        <f t="shared" si="22"/>
        <v>1.3043793442508576E-2</v>
      </c>
      <c r="AW69" s="116">
        <f t="shared" si="23"/>
        <v>0.1217949190769337</v>
      </c>
      <c r="AX69" s="116">
        <f t="shared" si="24"/>
        <v>1</v>
      </c>
      <c r="AY69" s="116">
        <f>SUMPRODUCT(AN69:AW69,幕後結果_最佳化!$Z$1005:$AI$1005)</f>
        <v>0.16810578692870032</v>
      </c>
      <c r="AZ69" s="116">
        <f>(SUMPRODUCT(AN69:AW69,MMULT(AN69:AW69,幕後結果!$AB$9:$AK$18)))*252</f>
        <v>4.6792652579419426E-2</v>
      </c>
      <c r="BA69" s="116">
        <f t="shared" si="25"/>
        <v>0.21631609412944619</v>
      </c>
      <c r="BB69" s="92">
        <f t="shared" si="26"/>
        <v>0.57880939202690884</v>
      </c>
      <c r="BC69" s="50"/>
      <c r="BD69" s="50"/>
    </row>
    <row r="70" spans="1:56">
      <c r="A70" s="85">
        <v>69</v>
      </c>
      <c r="B70" s="116">
        <v>0.19809204768299904</v>
      </c>
      <c r="C70" s="116">
        <v>0.63418679488168395</v>
      </c>
      <c r="D70" s="116">
        <v>0.25325575650765719</v>
      </c>
      <c r="E70" s="116">
        <v>0.85406580736569682</v>
      </c>
      <c r="F70" s="116">
        <v>0.24988388640619497</v>
      </c>
      <c r="G70" s="116">
        <v>0.20037702106300803</v>
      </c>
      <c r="H70" s="116">
        <v>0.38631690471524105</v>
      </c>
      <c r="I70" s="116">
        <v>8.3934695873016052E-2</v>
      </c>
      <c r="J70" s="116">
        <v>0.5822838657781817</v>
      </c>
      <c r="K70" s="94">
        <v>0.94168992735919366</v>
      </c>
      <c r="L70" s="95"/>
      <c r="M70" s="96">
        <v>69</v>
      </c>
      <c r="N70" s="119">
        <v>-0.84845594863709417</v>
      </c>
      <c r="O70" s="119">
        <v>0.34296284755465434</v>
      </c>
      <c r="P70" s="119">
        <v>-0.66427938456237612</v>
      </c>
      <c r="Q70" s="119">
        <v>1.0540317410222362</v>
      </c>
      <c r="R70" s="119">
        <v>-0.67485518905179243</v>
      </c>
      <c r="S70" s="119">
        <v>-0.84027530881429979</v>
      </c>
      <c r="T70" s="119">
        <v>-0.28893148472924057</v>
      </c>
      <c r="U70" s="116">
        <v>-1.3790822634234614</v>
      </c>
      <c r="V70" s="116">
        <v>0.20773963503228451</v>
      </c>
      <c r="W70" s="88">
        <v>1.5691192922129025</v>
      </c>
      <c r="X70" s="50"/>
      <c r="Y70" s="89">
        <v>69</v>
      </c>
      <c r="Z70" s="116">
        <f>(幕後結果!$AB$2+幕後結果!$AB$4*幕後結果_最佳化!$N1071)*12/3</f>
        <v>-1.1016911447083233</v>
      </c>
      <c r="AA70" s="116">
        <f>(幕後結果!$AC$2+幕後結果!$AC$4*幕後結果_最佳化!$O1071)*12/3</f>
        <v>-0.97900902562057757</v>
      </c>
      <c r="AB70" s="116">
        <f>(幕後結果!$AD$2+幕後結果!$AD$4*幕後結果_最佳化!$P1071)*12/3</f>
        <v>-0.33356575344640649</v>
      </c>
      <c r="AC70" s="116">
        <f>(幕後結果!$AE$2+幕後結果!$AE$4*幕後結果_最佳化!$Q1071)*12/3</f>
        <v>1.5044022072281706</v>
      </c>
      <c r="AD70" s="116">
        <f>(幕後結果!$AF$2+幕後結果!$AF$4*幕後結果_最佳化!$R1071)*12/3</f>
        <v>-0.44056082937630747</v>
      </c>
      <c r="AE70" s="116">
        <f>(幕後結果!$AG$2+幕後結果!$AG$4*幕後結果_最佳化!$S1071)*12/3</f>
        <v>1.8128165412974573E-2</v>
      </c>
      <c r="AF70" s="116">
        <f>(幕後結果!$AH$2+幕後結果!$AH$4*幕後結果_最佳化!$T1071)*12/3</f>
        <v>0.44168951464099954</v>
      </c>
      <c r="AG70" s="116">
        <f>(幕後結果!$AI$2+幕後結果!$AI$4*幕後結果_最佳化!$U1071)*12/3</f>
        <v>-3.0547248749428384</v>
      </c>
      <c r="AH70" s="116">
        <f>(幕後結果!$AJ$2+幕後結果!$AJ$4*幕後結果_最佳化!$V1071)*12/3</f>
        <v>-0.10039677221481513</v>
      </c>
      <c r="AI70" s="90">
        <f>(幕後結果!$AK$2+幕後結果!$AK$4*幕後結果_最佳化!$W1071)*12/3</f>
        <v>-6.8528595628041034E-2</v>
      </c>
      <c r="AJ70" s="50"/>
      <c r="AK70" s="50"/>
      <c r="AL70" s="50"/>
      <c r="AM70" s="98">
        <v>69</v>
      </c>
      <c r="AN70" s="116">
        <f t="shared" si="14"/>
        <v>9.5521198064825771E-2</v>
      </c>
      <c r="AO70" s="116">
        <f t="shared" si="15"/>
        <v>0.10902258480405086</v>
      </c>
      <c r="AP70" s="116">
        <f t="shared" si="16"/>
        <v>7.3891361151452201E-2</v>
      </c>
      <c r="AQ70" s="116">
        <f t="shared" si="17"/>
        <v>0.10054970603697455</v>
      </c>
      <c r="AR70" s="116">
        <f t="shared" si="18"/>
        <v>8.6087772832094012E-2</v>
      </c>
      <c r="AS70" s="116">
        <f t="shared" si="19"/>
        <v>0.14052848412828389</v>
      </c>
      <c r="AT70" s="116">
        <f t="shared" si="20"/>
        <v>7.650095086225922E-2</v>
      </c>
      <c r="AU70" s="116">
        <f t="shared" si="21"/>
        <v>0.10980608656328378</v>
      </c>
      <c r="AV70" s="116">
        <f t="shared" si="22"/>
        <v>0.10888143597031073</v>
      </c>
      <c r="AW70" s="116">
        <f t="shared" si="23"/>
        <v>9.921041958646494E-2</v>
      </c>
      <c r="AX70" s="116">
        <f t="shared" si="24"/>
        <v>1</v>
      </c>
      <c r="AY70" s="116">
        <f>SUMPRODUCT(AN70:AW70,幕後結果_最佳化!$Z$1005:$AI$1005)</f>
        <v>-1.3637248044966563E-2</v>
      </c>
      <c r="AZ70" s="116">
        <f>(SUMPRODUCT(AN70:AW70,MMULT(AN70:AW70,幕後結果!$AB$9:$AK$18)))*252</f>
        <v>4.6884952663062328E-2</v>
      </c>
      <c r="BA70" s="116">
        <f t="shared" si="25"/>
        <v>0.21652933441698455</v>
      </c>
      <c r="BB70" s="92">
        <f t="shared" si="26"/>
        <v>-0.26110664495965763</v>
      </c>
      <c r="BC70" s="50"/>
      <c r="BD70" s="50"/>
    </row>
    <row r="71" spans="1:56">
      <c r="A71" s="85">
        <v>70</v>
      </c>
      <c r="B71" s="116">
        <v>0.24549010056710219</v>
      </c>
      <c r="C71" s="116">
        <v>0.2777492400301016</v>
      </c>
      <c r="D71" s="116">
        <v>0.99333891409886399</v>
      </c>
      <c r="E71" s="116">
        <v>0.28237644898433589</v>
      </c>
      <c r="F71" s="116">
        <v>0.79546643265975026</v>
      </c>
      <c r="G71" s="116">
        <v>0.1832542080889199</v>
      </c>
      <c r="H71" s="116">
        <v>0.37950951309137948</v>
      </c>
      <c r="I71" s="116">
        <v>0.54888278507672705</v>
      </c>
      <c r="J71" s="116">
        <v>9.1261154940576183E-2</v>
      </c>
      <c r="K71" s="94">
        <v>0.35450657858552304</v>
      </c>
      <c r="L71" s="95"/>
      <c r="M71" s="96">
        <v>70</v>
      </c>
      <c r="N71" s="119">
        <v>-0.68875064226699145</v>
      </c>
      <c r="O71" s="119">
        <v>-0.58954090579355445</v>
      </c>
      <c r="P71" s="119">
        <v>2.4750387566344756</v>
      </c>
      <c r="Q71" s="119">
        <v>-0.57579626563676622</v>
      </c>
      <c r="R71" s="119">
        <v>0.82553638477894198</v>
      </c>
      <c r="S71" s="119">
        <v>-0.90303293371988202</v>
      </c>
      <c r="T71" s="119">
        <v>-0.30676923580804594</v>
      </c>
      <c r="U71" s="116">
        <v>0.12283920297270193</v>
      </c>
      <c r="V71" s="116">
        <v>-1.3330289307979435</v>
      </c>
      <c r="W71" s="88">
        <v>-0.37318177808813474</v>
      </c>
      <c r="X71" s="50"/>
      <c r="Y71" s="89">
        <v>70</v>
      </c>
      <c r="Z71" s="116">
        <f>(幕後結果!$AB$2+幕後結果!$AB$4*幕後結果_最佳化!$N1072)*12/3</f>
        <v>-0.9034089581996132</v>
      </c>
      <c r="AA71" s="116">
        <f>(幕後結果!$AC$2+幕後結果!$AC$4*幕後結果_最佳化!$O1072)*12/3</f>
        <v>-2.2501911957861682</v>
      </c>
      <c r="AB71" s="116">
        <f>(幕後結果!$AD$2+幕後結果!$AD$4*幕後結果_最佳化!$P1072)*12/3</f>
        <v>2.3383030126821844</v>
      </c>
      <c r="AC71" s="116">
        <f>(幕後結果!$AE$2+幕後結果!$AE$4*幕後結果_最佳化!$Q1072)*12/3</f>
        <v>0.91074886145690048</v>
      </c>
      <c r="AD71" s="116">
        <f>(幕後結果!$AF$2+幕後結果!$AF$4*幕後結果_最佳化!$R1072)*12/3</f>
        <v>0.62971403894649536</v>
      </c>
      <c r="AE71" s="116">
        <f>(幕後結果!$AG$2+幕後結果!$AG$4*幕後結果_最佳化!$S1072)*12/3</f>
        <v>-0.40532332629559842</v>
      </c>
      <c r="AF71" s="116">
        <f>(幕後結果!$AH$2+幕後結果!$AH$4*幕後結果_最佳化!$T1072)*12/3</f>
        <v>1.218121435171015</v>
      </c>
      <c r="AG71" s="116">
        <f>(幕後結果!$AI$2+幕後結果!$AI$4*幕後結果_最佳化!$U1072)*12/3</f>
        <v>-0.93344300950076564</v>
      </c>
      <c r="AH71" s="116">
        <f>(幕後結果!$AJ$2+幕後結果!$AJ$4*幕後結果_最佳化!$V1072)*12/3</f>
        <v>-0.82710256227008438</v>
      </c>
      <c r="AI71" s="90">
        <f>(幕後結果!$AK$2+幕後結果!$AK$4*幕後結果_最佳化!$W1072)*12/3</f>
        <v>-0.84573865054367536</v>
      </c>
      <c r="AJ71" s="50"/>
      <c r="AK71" s="50"/>
      <c r="AL71" s="50"/>
      <c r="AM71" s="98">
        <v>70</v>
      </c>
      <c r="AN71" s="116">
        <f t="shared" si="14"/>
        <v>0.15004065258135718</v>
      </c>
      <c r="AO71" s="116">
        <f t="shared" si="15"/>
        <v>4.4882615418165836E-2</v>
      </c>
      <c r="AP71" s="116">
        <f t="shared" si="16"/>
        <v>7.5322412637866418E-2</v>
      </c>
      <c r="AQ71" s="116">
        <f t="shared" si="17"/>
        <v>0.11653903227974581</v>
      </c>
      <c r="AR71" s="116">
        <f t="shared" si="18"/>
        <v>7.9959115956682647E-2</v>
      </c>
      <c r="AS71" s="116">
        <f t="shared" si="19"/>
        <v>7.1499344969499168E-2</v>
      </c>
      <c r="AT71" s="116">
        <f t="shared" si="20"/>
        <v>0.10291502568856029</v>
      </c>
      <c r="AU71" s="116">
        <f t="shared" si="21"/>
        <v>0.19764719934174288</v>
      </c>
      <c r="AV71" s="116">
        <f t="shared" si="22"/>
        <v>2.6059787476908649E-2</v>
      </c>
      <c r="AW71" s="116">
        <f t="shared" si="23"/>
        <v>0.13513481364947105</v>
      </c>
      <c r="AX71" s="116">
        <f t="shared" si="24"/>
        <v>1</v>
      </c>
      <c r="AY71" s="116">
        <f>SUMPRODUCT(AN71:AW71,幕後結果_最佳化!$Z$1005:$AI$1005)</f>
        <v>-6.3073465427677181E-3</v>
      </c>
      <c r="AZ71" s="116">
        <f>(SUMPRODUCT(AN71:AW71,MMULT(AN71:AW71,幕後結果!$AB$9:$AK$18)))*252</f>
        <v>5.1579377253014716E-2</v>
      </c>
      <c r="BA71" s="116">
        <f t="shared" si="25"/>
        <v>0.22711093600488444</v>
      </c>
      <c r="BB71" s="92">
        <f t="shared" si="26"/>
        <v>-0.21666656572499629</v>
      </c>
      <c r="BC71" s="50"/>
      <c r="BD71" s="50"/>
    </row>
    <row r="72" spans="1:56">
      <c r="A72" s="85">
        <v>71</v>
      </c>
      <c r="B72" s="116">
        <v>0.2069168284241143</v>
      </c>
      <c r="C72" s="116">
        <v>0.4582174598085067</v>
      </c>
      <c r="D72" s="116">
        <v>0.30762181365948327</v>
      </c>
      <c r="E72" s="116">
        <v>0.75688997285285864</v>
      </c>
      <c r="F72" s="116">
        <v>0.82882179673416023</v>
      </c>
      <c r="G72" s="116">
        <v>0.73927550601372261</v>
      </c>
      <c r="H72" s="116">
        <v>0.3403517839096033</v>
      </c>
      <c r="I72" s="116">
        <v>0.81873522976893498</v>
      </c>
      <c r="J72" s="116">
        <v>0.94531515405701483</v>
      </c>
      <c r="K72" s="94">
        <v>0.28000121048768567</v>
      </c>
      <c r="L72" s="95"/>
      <c r="M72" s="96">
        <v>71</v>
      </c>
      <c r="N72" s="119">
        <v>-0.81716584757703026</v>
      </c>
      <c r="O72" s="119">
        <v>-0.10492550625048809</v>
      </c>
      <c r="P72" s="119">
        <v>-0.50260270467085233</v>
      </c>
      <c r="Q72" s="119">
        <v>0.69633341057437692</v>
      </c>
      <c r="R72" s="119">
        <v>0.94951960339724184</v>
      </c>
      <c r="S72" s="119">
        <v>0.64111343194022852</v>
      </c>
      <c r="T72" s="119">
        <v>-0.41150323748691209</v>
      </c>
      <c r="U72" s="116">
        <v>0.91055566306856695</v>
      </c>
      <c r="V72" s="116">
        <v>1.601032631493625</v>
      </c>
      <c r="W72" s="88">
        <v>-0.58283791130428353</v>
      </c>
      <c r="X72" s="50"/>
      <c r="Y72" s="89">
        <v>71</v>
      </c>
      <c r="Z72" s="116">
        <f>(幕後結果!$AB$2+幕後結果!$AB$4*幕後結果_最佳化!$N1073)*12/3</f>
        <v>-1.0628429073185766</v>
      </c>
      <c r="AA72" s="116">
        <f>(幕後結果!$AC$2+幕後結果!$AC$4*幕後結果_最佳化!$O1073)*12/3</f>
        <v>-1.5935131979028894</v>
      </c>
      <c r="AB72" s="116">
        <f>(幕後結果!$AD$2+幕後結果!$AD$4*幕後結果_最佳化!$P1073)*12/3</f>
        <v>-0.22962822780921899</v>
      </c>
      <c r="AC72" s="116">
        <f>(幕後結果!$AE$2+幕後結果!$AE$4*幕後結果_最佳化!$Q1073)*12/3</f>
        <v>1.2074975338847098</v>
      </c>
      <c r="AD72" s="116">
        <f>(幕後結果!$AF$2+幕後結果!$AF$4*幕後結果_最佳化!$R1073)*12/3</f>
        <v>0.58749795762485646</v>
      </c>
      <c r="AE72" s="116">
        <f>(幕後結果!$AG$2+幕後結果!$AG$4*幕後結果_最佳化!$S1073)*12/3</f>
        <v>0.98140319773499163</v>
      </c>
      <c r="AF72" s="116">
        <f>(幕後結果!$AH$2+幕後結果!$AH$4*幕後結果_最佳化!$T1073)*12/3</f>
        <v>0.69168192781572435</v>
      </c>
      <c r="AG72" s="116">
        <f>(幕後結果!$AI$2+幕後結果!$AI$4*幕後結果_最佳化!$U1073)*12/3</f>
        <v>-2.801754322342076E-2</v>
      </c>
      <c r="AH72" s="116">
        <f>(幕後結果!$AJ$2+幕後結果!$AJ$4*幕後結果_最佳化!$V1073)*12/3</f>
        <v>1.0949368441627505</v>
      </c>
      <c r="AI72" s="90">
        <f>(幕後結果!$AK$2+幕後結果!$AK$4*幕後結果_最佳化!$W1073)*12/3</f>
        <v>-0.56532786722318229</v>
      </c>
      <c r="AJ72" s="50"/>
      <c r="AK72" s="50"/>
      <c r="AL72" s="50"/>
      <c r="AM72" s="98">
        <v>71</v>
      </c>
      <c r="AN72" s="116">
        <f t="shared" si="14"/>
        <v>0.13100175889332569</v>
      </c>
      <c r="AO72" s="116">
        <f t="shared" si="15"/>
        <v>0.12886211243309809</v>
      </c>
      <c r="AP72" s="116">
        <f t="shared" si="16"/>
        <v>0.10538068884683251</v>
      </c>
      <c r="AQ72" s="116">
        <f t="shared" si="17"/>
        <v>0.13408192930523499</v>
      </c>
      <c r="AR72" s="116">
        <f t="shared" si="18"/>
        <v>0.10182525301500772</v>
      </c>
      <c r="AS72" s="116">
        <f t="shared" si="19"/>
        <v>9.2436693581734314E-2</v>
      </c>
      <c r="AT72" s="116">
        <f t="shared" si="20"/>
        <v>7.8630635545788127E-2</v>
      </c>
      <c r="AU72" s="116">
        <f t="shared" si="21"/>
        <v>9.0573909444510242E-2</v>
      </c>
      <c r="AV72" s="116">
        <f t="shared" si="22"/>
        <v>0.11588823692813395</v>
      </c>
      <c r="AW72" s="116">
        <f t="shared" si="23"/>
        <v>2.1318782006334417E-2</v>
      </c>
      <c r="AX72" s="116">
        <f t="shared" si="24"/>
        <v>1</v>
      </c>
      <c r="AY72" s="116">
        <f>SUMPRODUCT(AN72:AW72,幕後結果_最佳化!$Z$1005:$AI$1005)</f>
        <v>3.7509079205314835E-2</v>
      </c>
      <c r="AZ72" s="116">
        <f>(SUMPRODUCT(AN72:AW72,MMULT(AN72:AW72,幕後結果!$AB$9:$AK$18)))*252</f>
        <v>4.8855058733109427E-2</v>
      </c>
      <c r="BA72" s="116">
        <f t="shared" si="25"/>
        <v>0.22103180479991885</v>
      </c>
      <c r="BB72" s="92">
        <f t="shared" si="26"/>
        <v>-2.4389796751490601E-2</v>
      </c>
      <c r="BC72" s="50"/>
      <c r="BD72" s="50"/>
    </row>
    <row r="73" spans="1:56">
      <c r="A73" s="85">
        <v>72</v>
      </c>
      <c r="B73" s="116">
        <v>0.67486675942464358</v>
      </c>
      <c r="C73" s="116">
        <v>0.78149727238981304</v>
      </c>
      <c r="D73" s="116">
        <v>0.25026985652491751</v>
      </c>
      <c r="E73" s="116">
        <v>0.26833370114198973</v>
      </c>
      <c r="F73" s="116">
        <v>0.4853081948356297</v>
      </c>
      <c r="G73" s="116">
        <v>0.64936275147657008</v>
      </c>
      <c r="H73" s="116">
        <v>0.23231529599849354</v>
      </c>
      <c r="I73" s="116">
        <v>0.41024408571560778</v>
      </c>
      <c r="J73" s="116">
        <v>0.9976812481467674</v>
      </c>
      <c r="K73" s="94">
        <v>0.83936633733555177</v>
      </c>
      <c r="L73" s="95"/>
      <c r="M73" s="96">
        <v>72</v>
      </c>
      <c r="N73" s="119">
        <v>0.45339202068628209</v>
      </c>
      <c r="O73" s="119">
        <v>0.77725988836564575</v>
      </c>
      <c r="P73" s="119">
        <v>-0.67364079112843978</v>
      </c>
      <c r="Q73" s="119">
        <v>-0.61786034283741686</v>
      </c>
      <c r="R73" s="119">
        <v>-3.6835222413283873E-2</v>
      </c>
      <c r="S73" s="119">
        <v>0.38360059756131981</v>
      </c>
      <c r="T73" s="119">
        <v>-0.73124324180053002</v>
      </c>
      <c r="U73" s="116">
        <v>-0.2269171431541939</v>
      </c>
      <c r="V73" s="116">
        <v>2.8311908734851525</v>
      </c>
      <c r="W73" s="88">
        <v>0.99185692268496917</v>
      </c>
      <c r="X73" s="50"/>
      <c r="Y73" s="89">
        <v>72</v>
      </c>
      <c r="Z73" s="116">
        <f>(幕後結果!$AB$2+幕後結果!$AB$4*幕後結果_最佳化!$N1074)*12/3</f>
        <v>0.51461871829123562</v>
      </c>
      <c r="AA73" s="116">
        <f>(幕後結果!$AC$2+幕後結果!$AC$4*幕後結果_最佳化!$O1074)*12/3</f>
        <v>-0.26740487426468507</v>
      </c>
      <c r="AB73" s="116">
        <f>(幕後結果!$AD$2+幕後結果!$AD$4*幕後結果_最佳化!$P1074)*12/3</f>
        <v>9.452890529228386E-2</v>
      </c>
      <c r="AC73" s="116">
        <f>(幕後結果!$AE$2+幕後結果!$AE$4*幕後結果_最佳化!$Q1074)*12/3</f>
        <v>0.44250465193008459</v>
      </c>
      <c r="AD73" s="116">
        <f>(幕後結果!$AF$2+幕後結果!$AF$4*幕後結果_最佳化!$R1074)*12/3</f>
        <v>-0.15348183273583871</v>
      </c>
      <c r="AE73" s="116">
        <f>(幕後結果!$AG$2+幕後結果!$AG$4*幕後結果_最佳化!$S1074)*12/3</f>
        <v>0.4393714055898667</v>
      </c>
      <c r="AF73" s="116">
        <f>(幕後結果!$AH$2+幕後結果!$AH$4*幕後結果_最佳化!$T1074)*12/3</f>
        <v>0.58051094760722521</v>
      </c>
      <c r="AG73" s="116">
        <f>(幕後結果!$AI$2+幕後結果!$AI$4*幕後結果_最佳化!$U1074)*12/3</f>
        <v>-0.89697316479321731</v>
      </c>
      <c r="AH73" s="116">
        <f>(幕後結果!$AJ$2+幕後結果!$AJ$4*幕後結果_最佳化!$V1074)*12/3</f>
        <v>2.144336741021398</v>
      </c>
      <c r="AI73" s="90">
        <f>(幕後結果!$AK$2+幕後結果!$AK$4*幕後結果_最佳化!$W1074)*12/3</f>
        <v>0.26139889827892676</v>
      </c>
      <c r="AJ73" s="50"/>
      <c r="AK73" s="50"/>
      <c r="AL73" s="50"/>
      <c r="AM73" s="98">
        <v>72</v>
      </c>
      <c r="AN73" s="116">
        <f t="shared" si="14"/>
        <v>2.6177470416917672E-2</v>
      </c>
      <c r="AO73" s="116">
        <f t="shared" si="15"/>
        <v>0.12368167243644397</v>
      </c>
      <c r="AP73" s="116">
        <f t="shared" si="16"/>
        <v>9.6054441348243147E-2</v>
      </c>
      <c r="AQ73" s="116">
        <f t="shared" si="17"/>
        <v>0.10139570139188772</v>
      </c>
      <c r="AR73" s="116">
        <f t="shared" si="18"/>
        <v>0.17689602496026346</v>
      </c>
      <c r="AS73" s="116">
        <f t="shared" si="19"/>
        <v>9.0900682204577768E-2</v>
      </c>
      <c r="AT73" s="116">
        <f t="shared" si="20"/>
        <v>0.11078475273219021</v>
      </c>
      <c r="AU73" s="116">
        <f t="shared" si="21"/>
        <v>0.17129701755225424</v>
      </c>
      <c r="AV73" s="116">
        <f t="shared" si="22"/>
        <v>8.1277429711660281E-3</v>
      </c>
      <c r="AW73" s="116">
        <f t="shared" si="23"/>
        <v>9.4684493986055718E-2</v>
      </c>
      <c r="AX73" s="116">
        <f t="shared" si="24"/>
        <v>1</v>
      </c>
      <c r="AY73" s="116">
        <f>SUMPRODUCT(AN73:AW73,幕後結果_最佳化!$Z$1005:$AI$1005)</f>
        <v>-6.7339424340048942E-2</v>
      </c>
      <c r="AZ73" s="116">
        <f>(SUMPRODUCT(AN73:AW73,MMULT(AN73:AW73,幕後結果!$AB$9:$AK$18)))*252</f>
        <v>4.3422259991478217E-2</v>
      </c>
      <c r="BA73" s="116">
        <f t="shared" si="25"/>
        <v>0.20838008540040054</v>
      </c>
      <c r="BB73" s="92">
        <f t="shared" si="26"/>
        <v>-0.52903051713518989</v>
      </c>
      <c r="BC73" s="50"/>
      <c r="BD73" s="50"/>
    </row>
    <row r="74" spans="1:56">
      <c r="A74" s="85">
        <v>73</v>
      </c>
      <c r="B74" s="116">
        <v>0.99823142850901059</v>
      </c>
      <c r="C74" s="116">
        <v>0.49993840032924242</v>
      </c>
      <c r="D74" s="116">
        <v>5.5846364064292331E-2</v>
      </c>
      <c r="E74" s="116">
        <v>0.53648110220936873</v>
      </c>
      <c r="F74" s="116">
        <v>0.51131411141724836</v>
      </c>
      <c r="G74" s="116">
        <v>0.20279330162459774</v>
      </c>
      <c r="H74" s="116">
        <v>0.50295093927038836</v>
      </c>
      <c r="I74" s="116">
        <v>0.74133397941496448</v>
      </c>
      <c r="J74" s="116">
        <v>0.30550108056323588</v>
      </c>
      <c r="K74" s="94">
        <v>0.68177597049040961</v>
      </c>
      <c r="L74" s="95"/>
      <c r="M74" s="96">
        <v>73</v>
      </c>
      <c r="N74" s="119">
        <v>2.9167366361461347</v>
      </c>
      <c r="O74" s="119">
        <v>-1.5440747704247552E-4</v>
      </c>
      <c r="P74" s="119">
        <v>-1.5906306249154378</v>
      </c>
      <c r="Q74" s="119">
        <v>9.1572381522098276E-2</v>
      </c>
      <c r="R74" s="119">
        <v>2.8364074369439961E-2</v>
      </c>
      <c r="S74" s="119">
        <v>-0.83168529459529361</v>
      </c>
      <c r="T74" s="119">
        <v>7.3969752658707942E-3</v>
      </c>
      <c r="U74" s="116">
        <v>0.64746345189130272</v>
      </c>
      <c r="V74" s="116">
        <v>-0.50864345870553884</v>
      </c>
      <c r="W74" s="88">
        <v>0.47267080440696713</v>
      </c>
      <c r="X74" s="50"/>
      <c r="Y74" s="89">
        <v>73</v>
      </c>
      <c r="Z74" s="116">
        <f>(幕後結果!$AB$2+幕後結果!$AB$4*幕後結果_最佳化!$N1075)*12/3</f>
        <v>3.572985203284087</v>
      </c>
      <c r="AA74" s="116">
        <f>(幕後結果!$AC$2+幕後結果!$AC$4*幕後結果_最佳化!$O1075)*12/3</f>
        <v>-1.1247105904053292</v>
      </c>
      <c r="AB74" s="116">
        <f>(幕後結果!$AD$2+幕後結果!$AD$4*幕後結果_最佳化!$P1075)*12/3</f>
        <v>-3.6579381042088577E-2</v>
      </c>
      <c r="AC74" s="116">
        <f>(幕後結果!$AE$2+幕後結果!$AE$4*幕後結果_最佳化!$Q1075)*12/3</f>
        <v>0.75300049273820546</v>
      </c>
      <c r="AD74" s="116">
        <f>(幕後結果!$AF$2+幕後結果!$AF$4*幕後結果_最佳化!$R1075)*12/3</f>
        <v>-0.31976246133195607</v>
      </c>
      <c r="AE74" s="116">
        <f>(幕後結果!$AG$2+幕後結果!$AG$4*幕後結果_最佳化!$S1075)*12/3</f>
        <v>0.10521709442328782</v>
      </c>
      <c r="AF74" s="116">
        <f>(幕後結果!$AH$2+幕後結果!$AH$4*幕後結果_最佳化!$T1075)*12/3</f>
        <v>1.7593497159174618</v>
      </c>
      <c r="AG74" s="116">
        <f>(幕後結果!$AI$2+幕後結果!$AI$4*幕後結果_最佳化!$U1075)*12/3</f>
        <v>1.3585786841208991</v>
      </c>
      <c r="AH74" s="116">
        <f>(幕後結果!$AJ$2+幕後結果!$AJ$4*幕後結果_最佳化!$V1075)*12/3</f>
        <v>0.25875192367674649</v>
      </c>
      <c r="AI74" s="90">
        <f>(幕後結果!$AK$2+幕後結果!$AK$4*幕後結果_最佳化!$W1075)*12/3</f>
        <v>0.37089958791101402</v>
      </c>
      <c r="AJ74" s="50"/>
      <c r="AK74" s="50"/>
      <c r="AL74" s="50"/>
      <c r="AM74" s="98">
        <v>73</v>
      </c>
      <c r="AN74" s="116">
        <f t="shared" si="14"/>
        <v>1.6002544273033374E-2</v>
      </c>
      <c r="AO74" s="116">
        <f t="shared" si="15"/>
        <v>0.12036021045548381</v>
      </c>
      <c r="AP74" s="116">
        <f t="shared" si="16"/>
        <v>9.0907783650412466E-2</v>
      </c>
      <c r="AQ74" s="116">
        <f t="shared" si="17"/>
        <v>8.105336369621452E-2</v>
      </c>
      <c r="AR74" s="116">
        <f t="shared" si="18"/>
        <v>0.15984122408891896</v>
      </c>
      <c r="AS74" s="116">
        <f t="shared" si="19"/>
        <v>7.7308506014533374E-2</v>
      </c>
      <c r="AT74" s="116">
        <f t="shared" si="20"/>
        <v>0.14331553762620364</v>
      </c>
      <c r="AU74" s="116">
        <f t="shared" si="21"/>
        <v>0.14909872549417477</v>
      </c>
      <c r="AV74" s="116">
        <f t="shared" si="22"/>
        <v>1.8357195300872119E-2</v>
      </c>
      <c r="AW74" s="116">
        <f t="shared" si="23"/>
        <v>0.14375490940015284</v>
      </c>
      <c r="AX74" s="116">
        <f t="shared" si="24"/>
        <v>0.99999999999999978</v>
      </c>
      <c r="AY74" s="116">
        <f>SUMPRODUCT(AN74:AW74,幕後結果_最佳化!$Z$1005:$AI$1005)</f>
        <v>-4.9300374201084247E-2</v>
      </c>
      <c r="AZ74" s="116">
        <f>(SUMPRODUCT(AN74:AW74,MMULT(AN74:AW74,幕後結果!$AB$9:$AK$18)))*252</f>
        <v>4.1400921703011732E-2</v>
      </c>
      <c r="BA74" s="116">
        <f t="shared" si="25"/>
        <v>0.20347216444273583</v>
      </c>
      <c r="BB74" s="92">
        <f t="shared" si="26"/>
        <v>-0.45313507355465643</v>
      </c>
      <c r="BC74" s="50"/>
      <c r="BD74" s="50"/>
    </row>
    <row r="75" spans="1:56">
      <c r="A75" s="85">
        <v>74</v>
      </c>
      <c r="B75" s="116">
        <v>0.83604850990243618</v>
      </c>
      <c r="C75" s="116">
        <v>0.68849014017214283</v>
      </c>
      <c r="D75" s="116">
        <v>0.29657305617269514</v>
      </c>
      <c r="E75" s="116">
        <v>0.55728986715280104</v>
      </c>
      <c r="F75" s="116">
        <v>0.49048964776065018</v>
      </c>
      <c r="G75" s="116">
        <v>0.46246716538397292</v>
      </c>
      <c r="H75" s="116">
        <v>0.4545156012913687</v>
      </c>
      <c r="I75" s="116">
        <v>0.42701090697568689</v>
      </c>
      <c r="J75" s="116">
        <v>0.40846376000632079</v>
      </c>
      <c r="K75" s="94">
        <v>0.14480389824072337</v>
      </c>
      <c r="L75" s="95"/>
      <c r="M75" s="96">
        <v>74</v>
      </c>
      <c r="N75" s="119">
        <v>0.97834649742563773</v>
      </c>
      <c r="O75" s="119">
        <v>0.49157514230828281</v>
      </c>
      <c r="P75" s="119">
        <v>-0.53428247913645377</v>
      </c>
      <c r="Q75" s="119">
        <v>0.14410156909785279</v>
      </c>
      <c r="R75" s="119">
        <v>-2.3841176193077983E-2</v>
      </c>
      <c r="S75" s="119">
        <v>-9.4220084315120245E-2</v>
      </c>
      <c r="T75" s="119">
        <v>-0.11426061508365838</v>
      </c>
      <c r="U75" s="116">
        <v>-0.18398934466530648</v>
      </c>
      <c r="V75" s="116">
        <v>-0.23149853940247822</v>
      </c>
      <c r="W75" s="88">
        <v>-1.0589823972158854</v>
      </c>
      <c r="X75" s="50"/>
      <c r="Y75" s="89">
        <v>74</v>
      </c>
      <c r="Z75" s="116">
        <f>(幕後結果!$AB$2+幕後結果!$AB$4*幕後結果_最佳化!$N1076)*12/3</f>
        <v>1.1663761572344231</v>
      </c>
      <c r="AA75" s="116">
        <f>(幕後結果!$AC$2+幕後結果!$AC$4*幕後結果_最佳化!$O1076)*12/3</f>
        <v>-0.61548858024285302</v>
      </c>
      <c r="AB75" s="116">
        <f>(幕後結果!$AD$2+幕後結果!$AD$4*幕後結果_最佳化!$P1076)*12/3</f>
        <v>0.34429643620329503</v>
      </c>
      <c r="AC75" s="116">
        <f>(幕後結果!$AE$2+幕後結果!$AE$4*幕後結果_最佳化!$Q1076)*12/3</f>
        <v>1.0097345778001381</v>
      </c>
      <c r="AD75" s="116">
        <f>(幕後結果!$AF$2+幕後結果!$AF$4*幕後結果_最佳化!$R1076)*12/3</f>
        <v>-0.11941806861136998</v>
      </c>
      <c r="AE75" s="116">
        <f>(幕後結果!$AG$2+幕後結果!$AG$4*幕後結果_最佳化!$S1076)*12/3</f>
        <v>0.57590653628541988</v>
      </c>
      <c r="AF75" s="116">
        <f>(幕後結果!$AH$2+幕後結果!$AH$4*幕後結果_最佳化!$T1076)*12/3</f>
        <v>1.2330410416127737</v>
      </c>
      <c r="AG75" s="116">
        <f>(幕後結果!$AI$2+幕後結果!$AI$4*幕後結果_最佳化!$U1076)*12/3</f>
        <v>-0.59425580982317938</v>
      </c>
      <c r="AH75" s="116">
        <f>(幕後結果!$AJ$2+幕後結果!$AJ$4*幕後結果_最佳化!$V1076)*12/3</f>
        <v>0.21474982675903295</v>
      </c>
      <c r="AI75" s="90">
        <f>(幕後結果!$AK$2+幕後結果!$AK$4*幕後結果_最佳化!$W1076)*12/3</f>
        <v>-0.64821951144369117</v>
      </c>
      <c r="AJ75" s="50"/>
      <c r="AK75" s="50"/>
      <c r="AL75" s="50"/>
      <c r="AM75" s="98">
        <v>74</v>
      </c>
      <c r="AN75" s="116">
        <f t="shared" si="14"/>
        <v>0.11147840664187181</v>
      </c>
      <c r="AO75" s="116">
        <f t="shared" si="15"/>
        <v>8.176258679920595E-2</v>
      </c>
      <c r="AP75" s="116">
        <f t="shared" si="16"/>
        <v>6.9010848936050084E-2</v>
      </c>
      <c r="AQ75" s="116">
        <f t="shared" si="17"/>
        <v>0.12468464402693701</v>
      </c>
      <c r="AR75" s="116">
        <f t="shared" si="18"/>
        <v>3.7140823317432375E-2</v>
      </c>
      <c r="AS75" s="116">
        <f t="shared" si="19"/>
        <v>0.13140625164804137</v>
      </c>
      <c r="AT75" s="116">
        <f t="shared" si="20"/>
        <v>0.12727137721509199</v>
      </c>
      <c r="AU75" s="116">
        <f t="shared" si="21"/>
        <v>7.6588731288038198E-2</v>
      </c>
      <c r="AV75" s="116">
        <f t="shared" si="22"/>
        <v>0.11489362553596376</v>
      </c>
      <c r="AW75" s="116">
        <f t="shared" si="23"/>
        <v>0.12576270459136737</v>
      </c>
      <c r="AX75" s="116">
        <f t="shared" si="24"/>
        <v>0.99999999999999989</v>
      </c>
      <c r="AY75" s="116">
        <f>SUMPRODUCT(AN75:AW75,幕後結果_最佳化!$Z$1005:$AI$1005)</f>
        <v>0.11897286485724812</v>
      </c>
      <c r="AZ75" s="116">
        <f>(SUMPRODUCT(AN75:AW75,MMULT(AN75:AW75,幕後結果!$AB$9:$AK$18)))*252</f>
        <v>4.5947795725727388E-2</v>
      </c>
      <c r="BA75" s="116">
        <f t="shared" si="25"/>
        <v>0.21435436950462985</v>
      </c>
      <c r="BB75" s="92">
        <f t="shared" si="26"/>
        <v>0.35489299813692399</v>
      </c>
      <c r="BC75" s="50"/>
      <c r="BD75" s="50"/>
    </row>
    <row r="76" spans="1:56">
      <c r="A76" s="85">
        <v>75</v>
      </c>
      <c r="B76" s="116">
        <v>0.71702939375941388</v>
      </c>
      <c r="C76" s="116">
        <v>0.90265133853029633</v>
      </c>
      <c r="D76" s="116">
        <v>0.19481983057147789</v>
      </c>
      <c r="E76" s="116">
        <v>0.70242193244956086</v>
      </c>
      <c r="F76" s="116">
        <v>0.2683805335089513</v>
      </c>
      <c r="G76" s="116">
        <v>2.6997171215155102E-3</v>
      </c>
      <c r="H76" s="116">
        <v>0.88598831161707103</v>
      </c>
      <c r="I76" s="116">
        <v>0.59765012990126576</v>
      </c>
      <c r="J76" s="116">
        <v>0.18694770578591191</v>
      </c>
      <c r="K76" s="94">
        <v>0.77191268148383663</v>
      </c>
      <c r="L76" s="95"/>
      <c r="M76" s="96">
        <v>75</v>
      </c>
      <c r="N76" s="119">
        <v>0.57403929237296947</v>
      </c>
      <c r="O76" s="119">
        <v>1.2968078095931665</v>
      </c>
      <c r="P76" s="119">
        <v>-0.86027102482095019</v>
      </c>
      <c r="Q76" s="119">
        <v>0.53137905156702636</v>
      </c>
      <c r="R76" s="119">
        <v>-0.61771826928295137</v>
      </c>
      <c r="S76" s="119">
        <v>-2.782184456097534</v>
      </c>
      <c r="T76" s="119">
        <v>1.2054662050628713</v>
      </c>
      <c r="U76" s="116">
        <v>0.24726939826986702</v>
      </c>
      <c r="V76" s="116">
        <v>-0.88920035594158398</v>
      </c>
      <c r="W76" s="88">
        <v>0.74516060186838495</v>
      </c>
      <c r="X76" s="50"/>
      <c r="Y76" s="89">
        <v>75</v>
      </c>
      <c r="Z76" s="116">
        <f>(幕後結果!$AB$2+幕後結果!$AB$4*幕後結果_最佳化!$N1077)*12/3</f>
        <v>0.66440838633713772</v>
      </c>
      <c r="AA76" s="116">
        <f>(幕後結果!$AC$2+幕後結果!$AC$4*幕後結果_最佳化!$O1077)*12/3</f>
        <v>0.45905249773097379</v>
      </c>
      <c r="AB76" s="116">
        <f>(幕後結果!$AD$2+幕後結果!$AD$4*幕後結果_最佳化!$P1077)*12/3</f>
        <v>2.2021697402780316E-2</v>
      </c>
      <c r="AC76" s="116">
        <f>(幕後結果!$AE$2+幕後結果!$AE$4*幕後結果_最佳化!$Q1077)*12/3</f>
        <v>1.3289647072964963</v>
      </c>
      <c r="AD76" s="116">
        <f>(幕後結果!$AF$2+幕後結果!$AF$4*幕後結果_最佳化!$R1077)*12/3</f>
        <v>-0.4143433051997068</v>
      </c>
      <c r="AE76" s="116">
        <f>(幕後結果!$AG$2+幕後結果!$AG$4*幕後結果_最佳化!$S1077)*12/3</f>
        <v>-1.1687579293786974</v>
      </c>
      <c r="AF76" s="116">
        <f>(幕後結果!$AH$2+幕後結果!$AH$4*幕後結果_最佳化!$T1077)*12/3</f>
        <v>2.2742939829396249</v>
      </c>
      <c r="AG76" s="116">
        <f>(幕後結果!$AI$2+幕後結果!$AI$4*幕後結果_最佳化!$U1077)*12/3</f>
        <v>-0.56165888579930501</v>
      </c>
      <c r="AH76" s="116">
        <f>(幕後結果!$AJ$2+幕後結果!$AJ$4*幕後結果_最佳化!$V1077)*12/3</f>
        <v>0.19387839805010784</v>
      </c>
      <c r="AI76" s="90">
        <f>(幕後結果!$AK$2+幕後結果!$AK$4*幕後結果_最佳化!$W1077)*12/3</f>
        <v>-6.1194648374392258E-2</v>
      </c>
      <c r="AJ76" s="50"/>
      <c r="AK76" s="50"/>
      <c r="AL76" s="50"/>
      <c r="AM76" s="98">
        <v>75</v>
      </c>
      <c r="AN76" s="116">
        <f t="shared" si="14"/>
        <v>7.7896429842117143E-2</v>
      </c>
      <c r="AO76" s="116">
        <f t="shared" si="15"/>
        <v>0.17538053205537579</v>
      </c>
      <c r="AP76" s="116">
        <f t="shared" si="16"/>
        <v>5.531297672451526E-3</v>
      </c>
      <c r="AQ76" s="116">
        <f t="shared" si="17"/>
        <v>0.11753431623317842</v>
      </c>
      <c r="AR76" s="116">
        <f t="shared" si="18"/>
        <v>0.13328231545444558</v>
      </c>
      <c r="AS76" s="116">
        <f t="shared" si="19"/>
        <v>2.7924294320204494E-2</v>
      </c>
      <c r="AT76" s="116">
        <f t="shared" si="20"/>
        <v>8.061640767641795E-2</v>
      </c>
      <c r="AU76" s="116">
        <f t="shared" si="21"/>
        <v>0.13898728830012178</v>
      </c>
      <c r="AV76" s="116">
        <f t="shared" si="22"/>
        <v>0.15204500334701007</v>
      </c>
      <c r="AW76" s="116">
        <f t="shared" si="23"/>
        <v>9.0802115098677097E-2</v>
      </c>
      <c r="AX76" s="116">
        <f t="shared" si="24"/>
        <v>0.99999999999999989</v>
      </c>
      <c r="AY76" s="116">
        <f>SUMPRODUCT(AN76:AW76,幕後結果_最佳化!$Z$1005:$AI$1005)</f>
        <v>-0.17010249571544531</v>
      </c>
      <c r="AZ76" s="116">
        <f>(SUMPRODUCT(AN76:AW76,MMULT(AN76:AW76,幕後結果!$AB$9:$AK$18)))*252</f>
        <v>4.9201841126105456E-2</v>
      </c>
      <c r="BA76" s="116">
        <f t="shared" si="25"/>
        <v>0.22181488030811966</v>
      </c>
      <c r="BB76" s="92">
        <f t="shared" si="26"/>
        <v>-0.96027144535825004</v>
      </c>
      <c r="BC76" s="50"/>
      <c r="BD76" s="50"/>
    </row>
    <row r="77" spans="1:56">
      <c r="A77" s="85">
        <v>76</v>
      </c>
      <c r="B77" s="116">
        <v>7.6730927344965449E-2</v>
      </c>
      <c r="C77" s="116">
        <v>0.74827636833365463</v>
      </c>
      <c r="D77" s="116">
        <v>0.69712652178386336</v>
      </c>
      <c r="E77" s="116">
        <v>0.2480222545093691</v>
      </c>
      <c r="F77" s="116">
        <v>0.56207286009815882</v>
      </c>
      <c r="G77" s="116">
        <v>0.13310377374787197</v>
      </c>
      <c r="H77" s="116">
        <v>0.68090598130595192</v>
      </c>
      <c r="I77" s="116">
        <v>0.41446350812497434</v>
      </c>
      <c r="J77" s="116">
        <v>0.54366822285766081</v>
      </c>
      <c r="K77" s="94">
        <v>0.9161692029990347</v>
      </c>
      <c r="L77" s="95"/>
      <c r="M77" s="96">
        <v>76</v>
      </c>
      <c r="N77" s="119">
        <v>-1.4274096369058578</v>
      </c>
      <c r="O77" s="119">
        <v>0.66907558513539744</v>
      </c>
      <c r="P77" s="119">
        <v>0.5161538550012128</v>
      </c>
      <c r="Q77" s="119">
        <v>-0.68072658855203938</v>
      </c>
      <c r="R77" s="119">
        <v>0.15622676567507046</v>
      </c>
      <c r="S77" s="119">
        <v>-1.1118386106893703</v>
      </c>
      <c r="T77" s="119">
        <v>0.47023373111954936</v>
      </c>
      <c r="U77" s="116">
        <v>-0.2160779125645087</v>
      </c>
      <c r="V77" s="116">
        <v>0.10967950587715962</v>
      </c>
      <c r="W77" s="88">
        <v>1.3797566176655112</v>
      </c>
      <c r="X77" s="50"/>
      <c r="Y77" s="89">
        <v>76</v>
      </c>
      <c r="Z77" s="116">
        <f>(幕後結果!$AB$2+幕後結果!$AB$4*幕後結果_最佳化!$N1078)*12/3</f>
        <v>-1.8204913261574152</v>
      </c>
      <c r="AA77" s="116">
        <f>(幕後結果!$AC$2+幕後結果!$AC$4*幕後結果_最佳化!$O1078)*12/3</f>
        <v>-0.57990432447801854</v>
      </c>
      <c r="AB77" s="116">
        <f>(幕後結果!$AD$2+幕後結果!$AD$4*幕後結果_最佳化!$P1078)*12/3</f>
        <v>0.54737660912679409</v>
      </c>
      <c r="AC77" s="116">
        <f>(幕後結果!$AE$2+幕後結果!$AE$4*幕後結果_最佳化!$Q1078)*12/3</f>
        <v>0.54664838193313026</v>
      </c>
      <c r="AD77" s="116">
        <f>(幕後結果!$AF$2+幕後結果!$AF$4*幕後結果_最佳化!$R1078)*12/3</f>
        <v>0.14706281117542008</v>
      </c>
      <c r="AE77" s="116">
        <f>(幕後結果!$AG$2+幕後結果!$AG$4*幕後結果_最佳化!$S1078)*12/3</f>
        <v>-0.87608918659633517</v>
      </c>
      <c r="AF77" s="116">
        <f>(幕後結果!$AH$2+幕後結果!$AH$4*幕後結果_最佳化!$T1078)*12/3</f>
        <v>1.4718131677730888</v>
      </c>
      <c r="AG77" s="116">
        <f>(幕後結果!$AI$2+幕後結果!$AI$4*幕後結果_最佳化!$U1078)*12/3</f>
        <v>-1.8668532325532059</v>
      </c>
      <c r="AH77" s="116">
        <f>(幕後結果!$AJ$2+幕後結果!$AJ$4*幕後結果_最佳化!$V1078)*12/3</f>
        <v>0.26235330182140432</v>
      </c>
      <c r="AI77" s="90">
        <f>(幕後結果!$AK$2+幕後結果!$AK$4*幕後結果_最佳化!$W1078)*12/3</f>
        <v>-0.13089038076345366</v>
      </c>
      <c r="AJ77" s="50"/>
      <c r="AK77" s="50"/>
      <c r="AL77" s="50"/>
      <c r="AM77" s="98">
        <v>76</v>
      </c>
      <c r="AN77" s="116">
        <f t="shared" si="14"/>
        <v>5.332282293507911E-2</v>
      </c>
      <c r="AO77" s="116">
        <f t="shared" si="15"/>
        <v>0.12069603185347259</v>
      </c>
      <c r="AP77" s="116">
        <f t="shared" si="16"/>
        <v>5.0145505778042609E-2</v>
      </c>
      <c r="AQ77" s="116">
        <f t="shared" si="17"/>
        <v>0.10536256741854939</v>
      </c>
      <c r="AR77" s="116">
        <f t="shared" si="18"/>
        <v>5.9687937769302701E-2</v>
      </c>
      <c r="AS77" s="116">
        <f t="shared" si="19"/>
        <v>3.2426036125408814E-2</v>
      </c>
      <c r="AT77" s="116">
        <f t="shared" si="20"/>
        <v>1.2744961996554805E-2</v>
      </c>
      <c r="AU77" s="116">
        <f t="shared" si="21"/>
        <v>0.20460254857902194</v>
      </c>
      <c r="AV77" s="116">
        <f t="shared" si="22"/>
        <v>0.18991584174014584</v>
      </c>
      <c r="AW77" s="116">
        <f t="shared" si="23"/>
        <v>0.1710957458044223</v>
      </c>
      <c r="AX77" s="116">
        <f t="shared" si="24"/>
        <v>1</v>
      </c>
      <c r="AY77" s="116">
        <f>SUMPRODUCT(AN77:AW77,幕後結果_最佳化!$Z$1005:$AI$1005)</f>
        <v>-0.24340961874988487</v>
      </c>
      <c r="AZ77" s="116">
        <f>(SUMPRODUCT(AN77:AW77,MMULT(AN77:AW77,幕後結果!$AB$9:$AK$18)))*252</f>
        <v>5.126571114895305E-2</v>
      </c>
      <c r="BA77" s="116">
        <f t="shared" si="25"/>
        <v>0.22641932591753966</v>
      </c>
      <c r="BB77" s="92">
        <f t="shared" si="26"/>
        <v>-1.2645105164483921</v>
      </c>
      <c r="BC77" s="50"/>
      <c r="BD77" s="50"/>
    </row>
    <row r="78" spans="1:56">
      <c r="A78" s="85">
        <v>77</v>
      </c>
      <c r="B78" s="116">
        <v>0.2192567641777452</v>
      </c>
      <c r="C78" s="116">
        <v>0.76796542798521528</v>
      </c>
      <c r="D78" s="116">
        <v>0.5187607084738588</v>
      </c>
      <c r="E78" s="116">
        <v>0.82776789689757413</v>
      </c>
      <c r="F78" s="116">
        <v>0.21950374974004561</v>
      </c>
      <c r="G78" s="116">
        <v>6.9185641264757347E-3</v>
      </c>
      <c r="H78" s="116">
        <v>0.42528117887992889</v>
      </c>
      <c r="I78" s="116">
        <v>7.9070753580819275E-2</v>
      </c>
      <c r="J78" s="116">
        <v>0.84143656338366224</v>
      </c>
      <c r="K78" s="94">
        <v>0.7447133813225999</v>
      </c>
      <c r="L78" s="95"/>
      <c r="M78" s="96">
        <v>77</v>
      </c>
      <c r="N78" s="119">
        <v>-0.77470579092004954</v>
      </c>
      <c r="O78" s="119">
        <v>0.73216290283817642</v>
      </c>
      <c r="P78" s="119">
        <v>4.7043468442658186E-2</v>
      </c>
      <c r="Q78" s="119">
        <v>0.94538137722205406</v>
      </c>
      <c r="R78" s="119">
        <v>-0.77387029170126687</v>
      </c>
      <c r="S78" s="119">
        <v>-2.4614640025908621</v>
      </c>
      <c r="T78" s="119">
        <v>-0.18840094653037409</v>
      </c>
      <c r="U78" s="116">
        <v>-1.4113497660617709</v>
      </c>
      <c r="V78" s="116">
        <v>1.0003795283179131</v>
      </c>
      <c r="W78" s="88">
        <v>0.65794536727080366</v>
      </c>
      <c r="X78" s="50"/>
      <c r="Y78" s="89">
        <v>77</v>
      </c>
      <c r="Z78" s="116">
        <f>(幕後結果!$AB$2+幕後結果!$AB$4*幕後結果_最佳化!$N1079)*12/3</f>
        <v>-1.0101266071242712</v>
      </c>
      <c r="AA78" s="116">
        <f>(幕後結果!$AC$2+幕後結果!$AC$4*幕後結果_最佳化!$O1079)*12/3</f>
        <v>-0.43625517807446262</v>
      </c>
      <c r="AB78" s="116">
        <f>(幕後結果!$AD$2+幕後結果!$AD$4*幕後結果_最佳化!$P1079)*12/3</f>
        <v>0.34414209354421271</v>
      </c>
      <c r="AC78" s="116">
        <f>(幕後結果!$AE$2+幕後結果!$AE$4*幕後結果_最佳化!$Q1079)*12/3</f>
        <v>1.6650333956762209</v>
      </c>
      <c r="AD78" s="116">
        <f>(幕後結果!$AF$2+幕後結果!$AF$4*幕後結果_最佳化!$R1079)*12/3</f>
        <v>-0.40708088978040258</v>
      </c>
      <c r="AE78" s="116">
        <f>(幕後結果!$AG$2+幕後結果!$AG$4*幕後結果_最佳化!$S1079)*12/3</f>
        <v>-0.98684754748717829</v>
      </c>
      <c r="AF78" s="116">
        <f>(幕後結果!$AH$2+幕後結果!$AH$4*幕後結果_最佳化!$T1079)*12/3</f>
        <v>0.66356652523381543</v>
      </c>
      <c r="AG78" s="116">
        <f>(幕後結果!$AI$2+幕後結果!$AI$4*幕後結果_最佳化!$U1079)*12/3</f>
        <v>-3.1676392299909732</v>
      </c>
      <c r="AH78" s="116">
        <f>(幕後結果!$AJ$2+幕後結果!$AJ$4*幕後結果_最佳化!$V1079)*12/3</f>
        <v>0.67989694075565188</v>
      </c>
      <c r="AI78" s="90">
        <f>(幕後結果!$AK$2+幕後結果!$AK$4*幕後結果_最佳化!$W1079)*12/3</f>
        <v>-0.50879048965543383</v>
      </c>
      <c r="AJ78" s="50"/>
      <c r="AK78" s="50"/>
      <c r="AL78" s="50"/>
      <c r="AM78" s="98">
        <v>77</v>
      </c>
      <c r="AN78" s="116">
        <f t="shared" si="14"/>
        <v>0.13214687102580039</v>
      </c>
      <c r="AO78" s="116">
        <f t="shared" si="15"/>
        <v>6.0811117470313959E-2</v>
      </c>
      <c r="AP78" s="116">
        <f t="shared" si="16"/>
        <v>8.6684836694085873E-2</v>
      </c>
      <c r="AQ78" s="116">
        <f t="shared" si="17"/>
        <v>0.15922042194801614</v>
      </c>
      <c r="AR78" s="116">
        <f t="shared" si="18"/>
        <v>1.8266928638960518E-2</v>
      </c>
      <c r="AS78" s="116">
        <f t="shared" si="19"/>
        <v>0.16214207032090883</v>
      </c>
      <c r="AT78" s="116">
        <f t="shared" si="20"/>
        <v>0.15022527926669452</v>
      </c>
      <c r="AU78" s="116">
        <f t="shared" si="21"/>
        <v>4.8302343929625416E-2</v>
      </c>
      <c r="AV78" s="116">
        <f t="shared" si="22"/>
        <v>5.8769682812441389E-2</v>
      </c>
      <c r="AW78" s="116">
        <f t="shared" si="23"/>
        <v>0.12343044789315302</v>
      </c>
      <c r="AX78" s="116">
        <f t="shared" si="24"/>
        <v>1</v>
      </c>
      <c r="AY78" s="116">
        <f>SUMPRODUCT(AN78:AW78,幕後結果_最佳化!$Z$1005:$AI$1005)</f>
        <v>0.24153865081878539</v>
      </c>
      <c r="AZ78" s="116">
        <f>(SUMPRODUCT(AN78:AW78,MMULT(AN78:AW78,幕後結果!$AB$9:$AK$18)))*252</f>
        <v>4.78688426050582E-2</v>
      </c>
      <c r="BA78" s="116">
        <f t="shared" si="25"/>
        <v>0.2187894938178207</v>
      </c>
      <c r="BB78" s="92">
        <f t="shared" si="26"/>
        <v>0.90789848887435931</v>
      </c>
      <c r="BC78" s="50"/>
      <c r="BD78" s="50"/>
    </row>
    <row r="79" spans="1:56">
      <c r="A79" s="85">
        <v>78</v>
      </c>
      <c r="B79" s="116">
        <v>0.90247356259806977</v>
      </c>
      <c r="C79" s="116">
        <v>0.75471225570054146</v>
      </c>
      <c r="D79" s="116">
        <v>0.18864801115097207</v>
      </c>
      <c r="E79" s="116">
        <v>0.13225270185415772</v>
      </c>
      <c r="F79" s="116">
        <v>0.8834957006527564</v>
      </c>
      <c r="G79" s="116">
        <v>0.67684158498202351</v>
      </c>
      <c r="H79" s="116">
        <v>0.45615288009439703</v>
      </c>
      <c r="I79" s="116">
        <v>0.74156209919210103</v>
      </c>
      <c r="J79" s="116">
        <v>0.33749670840150259</v>
      </c>
      <c r="K79" s="94">
        <v>0.90023249205612421</v>
      </c>
      <c r="L79" s="95"/>
      <c r="M79" s="96">
        <v>78</v>
      </c>
      <c r="N79" s="119">
        <v>1.2957754024193484</v>
      </c>
      <c r="O79" s="119">
        <v>0.68939379269745005</v>
      </c>
      <c r="P79" s="119">
        <v>-0.88288941665956644</v>
      </c>
      <c r="Q79" s="119">
        <v>-1.1158054890661437</v>
      </c>
      <c r="R79" s="119">
        <v>1.192644580129997</v>
      </c>
      <c r="S79" s="119">
        <v>0.45888488989237125</v>
      </c>
      <c r="T79" s="119">
        <v>-0.11013065078617737</v>
      </c>
      <c r="U79" s="116">
        <v>0.6481687652819893</v>
      </c>
      <c r="V79" s="116">
        <v>-0.41930476198843025</v>
      </c>
      <c r="W79" s="88">
        <v>1.282877445403227</v>
      </c>
      <c r="X79" s="50"/>
      <c r="Y79" s="89">
        <v>78</v>
      </c>
      <c r="Z79" s="116">
        <f>(幕後結果!$AB$2+幕後結果!$AB$4*幕後結果_最佳化!$N1080)*12/3</f>
        <v>1.5604801402126693</v>
      </c>
      <c r="AA79" s="116">
        <f>(幕後結果!$AC$2+幕後結果!$AC$4*幕後結果_最佳化!$O1080)*12/3</f>
        <v>-0.31530021972269751</v>
      </c>
      <c r="AB79" s="116">
        <f>(幕後結果!$AD$2+幕後結果!$AD$4*幕後結果_最佳化!$P1080)*12/3</f>
        <v>0.15811681926535631</v>
      </c>
      <c r="AC79" s="116">
        <f>(幕後結果!$AE$2+幕後結果!$AE$4*幕後結果_最佳化!$Q1080)*12/3</f>
        <v>6.7063489919474639E-2</v>
      </c>
      <c r="AD79" s="116">
        <f>(幕後結果!$AF$2+幕後結果!$AF$4*幕後結果_最佳化!$R1080)*12/3</f>
        <v>0.5697305423615201</v>
      </c>
      <c r="AE79" s="116">
        <f>(幕後結果!$AG$2+幕後結果!$AG$4*幕後結果_最佳化!$S1080)*12/3</f>
        <v>0.45793671097197858</v>
      </c>
      <c r="AF79" s="116">
        <f>(幕後結果!$AH$2+幕後結果!$AH$4*幕後結果_最佳化!$T1080)*12/3</f>
        <v>1.6569583903108569</v>
      </c>
      <c r="AG79" s="116">
        <f>(幕後結果!$AI$2+幕後結果!$AI$4*幕後結果_最佳化!$U1080)*12/3</f>
        <v>0.77228133878709082</v>
      </c>
      <c r="AH79" s="116">
        <f>(幕後結果!$AJ$2+幕後結果!$AJ$4*幕後結果_最佳化!$V1080)*12/3</f>
        <v>0.33393173621277783</v>
      </c>
      <c r="AI79" s="90">
        <f>(幕後結果!$AK$2+幕後結果!$AK$4*幕後結果_最佳化!$W1080)*12/3</f>
        <v>0.69018521414548983</v>
      </c>
      <c r="AJ79" s="50"/>
      <c r="AK79" s="50"/>
      <c r="AL79" s="50"/>
      <c r="AM79" s="98">
        <v>78</v>
      </c>
      <c r="AN79" s="116">
        <f t="shared" si="14"/>
        <v>2.4791025739824012E-2</v>
      </c>
      <c r="AO79" s="116">
        <f t="shared" si="15"/>
        <v>9.036135720259221E-2</v>
      </c>
      <c r="AP79" s="116">
        <f t="shared" si="16"/>
        <v>0.1400465555908163</v>
      </c>
      <c r="AQ79" s="116">
        <f t="shared" si="17"/>
        <v>0.12663910063146805</v>
      </c>
      <c r="AR79" s="116">
        <f t="shared" si="18"/>
        <v>0.15382553856493317</v>
      </c>
      <c r="AS79" s="116">
        <f t="shared" si="19"/>
        <v>6.2060155936760508E-2</v>
      </c>
      <c r="AT79" s="116">
        <f t="shared" si="20"/>
        <v>7.3388879336200863E-2</v>
      </c>
      <c r="AU79" s="116">
        <f t="shared" si="21"/>
        <v>0.14745880394329014</v>
      </c>
      <c r="AV79" s="116">
        <f t="shared" si="22"/>
        <v>3.856052428188099E-2</v>
      </c>
      <c r="AW79" s="116">
        <f t="shared" si="23"/>
        <v>0.14286805877223366</v>
      </c>
      <c r="AX79" s="116">
        <f t="shared" si="24"/>
        <v>0.99999999999999978</v>
      </c>
      <c r="AY79" s="116">
        <f>SUMPRODUCT(AN79:AW79,幕後結果_最佳化!$Z$1005:$AI$1005)</f>
        <v>-2.8229870851582829E-2</v>
      </c>
      <c r="AZ79" s="116">
        <f>(SUMPRODUCT(AN79:AW79,MMULT(AN79:AW79,幕後結果!$AB$9:$AK$18)))*252</f>
        <v>4.0288826940492468E-2</v>
      </c>
      <c r="BA79" s="116">
        <f t="shared" si="25"/>
        <v>0.20072076858285609</v>
      </c>
      <c r="BB79" s="92">
        <f t="shared" si="26"/>
        <v>-0.35437225232734665</v>
      </c>
      <c r="BC79" s="50"/>
      <c r="BD79" s="50"/>
    </row>
    <row r="80" spans="1:56">
      <c r="A80" s="85">
        <v>79</v>
      </c>
      <c r="B80" s="116">
        <v>0.66487494050136342</v>
      </c>
      <c r="C80" s="116">
        <v>0.10714665477320318</v>
      </c>
      <c r="D80" s="116">
        <v>0.18012577670733698</v>
      </c>
      <c r="E80" s="116">
        <v>1.7741105089060571E-2</v>
      </c>
      <c r="F80" s="116">
        <v>0.62705388740467094</v>
      </c>
      <c r="G80" s="116">
        <v>0.60847208597320446</v>
      </c>
      <c r="H80" s="116">
        <v>0.8098311878673603</v>
      </c>
      <c r="I80" s="116">
        <v>0.42400575598366674</v>
      </c>
      <c r="J80" s="116">
        <v>0.56065451914127151</v>
      </c>
      <c r="K80" s="94">
        <v>0.81677075958006262</v>
      </c>
      <c r="L80" s="95"/>
      <c r="M80" s="96">
        <v>79</v>
      </c>
      <c r="N80" s="119">
        <v>0.42580475885547464</v>
      </c>
      <c r="O80" s="119">
        <v>-1.2418462097879726</v>
      </c>
      <c r="P80" s="119">
        <v>-0.91488586101848246</v>
      </c>
      <c r="Q80" s="119">
        <v>-2.1028119595070187</v>
      </c>
      <c r="R80" s="119">
        <v>0.32406050769894923</v>
      </c>
      <c r="S80" s="119">
        <v>0.27533896903656829</v>
      </c>
      <c r="T80" s="119">
        <v>0.8772743803140991</v>
      </c>
      <c r="U80" s="116">
        <v>-0.19165620668053826</v>
      </c>
      <c r="V80" s="116">
        <v>0.15262886372818502</v>
      </c>
      <c r="W80" s="88">
        <v>0.90312702797617406</v>
      </c>
      <c r="X80" s="50"/>
      <c r="Y80" s="89">
        <v>79</v>
      </c>
      <c r="Z80" s="116">
        <f>(幕後結果!$AB$2+幕後結果!$AB$4*幕後結果_最佳化!$N1081)*12/3</f>
        <v>0.4803677424161798</v>
      </c>
      <c r="AA80" s="116">
        <f>(幕後結果!$AC$2+幕後結果!$AC$4*幕後結果_最佳化!$O1081)*12/3</f>
        <v>-3.0522772476059088</v>
      </c>
      <c r="AB80" s="116">
        <f>(幕後結果!$AD$2+幕後結果!$AD$4*幕後結果_最佳化!$P1081)*12/3</f>
        <v>-0.3277547364708252</v>
      </c>
      <c r="AC80" s="116">
        <f>(幕後結果!$AE$2+幕後結果!$AE$4*幕後結果_最佳化!$Q1081)*12/3</f>
        <v>-1.0421811907877141</v>
      </c>
      <c r="AD80" s="116">
        <f>(幕後結果!$AF$2+幕後結果!$AF$4*幕後結果_最佳化!$R1081)*12/3</f>
        <v>-0.27844308760653713</v>
      </c>
      <c r="AE80" s="116">
        <f>(幕後結果!$AG$2+幕後結果!$AG$4*幕後結果_最佳化!$S1081)*12/3</f>
        <v>-0.9926042060057455</v>
      </c>
      <c r="AF80" s="116">
        <f>(幕後結果!$AH$2+幕後結果!$AH$4*幕後結果_最佳化!$T1081)*12/3</f>
        <v>2.2911899983820359</v>
      </c>
      <c r="AG80" s="116">
        <f>(幕後結果!$AI$2+幕後結果!$AI$4*幕後結果_最佳化!$U1081)*12/3</f>
        <v>-0.6683521421698565</v>
      </c>
      <c r="AH80" s="116">
        <f>(幕後結果!$AJ$2+幕後結果!$AJ$4*幕後結果_最佳化!$V1081)*12/3</f>
        <v>-6.5993011530236317E-2</v>
      </c>
      <c r="AI80" s="90">
        <f>(幕後結果!$AK$2+幕後結果!$AK$4*幕後結果_最佳化!$W1081)*12/3</f>
        <v>-0.11157201523580418</v>
      </c>
      <c r="AJ80" s="50"/>
      <c r="AK80" s="50"/>
      <c r="AL80" s="50"/>
      <c r="AM80" s="98">
        <v>79</v>
      </c>
      <c r="AN80" s="116">
        <f t="shared" si="14"/>
        <v>3.9904722136206064E-2</v>
      </c>
      <c r="AO80" s="116">
        <f t="shared" si="15"/>
        <v>0.14298561211607549</v>
      </c>
      <c r="AP80" s="116">
        <f t="shared" si="16"/>
        <v>8.4388248184026585E-2</v>
      </c>
      <c r="AQ80" s="116">
        <f t="shared" si="17"/>
        <v>9.0200305091136301E-2</v>
      </c>
      <c r="AR80" s="116">
        <f t="shared" si="18"/>
        <v>0.12769013050715936</v>
      </c>
      <c r="AS80" s="116">
        <f t="shared" si="19"/>
        <v>4.2807562695001402E-3</v>
      </c>
      <c r="AT80" s="116">
        <f t="shared" si="20"/>
        <v>0.19242365513674536</v>
      </c>
      <c r="AU80" s="116">
        <f t="shared" si="21"/>
        <v>4.166670217392824E-2</v>
      </c>
      <c r="AV80" s="116">
        <f t="shared" si="22"/>
        <v>0.26106989382163576</v>
      </c>
      <c r="AW80" s="116">
        <f t="shared" si="23"/>
        <v>1.5389974563586662E-2</v>
      </c>
      <c r="AX80" s="116">
        <f t="shared" si="24"/>
        <v>0.99999999999999989</v>
      </c>
      <c r="AY80" s="116">
        <f>SUMPRODUCT(AN80:AW80,幕後結果_最佳化!$Z$1005:$AI$1005)</f>
        <v>0.1348289285878041</v>
      </c>
      <c r="AZ80" s="116">
        <f>(SUMPRODUCT(AN80:AW80,MMULT(AN80:AW80,幕後結果!$AB$9:$AK$18)))*252</f>
        <v>4.9942251219025367E-2</v>
      </c>
      <c r="BA80" s="116">
        <f t="shared" si="25"/>
        <v>0.22347763024299627</v>
      </c>
      <c r="BB80" s="92">
        <f t="shared" si="26"/>
        <v>0.41135628871599389</v>
      </c>
      <c r="BC80" s="50"/>
      <c r="BD80" s="50"/>
    </row>
    <row r="81" spans="1:56">
      <c r="A81" s="85">
        <v>80</v>
      </c>
      <c r="B81" s="116">
        <v>0.54708237638389789</v>
      </c>
      <c r="C81" s="116">
        <v>0.10226237383109926</v>
      </c>
      <c r="D81" s="116">
        <v>0.4371869978331806</v>
      </c>
      <c r="E81" s="116">
        <v>0.51009300015648251</v>
      </c>
      <c r="F81" s="116">
        <v>0.30537077683134028</v>
      </c>
      <c r="G81" s="116">
        <v>0.6853054968794865</v>
      </c>
      <c r="H81" s="116">
        <v>0.93203096285946208</v>
      </c>
      <c r="I81" s="116">
        <v>0.29837092119255182</v>
      </c>
      <c r="J81" s="116">
        <v>1.8776326795955534E-2</v>
      </c>
      <c r="K81" s="94">
        <v>6.589425239617408E-2</v>
      </c>
      <c r="L81" s="95"/>
      <c r="M81" s="96">
        <v>80</v>
      </c>
      <c r="N81" s="119">
        <v>0.11829332362682872</v>
      </c>
      <c r="O81" s="119">
        <v>-1.2687654037149021</v>
      </c>
      <c r="P81" s="119">
        <v>-0.15810508258258671</v>
      </c>
      <c r="Q81" s="119">
        <v>2.530209902686701E-2</v>
      </c>
      <c r="R81" s="119">
        <v>-0.50901522310210778</v>
      </c>
      <c r="S81" s="119">
        <v>0.4825870073090498</v>
      </c>
      <c r="T81" s="119">
        <v>1.4910892119942545</v>
      </c>
      <c r="U81" s="116">
        <v>-0.52909169496449393</v>
      </c>
      <c r="V81" s="116">
        <v>-2.0797044074393987</v>
      </c>
      <c r="W81" s="88">
        <v>-1.5070864293466579</v>
      </c>
      <c r="X81" s="50"/>
      <c r="Y81" s="89">
        <v>80</v>
      </c>
      <c r="Z81" s="116">
        <f>(幕後結果!$AB$2+幕後結果!$AB$4*幕後結果_最佳化!$N1082)*12/3</f>
        <v>9.8576797960861232E-2</v>
      </c>
      <c r="AA81" s="116">
        <f>(幕後結果!$AC$2+幕後結果!$AC$4*幕後結果_最佳化!$O1082)*12/3</f>
        <v>-3.1160920137212238</v>
      </c>
      <c r="AB81" s="116">
        <f>(幕後結果!$AD$2+幕後結果!$AD$4*幕後結果_最佳化!$P1082)*12/3</f>
        <v>0.23222542516227207</v>
      </c>
      <c r="AC81" s="116">
        <f>(幕後結果!$AE$2+幕後結果!$AE$4*幕後結果_最佳化!$Q1082)*12/3</f>
        <v>0.65645578376447455</v>
      </c>
      <c r="AD81" s="116">
        <f>(幕後結果!$AF$2+幕後結果!$AF$4*幕後結果_最佳化!$R1082)*12/3</f>
        <v>-0.57950451708736883</v>
      </c>
      <c r="AE81" s="116">
        <f>(幕後結果!$AG$2+幕後結果!$AG$4*幕後結果_最佳化!$S1082)*12/3</f>
        <v>0.31730516794996888</v>
      </c>
      <c r="AF81" s="116">
        <f>(幕後結果!$AH$2+幕後結果!$AH$4*幕後結果_最佳化!$T1082)*12/3</f>
        <v>2.4393740000469615</v>
      </c>
      <c r="AG81" s="116">
        <f>(幕後結果!$AI$2+幕後結果!$AI$4*幕後結果_最佳化!$U1082)*12/3</f>
        <v>-1.3802169431161506</v>
      </c>
      <c r="AH81" s="116">
        <f>(幕後結果!$AJ$2+幕後結果!$AJ$4*幕後結果_最佳化!$V1082)*12/3</f>
        <v>-1.5211447687892745</v>
      </c>
      <c r="AI81" s="90">
        <f>(幕後結果!$AK$2+幕後結果!$AK$4*幕後結果_最佳化!$W1082)*12/3</f>
        <v>-1.3204804218233748</v>
      </c>
      <c r="AJ81" s="50"/>
      <c r="AK81" s="50"/>
      <c r="AL81" s="50"/>
      <c r="AM81" s="98">
        <v>80</v>
      </c>
      <c r="AN81" s="116">
        <f t="shared" si="14"/>
        <v>0.16592679445657937</v>
      </c>
      <c r="AO81" s="116">
        <f t="shared" si="15"/>
        <v>0.10366534518939736</v>
      </c>
      <c r="AP81" s="116">
        <f t="shared" si="16"/>
        <v>0.11678313723422895</v>
      </c>
      <c r="AQ81" s="116">
        <f t="shared" si="17"/>
        <v>6.7893194950336092E-2</v>
      </c>
      <c r="AR81" s="116">
        <f t="shared" si="18"/>
        <v>3.9162328428871671E-2</v>
      </c>
      <c r="AS81" s="116">
        <f t="shared" si="19"/>
        <v>0.16338794753765937</v>
      </c>
      <c r="AT81" s="116">
        <f t="shared" si="20"/>
        <v>5.3903038750042195E-2</v>
      </c>
      <c r="AU81" s="116">
        <f t="shared" si="21"/>
        <v>0.18083414272003867</v>
      </c>
      <c r="AV81" s="116">
        <f t="shared" si="22"/>
        <v>9.173024711310343E-2</v>
      </c>
      <c r="AW81" s="116">
        <f t="shared" si="23"/>
        <v>1.6713823619742937E-2</v>
      </c>
      <c r="AX81" s="116">
        <f t="shared" si="24"/>
        <v>1</v>
      </c>
      <c r="AY81" s="116">
        <f>SUMPRODUCT(AN81:AW81,幕後結果_最佳化!$Z$1005:$AI$1005)</f>
        <v>-6.1224412426627225E-2</v>
      </c>
      <c r="AZ81" s="116">
        <f>(SUMPRODUCT(AN81:AW81,MMULT(AN81:AW81,幕後結果!$AB$9:$AK$18)))*252</f>
        <v>6.1026412433048002E-2</v>
      </c>
      <c r="BA81" s="116">
        <f t="shared" si="25"/>
        <v>0.2470352453255365</v>
      </c>
      <c r="BB81" s="92">
        <f t="shared" si="26"/>
        <v>-0.42149618079563844</v>
      </c>
      <c r="BC81" s="50"/>
      <c r="BD81" s="50"/>
    </row>
    <row r="82" spans="1:56">
      <c r="A82" s="85">
        <v>81</v>
      </c>
      <c r="B82" s="116">
        <v>0.92101296422888779</v>
      </c>
      <c r="C82" s="116">
        <v>0.13503485813032179</v>
      </c>
      <c r="D82" s="116">
        <v>0.12262584405851373</v>
      </c>
      <c r="E82" s="116">
        <v>0.96027451023628152</v>
      </c>
      <c r="F82" s="116">
        <v>0.52060463138001922</v>
      </c>
      <c r="G82" s="116">
        <v>0.55103897690279058</v>
      </c>
      <c r="H82" s="116">
        <v>0.42698370854517687</v>
      </c>
      <c r="I82" s="116">
        <v>0.52292631356484653</v>
      </c>
      <c r="J82" s="116">
        <v>8.3565847777089974E-2</v>
      </c>
      <c r="K82" s="94">
        <v>0.43352491435057527</v>
      </c>
      <c r="L82" s="95"/>
      <c r="M82" s="96">
        <v>81</v>
      </c>
      <c r="N82" s="119">
        <v>1.4119181206221283</v>
      </c>
      <c r="O82" s="119">
        <v>-1.1029020215342875</v>
      </c>
      <c r="P82" s="119">
        <v>-1.1619600618701322</v>
      </c>
      <c r="Q82" s="119">
        <v>1.7538805352539741</v>
      </c>
      <c r="R82" s="119">
        <v>5.16711352476657E-2</v>
      </c>
      <c r="S82" s="119">
        <v>0.12828675535311992</v>
      </c>
      <c r="T82" s="119">
        <v>-0.18405868523958138</v>
      </c>
      <c r="U82" s="116">
        <v>5.7499414035125741E-2</v>
      </c>
      <c r="V82" s="116">
        <v>-1.381479113295794</v>
      </c>
      <c r="W82" s="88">
        <v>-0.16740698601402898</v>
      </c>
      <c r="X82" s="50"/>
      <c r="Y82" s="89">
        <v>81</v>
      </c>
      <c r="Z82" s="116">
        <f>(幕後結果!$AB$2+幕後結果!$AB$4*幕後結果_最佳化!$N1083)*12/3</f>
        <v>1.7046771780928289</v>
      </c>
      <c r="AA82" s="116">
        <f>(幕後結果!$AC$2+幕後結果!$AC$4*幕後結果_最佳化!$O1083)*12/3</f>
        <v>-2.7751234911472156</v>
      </c>
      <c r="AB82" s="116">
        <f>(幕後結果!$AD$2+幕後結果!$AD$4*幕後結果_最佳化!$P1083)*12/3</f>
        <v>-0.23059705258606233</v>
      </c>
      <c r="AC82" s="116">
        <f>(幕後結果!$AE$2+幕後結果!$AE$4*幕後結果_最佳化!$Q1083)*12/3</f>
        <v>1.7790472440224772</v>
      </c>
      <c r="AD82" s="116">
        <f>(幕後結果!$AF$2+幕後結果!$AF$4*幕後結果_最佳化!$R1083)*12/3</f>
        <v>-0.18777220122400148</v>
      </c>
      <c r="AE82" s="116">
        <f>(幕後結果!$AG$2+幕後結果!$AG$4*幕後結果_最佳化!$S1083)*12/3</f>
        <v>1.198612555616219</v>
      </c>
      <c r="AF82" s="116">
        <f>(幕後結果!$AH$2+幕後結果!$AH$4*幕後結果_最佳化!$T1083)*12/3</f>
        <v>1.0815157483746978</v>
      </c>
      <c r="AG82" s="116">
        <f>(幕後結果!$AI$2+幕後結果!$AI$4*幕後結果_最佳化!$U1083)*12/3</f>
        <v>-1.4978624868395296E-2</v>
      </c>
      <c r="AH82" s="116">
        <f>(幕後結果!$AJ$2+幕後結果!$AJ$4*幕後結果_最佳化!$V1083)*12/3</f>
        <v>-1.0095310438144629</v>
      </c>
      <c r="AI82" s="90">
        <f>(幕後結果!$AK$2+幕後結果!$AK$4*幕後結果_最佳化!$W1083)*12/3</f>
        <v>-0.2881953590899744</v>
      </c>
      <c r="AJ82" s="50"/>
      <c r="AK82" s="50"/>
      <c r="AL82" s="50"/>
      <c r="AM82" s="98">
        <v>81</v>
      </c>
      <c r="AN82" s="116">
        <f t="shared" si="14"/>
        <v>6.3691706720035005E-2</v>
      </c>
      <c r="AO82" s="116">
        <f t="shared" si="15"/>
        <v>0.11468451348976468</v>
      </c>
      <c r="AP82" s="116">
        <f t="shared" si="16"/>
        <v>8.1096401117547831E-2</v>
      </c>
      <c r="AQ82" s="116">
        <f t="shared" si="17"/>
        <v>0.11882695618104333</v>
      </c>
      <c r="AR82" s="116">
        <f t="shared" si="18"/>
        <v>1.0518819585344275E-2</v>
      </c>
      <c r="AS82" s="116">
        <f t="shared" si="19"/>
        <v>0.15346583063771013</v>
      </c>
      <c r="AT82" s="116">
        <f t="shared" si="20"/>
        <v>0.1481478678745656</v>
      </c>
      <c r="AU82" s="116">
        <f t="shared" si="21"/>
        <v>7.8055366343430854E-2</v>
      </c>
      <c r="AV82" s="116">
        <f t="shared" si="22"/>
        <v>0.13197139108201225</v>
      </c>
      <c r="AW82" s="116">
        <f t="shared" si="23"/>
        <v>9.9541146968546101E-2</v>
      </c>
      <c r="AX82" s="116">
        <f t="shared" si="24"/>
        <v>1</v>
      </c>
      <c r="AY82" s="116">
        <f>SUMPRODUCT(AN82:AW82,幕後結果_最佳化!$Z$1005:$AI$1005)</f>
        <v>0.1217389200145427</v>
      </c>
      <c r="AZ82" s="116">
        <f>(SUMPRODUCT(AN82:AW82,MMULT(AN82:AW82,幕後結果!$AB$9:$AK$18)))*252</f>
        <v>4.7941645645320392E-2</v>
      </c>
      <c r="BA82" s="116">
        <f t="shared" si="25"/>
        <v>0.21895580751676899</v>
      </c>
      <c r="BB82" s="92">
        <f t="shared" si="26"/>
        <v>0.36006772740432902</v>
      </c>
      <c r="BC82" s="50"/>
      <c r="BD82" s="50"/>
    </row>
    <row r="83" spans="1:56">
      <c r="A83" s="85">
        <v>82</v>
      </c>
      <c r="B83" s="116">
        <v>2.1642060698138232E-2</v>
      </c>
      <c r="C83" s="116">
        <v>0.43718633397946305</v>
      </c>
      <c r="D83" s="116">
        <v>0.63970615907443706</v>
      </c>
      <c r="E83" s="116">
        <v>0.21419195138387415</v>
      </c>
      <c r="F83" s="116">
        <v>0.99344407186298289</v>
      </c>
      <c r="G83" s="116">
        <v>0.11926461128716226</v>
      </c>
      <c r="H83" s="116">
        <v>4.6076041482319141E-3</v>
      </c>
      <c r="I83" s="116">
        <v>9.1247909180227849E-2</v>
      </c>
      <c r="J83" s="116">
        <v>0.73276687608613211</v>
      </c>
      <c r="K83" s="94">
        <v>6.4541690640455673E-2</v>
      </c>
      <c r="L83" s="95"/>
      <c r="M83" s="96">
        <v>82</v>
      </c>
      <c r="N83" s="119">
        <v>-2.0209579191347475</v>
      </c>
      <c r="O83" s="119">
        <v>-0.15810676754594258</v>
      </c>
      <c r="P83" s="119">
        <v>0.35767347992005993</v>
      </c>
      <c r="Q83" s="119">
        <v>-0.79196016671218783</v>
      </c>
      <c r="R83" s="119">
        <v>2.4807166315115698</v>
      </c>
      <c r="S83" s="119">
        <v>-1.1786709624245049</v>
      </c>
      <c r="T83" s="119">
        <v>-2.6039653119867641</v>
      </c>
      <c r="U83" s="116">
        <v>-1.333109664243824</v>
      </c>
      <c r="V83" s="116">
        <v>0.62120272332940241</v>
      </c>
      <c r="W83" s="88">
        <v>-1.5177264183158896</v>
      </c>
      <c r="X83" s="50"/>
      <c r="Y83" s="89">
        <v>82</v>
      </c>
      <c r="Z83" s="116">
        <f>(幕後結果!$AB$2+幕後結果!$AB$4*幕後結果_最佳化!$N1084)*12/3</f>
        <v>-2.5574114315301015</v>
      </c>
      <c r="AA83" s="116">
        <f>(幕後結果!$AC$2+幕後結果!$AC$4*幕後結果_最佳化!$O1084)*12/3</f>
        <v>-1.7713924172721107</v>
      </c>
      <c r="AB83" s="116">
        <f>(幕後結果!$AD$2+幕後結果!$AD$4*幕後結果_最佳化!$P1084)*12/3</f>
        <v>0.14736329145421923</v>
      </c>
      <c r="AC83" s="116">
        <f>(幕後結果!$AE$2+幕後結果!$AE$4*幕後結果_最佳化!$Q1084)*12/3</f>
        <v>0.25015018999481631</v>
      </c>
      <c r="AD83" s="116">
        <f>(幕後結果!$AF$2+幕後結果!$AF$4*幕後結果_最佳化!$R1084)*12/3</f>
        <v>1.617622293354587</v>
      </c>
      <c r="AE83" s="116">
        <f>(幕後結果!$AG$2+幕後結果!$AG$4*幕後結果_最佳化!$S1084)*12/3</f>
        <v>-1.1281446644424671</v>
      </c>
      <c r="AF83" s="116">
        <f>(幕後結果!$AH$2+幕後結果!$AH$4*幕後結果_最佳化!$T1084)*12/3</f>
        <v>-0.96514442500817432</v>
      </c>
      <c r="AG83" s="116">
        <f>(幕後結果!$AI$2+幕後結果!$AI$4*幕後結果_最佳化!$U1084)*12/3</f>
        <v>-3.0475932896829874</v>
      </c>
      <c r="AH83" s="116">
        <f>(幕後結果!$AJ$2+幕後結果!$AJ$4*幕後結果_最佳化!$V1084)*12/3</f>
        <v>-0.3227385117194434</v>
      </c>
      <c r="AI83" s="90">
        <f>(幕後結果!$AK$2+幕後結果!$AK$4*幕後結果_最佳化!$W1084)*12/3</f>
        <v>-1.4625690759487073</v>
      </c>
      <c r="AJ83" s="50"/>
      <c r="AK83" s="50"/>
      <c r="AL83" s="50"/>
      <c r="AM83" s="98">
        <v>82</v>
      </c>
      <c r="AN83" s="116">
        <f t="shared" si="14"/>
        <v>0.18071299703283572</v>
      </c>
      <c r="AO83" s="116">
        <f t="shared" si="15"/>
        <v>0.16037119219922774</v>
      </c>
      <c r="AP83" s="116">
        <f t="shared" si="16"/>
        <v>9.977925107254261E-2</v>
      </c>
      <c r="AQ83" s="116">
        <f t="shared" si="17"/>
        <v>5.2575344115652678E-2</v>
      </c>
      <c r="AR83" s="116">
        <f t="shared" si="18"/>
        <v>0.1858758522129485</v>
      </c>
      <c r="AS83" s="116">
        <f t="shared" si="19"/>
        <v>3.8118578655637295E-2</v>
      </c>
      <c r="AT83" s="116">
        <f t="shared" si="20"/>
        <v>3.4673585728866106E-2</v>
      </c>
      <c r="AU83" s="116">
        <f t="shared" si="21"/>
        <v>2.8886377287677172E-2</v>
      </c>
      <c r="AV83" s="116">
        <f t="shared" si="22"/>
        <v>0.20552944516782062</v>
      </c>
      <c r="AW83" s="116">
        <f t="shared" si="23"/>
        <v>1.3477376526791613E-2</v>
      </c>
      <c r="AX83" s="116">
        <f t="shared" si="24"/>
        <v>1.0000000000000002</v>
      </c>
      <c r="AY83" s="116">
        <f>SUMPRODUCT(AN83:AW83,幕後結果_最佳化!$Z$1005:$AI$1005)</f>
        <v>-9.0313515893001142E-2</v>
      </c>
      <c r="AZ83" s="116">
        <f>(SUMPRODUCT(AN83:AW83,MMULT(AN83:AW83,幕後結果!$AB$9:$AK$18)))*252</f>
        <v>5.36239158285889E-2</v>
      </c>
      <c r="BA83" s="116">
        <f t="shared" si="25"/>
        <v>0.23156838261858828</v>
      </c>
      <c r="BB83" s="92">
        <f t="shared" si="26"/>
        <v>-0.575266426213351</v>
      </c>
      <c r="BC83" s="50"/>
      <c r="BD83" s="50"/>
    </row>
    <row r="84" spans="1:56">
      <c r="A84" s="85">
        <v>83</v>
      </c>
      <c r="B84" s="116">
        <v>0.13822857244023656</v>
      </c>
      <c r="C84" s="116">
        <v>0.89666815795034438</v>
      </c>
      <c r="D84" s="116">
        <v>0.87500892683570086</v>
      </c>
      <c r="E84" s="116">
        <v>0.55283462865175403</v>
      </c>
      <c r="F84" s="116">
        <v>0.97429650708054494</v>
      </c>
      <c r="G84" s="116">
        <v>0.28282208762933303</v>
      </c>
      <c r="H84" s="116">
        <v>0.48848744165987146</v>
      </c>
      <c r="I84" s="116">
        <v>0.22055544292806517</v>
      </c>
      <c r="J84" s="116">
        <v>0.36302245354296736</v>
      </c>
      <c r="K84" s="94">
        <v>0.27353075307468022</v>
      </c>
      <c r="L84" s="95"/>
      <c r="M84" s="96">
        <v>83</v>
      </c>
      <c r="N84" s="119">
        <v>-1.0883125662423938</v>
      </c>
      <c r="O84" s="119">
        <v>1.2627927132888634</v>
      </c>
      <c r="P84" s="119">
        <v>1.1503927464448862</v>
      </c>
      <c r="Q84" s="119">
        <v>0.13282631461752226</v>
      </c>
      <c r="R84" s="119">
        <v>1.9480666736559313</v>
      </c>
      <c r="S84" s="119">
        <v>-0.57447830817244694</v>
      </c>
      <c r="T84" s="119">
        <v>-2.8861710707628274E-2</v>
      </c>
      <c r="U84" s="116">
        <v>-0.7703186671692398</v>
      </c>
      <c r="V84" s="116">
        <v>-0.35039149667854375</v>
      </c>
      <c r="W84" s="88">
        <v>-0.60216921387806899</v>
      </c>
      <c r="X84" s="50"/>
      <c r="Y84" s="89">
        <v>83</v>
      </c>
      <c r="Z84" s="116">
        <f>(幕後結果!$AB$2+幕後結果!$AB$4*幕後結果_最佳化!$N1085)*12/3</f>
        <v>-1.3994852234920803</v>
      </c>
      <c r="AA84" s="116">
        <f>(幕後結果!$AC$2+幕後結果!$AC$4*幕後結果_最佳化!$O1085)*12/3</f>
        <v>0.26774365054742022</v>
      </c>
      <c r="AB84" s="116">
        <f>(幕後結果!$AD$2+幕後結果!$AD$4*幕後結果_最佳化!$P1085)*12/3</f>
        <v>1.259023117233266</v>
      </c>
      <c r="AC84" s="116">
        <f>(幕後結果!$AE$2+幕後結果!$AE$4*幕後結果_最佳化!$Q1085)*12/3</f>
        <v>1.4090387872532482</v>
      </c>
      <c r="AD84" s="116">
        <f>(幕後結果!$AF$2+幕後結果!$AF$4*幕後結果_最佳化!$R1085)*12/3</f>
        <v>1.5336805812405456</v>
      </c>
      <c r="AE84" s="116">
        <f>(幕後結果!$AG$2+幕後結果!$AG$4*幕後結果_最佳化!$S1085)*12/3</f>
        <v>0.48100810960443957</v>
      </c>
      <c r="AF84" s="116">
        <f>(幕後結果!$AH$2+幕後結果!$AH$4*幕後結果_最佳化!$T1085)*12/3</f>
        <v>1.4375600270570448</v>
      </c>
      <c r="AG84" s="116">
        <f>(幕後結果!$AI$2+幕後結果!$AI$4*幕後結果_最佳化!$U1085)*12/3</f>
        <v>-2.0579265839444849</v>
      </c>
      <c r="AH84" s="116">
        <f>(幕後結果!$AJ$2+幕後結果!$AJ$4*幕後結果_最佳化!$V1085)*12/3</f>
        <v>0.27828948833550105</v>
      </c>
      <c r="AI84" s="90">
        <f>(幕後結果!$AK$2+幕後結果!$AK$4*幕後結果_最佳化!$W1085)*12/3</f>
        <v>-0.50178176273901265</v>
      </c>
      <c r="AJ84" s="50"/>
      <c r="AK84" s="50"/>
      <c r="AL84" s="50"/>
      <c r="AM84" s="98">
        <v>83</v>
      </c>
      <c r="AN84" s="116">
        <f t="shared" si="14"/>
        <v>9.7976553650309245E-2</v>
      </c>
      <c r="AO84" s="116">
        <f t="shared" si="15"/>
        <v>2.6833219651732593E-2</v>
      </c>
      <c r="AP84" s="116">
        <f t="shared" si="16"/>
        <v>0.16153970581078417</v>
      </c>
      <c r="AQ84" s="116">
        <f t="shared" si="17"/>
        <v>0.1480343293135114</v>
      </c>
      <c r="AR84" s="116">
        <f t="shared" si="18"/>
        <v>0.1573895649004583</v>
      </c>
      <c r="AS84" s="116">
        <f t="shared" si="19"/>
        <v>0.11561357100314032</v>
      </c>
      <c r="AT84" s="116">
        <f t="shared" si="20"/>
        <v>4.509256011335467E-2</v>
      </c>
      <c r="AU84" s="116">
        <f t="shared" si="21"/>
        <v>6.1077036138184916E-2</v>
      </c>
      <c r="AV84" s="116">
        <f t="shared" si="22"/>
        <v>7.744870759944672E-2</v>
      </c>
      <c r="AW84" s="116">
        <f t="shared" si="23"/>
        <v>0.10899475181907776</v>
      </c>
      <c r="AX84" s="116">
        <f t="shared" si="24"/>
        <v>1</v>
      </c>
      <c r="AY84" s="116">
        <f>SUMPRODUCT(AN84:AW84,幕後結果_最佳化!$Z$1005:$AI$1005)</f>
        <v>0.16118389636946928</v>
      </c>
      <c r="AZ84" s="116">
        <f>(SUMPRODUCT(AN84:AW84,MMULT(AN84:AW84,幕後結果!$AB$9:$AK$18)))*252</f>
        <v>4.1856234990951188E-2</v>
      </c>
      <c r="BA84" s="116">
        <f t="shared" si="25"/>
        <v>0.20458796394448817</v>
      </c>
      <c r="BB84" s="92">
        <f t="shared" si="26"/>
        <v>0.57815667201988397</v>
      </c>
      <c r="BC84" s="50"/>
      <c r="BD84" s="50"/>
    </row>
    <row r="85" spans="1:56">
      <c r="A85" s="85">
        <v>84</v>
      </c>
      <c r="B85" s="116">
        <v>0.65427598318978131</v>
      </c>
      <c r="C85" s="116">
        <v>0.43975728553074722</v>
      </c>
      <c r="D85" s="116">
        <v>0.93906068208056381</v>
      </c>
      <c r="E85" s="116">
        <v>0.45572301846461993</v>
      </c>
      <c r="F85" s="116">
        <v>0.99025707716101796</v>
      </c>
      <c r="G85" s="116">
        <v>8.3847930173142515E-2</v>
      </c>
      <c r="H85" s="116">
        <v>0.29764612118959932</v>
      </c>
      <c r="I85" s="116">
        <v>0.15868845981784974</v>
      </c>
      <c r="J85" s="116">
        <v>0.63924378687417782</v>
      </c>
      <c r="K85" s="94">
        <v>0.79372439109730641</v>
      </c>
      <c r="L85" s="95"/>
      <c r="M85" s="96">
        <v>84</v>
      </c>
      <c r="N85" s="119">
        <v>0.39689073917189455</v>
      </c>
      <c r="O85" s="119">
        <v>-0.15158461190706896</v>
      </c>
      <c r="P85" s="119">
        <v>1.5469361793476215</v>
      </c>
      <c r="Q85" s="119">
        <v>-0.11121477327410183</v>
      </c>
      <c r="R85" s="119">
        <v>2.3361035434959141</v>
      </c>
      <c r="S85" s="119">
        <v>-1.3796453718365371</v>
      </c>
      <c r="T85" s="119">
        <v>-0.53118261012137857</v>
      </c>
      <c r="U85" s="116">
        <v>-0.99986277840704463</v>
      </c>
      <c r="V85" s="116">
        <v>0.35643819957909784</v>
      </c>
      <c r="W85" s="88">
        <v>0.81941230319791991</v>
      </c>
      <c r="X85" s="50"/>
      <c r="Y85" s="89">
        <v>84</v>
      </c>
      <c r="Z85" s="116">
        <f>(幕後結果!$AB$2+幕後結果!$AB$4*幕後結果_最佳化!$N1086)*12/3</f>
        <v>0.44446952980244153</v>
      </c>
      <c r="AA85" s="116">
        <f>(幕後結果!$AC$2+幕後結果!$AC$4*幕後結果_最佳化!$O1086)*12/3</f>
        <v>-1.5523294521646431</v>
      </c>
      <c r="AB85" s="116">
        <f>(幕後結果!$AD$2+幕後結果!$AD$4*幕後結果_最佳化!$P1086)*12/3</f>
        <v>1.9060723452735955</v>
      </c>
      <c r="AC85" s="116">
        <f>(幕後結果!$AE$2+幕後結果!$AE$4*幕後結果_最佳化!$Q1086)*12/3</f>
        <v>1.1692960832218422</v>
      </c>
      <c r="AD85" s="116">
        <f>(幕後結果!$AF$2+幕後結果!$AF$4*幕後結果_最佳化!$R1086)*12/3</f>
        <v>1.600520137359658</v>
      </c>
      <c r="AE85" s="116">
        <f>(幕後結果!$AG$2+幕後結果!$AG$4*幕後結果_最佳化!$S1086)*12/3</f>
        <v>-0.17737627103561182</v>
      </c>
      <c r="AF85" s="116">
        <f>(幕後結果!$AH$2+幕後結果!$AH$4*幕後結果_最佳化!$T1086)*12/3</f>
        <v>1.5029430482254427</v>
      </c>
      <c r="AG85" s="116">
        <f>(幕後結果!$AI$2+幕後結果!$AI$4*幕後結果_最佳化!$U1086)*12/3</f>
        <v>-1.4686482422209801</v>
      </c>
      <c r="AH85" s="116">
        <f>(幕後結果!$AJ$2+幕後結果!$AJ$4*幕後結果_最佳化!$V1086)*12/3</f>
        <v>0.55468795497310075</v>
      </c>
      <c r="AI85" s="90">
        <f>(幕後結果!$AK$2+幕後結果!$AK$4*幕後結果_最佳化!$W1086)*12/3</f>
        <v>0.26918161732667728</v>
      </c>
      <c r="AJ85" s="50"/>
      <c r="AK85" s="50"/>
      <c r="AL85" s="50"/>
      <c r="AM85" s="98">
        <v>84</v>
      </c>
      <c r="AN85" s="116">
        <f t="shared" si="14"/>
        <v>1.767782549594232E-2</v>
      </c>
      <c r="AO85" s="116">
        <f t="shared" si="15"/>
        <v>0.1849265124202395</v>
      </c>
      <c r="AP85" s="116">
        <f t="shared" si="16"/>
        <v>9.9968342202188989E-2</v>
      </c>
      <c r="AQ85" s="116">
        <f t="shared" si="17"/>
        <v>2.2782824347213834E-3</v>
      </c>
      <c r="AR85" s="116">
        <f t="shared" si="18"/>
        <v>4.7682165997940805E-2</v>
      </c>
      <c r="AS85" s="116">
        <f t="shared" si="19"/>
        <v>8.304509832077743E-2</v>
      </c>
      <c r="AT85" s="116">
        <f t="shared" si="20"/>
        <v>3.1796337961135845E-2</v>
      </c>
      <c r="AU85" s="116">
        <f t="shared" si="21"/>
        <v>0.17838001791861338</v>
      </c>
      <c r="AV85" s="116">
        <f t="shared" si="22"/>
        <v>4.0810685486382239E-2</v>
      </c>
      <c r="AW85" s="116">
        <f t="shared" si="23"/>
        <v>0.31343473176205816</v>
      </c>
      <c r="AX85" s="116">
        <f t="shared" si="24"/>
        <v>1</v>
      </c>
      <c r="AY85" s="116">
        <f>SUMPRODUCT(AN85:AW85,幕後結果_最佳化!$Z$1005:$AI$1005)</f>
        <v>-0.41520004987905379</v>
      </c>
      <c r="AZ85" s="116">
        <f>(SUMPRODUCT(AN85:AW85,MMULT(AN85:AW85,幕後結果!$AB$9:$AK$18)))*252</f>
        <v>5.1788981339629496E-2</v>
      </c>
      <c r="BA85" s="116">
        <f t="shared" si="25"/>
        <v>0.22757192564028958</v>
      </c>
      <c r="BB85" s="92">
        <f t="shared" si="26"/>
        <v>-2.012990172624137</v>
      </c>
      <c r="BC85" s="50"/>
      <c r="BD85" s="50"/>
    </row>
    <row r="86" spans="1:56">
      <c r="A86" s="85">
        <v>85</v>
      </c>
      <c r="B86" s="116">
        <v>0.27382049064774661</v>
      </c>
      <c r="C86" s="116">
        <v>0.99594015010371129</v>
      </c>
      <c r="D86" s="116">
        <v>0.47003972743995126</v>
      </c>
      <c r="E86" s="116">
        <v>0.5697679556420483</v>
      </c>
      <c r="F86" s="116">
        <v>0.27083099897477747</v>
      </c>
      <c r="G86" s="116">
        <v>0.35768799013543506</v>
      </c>
      <c r="H86" s="116">
        <v>0.15179799945769124</v>
      </c>
      <c r="I86" s="116">
        <v>0.62627079310118128</v>
      </c>
      <c r="J86" s="116">
        <v>0.78849722339673134</v>
      </c>
      <c r="K86" s="94">
        <v>0.42345700943919229</v>
      </c>
      <c r="L86" s="95"/>
      <c r="M86" s="96">
        <v>85</v>
      </c>
      <c r="N86" s="119">
        <v>-0.60129881110935013</v>
      </c>
      <c r="O86" s="119">
        <v>2.6470514518424539</v>
      </c>
      <c r="P86" s="119">
        <v>-7.5169998057507723E-2</v>
      </c>
      <c r="Q86" s="119">
        <v>0.17578342892677024</v>
      </c>
      <c r="R86" s="119">
        <v>-0.6103016593401579</v>
      </c>
      <c r="S86" s="119">
        <v>-0.36464558793139179</v>
      </c>
      <c r="T86" s="119">
        <v>-1.0287524866910558</v>
      </c>
      <c r="U86" s="116">
        <v>0.32199245054336773</v>
      </c>
      <c r="V86" s="116">
        <v>0.80121782587275592</v>
      </c>
      <c r="W86" s="88">
        <v>-0.19305739485073922</v>
      </c>
      <c r="X86" s="50"/>
      <c r="Y86" s="89">
        <v>85</v>
      </c>
      <c r="Z86" s="116">
        <f>(幕後結果!$AB$2+幕後結果!$AB$4*幕後結果_最佳化!$N1087)*12/3</f>
        <v>-0.79483310251737649</v>
      </c>
      <c r="AA86" s="116">
        <f>(幕後結果!$AC$2+幕後結果!$AC$4*幕後結果_最佳化!$O1087)*12/3</f>
        <v>2.2176673691413455</v>
      </c>
      <c r="AB86" s="116">
        <f>(幕後結果!$AD$2+幕後結果!$AD$4*幕後結果_最佳化!$P1087)*12/3</f>
        <v>0.48502381099593944</v>
      </c>
      <c r="AC86" s="116">
        <f>(幕後結果!$AE$2+幕後結果!$AE$4*幕後結果_最佳化!$Q1087)*12/3</f>
        <v>1.4197969898328955</v>
      </c>
      <c r="AD86" s="116">
        <f>(幕後結果!$AF$2+幕後結果!$AF$4*幕後結果_最佳化!$R1087)*12/3</f>
        <v>-0.16909407663256071</v>
      </c>
      <c r="AE86" s="116">
        <f>(幕後結果!$AG$2+幕後結果!$AG$4*幕後結果_最佳化!$S1087)*12/3</f>
        <v>0.641921890327945</v>
      </c>
      <c r="AF86" s="116">
        <f>(幕後結果!$AH$2+幕後結果!$AH$4*幕後結果_最佳化!$T1087)*12/3</f>
        <v>-7.9300706138414112E-2</v>
      </c>
      <c r="AG86" s="116">
        <f>(幕後結果!$AI$2+幕後結果!$AI$4*幕後結果_最佳化!$U1087)*12/3</f>
        <v>-1.0486017121976805</v>
      </c>
      <c r="AH86" s="116">
        <f>(幕後結果!$AJ$2+幕後結果!$AJ$4*幕後結果_最佳化!$V1087)*12/3</f>
        <v>1.1890908462645937</v>
      </c>
      <c r="AI86" s="90">
        <f>(幕後結果!$AK$2+幕後結果!$AK$4*幕後結果_最佳化!$W1087)*12/3</f>
        <v>-0.45038250904933058</v>
      </c>
      <c r="AJ86" s="50"/>
      <c r="AK86" s="50"/>
      <c r="AL86" s="50"/>
      <c r="AM86" s="98">
        <v>85</v>
      </c>
      <c r="AN86" s="116">
        <f t="shared" si="14"/>
        <v>0.17461329409570572</v>
      </c>
      <c r="AO86" s="116">
        <f t="shared" si="15"/>
        <v>1.6511174107243748E-3</v>
      </c>
      <c r="AP86" s="116">
        <f t="shared" si="16"/>
        <v>0.10026429234999584</v>
      </c>
      <c r="AQ86" s="116">
        <f t="shared" si="17"/>
        <v>3.7620919950238807E-2</v>
      </c>
      <c r="AR86" s="116">
        <f t="shared" si="18"/>
        <v>1.1803691060954814E-2</v>
      </c>
      <c r="AS86" s="116">
        <f t="shared" si="19"/>
        <v>0.14447047456451617</v>
      </c>
      <c r="AT86" s="116">
        <f t="shared" si="20"/>
        <v>4.3236471800683553E-2</v>
      </c>
      <c r="AU86" s="116">
        <f t="shared" si="21"/>
        <v>0.20897693622012295</v>
      </c>
      <c r="AV86" s="116">
        <f t="shared" si="22"/>
        <v>6.4762518011915654E-2</v>
      </c>
      <c r="AW86" s="116">
        <f t="shared" si="23"/>
        <v>0.21260028453514213</v>
      </c>
      <c r="AX86" s="116">
        <f t="shared" si="24"/>
        <v>1</v>
      </c>
      <c r="AY86" s="116">
        <f>SUMPRODUCT(AN86:AW86,幕後結果_最佳化!$Z$1005:$AI$1005)</f>
        <v>-8.514311951029975E-2</v>
      </c>
      <c r="AZ86" s="116">
        <f>(SUMPRODUCT(AN86:AW86,MMULT(AN86:AW86,幕後結果!$AB$9:$AK$18)))*252</f>
        <v>6.2007927275392033E-2</v>
      </c>
      <c r="BA86" s="116">
        <f t="shared" si="25"/>
        <v>0.24901390980303095</v>
      </c>
      <c r="BB86" s="92">
        <f t="shared" si="26"/>
        <v>-0.51420067100501077</v>
      </c>
      <c r="BC86" s="50"/>
      <c r="BD86" s="50"/>
    </row>
    <row r="87" spans="1:56">
      <c r="A87" s="85">
        <v>86</v>
      </c>
      <c r="B87" s="116">
        <v>0.66613152300225131</v>
      </c>
      <c r="C87" s="116">
        <v>0.91865063699203708</v>
      </c>
      <c r="D87" s="116">
        <v>0.67087190284323772</v>
      </c>
      <c r="E87" s="116">
        <v>0.38037634655710595</v>
      </c>
      <c r="F87" s="116">
        <v>0.11000293945401718</v>
      </c>
      <c r="G87" s="116">
        <v>0.56588190360460033</v>
      </c>
      <c r="H87" s="116">
        <v>0.90127648211634281</v>
      </c>
      <c r="I87" s="116">
        <v>0.84306962060332635</v>
      </c>
      <c r="J87" s="116">
        <v>0.45052391803039171</v>
      </c>
      <c r="K87" s="94">
        <v>5.6754826304083794E-2</v>
      </c>
      <c r="L87" s="95"/>
      <c r="M87" s="96">
        <v>86</v>
      </c>
      <c r="N87" s="119">
        <v>0.42925597191455389</v>
      </c>
      <c r="O87" s="119">
        <v>1.3960523677199925</v>
      </c>
      <c r="P87" s="119">
        <v>0.44232202617553396</v>
      </c>
      <c r="Q87" s="119">
        <v>-0.30449251664393961</v>
      </c>
      <c r="R87" s="119">
        <v>-1.2265124877502067</v>
      </c>
      <c r="S87" s="119">
        <v>0.1658993071026808</v>
      </c>
      <c r="T87" s="119">
        <v>1.2888592135915562</v>
      </c>
      <c r="U87" s="116">
        <v>1.0071540329475643</v>
      </c>
      <c r="V87" s="116">
        <v>-0.12433777899710542</v>
      </c>
      <c r="W87" s="88">
        <v>-1.5826132018076815</v>
      </c>
      <c r="X87" s="50"/>
      <c r="Y87" s="89">
        <v>86</v>
      </c>
      <c r="Z87" s="116">
        <f>(幕後結果!$AB$2+幕後結果!$AB$4*幕後結果_最佳化!$N1088)*12/3</f>
        <v>0.48465259735942018</v>
      </c>
      <c r="AA87" s="116">
        <f>(幕後結果!$AC$2+幕後結果!$AC$4*幕後結果_最佳化!$O1088)*12/3</f>
        <v>0.58323922703354736</v>
      </c>
      <c r="AB87" s="116">
        <f>(幕後結果!$AD$2+幕後結果!$AD$4*幕後結果_最佳化!$P1088)*12/3</f>
        <v>1.1164698638427941</v>
      </c>
      <c r="AC87" s="116">
        <f>(幕後結果!$AE$2+幕後結果!$AE$4*幕後結果_最佳化!$Q1088)*12/3</f>
        <v>1.0384471891291838</v>
      </c>
      <c r="AD87" s="116">
        <f>(幕後結果!$AF$2+幕後結果!$AF$4*幕後結果_最佳化!$R1088)*12/3</f>
        <v>-0.75014388931046827</v>
      </c>
      <c r="AE87" s="116">
        <f>(幕後結果!$AG$2+幕後結果!$AG$4*幕後結果_最佳化!$S1088)*12/3</f>
        <v>0.69752325353953337</v>
      </c>
      <c r="AF87" s="116">
        <f>(幕後結果!$AH$2+幕後結果!$AH$4*幕後結果_最佳化!$T1088)*12/3</f>
        <v>2.2305702795409168</v>
      </c>
      <c r="AG87" s="116">
        <f>(幕後結果!$AI$2+幕後結果!$AI$4*幕後結果_最佳化!$U1088)*12/3</f>
        <v>0.2757899662566734</v>
      </c>
      <c r="AH87" s="116">
        <f>(幕後結果!$AJ$2+幕後結果!$AJ$4*幕後結果_最佳化!$V1088)*12/3</f>
        <v>0.87579016047557923</v>
      </c>
      <c r="AI87" s="90">
        <f>(幕後結果!$AK$2+幕後結果!$AK$4*幕後結果_最佳化!$W1088)*12/3</f>
        <v>-0.97113306382740261</v>
      </c>
      <c r="AJ87" s="50"/>
      <c r="AK87" s="50"/>
      <c r="AL87" s="50"/>
      <c r="AM87" s="98">
        <v>86</v>
      </c>
      <c r="AN87" s="116">
        <f t="shared" si="14"/>
        <v>7.3815425176719213E-2</v>
      </c>
      <c r="AO87" s="116">
        <f t="shared" si="15"/>
        <v>9.0873098801498436E-2</v>
      </c>
      <c r="AP87" s="116">
        <f t="shared" si="16"/>
        <v>8.8218582049622071E-3</v>
      </c>
      <c r="AQ87" s="116">
        <f t="shared" si="17"/>
        <v>7.9269835886536383E-2</v>
      </c>
      <c r="AR87" s="116">
        <f t="shared" si="18"/>
        <v>0.17010994423309023</v>
      </c>
      <c r="AS87" s="116">
        <f t="shared" si="19"/>
        <v>7.8106815116358308E-2</v>
      </c>
      <c r="AT87" s="116">
        <f t="shared" si="20"/>
        <v>1.370727939730907E-2</v>
      </c>
      <c r="AU87" s="116">
        <f t="shared" si="21"/>
        <v>0.15913172392765387</v>
      </c>
      <c r="AV87" s="116">
        <f t="shared" si="22"/>
        <v>0.1203584274925206</v>
      </c>
      <c r="AW87" s="116">
        <f t="shared" si="23"/>
        <v>0.20580559176335173</v>
      </c>
      <c r="AX87" s="116">
        <f t="shared" si="24"/>
        <v>1</v>
      </c>
      <c r="AY87" s="116">
        <f>SUMPRODUCT(AN87:AW87,幕後結果_最佳化!$Z$1005:$AI$1005)</f>
        <v>-0.22169997843550993</v>
      </c>
      <c r="AZ87" s="116">
        <f>(SUMPRODUCT(AN87:AW87,MMULT(AN87:AW87,幕後結果!$AB$9:$AK$18)))*252</f>
        <v>4.4407538306346347E-2</v>
      </c>
      <c r="BA87" s="116">
        <f t="shared" si="25"/>
        <v>0.21073096190722981</v>
      </c>
      <c r="BB87" s="92">
        <f t="shared" si="26"/>
        <v>-1.2556293391380944</v>
      </c>
      <c r="BC87" s="50"/>
      <c r="BD87" s="50"/>
    </row>
    <row r="88" spans="1:56">
      <c r="A88" s="85">
        <v>87</v>
      </c>
      <c r="B88" s="116">
        <v>0.85961570611968496</v>
      </c>
      <c r="C88" s="116">
        <v>0.47824817691631494</v>
      </c>
      <c r="D88" s="116">
        <v>0.6035158509687375</v>
      </c>
      <c r="E88" s="116">
        <v>0.26830889125756996</v>
      </c>
      <c r="F88" s="116">
        <v>0.99345034207096217</v>
      </c>
      <c r="G88" s="116">
        <v>0.80222313131784895</v>
      </c>
      <c r="H88" s="116">
        <v>7.6626590080473678E-2</v>
      </c>
      <c r="I88" s="116">
        <v>0.69485388966815242</v>
      </c>
      <c r="J88" s="116">
        <v>0.68203169030199118</v>
      </c>
      <c r="K88" s="94">
        <v>0.20701209164566303</v>
      </c>
      <c r="L88" s="95"/>
      <c r="M88" s="96">
        <v>87</v>
      </c>
      <c r="N88" s="119">
        <v>1.0785943799492892</v>
      </c>
      <c r="O88" s="119">
        <v>-5.455077794672606E-2</v>
      </c>
      <c r="P88" s="119">
        <v>0.26245808266528214</v>
      </c>
      <c r="Q88" s="119">
        <v>-0.61793561268528474</v>
      </c>
      <c r="R88" s="119">
        <v>2.4810577222800512</v>
      </c>
      <c r="S88" s="119">
        <v>0.84958880647716217</v>
      </c>
      <c r="T88" s="119">
        <v>-1.4281343918234293</v>
      </c>
      <c r="U88" s="116">
        <v>0.50965637545086429</v>
      </c>
      <c r="V88" s="116">
        <v>0.473387677795788</v>
      </c>
      <c r="W88" s="88">
        <v>-0.81683245318357978</v>
      </c>
      <c r="X88" s="50"/>
      <c r="Y88" s="89">
        <v>87</v>
      </c>
      <c r="Z88" s="116">
        <f>(幕後結果!$AB$2+幕後結果!$AB$4*幕後結果_最佳化!$N1089)*12/3</f>
        <v>1.2908389555687121</v>
      </c>
      <c r="AA88" s="116">
        <f>(幕後結果!$AC$2+幕後結果!$AC$4*幕後結果_最佳化!$O1089)*12/3</f>
        <v>-1.3593798814069114</v>
      </c>
      <c r="AB88" s="116">
        <f>(幕後結果!$AD$2+幕後結果!$AD$4*幕後結果_最佳化!$P1089)*12/3</f>
        <v>1.008955895345284</v>
      </c>
      <c r="AC88" s="116">
        <f>(幕後結果!$AE$2+幕後結果!$AE$4*幕後結果_最佳化!$Q1089)*12/3</f>
        <v>0.55644049639849247</v>
      </c>
      <c r="AD88" s="116">
        <f>(幕後結果!$AF$2+幕後結果!$AF$4*幕後結果_最佳化!$R1089)*12/3</f>
        <v>1.515547804931237</v>
      </c>
      <c r="AE88" s="116">
        <f>(幕後結果!$AG$2+幕後結果!$AG$4*幕後結果_最佳化!$S1089)*12/3</f>
        <v>1.116773074413578</v>
      </c>
      <c r="AF88" s="116">
        <f>(幕後結果!$AH$2+幕後結果!$AH$4*幕後結果_最佳化!$T1089)*12/3</f>
        <v>0.71263277367807731</v>
      </c>
      <c r="AG88" s="116">
        <f>(幕後結果!$AI$2+幕後結果!$AI$4*幕後結果_最佳化!$U1089)*12/3</f>
        <v>0.74941134644787721</v>
      </c>
      <c r="AH88" s="116">
        <f>(幕後結果!$AJ$2+幕後結果!$AJ$4*幕後結果_最佳化!$V1089)*12/3</f>
        <v>0.63834679912580861</v>
      </c>
      <c r="AI88" s="90">
        <f>(幕後結果!$AK$2+幕後結果!$AK$4*幕後結果_最佳化!$W1089)*12/3</f>
        <v>-0.13420008291912011</v>
      </c>
      <c r="AJ88" s="50"/>
      <c r="AK88" s="50"/>
      <c r="AL88" s="50"/>
      <c r="AM88" s="98">
        <v>87</v>
      </c>
      <c r="AN88" s="116">
        <f t="shared" si="14"/>
        <v>0.2464985324204674</v>
      </c>
      <c r="AO88" s="116">
        <f t="shared" si="15"/>
        <v>3.7028983875533462E-3</v>
      </c>
      <c r="AP88" s="116">
        <f t="shared" si="16"/>
        <v>4.6750767016682085E-2</v>
      </c>
      <c r="AQ88" s="116">
        <f t="shared" si="17"/>
        <v>3.2270715884906015E-2</v>
      </c>
      <c r="AR88" s="116">
        <f t="shared" si="18"/>
        <v>1.8751369983725841E-2</v>
      </c>
      <c r="AS88" s="116">
        <f t="shared" si="19"/>
        <v>7.4357768044493691E-2</v>
      </c>
      <c r="AT88" s="116">
        <f t="shared" si="20"/>
        <v>0.17751281721367185</v>
      </c>
      <c r="AU88" s="116">
        <f t="shared" si="21"/>
        <v>0.16406308615547213</v>
      </c>
      <c r="AV88" s="116">
        <f t="shared" si="22"/>
        <v>0.14254256209199229</v>
      </c>
      <c r="AW88" s="116">
        <f t="shared" si="23"/>
        <v>9.3549482801035491E-2</v>
      </c>
      <c r="AX88" s="116">
        <f t="shared" si="24"/>
        <v>1.0000000000000002</v>
      </c>
      <c r="AY88" s="116">
        <f>SUMPRODUCT(AN88:AW88,幕後結果_最佳化!$Z$1005:$AI$1005)</f>
        <v>0.11084582082869154</v>
      </c>
      <c r="AZ88" s="116">
        <f>(SUMPRODUCT(AN88:AW88,MMULT(AN88:AW88,幕後結果!$AB$9:$AK$18)))*252</f>
        <v>6.75697675770974E-2</v>
      </c>
      <c r="BA88" s="116">
        <f t="shared" si="25"/>
        <v>0.25994185422339627</v>
      </c>
      <c r="BB88" s="92">
        <f t="shared" si="26"/>
        <v>0.26138853641591064</v>
      </c>
      <c r="BC88" s="50"/>
      <c r="BD88" s="50"/>
    </row>
    <row r="89" spans="1:56">
      <c r="A89" s="85">
        <v>88</v>
      </c>
      <c r="B89" s="116">
        <v>1.3764123144233809E-2</v>
      </c>
      <c r="C89" s="116">
        <v>0.79299441673997983</v>
      </c>
      <c r="D89" s="116">
        <v>0.63216470481428377</v>
      </c>
      <c r="E89" s="116">
        <v>0.45450139954219138</v>
      </c>
      <c r="F89" s="116">
        <v>1.038748048925453E-2</v>
      </c>
      <c r="G89" s="116">
        <v>0.49513337621086362</v>
      </c>
      <c r="H89" s="116">
        <v>0.41051143893884579</v>
      </c>
      <c r="I89" s="116">
        <v>0.2053768423921789</v>
      </c>
      <c r="J89" s="116">
        <v>0.87249062315002757</v>
      </c>
      <c r="K89" s="94">
        <v>0.57634338169467969</v>
      </c>
      <c r="L89" s="95"/>
      <c r="M89" s="96">
        <v>88</v>
      </c>
      <c r="N89" s="119">
        <v>-2.2039445168643113</v>
      </c>
      <c r="O89" s="119">
        <v>0.81685522780698261</v>
      </c>
      <c r="P89" s="119">
        <v>0.33759210788483113</v>
      </c>
      <c r="Q89" s="119">
        <v>-0.11429644680109523</v>
      </c>
      <c r="R89" s="119">
        <v>-2.3120494029571166</v>
      </c>
      <c r="S89" s="119">
        <v>-1.21991193608878E-2</v>
      </c>
      <c r="T89" s="119">
        <v>-0.22622956396187552</v>
      </c>
      <c r="U89" s="116">
        <v>-0.82256803082497831</v>
      </c>
      <c r="V89" s="116">
        <v>1.1382436568369321</v>
      </c>
      <c r="W89" s="88">
        <v>0.19254766303619103</v>
      </c>
      <c r="X89" s="50"/>
      <c r="Y89" s="89">
        <v>88</v>
      </c>
      <c r="Z89" s="116">
        <f>(幕後結果!$AB$2+幕後結果!$AB$4*幕後結果_最佳化!$N1090)*12/3</f>
        <v>-2.7845985145661856</v>
      </c>
      <c r="AA89" s="116">
        <f>(幕後結果!$AC$2+幕後結果!$AC$4*幕後結果_最佳化!$O1090)*12/3</f>
        <v>-0.44372248995792124</v>
      </c>
      <c r="AB89" s="116">
        <f>(幕後結果!$AD$2+幕後結果!$AD$4*幕後結果_最佳化!$P1090)*12/3</f>
        <v>0.17388351872202254</v>
      </c>
      <c r="AC89" s="116">
        <f>(幕後結果!$AE$2+幕後結果!$AE$4*幕後結果_最佳化!$Q1090)*12/3</f>
        <v>0.89461894583486579</v>
      </c>
      <c r="AD89" s="116">
        <f>(幕後結果!$AF$2+幕後結果!$AF$4*幕後結果_最佳化!$R1090)*12/3</f>
        <v>-1.4372652339384586</v>
      </c>
      <c r="AE89" s="116">
        <f>(幕後結果!$AG$2+幕後結果!$AG$4*幕後結果_最佳化!$S1090)*12/3</f>
        <v>-0.16269540612421568</v>
      </c>
      <c r="AF89" s="116">
        <f>(幕後結果!$AH$2+幕後結果!$AH$4*幕後結果_最佳化!$T1090)*12/3</f>
        <v>-3.1503630594250431E-2</v>
      </c>
      <c r="AG89" s="116">
        <f>(幕後結果!$AI$2+幕後結果!$AI$4*幕後結果_最佳化!$U1090)*12/3</f>
        <v>-3.351382950183813</v>
      </c>
      <c r="AH89" s="116">
        <f>(幕後結果!$AJ$2+幕後結果!$AJ$4*幕後結果_最佳化!$V1090)*12/3</f>
        <v>0.43836889225842562</v>
      </c>
      <c r="AI89" s="90">
        <f>(幕後結果!$AK$2+幕後結果!$AK$4*幕後結果_最佳化!$W1090)*12/3</f>
        <v>-1.15733343386259</v>
      </c>
      <c r="AJ89" s="50"/>
      <c r="AK89" s="50"/>
      <c r="AL89" s="50"/>
      <c r="AM89" s="98">
        <v>88</v>
      </c>
      <c r="AN89" s="116">
        <f t="shared" si="14"/>
        <v>0.14207656024808027</v>
      </c>
      <c r="AO89" s="116">
        <f t="shared" si="15"/>
        <v>0.15951283401466354</v>
      </c>
      <c r="AP89" s="116">
        <f t="shared" si="16"/>
        <v>5.4851828714593931E-2</v>
      </c>
      <c r="AQ89" s="116">
        <f t="shared" si="17"/>
        <v>0.10114948515840411</v>
      </c>
      <c r="AR89" s="116">
        <f t="shared" si="18"/>
        <v>7.2421577007147242E-2</v>
      </c>
      <c r="AS89" s="116">
        <f t="shared" si="19"/>
        <v>0.10322775019828406</v>
      </c>
      <c r="AT89" s="116">
        <f t="shared" si="20"/>
        <v>9.8164654487433889E-2</v>
      </c>
      <c r="AU89" s="116">
        <f t="shared" si="21"/>
        <v>4.9750747157830885E-2</v>
      </c>
      <c r="AV89" s="116">
        <f t="shared" si="22"/>
        <v>0.14759143424534393</v>
      </c>
      <c r="AW89" s="116">
        <f t="shared" si="23"/>
        <v>7.1253128768218224E-2</v>
      </c>
      <c r="AX89" s="116">
        <f t="shared" si="24"/>
        <v>1.0000000000000002</v>
      </c>
      <c r="AY89" s="116">
        <f>SUMPRODUCT(AN89:AW89,幕後結果_最佳化!$Z$1005:$AI$1005)</f>
        <v>-9.8552908079307805E-3</v>
      </c>
      <c r="AZ89" s="116">
        <f>(SUMPRODUCT(AN89:AW89,MMULT(AN89:AW89,幕後結果!$AB$9:$AK$18)))*252</f>
        <v>5.1719297094922997E-2</v>
      </c>
      <c r="BA89" s="116">
        <f t="shared" si="25"/>
        <v>0.2274187703223351</v>
      </c>
      <c r="BB89" s="92">
        <f t="shared" si="26"/>
        <v>-0.23197421537878052</v>
      </c>
      <c r="BC89" s="50"/>
      <c r="BD89" s="50"/>
    </row>
    <row r="90" spans="1:56">
      <c r="A90" s="85">
        <v>89</v>
      </c>
      <c r="B90" s="116">
        <v>0.9396986253263655</v>
      </c>
      <c r="C90" s="116">
        <v>0.91116098704664883</v>
      </c>
      <c r="D90" s="116">
        <v>0.73094727394551495</v>
      </c>
      <c r="E90" s="116">
        <v>0.49479122614493742</v>
      </c>
      <c r="F90" s="116">
        <v>0.49176575365452413</v>
      </c>
      <c r="G90" s="116">
        <v>0.30509806998383593</v>
      </c>
      <c r="H90" s="116">
        <v>4.2780849314855374E-2</v>
      </c>
      <c r="I90" s="116">
        <v>0.78988877095883647</v>
      </c>
      <c r="J90" s="116">
        <v>0.62763386699815138</v>
      </c>
      <c r="K90" s="94">
        <v>0.14887911999671499</v>
      </c>
      <c r="L90" s="95"/>
      <c r="M90" s="96">
        <v>89</v>
      </c>
      <c r="N90" s="119">
        <v>1.5522486086332159</v>
      </c>
      <c r="O90" s="119">
        <v>1.347938928912056</v>
      </c>
      <c r="P90" s="119">
        <v>0.61568043578497023</v>
      </c>
      <c r="Q90" s="119">
        <v>-1.3056830801665073E-2</v>
      </c>
      <c r="R90" s="119">
        <v>-2.0641660442902807E-2</v>
      </c>
      <c r="S90" s="119">
        <v>-0.50979349998637424</v>
      </c>
      <c r="T90" s="119">
        <v>-1.7192893477230731</v>
      </c>
      <c r="U90" s="116">
        <v>0.80603536483995075</v>
      </c>
      <c r="V90" s="116">
        <v>0.32559305687987738</v>
      </c>
      <c r="W90" s="88">
        <v>-1.0412527923631305</v>
      </c>
      <c r="X90" s="50"/>
      <c r="Y90" s="89">
        <v>89</v>
      </c>
      <c r="Z90" s="116">
        <f>(幕後結果!$AB$2+幕後結果!$AB$4*幕後結果_最佳化!$N1091)*12/3</f>
        <v>1.8789045511782965</v>
      </c>
      <c r="AA90" s="116">
        <f>(幕後結果!$AC$2+幕後結果!$AC$4*幕後結果_最佳化!$O1091)*12/3</f>
        <v>0.61450669761375831</v>
      </c>
      <c r="AB90" s="116">
        <f>(幕後結果!$AD$2+幕後結果!$AD$4*幕後結果_最佳化!$P1091)*12/3</f>
        <v>1.5999262114806274</v>
      </c>
      <c r="AC90" s="116">
        <f>(幕後結果!$AE$2+幕後結果!$AE$4*幕後結果_最佳化!$Q1091)*12/3</f>
        <v>1.3492158952027851</v>
      </c>
      <c r="AD90" s="116">
        <f>(幕後結果!$AF$2+幕後結果!$AF$4*幕後結果_最佳化!$R1091)*12/3</f>
        <v>5.358053649394115E-2</v>
      </c>
      <c r="AE90" s="116">
        <f>(幕後結果!$AG$2+幕後結果!$AG$4*幕後結果_最佳化!$S1091)*12/3</f>
        <v>0.74151880097147005</v>
      </c>
      <c r="AF90" s="116">
        <f>(幕後結果!$AH$2+幕後結果!$AH$4*幕後結果_最佳化!$T1091)*12/3</f>
        <v>-2.2763229676430186E-3</v>
      </c>
      <c r="AG90" s="116">
        <f>(幕後結果!$AI$2+幕後結果!$AI$4*幕後結果_最佳化!$U1091)*12/3</f>
        <v>0.75745712486601136</v>
      </c>
      <c r="AH90" s="116">
        <f>(幕後結果!$AJ$2+幕後結果!$AJ$4*幕後結果_最佳化!$V1091)*12/3</f>
        <v>0.91136534445596373</v>
      </c>
      <c r="AI90" s="90">
        <f>(幕後結果!$AK$2+幕後結果!$AK$4*幕後結果_最佳化!$W1091)*12/3</f>
        <v>-0.46523594928866291</v>
      </c>
      <c r="AJ90" s="50"/>
      <c r="AK90" s="50"/>
      <c r="AL90" s="50"/>
      <c r="AM90" s="98">
        <v>89</v>
      </c>
      <c r="AN90" s="116">
        <f t="shared" si="14"/>
        <v>9.60604785510146E-2</v>
      </c>
      <c r="AO90" s="116">
        <f t="shared" si="15"/>
        <v>0.11610297004576459</v>
      </c>
      <c r="AP90" s="116">
        <f t="shared" si="16"/>
        <v>3.8292513405181108E-3</v>
      </c>
      <c r="AQ90" s="116">
        <f t="shared" si="17"/>
        <v>0.11117349986529307</v>
      </c>
      <c r="AR90" s="116">
        <f t="shared" si="18"/>
        <v>2.9475223887409072E-2</v>
      </c>
      <c r="AS90" s="116">
        <f t="shared" si="19"/>
        <v>8.6750960597978058E-2</v>
      </c>
      <c r="AT90" s="116">
        <f t="shared" si="20"/>
        <v>0.20644196961743799</v>
      </c>
      <c r="AU90" s="116">
        <f t="shared" si="21"/>
        <v>4.0537004260914604E-2</v>
      </c>
      <c r="AV90" s="116">
        <f t="shared" si="22"/>
        <v>0.22387356051905932</v>
      </c>
      <c r="AW90" s="116">
        <f t="shared" si="23"/>
        <v>8.5755081314610695E-2</v>
      </c>
      <c r="AX90" s="116">
        <f t="shared" si="24"/>
        <v>1</v>
      </c>
      <c r="AY90" s="116">
        <f>SUMPRODUCT(AN90:AW90,幕後結果_最佳化!$Z$1005:$AI$1005)</f>
        <v>0.17053671679102503</v>
      </c>
      <c r="AZ90" s="116">
        <f>(SUMPRODUCT(AN90:AW90,MMULT(AN90:AW90,幕後結果!$AB$9:$AK$18)))*252</f>
        <v>5.0328701245362893E-2</v>
      </c>
      <c r="BA90" s="116">
        <f t="shared" si="25"/>
        <v>0.22434059205895596</v>
      </c>
      <c r="BB90" s="92">
        <f t="shared" si="26"/>
        <v>0.56894169539091943</v>
      </c>
      <c r="BC90" s="50"/>
      <c r="BD90" s="50"/>
    </row>
    <row r="91" spans="1:56">
      <c r="A91" s="85">
        <v>90</v>
      </c>
      <c r="B91" s="116">
        <v>0.63056591869973921</v>
      </c>
      <c r="C91" s="116">
        <v>0.31943499079785509</v>
      </c>
      <c r="D91" s="116">
        <v>3.3620666318112225E-2</v>
      </c>
      <c r="E91" s="116">
        <v>0.8077065605329814</v>
      </c>
      <c r="F91" s="116">
        <v>0.54986321792993431</v>
      </c>
      <c r="G91" s="116">
        <v>0.3874875655702561</v>
      </c>
      <c r="H91" s="116">
        <v>0.20376289779765266</v>
      </c>
      <c r="I91" s="116">
        <v>0.36773965103548734</v>
      </c>
      <c r="J91" s="116">
        <v>0.28415250623397337</v>
      </c>
      <c r="K91" s="94">
        <v>0.83439325029200173</v>
      </c>
      <c r="L91" s="95"/>
      <c r="M91" s="96">
        <v>90</v>
      </c>
      <c r="N91" s="119">
        <v>0.33335256817007547</v>
      </c>
      <c r="O91" s="119">
        <v>-0.46927933879290862</v>
      </c>
      <c r="P91" s="119">
        <v>-1.830057557085323</v>
      </c>
      <c r="Q91" s="119">
        <v>0.86947590984101342</v>
      </c>
      <c r="R91" s="119">
        <v>0.12531577480591649</v>
      </c>
      <c r="S91" s="119">
        <v>-0.28587334320276248</v>
      </c>
      <c r="T91" s="119">
        <v>-0.82825554065127283</v>
      </c>
      <c r="U91" s="116">
        <v>-0.33784592148447723</v>
      </c>
      <c r="V91" s="116">
        <v>-0.570549568409913</v>
      </c>
      <c r="W91" s="88">
        <v>0.97167250497371471</v>
      </c>
      <c r="X91" s="50"/>
      <c r="Y91" s="89">
        <v>90</v>
      </c>
      <c r="Z91" s="116">
        <f>(幕後結果!$AB$2+幕後結果!$AB$4*幕後結果_最佳化!$N1092)*12/3</f>
        <v>0.36558368837767924</v>
      </c>
      <c r="AA91" s="116">
        <f>(幕後結果!$AC$2+幕後結果!$AC$4*幕後結果_最佳化!$O1092)*12/3</f>
        <v>-1.9956564732392124</v>
      </c>
      <c r="AB91" s="116">
        <f>(幕後結果!$AD$2+幕後結果!$AD$4*幕後結果_最佳化!$P1092)*12/3</f>
        <v>-1.0696227738228394</v>
      </c>
      <c r="AC91" s="116">
        <f>(幕後結果!$AE$2+幕後結果!$AE$4*幕後結果_最佳化!$Q1092)*12/3</f>
        <v>1.025609785003164</v>
      </c>
      <c r="AD91" s="116">
        <f>(幕後結果!$AF$2+幕後結果!$AF$4*幕後結果_最佳化!$R1092)*12/3</f>
        <v>-0.16566964006222121</v>
      </c>
      <c r="AE91" s="116">
        <f>(幕後結果!$AG$2+幕後結果!$AG$4*幕後結果_最佳化!$S1092)*12/3</f>
        <v>0.22623351022323646</v>
      </c>
      <c r="AF91" s="116">
        <f>(幕後結果!$AH$2+幕後結果!$AH$4*幕後結果_最佳化!$T1092)*12/3</f>
        <v>0.30507140515629139</v>
      </c>
      <c r="AG91" s="116">
        <f>(幕後結果!$AI$2+幕後結果!$AI$4*幕後結果_最佳化!$U1092)*12/3</f>
        <v>-1.0447414761094846</v>
      </c>
      <c r="AH91" s="116">
        <f>(幕後結果!$AJ$2+幕後結果!$AJ$4*幕後結果_最佳化!$V1092)*12/3</f>
        <v>-0.72014164214257148</v>
      </c>
      <c r="AI91" s="90">
        <f>(幕後結果!$AK$2+幕後結果!$AK$4*幕後結果_最佳化!$W1092)*12/3</f>
        <v>-4.1658802868387024E-2</v>
      </c>
      <c r="AJ91" s="50"/>
      <c r="AK91" s="50"/>
      <c r="AL91" s="50"/>
      <c r="AM91" s="98">
        <v>90</v>
      </c>
      <c r="AN91" s="116">
        <f t="shared" si="14"/>
        <v>0.15663197888917765</v>
      </c>
      <c r="AO91" s="116">
        <f t="shared" si="15"/>
        <v>0.12720879731709964</v>
      </c>
      <c r="AP91" s="116">
        <f t="shared" si="16"/>
        <v>0.15163323108825616</v>
      </c>
      <c r="AQ91" s="116">
        <f t="shared" si="17"/>
        <v>6.9436869495146505E-2</v>
      </c>
      <c r="AR91" s="116">
        <f t="shared" si="18"/>
        <v>3.8599620619400525E-2</v>
      </c>
      <c r="AS91" s="116">
        <f t="shared" si="19"/>
        <v>0.12847542254877442</v>
      </c>
      <c r="AT91" s="116">
        <f t="shared" si="20"/>
        <v>0.12566441673693851</v>
      </c>
      <c r="AU91" s="116">
        <f t="shared" si="21"/>
        <v>9.9805207949694584E-4</v>
      </c>
      <c r="AV91" s="116">
        <f t="shared" si="22"/>
        <v>0.15475403490639639</v>
      </c>
      <c r="AW91" s="116">
        <f t="shared" si="23"/>
        <v>4.659757631931314E-2</v>
      </c>
      <c r="AX91" s="116">
        <f t="shared" si="24"/>
        <v>0.99999999999999989</v>
      </c>
      <c r="AY91" s="116">
        <f>SUMPRODUCT(AN91:AW91,幕後結果_最佳化!$Z$1005:$AI$1005)</f>
        <v>0.14311005513075206</v>
      </c>
      <c r="AZ91" s="116">
        <f>(SUMPRODUCT(AN91:AW91,MMULT(AN91:AW91,幕後結果!$AB$9:$AK$18)))*252</f>
        <v>5.4490187923714364E-2</v>
      </c>
      <c r="BA91" s="116">
        <f t="shared" si="25"/>
        <v>0.23343133449413847</v>
      </c>
      <c r="BB91" s="92">
        <f t="shared" si="26"/>
        <v>0.42929136033906523</v>
      </c>
      <c r="BC91" s="50"/>
      <c r="BD91" s="50"/>
    </row>
    <row r="92" spans="1:56">
      <c r="A92" s="85">
        <v>91</v>
      </c>
      <c r="B92" s="116">
        <v>0.88046489146332574</v>
      </c>
      <c r="C92" s="116">
        <v>0.5458546755306708</v>
      </c>
      <c r="D92" s="116">
        <v>0.87166295141252514</v>
      </c>
      <c r="E92" s="116">
        <v>0.23432850434001051</v>
      </c>
      <c r="F92" s="116">
        <v>0.75455787049875922</v>
      </c>
      <c r="G92" s="116">
        <v>0.1014871242067108</v>
      </c>
      <c r="H92" s="116">
        <v>0.43680946840782742</v>
      </c>
      <c r="I92" s="116">
        <v>0.94743725349888153</v>
      </c>
      <c r="J92" s="116">
        <v>0.55110546158993867</v>
      </c>
      <c r="K92" s="94">
        <v>0.99862194686929384</v>
      </c>
      <c r="L92" s="95"/>
      <c r="M92" s="96">
        <v>91</v>
      </c>
      <c r="N92" s="119">
        <v>1.1773139598557705</v>
      </c>
      <c r="O92" s="119">
        <v>0.1151948899564373</v>
      </c>
      <c r="P92" s="119">
        <v>1.1342871985664225</v>
      </c>
      <c r="Q92" s="119">
        <v>-0.724665917936267</v>
      </c>
      <c r="R92" s="119">
        <v>0.6889030832907439</v>
      </c>
      <c r="S92" s="119">
        <v>-1.2731234231310022</v>
      </c>
      <c r="T92" s="119">
        <v>-0.15906338323636537</v>
      </c>
      <c r="U92" s="116">
        <v>1.6204973039496116</v>
      </c>
      <c r="V92" s="116">
        <v>0.12845478655951009</v>
      </c>
      <c r="W92" s="88">
        <v>2.9937068372384172</v>
      </c>
      <c r="X92" s="50"/>
      <c r="Y92" s="89">
        <v>91</v>
      </c>
      <c r="Z92" s="116">
        <f>(幕後結果!$AB$2+幕後結果!$AB$4*幕後結果_最佳化!$N1093)*12/3</f>
        <v>1.4134042891820904</v>
      </c>
      <c r="AA92" s="116">
        <f>(幕後結果!$AC$2+幕後結果!$AC$4*幕後結果_最佳化!$O1093)*12/3</f>
        <v>-1.1168807138909334</v>
      </c>
      <c r="AB92" s="116">
        <f>(幕後結果!$AD$2+幕後結果!$AD$4*幕後結果_最佳化!$P1093)*12/3</f>
        <v>1.810884901369241</v>
      </c>
      <c r="AC92" s="116">
        <f>(幕後結果!$AE$2+幕後結果!$AE$4*幕後結果_最佳化!$Q1093)*12/3</f>
        <v>0.71981778955942322</v>
      </c>
      <c r="AD92" s="116">
        <f>(幕後結果!$AF$2+幕後結果!$AF$4*幕後結果_最佳化!$R1093)*12/3</f>
        <v>0.40098106377065856</v>
      </c>
      <c r="AE92" s="116">
        <f>(幕後結果!$AG$2+幕後結果!$AG$4*幕後結果_最佳化!$S1093)*12/3</f>
        <v>-0.43954947036914299</v>
      </c>
      <c r="AF92" s="116">
        <f>(幕後結果!$AH$2+幕後結果!$AH$4*幕後結果_最佳化!$T1093)*12/3</f>
        <v>1.669965944829028</v>
      </c>
      <c r="AG92" s="116">
        <f>(幕後結果!$AI$2+幕後結果!$AI$4*幕後結果_最佳化!$U1093)*12/3</f>
        <v>1.6776770100980523</v>
      </c>
      <c r="AH92" s="116">
        <f>(幕後結果!$AJ$2+幕後結果!$AJ$4*幕後結果_最佳化!$V1093)*12/3</f>
        <v>0.81121111271502822</v>
      </c>
      <c r="AI92" s="90">
        <f>(幕後結果!$AK$2+幕後結果!$AK$4*幕後結果_最佳化!$W1093)*12/3</f>
        <v>1.2173465956807437</v>
      </c>
      <c r="AJ92" s="50"/>
      <c r="AK92" s="50"/>
      <c r="AL92" s="50"/>
      <c r="AM92" s="98">
        <v>91</v>
      </c>
      <c r="AN92" s="116">
        <f t="shared" si="14"/>
        <v>0.12617862048308215</v>
      </c>
      <c r="AO92" s="116">
        <f t="shared" si="15"/>
        <v>6.4870128452147791E-2</v>
      </c>
      <c r="AP92" s="116">
        <f t="shared" si="16"/>
        <v>1.0417493895786572E-2</v>
      </c>
      <c r="AQ92" s="116">
        <f t="shared" si="17"/>
        <v>0.11210641162992625</v>
      </c>
      <c r="AR92" s="116">
        <f t="shared" si="18"/>
        <v>0.10549086660003917</v>
      </c>
      <c r="AS92" s="116">
        <f t="shared" si="19"/>
        <v>0.18028088237170728</v>
      </c>
      <c r="AT92" s="116">
        <f t="shared" si="20"/>
        <v>6.9799978007477351E-2</v>
      </c>
      <c r="AU92" s="116">
        <f t="shared" si="21"/>
        <v>4.0063054909407821E-2</v>
      </c>
      <c r="AV92" s="116">
        <f t="shared" si="22"/>
        <v>0.13693532895063912</v>
      </c>
      <c r="AW92" s="116">
        <f t="shared" si="23"/>
        <v>0.1538572346997864</v>
      </c>
      <c r="AX92" s="116">
        <f t="shared" si="24"/>
        <v>1</v>
      </c>
      <c r="AY92" s="116">
        <f>SUMPRODUCT(AN92:AW92,幕後結果_最佳化!$Z$1005:$AI$1005)</f>
        <v>7.1022475650659445E-2</v>
      </c>
      <c r="AZ92" s="116">
        <f>(SUMPRODUCT(AN92:AW92,MMULT(AN92:AW92,幕後結果!$AB$9:$AK$18)))*252</f>
        <v>4.5800177620370967E-2</v>
      </c>
      <c r="BA92" s="116">
        <f t="shared" si="25"/>
        <v>0.21400976057266866</v>
      </c>
      <c r="BB92" s="92">
        <f t="shared" si="26"/>
        <v>0.13140744410631797</v>
      </c>
      <c r="BC92" s="50"/>
      <c r="BD92" s="50"/>
    </row>
    <row r="93" spans="1:56">
      <c r="A93" s="85">
        <v>92</v>
      </c>
      <c r="B93" s="116">
        <v>0.48321150647321698</v>
      </c>
      <c r="C93" s="116">
        <v>0.88651055022359149</v>
      </c>
      <c r="D93" s="116">
        <v>0.58556550464116097</v>
      </c>
      <c r="E93" s="116">
        <v>0.43616777331755729</v>
      </c>
      <c r="F93" s="116">
        <v>0.44277177410926027</v>
      </c>
      <c r="G93" s="116">
        <v>0.43524990195078894</v>
      </c>
      <c r="H93" s="116">
        <v>0.98022407209933071</v>
      </c>
      <c r="I93" s="116">
        <v>0.7231160467954838</v>
      </c>
      <c r="J93" s="116">
        <v>0.93652569656055351</v>
      </c>
      <c r="K93" s="94">
        <v>0.69356573280293365</v>
      </c>
      <c r="L93" s="95"/>
      <c r="M93" s="96">
        <v>92</v>
      </c>
      <c r="N93" s="119">
        <v>-4.2094941186573739E-2</v>
      </c>
      <c r="O93" s="119">
        <v>1.2081777466898282</v>
      </c>
      <c r="P93" s="119">
        <v>0.21615235508969546</v>
      </c>
      <c r="Q93" s="119">
        <v>-0.1606925636893301</v>
      </c>
      <c r="R93" s="119">
        <v>-0.14394544652774618</v>
      </c>
      <c r="S93" s="119">
        <v>-0.16302366251766601</v>
      </c>
      <c r="T93" s="119">
        <v>2.0583989151264679</v>
      </c>
      <c r="U93" s="116">
        <v>0.59212347783283992</v>
      </c>
      <c r="V93" s="116">
        <v>1.5262460181350928</v>
      </c>
      <c r="W93" s="88">
        <v>0.50598307047215474</v>
      </c>
      <c r="X93" s="50"/>
      <c r="Y93" s="89">
        <v>92</v>
      </c>
      <c r="Z93" s="116">
        <f>(幕後結果!$AB$2+幕後結果!$AB$4*幕後結果_最佳化!$N1094)*12/3</f>
        <v>-0.10055331587418487</v>
      </c>
      <c r="AA93" s="116">
        <f>(幕後結果!$AC$2+幕後結果!$AC$4*幕後結果_最佳化!$O1094)*12/3</f>
        <v>0.28338093913947637</v>
      </c>
      <c r="AB93" s="116">
        <f>(幕後結果!$AD$2+幕後結果!$AD$4*幕後結果_最佳化!$P1094)*12/3</f>
        <v>0.75957591667821944</v>
      </c>
      <c r="AC93" s="116">
        <f>(幕後結果!$AE$2+幕後結果!$AE$4*幕後結果_最佳化!$Q1094)*12/3</f>
        <v>1.0288248609307027</v>
      </c>
      <c r="AD93" s="116">
        <f>(幕後結果!$AF$2+幕後結果!$AF$4*幕後結果_最佳化!$R1094)*12/3</f>
        <v>-3.4664312560084377E-2</v>
      </c>
      <c r="AE93" s="116">
        <f>(幕後結果!$AG$2+幕後結果!$AG$4*幕後結果_最佳化!$S1094)*12/3</f>
        <v>0.45176299827589389</v>
      </c>
      <c r="AF93" s="116">
        <f>(幕後結果!$AH$2+幕後結果!$AH$4*幕後結果_最佳化!$T1094)*12/3</f>
        <v>3.0656766968429707</v>
      </c>
      <c r="AG93" s="116">
        <f>(幕後結果!$AI$2+幕後結果!$AI$4*幕後結果_最佳化!$U1094)*12/3</f>
        <v>-0.25847944778820064</v>
      </c>
      <c r="AH93" s="116">
        <f>(幕後結果!$AJ$2+幕後結果!$AJ$4*幕後結果_最佳化!$V1094)*12/3</f>
        <v>2.0336439853748933</v>
      </c>
      <c r="AI93" s="90">
        <f>(幕後結果!$AK$2+幕後結果!$AK$4*幕後結果_最佳化!$W1094)*12/3</f>
        <v>0.10396802276096967</v>
      </c>
      <c r="AJ93" s="50"/>
      <c r="AK93" s="50"/>
      <c r="AL93" s="50"/>
      <c r="AM93" s="98">
        <v>92</v>
      </c>
      <c r="AN93" s="116">
        <f t="shared" si="14"/>
        <v>4.3963206867434275E-2</v>
      </c>
      <c r="AO93" s="116">
        <f t="shared" si="15"/>
        <v>5.8764300559130553E-2</v>
      </c>
      <c r="AP93" s="116">
        <f t="shared" si="16"/>
        <v>0.11935928042871105</v>
      </c>
      <c r="AQ93" s="116">
        <f t="shared" si="17"/>
        <v>4.2345272858411963E-2</v>
      </c>
      <c r="AR93" s="116">
        <f t="shared" si="18"/>
        <v>7.4862359257608924E-2</v>
      </c>
      <c r="AS93" s="116">
        <f t="shared" si="19"/>
        <v>3.8212517597660381E-2</v>
      </c>
      <c r="AT93" s="116">
        <f t="shared" si="20"/>
        <v>0.1393143869920819</v>
      </c>
      <c r="AU93" s="116">
        <f t="shared" si="21"/>
        <v>0.15130787119471034</v>
      </c>
      <c r="AV93" s="116">
        <f t="shared" si="22"/>
        <v>0.14565034050953543</v>
      </c>
      <c r="AW93" s="116">
        <f t="shared" si="23"/>
        <v>0.18622046373471521</v>
      </c>
      <c r="AX93" s="116">
        <f t="shared" si="24"/>
        <v>1</v>
      </c>
      <c r="AY93" s="116">
        <f>SUMPRODUCT(AN93:AW93,幕後結果_最佳化!$Z$1005:$AI$1005)</f>
        <v>-4.7813693492793075E-3</v>
      </c>
      <c r="AZ93" s="116">
        <f>(SUMPRODUCT(AN93:AW93,MMULT(AN93:AW93,幕後結果!$AB$9:$AK$18)))*252</f>
        <v>4.3630139485359029E-2</v>
      </c>
      <c r="BA93" s="116">
        <f t="shared" si="25"/>
        <v>0.20887828868831493</v>
      </c>
      <c r="BB93" s="92">
        <f t="shared" si="26"/>
        <v>-0.22827345842740379</v>
      </c>
      <c r="BC93" s="50"/>
      <c r="BD93" s="50"/>
    </row>
    <row r="94" spans="1:56">
      <c r="A94" s="85">
        <v>93</v>
      </c>
      <c r="B94" s="116">
        <v>0.320090912532915</v>
      </c>
      <c r="C94" s="116">
        <v>8.0466161191243835E-2</v>
      </c>
      <c r="D94" s="116">
        <v>0.66125212451037463</v>
      </c>
      <c r="E94" s="116">
        <v>0.69270275226733347</v>
      </c>
      <c r="F94" s="116">
        <v>0.76803178805266681</v>
      </c>
      <c r="G94" s="116">
        <v>0.3684076684528339</v>
      </c>
      <c r="H94" s="116">
        <v>0.6529058279062474</v>
      </c>
      <c r="I94" s="116">
        <v>0.74043029544738692</v>
      </c>
      <c r="J94" s="116">
        <v>0.66047676527788868</v>
      </c>
      <c r="K94" s="94">
        <v>3.5993578899745193E-2</v>
      </c>
      <c r="L94" s="95"/>
      <c r="M94" s="96">
        <v>93</v>
      </c>
      <c r="N94" s="119">
        <v>-0.46744459232997082</v>
      </c>
      <c r="O94" s="119">
        <v>-1.4019428197291044</v>
      </c>
      <c r="P94" s="119">
        <v>0.41588282072977528</v>
      </c>
      <c r="Q94" s="119">
        <v>0.50352601381668427</v>
      </c>
      <c r="R94" s="119">
        <v>0.73238039110389852</v>
      </c>
      <c r="S94" s="119">
        <v>-0.33607363845259941</v>
      </c>
      <c r="T94" s="119">
        <v>0.39317755756054751</v>
      </c>
      <c r="U94" s="116">
        <v>0.64467254922488315</v>
      </c>
      <c r="V94" s="116">
        <v>0.41376465768649162</v>
      </c>
      <c r="W94" s="88">
        <v>-1.799199314861013</v>
      </c>
      <c r="X94" s="50"/>
      <c r="Y94" s="89">
        <v>93</v>
      </c>
      <c r="Z94" s="116">
        <f>(幕後結果!$AB$2+幕後結果!$AB$4*幕後結果_最佳化!$N1095)*12/3</f>
        <v>-0.62864634406688125</v>
      </c>
      <c r="AA94" s="116">
        <f>(幕後結果!$AC$2+幕後結果!$AC$4*幕後結果_最佳化!$O1095)*12/3</f>
        <v>-3.3505120873398297</v>
      </c>
      <c r="AB94" s="116">
        <f>(幕後結果!$AD$2+幕後結果!$AD$4*幕後結果_最佳化!$P1095)*12/3</f>
        <v>0.5393283296288427</v>
      </c>
      <c r="AC94" s="116">
        <f>(幕後結果!$AE$2+幕後結果!$AE$4*幕後結果_最佳化!$Q1095)*12/3</f>
        <v>1.0806199440735242</v>
      </c>
      <c r="AD94" s="116">
        <f>(幕後結果!$AF$2+幕後結果!$AF$4*幕後結果_最佳化!$R1095)*12/3</f>
        <v>0.35877311909199827</v>
      </c>
      <c r="AE94" s="116">
        <f>(幕後結果!$AG$2+幕後結果!$AG$4*幕後結果_最佳化!$S1095)*12/3</f>
        <v>5.1535015016768604E-2</v>
      </c>
      <c r="AF94" s="116">
        <f>(幕後結果!$AH$2+幕後結果!$AH$4*幕後結果_最佳化!$T1095)*12/3</f>
        <v>1.6098809770949563</v>
      </c>
      <c r="AG94" s="116">
        <f>(幕後結果!$AI$2+幕後結果!$AI$4*幕後結果_最佳化!$U1095)*12/3</f>
        <v>-0.16690133078865255</v>
      </c>
      <c r="AH94" s="116">
        <f>(幕後結果!$AJ$2+幕後結果!$AJ$4*幕後結果_最佳化!$V1095)*12/3</f>
        <v>0.1442421182901675</v>
      </c>
      <c r="AI94" s="90">
        <f>(幕後結果!$AK$2+幕後結果!$AK$4*幕後結果_最佳化!$W1095)*12/3</f>
        <v>-1.3290677487155365</v>
      </c>
      <c r="AJ94" s="50"/>
      <c r="AK94" s="50"/>
      <c r="AL94" s="50"/>
      <c r="AM94" s="98">
        <v>93</v>
      </c>
      <c r="AN94" s="116">
        <f t="shared" si="14"/>
        <v>0.14709057868367459</v>
      </c>
      <c r="AO94" s="116">
        <f t="shared" si="15"/>
        <v>5.393467346561405E-2</v>
      </c>
      <c r="AP94" s="116">
        <f t="shared" si="16"/>
        <v>0.1406872852220715</v>
      </c>
      <c r="AQ94" s="116">
        <f t="shared" si="17"/>
        <v>3.2248922831358481E-2</v>
      </c>
      <c r="AR94" s="116">
        <f t="shared" si="18"/>
        <v>0.13033632240041718</v>
      </c>
      <c r="AS94" s="116">
        <f t="shared" si="19"/>
        <v>0.10869308197833916</v>
      </c>
      <c r="AT94" s="116">
        <f t="shared" si="20"/>
        <v>9.9512152951323235E-2</v>
      </c>
      <c r="AU94" s="116">
        <f t="shared" si="21"/>
        <v>5.2141799716277096E-2</v>
      </c>
      <c r="AV94" s="116">
        <f t="shared" si="22"/>
        <v>0.1123218387449131</v>
      </c>
      <c r="AW94" s="116">
        <f t="shared" si="23"/>
        <v>0.12303334400601165</v>
      </c>
      <c r="AX94" s="116">
        <f t="shared" si="24"/>
        <v>0.99999999999999989</v>
      </c>
      <c r="AY94" s="116">
        <f>SUMPRODUCT(AN94:AW94,幕後結果_最佳化!$Z$1005:$AI$1005)</f>
        <v>7.9358093259268528E-2</v>
      </c>
      <c r="AZ94" s="116">
        <f>(SUMPRODUCT(AN94:AW94,MMULT(AN94:AW94,幕後結果!$AB$9:$AK$18)))*252</f>
        <v>4.5244169247389096E-2</v>
      </c>
      <c r="BA94" s="116">
        <f t="shared" si="25"/>
        <v>0.21270676822186241</v>
      </c>
      <c r="BB94" s="92">
        <f t="shared" si="26"/>
        <v>0.17140072017473912</v>
      </c>
      <c r="BC94" s="50"/>
      <c r="BD94" s="50"/>
    </row>
    <row r="95" spans="1:56">
      <c r="A95" s="85">
        <v>94</v>
      </c>
      <c r="B95" s="116">
        <v>0.75788808958560772</v>
      </c>
      <c r="C95" s="116">
        <v>0.66372928576239776</v>
      </c>
      <c r="D95" s="116">
        <v>0.78344567217090955</v>
      </c>
      <c r="E95" s="116">
        <v>0.15028968588450886</v>
      </c>
      <c r="F95" s="116">
        <v>0.57381482681235085</v>
      </c>
      <c r="G95" s="116">
        <v>0.62925985070566171</v>
      </c>
      <c r="H95" s="116">
        <v>0.928382304667698</v>
      </c>
      <c r="I95" s="116">
        <v>0.41066022730730878</v>
      </c>
      <c r="J95" s="116">
        <v>0.84640596981403271</v>
      </c>
      <c r="K95" s="94">
        <v>0.86121312033536501</v>
      </c>
      <c r="L95" s="95"/>
      <c r="M95" s="96">
        <v>94</v>
      </c>
      <c r="N95" s="119">
        <v>0.6995252787909001</v>
      </c>
      <c r="O95" s="119">
        <v>0.42266262455943848</v>
      </c>
      <c r="P95" s="119">
        <v>0.78388318760888942</v>
      </c>
      <c r="Q95" s="119">
        <v>-1.0351917480274171</v>
      </c>
      <c r="R95" s="119">
        <v>0.18609489348816277</v>
      </c>
      <c r="S95" s="119">
        <v>0.32989368062868152</v>
      </c>
      <c r="T95" s="119">
        <v>1.4638483415629657</v>
      </c>
      <c r="U95" s="116">
        <v>-0.22584695627922188</v>
      </c>
      <c r="V95" s="116">
        <v>1.0211401136941969</v>
      </c>
      <c r="W95" s="88">
        <v>1.0857858246241323</v>
      </c>
      <c r="X95" s="50"/>
      <c r="Y95" s="89">
        <v>94</v>
      </c>
      <c r="Z95" s="116">
        <f>(幕後結果!$AB$2+幕後結果!$AB$4*幕後結果_最佳化!$N1096)*12/3</f>
        <v>0.82020556257803623</v>
      </c>
      <c r="AA95" s="116">
        <f>(幕後結果!$AC$2+幕後結果!$AC$4*幕後結果_最佳化!$O1096)*12/3</f>
        <v>-0.73468045747754507</v>
      </c>
      <c r="AB95" s="116">
        <f>(幕後結果!$AD$2+幕後結果!$AD$4*幕後結果_最佳化!$P1096)*12/3</f>
        <v>1.3947811499715523</v>
      </c>
      <c r="AC95" s="116">
        <f>(幕後結果!$AE$2+幕後結果!$AE$4*幕後結果_最佳化!$Q1096)*12/3</f>
        <v>0.43677540879149301</v>
      </c>
      <c r="AD95" s="116">
        <f>(幕後結果!$AF$2+幕後結果!$AF$4*幕後結果_最佳化!$R1096)*12/3</f>
        <v>5.5064705343629144E-2</v>
      </c>
      <c r="AE95" s="116">
        <f>(幕後結果!$AG$2+幕後結果!$AG$4*幕後結果_最佳化!$S1096)*12/3</f>
        <v>0.42245280571894245</v>
      </c>
      <c r="AF95" s="116">
        <f>(幕後結果!$AH$2+幕後結果!$AH$4*幕後結果_最佳化!$T1096)*12/3</f>
        <v>2.8751628096514885</v>
      </c>
      <c r="AG95" s="116">
        <f>(幕後結果!$AI$2+幕後結果!$AI$4*幕後結果_最佳化!$U1096)*12/3</f>
        <v>-0.69893414028355139</v>
      </c>
      <c r="AH95" s="116">
        <f>(幕後結果!$AJ$2+幕後結果!$AJ$4*幕後結果_最佳化!$V1096)*12/3</f>
        <v>1.4328313183289778</v>
      </c>
      <c r="AI95" s="90">
        <f>(幕後結果!$AK$2+幕後結果!$AK$4*幕後結果_最佳化!$W1096)*12/3</f>
        <v>0.39113681016820406</v>
      </c>
      <c r="AJ95" s="50"/>
      <c r="AK95" s="50"/>
      <c r="AL95" s="50"/>
      <c r="AM95" s="98">
        <v>94</v>
      </c>
      <c r="AN95" s="116">
        <f t="shared" si="14"/>
        <v>0.10210024282779605</v>
      </c>
      <c r="AO95" s="116">
        <f t="shared" si="15"/>
        <v>0.16812769105906814</v>
      </c>
      <c r="AP95" s="116">
        <f t="shared" si="16"/>
        <v>2.6017246950699131E-2</v>
      </c>
      <c r="AQ95" s="116">
        <f t="shared" si="17"/>
        <v>6.0873612772576911E-3</v>
      </c>
      <c r="AR95" s="116">
        <f t="shared" si="18"/>
        <v>0.12553351537090915</v>
      </c>
      <c r="AS95" s="116">
        <f t="shared" si="19"/>
        <v>0.13399400575543902</v>
      </c>
      <c r="AT95" s="116">
        <f t="shared" si="20"/>
        <v>0.1055004372754076</v>
      </c>
      <c r="AU95" s="116">
        <f t="shared" si="21"/>
        <v>0.12140048823578228</v>
      </c>
      <c r="AV95" s="116">
        <f t="shared" si="22"/>
        <v>0.14869505455075704</v>
      </c>
      <c r="AW95" s="116">
        <f t="shared" si="23"/>
        <v>6.254395669688384E-2</v>
      </c>
      <c r="AX95" s="116">
        <f t="shared" si="24"/>
        <v>1</v>
      </c>
      <c r="AY95" s="116">
        <f>SUMPRODUCT(AN95:AW95,幕後結果_最佳化!$Z$1005:$AI$1005)</f>
        <v>-0.15974779511878662</v>
      </c>
      <c r="AZ95" s="116">
        <f>(SUMPRODUCT(AN95:AW95,MMULT(AN95:AW95,幕後結果!$AB$9:$AK$18)))*252</f>
        <v>5.3184384059371842E-2</v>
      </c>
      <c r="BA95" s="116">
        <f t="shared" si="25"/>
        <v>0.23061739756438984</v>
      </c>
      <c r="BB95" s="92">
        <f t="shared" si="26"/>
        <v>-0.87871859304199307</v>
      </c>
      <c r="BC95" s="50"/>
      <c r="BD95" s="50"/>
    </row>
    <row r="96" spans="1:56">
      <c r="A96" s="85">
        <v>95</v>
      </c>
      <c r="B96" s="116">
        <v>7.3562998411316638E-2</v>
      </c>
      <c r="C96" s="116">
        <v>0.51056233453882949</v>
      </c>
      <c r="D96" s="116">
        <v>4.4560618393989726E-2</v>
      </c>
      <c r="E96" s="116">
        <v>0.21942326815487467</v>
      </c>
      <c r="F96" s="116">
        <v>0.92025025746404987</v>
      </c>
      <c r="G96" s="116">
        <v>0.17922278533393943</v>
      </c>
      <c r="H96" s="116">
        <v>0.79489830798562977</v>
      </c>
      <c r="I96" s="116">
        <v>0.94654276153432582</v>
      </c>
      <c r="J96" s="116">
        <v>0.20132155205762547</v>
      </c>
      <c r="K96" s="94">
        <v>0.91878363059887391</v>
      </c>
      <c r="L96" s="95"/>
      <c r="M96" s="96">
        <v>95</v>
      </c>
      <c r="N96" s="119">
        <v>-1.4497580667900565</v>
      </c>
      <c r="O96" s="119">
        <v>2.6478940291201052E-2</v>
      </c>
      <c r="P96" s="119">
        <v>-1.7000515111556824</v>
      </c>
      <c r="Q96" s="119">
        <v>-0.774142484295125</v>
      </c>
      <c r="R96" s="119">
        <v>1.4067569061653771</v>
      </c>
      <c r="S96" s="119">
        <v>-0.91833106071082726</v>
      </c>
      <c r="T96" s="119">
        <v>0.82353577090433183</v>
      </c>
      <c r="U96" s="116">
        <v>1.6122181505268478</v>
      </c>
      <c r="V96" s="116">
        <v>-0.83691009750466017</v>
      </c>
      <c r="W96" s="88">
        <v>1.3969362622506731</v>
      </c>
      <c r="X96" s="50"/>
      <c r="Y96" s="89">
        <v>95</v>
      </c>
      <c r="Z96" s="116">
        <f>(幕後結果!$AB$2+幕後結果!$AB$4*幕後結果_最佳化!$N1097)*12/3</f>
        <v>-1.8482380281499367</v>
      </c>
      <c r="AA96" s="116">
        <f>(幕後結果!$AC$2+幕後結果!$AC$4*幕後結果_最佳化!$O1097)*12/3</f>
        <v>-1.4673911091610197</v>
      </c>
      <c r="AB96" s="116">
        <f>(幕後結果!$AD$2+幕後結果!$AD$4*幕後結果_最佳化!$P1097)*12/3</f>
        <v>-1.443732188322838</v>
      </c>
      <c r="AC96" s="116">
        <f>(幕後結果!$AE$2+幕後結果!$AE$4*幕後結果_最佳化!$Q1097)*12/3</f>
        <v>-0.15605123807356391</v>
      </c>
      <c r="AD96" s="116">
        <f>(幕後結果!$AF$2+幕後結果!$AF$4*幕後結果_最佳化!$R1097)*12/3</f>
        <v>0.69512827776224795</v>
      </c>
      <c r="AE96" s="116">
        <f>(幕後結果!$AG$2+幕後結果!$AG$4*幕後結果_最佳化!$S1097)*12/3</f>
        <v>-1.2440807291592439</v>
      </c>
      <c r="AF96" s="116">
        <f>(幕後結果!$AH$2+幕後結果!$AH$4*幕後結果_最佳化!$T1097)*12/3</f>
        <v>1.9122470562150429</v>
      </c>
      <c r="AG96" s="116">
        <f>(幕後結果!$AI$2+幕後結果!$AI$4*幕後結果_最佳化!$U1097)*12/3</f>
        <v>0.50219550428926785</v>
      </c>
      <c r="AH96" s="116">
        <f>(幕後結果!$AJ$2+幕後結果!$AJ$4*幕後結果_最佳化!$V1097)*12/3</f>
        <v>-0.46261027846674674</v>
      </c>
      <c r="AI96" s="90">
        <f>(幕後結果!$AK$2+幕後結果!$AK$4*幕後結果_最佳化!$W1097)*12/3</f>
        <v>3.5453564980681251E-2</v>
      </c>
      <c r="AJ96" s="50"/>
      <c r="AK96" s="50"/>
      <c r="AL96" s="50"/>
      <c r="AM96" s="98">
        <v>95</v>
      </c>
      <c r="AN96" s="116">
        <f t="shared" si="14"/>
        <v>4.0835487262277557E-2</v>
      </c>
      <c r="AO96" s="116">
        <f t="shared" si="15"/>
        <v>9.9282233557310778E-2</v>
      </c>
      <c r="AP96" s="116">
        <f t="shared" si="16"/>
        <v>0.10117842101024682</v>
      </c>
      <c r="AQ96" s="116">
        <f t="shared" si="17"/>
        <v>0.12508308582586208</v>
      </c>
      <c r="AR96" s="116">
        <f t="shared" si="18"/>
        <v>0.11916675093205678</v>
      </c>
      <c r="AS96" s="116">
        <f t="shared" si="19"/>
        <v>0.14059594452754506</v>
      </c>
      <c r="AT96" s="116">
        <f t="shared" si="20"/>
        <v>0.11820006386073657</v>
      </c>
      <c r="AU96" s="116">
        <f t="shared" si="21"/>
        <v>8.254352006872262E-2</v>
      </c>
      <c r="AV96" s="116">
        <f t="shared" si="22"/>
        <v>0.12035449305500577</v>
      </c>
      <c r="AW96" s="116">
        <f t="shared" si="23"/>
        <v>5.2759999900235971E-2</v>
      </c>
      <c r="AX96" s="116">
        <f t="shared" si="24"/>
        <v>1</v>
      </c>
      <c r="AY96" s="116">
        <f>SUMPRODUCT(AN96:AW96,幕後結果_最佳化!$Z$1005:$AI$1005)</f>
        <v>0.12506420886861735</v>
      </c>
      <c r="AZ96" s="116">
        <f>(SUMPRODUCT(AN96:AW96,MMULT(AN96:AW96,幕後結果!$AB$9:$AK$18)))*252</f>
        <v>4.3505243448492138E-2</v>
      </c>
      <c r="BA96" s="116">
        <f t="shared" si="25"/>
        <v>0.20857910597299084</v>
      </c>
      <c r="BB96" s="92">
        <f t="shared" si="26"/>
        <v>0.39392348761556634</v>
      </c>
      <c r="BC96" s="50"/>
      <c r="BD96" s="50"/>
    </row>
    <row r="97" spans="1:56">
      <c r="A97" s="85">
        <v>96</v>
      </c>
      <c r="B97" s="116">
        <v>0.49368867958102691</v>
      </c>
      <c r="C97" s="116">
        <v>0.97041810506481907</v>
      </c>
      <c r="D97" s="116">
        <v>0.38133381422351342</v>
      </c>
      <c r="E97" s="116">
        <v>0.37519189166670786</v>
      </c>
      <c r="F97" s="116">
        <v>1.0820576022287254E-2</v>
      </c>
      <c r="G97" s="116">
        <v>0.72961842112933772</v>
      </c>
      <c r="H97" s="116">
        <v>0.92148008988802266</v>
      </c>
      <c r="I97" s="116">
        <v>0.18042362938069956</v>
      </c>
      <c r="J97" s="116">
        <v>0.13233714632668936</v>
      </c>
      <c r="K97" s="94">
        <v>0.37653505327575831</v>
      </c>
      <c r="L97" s="95"/>
      <c r="M97" s="96">
        <v>96</v>
      </c>
      <c r="N97" s="119">
        <v>-1.5820794171955106E-2</v>
      </c>
      <c r="O97" s="119">
        <v>1.8869742447357032</v>
      </c>
      <c r="P97" s="119">
        <v>-0.30197958138548481</v>
      </c>
      <c r="Q97" s="119">
        <v>-0.31813335496390066</v>
      </c>
      <c r="R97" s="119">
        <v>-2.2966078217878141</v>
      </c>
      <c r="S97" s="119">
        <v>0.61165935648283531</v>
      </c>
      <c r="T97" s="119">
        <v>1.4150978100144622</v>
      </c>
      <c r="U97" s="116">
        <v>-0.91375183775259516</v>
      </c>
      <c r="V97" s="116">
        <v>-1.1154111056171883</v>
      </c>
      <c r="W97" s="88">
        <v>-0.31459377452443249</v>
      </c>
      <c r="X97" s="50"/>
      <c r="Y97" s="89">
        <v>96</v>
      </c>
      <c r="Z97" s="116">
        <f>(幕後結果!$AB$2+幕後結果!$AB$4*幕後結果_最佳化!$N1098)*12/3</f>
        <v>-6.7932638220326066E-2</v>
      </c>
      <c r="AA97" s="116">
        <f>(幕後結果!$AC$2+幕後結果!$AC$4*幕後結果_最佳化!$O1098)*12/3</f>
        <v>1.2210948477295911</v>
      </c>
      <c r="AB97" s="116">
        <f>(幕後結果!$AD$2+幕後結果!$AD$4*幕後結果_最佳化!$P1098)*12/3</f>
        <v>0.38775698087712862</v>
      </c>
      <c r="AC97" s="116">
        <f>(幕後結果!$AE$2+幕後結果!$AE$4*幕後結果_最佳化!$Q1098)*12/3</f>
        <v>0.91152605034873746</v>
      </c>
      <c r="AD97" s="116">
        <f>(幕後結果!$AF$2+幕後結果!$AF$4*幕後結果_最佳化!$R1098)*12/3</f>
        <v>-1.4723132865801605</v>
      </c>
      <c r="AE97" s="116">
        <f>(幕後結果!$AG$2+幕後結果!$AG$4*幕後結果_最佳化!$S1098)*12/3</f>
        <v>0.80492599412944799</v>
      </c>
      <c r="AF97" s="116">
        <f>(幕後結果!$AH$2+幕後結果!$AH$4*幕後結果_最佳化!$T1098)*12/3</f>
        <v>1.9211500664868943</v>
      </c>
      <c r="AG97" s="116">
        <f>(幕後結果!$AI$2+幕後結果!$AI$4*幕後結果_最佳化!$U1098)*12/3</f>
        <v>-2.3454161950929979</v>
      </c>
      <c r="AH97" s="116">
        <f>(幕後結果!$AJ$2+幕後結果!$AJ$4*幕後結果_最佳化!$V1098)*12/3</f>
        <v>-0.10950409459683856</v>
      </c>
      <c r="AI97" s="90">
        <f>(幕後結果!$AK$2+幕後結果!$AK$4*幕後結果_最佳化!$W1098)*12/3</f>
        <v>-0.706012607385477</v>
      </c>
      <c r="AJ97" s="50"/>
      <c r="AK97" s="50"/>
      <c r="AL97" s="50"/>
      <c r="AM97" s="98">
        <v>96</v>
      </c>
      <c r="AN97" s="116">
        <f t="shared" si="14"/>
        <v>5.1473187104373354E-2</v>
      </c>
      <c r="AO97" s="116">
        <f t="shared" si="15"/>
        <v>8.9692469060701649E-2</v>
      </c>
      <c r="AP97" s="116">
        <f t="shared" si="16"/>
        <v>9.5419255218383958E-2</v>
      </c>
      <c r="AQ97" s="116">
        <f t="shared" si="17"/>
        <v>5.8246669528306087E-2</v>
      </c>
      <c r="AR97" s="116">
        <f t="shared" si="18"/>
        <v>0.14836659128616214</v>
      </c>
      <c r="AS97" s="116">
        <f t="shared" si="19"/>
        <v>4.1199316883153078E-2</v>
      </c>
      <c r="AT97" s="116">
        <f t="shared" si="20"/>
        <v>3.5482632216846818E-2</v>
      </c>
      <c r="AU97" s="116">
        <f t="shared" si="21"/>
        <v>0.15775262083464248</v>
      </c>
      <c r="AV97" s="116">
        <f t="shared" si="22"/>
        <v>0.15315026460870554</v>
      </c>
      <c r="AW97" s="116">
        <f t="shared" si="23"/>
        <v>0.16921699325872491</v>
      </c>
      <c r="AX97" s="116">
        <f t="shared" si="24"/>
        <v>1</v>
      </c>
      <c r="AY97" s="116">
        <f>SUMPRODUCT(AN97:AW97,幕後結果_最佳化!$Z$1005:$AI$1005)</f>
        <v>-0.16499008083775402</v>
      </c>
      <c r="AZ97" s="116">
        <f>(SUMPRODUCT(AN97:AW97,MMULT(AN97:AW97,幕後結果!$AB$9:$AK$18)))*252</f>
        <v>4.3425615328671278E-2</v>
      </c>
      <c r="BA97" s="116">
        <f t="shared" si="25"/>
        <v>0.2083881362474152</v>
      </c>
      <c r="BB97" s="92">
        <f t="shared" si="26"/>
        <v>-0.99760996274245739</v>
      </c>
      <c r="BC97" s="50"/>
      <c r="BD97" s="50"/>
    </row>
    <row r="98" spans="1:56">
      <c r="A98" s="85">
        <v>97</v>
      </c>
      <c r="B98" s="116">
        <v>0.16467874081420653</v>
      </c>
      <c r="C98" s="116">
        <v>0.71049136436003169</v>
      </c>
      <c r="D98" s="116">
        <v>0.77831981552230567</v>
      </c>
      <c r="E98" s="116">
        <v>0.65412510788792</v>
      </c>
      <c r="F98" s="116">
        <v>0.98719412442669596</v>
      </c>
      <c r="G98" s="116">
        <v>0.66619120906807772</v>
      </c>
      <c r="H98" s="116">
        <v>0.16297719358285967</v>
      </c>
      <c r="I98" s="116">
        <v>0.15265516301087079</v>
      </c>
      <c r="J98" s="116">
        <v>0.46630200355877571</v>
      </c>
      <c r="K98" s="94">
        <v>0.79928097274937571</v>
      </c>
      <c r="L98" s="95"/>
      <c r="M98" s="96">
        <v>97</v>
      </c>
      <c r="N98" s="119">
        <v>-0.97540887791891118</v>
      </c>
      <c r="O98" s="119">
        <v>0.55482075214480875</v>
      </c>
      <c r="P98" s="119">
        <v>0.76653107522997477</v>
      </c>
      <c r="Q98" s="119">
        <v>0.39648159312448172</v>
      </c>
      <c r="R98" s="119">
        <v>2.2320485981209033</v>
      </c>
      <c r="S98" s="119">
        <v>0.42942002706966487</v>
      </c>
      <c r="T98" s="119">
        <v>-0.98229530439855728</v>
      </c>
      <c r="U98" s="116">
        <v>-1.0251120381336671</v>
      </c>
      <c r="V98" s="116">
        <v>-8.4569047859104712E-2</v>
      </c>
      <c r="W98" s="88">
        <v>0.83905569875885155</v>
      </c>
      <c r="X98" s="50"/>
      <c r="Y98" s="89">
        <v>97</v>
      </c>
      <c r="Z98" s="116">
        <f>(幕後結果!$AB$2+幕後結果!$AB$4*幕後結果_最佳化!$N1099)*12/3</f>
        <v>-1.2593096044440901</v>
      </c>
      <c r="AA98" s="116">
        <f>(幕後結果!$AC$2+幕後結果!$AC$4*幕後結果_最佳化!$O1099)*12/3</f>
        <v>-0.69808369740443599</v>
      </c>
      <c r="AB98" s="116">
        <f>(幕後結果!$AD$2+幕後結果!$AD$4*幕後結果_最佳化!$P1099)*12/3</f>
        <v>0.88871939571621017</v>
      </c>
      <c r="AC98" s="116">
        <f>(幕後結果!$AE$2+幕後結果!$AE$4*幕後結果_最佳化!$Q1099)*12/3</f>
        <v>1.3939676691510889</v>
      </c>
      <c r="AD98" s="116">
        <f>(幕後結果!$AF$2+幕後結果!$AF$4*幕後結果_最佳化!$R1099)*12/3</f>
        <v>1.6271225294617657</v>
      </c>
      <c r="AE98" s="116">
        <f>(幕後結果!$AG$2+幕後結果!$AG$4*幕後結果_最佳化!$S1099)*12/3</f>
        <v>1.1572978174574498</v>
      </c>
      <c r="AF98" s="116">
        <f>(幕後結果!$AH$2+幕後結果!$AH$4*幕後結果_最佳化!$T1099)*12/3</f>
        <v>0.55274998639127515</v>
      </c>
      <c r="AG98" s="116">
        <f>(幕後結果!$AI$2+幕後結果!$AI$4*幕後結果_最佳化!$U1099)*12/3</f>
        <v>-2.1741596107108188</v>
      </c>
      <c r="AH98" s="116">
        <f>(幕後結果!$AJ$2+幕後結果!$AJ$4*幕後結果_最佳化!$V1099)*12/3</f>
        <v>2.1324133827928582E-2</v>
      </c>
      <c r="AI98" s="90">
        <f>(幕後結果!$AK$2+幕後結果!$AK$4*幕後結果_最佳化!$W1099)*12/3</f>
        <v>0.15702784430779942</v>
      </c>
      <c r="AJ98" s="50"/>
      <c r="AK98" s="50"/>
      <c r="AL98" s="50"/>
      <c r="AM98" s="98">
        <v>97</v>
      </c>
      <c r="AN98" s="116">
        <f t="shared" si="14"/>
        <v>6.5915949974422405E-2</v>
      </c>
      <c r="AO98" s="116">
        <f t="shared" si="15"/>
        <v>2.0848793169621831E-2</v>
      </c>
      <c r="AP98" s="116">
        <f t="shared" si="16"/>
        <v>0.13895496605117913</v>
      </c>
      <c r="AQ98" s="116">
        <f t="shared" si="17"/>
        <v>0.14953858147905602</v>
      </c>
      <c r="AR98" s="116">
        <f t="shared" si="18"/>
        <v>0.15330635265211484</v>
      </c>
      <c r="AS98" s="116">
        <f t="shared" si="19"/>
        <v>0.13328629042796486</v>
      </c>
      <c r="AT98" s="116">
        <f t="shared" si="20"/>
        <v>0.13984107702080872</v>
      </c>
      <c r="AU98" s="116">
        <f t="shared" si="21"/>
        <v>8.6394144318813301E-2</v>
      </c>
      <c r="AV98" s="116">
        <f t="shared" si="22"/>
        <v>4.1406437581373828E-2</v>
      </c>
      <c r="AW98" s="116">
        <f t="shared" si="23"/>
        <v>7.0507407324645083E-2</v>
      </c>
      <c r="AX98" s="116">
        <f t="shared" si="24"/>
        <v>1</v>
      </c>
      <c r="AY98" s="116">
        <f>SUMPRODUCT(AN98:AW98,幕後結果_最佳化!$Z$1005:$AI$1005)</f>
        <v>0.26787644899496943</v>
      </c>
      <c r="AZ98" s="116">
        <f>(SUMPRODUCT(AN98:AW98,MMULT(AN98:AW98,幕後結果!$AB$9:$AK$18)))*252</f>
        <v>4.1156172531666119E-2</v>
      </c>
      <c r="BA98" s="116">
        <f t="shared" si="25"/>
        <v>0.20286984135564881</v>
      </c>
      <c r="BB98" s="92">
        <f t="shared" si="26"/>
        <v>1.1089694135490833</v>
      </c>
      <c r="BC98" s="50"/>
      <c r="BD98" s="50"/>
    </row>
    <row r="99" spans="1:56">
      <c r="A99" s="85">
        <v>98</v>
      </c>
      <c r="B99" s="116">
        <v>0.16735159571109737</v>
      </c>
      <c r="C99" s="116">
        <v>0.24042640448953567</v>
      </c>
      <c r="D99" s="116">
        <v>0.49271268849805261</v>
      </c>
      <c r="E99" s="116">
        <v>0.88545638655919512</v>
      </c>
      <c r="F99" s="116">
        <v>0.88179638865685606</v>
      </c>
      <c r="G99" s="116">
        <v>0.56776343617173164</v>
      </c>
      <c r="H99" s="116">
        <v>0.27571775054291936</v>
      </c>
      <c r="I99" s="116">
        <v>0.28887164761546158</v>
      </c>
      <c r="J99" s="116">
        <v>0.70220447413749398</v>
      </c>
      <c r="K99" s="94">
        <v>0.1131043607746558</v>
      </c>
      <c r="L99" s="95"/>
      <c r="M99" s="96">
        <v>98</v>
      </c>
      <c r="N99" s="119">
        <v>-0.96468384068416912</v>
      </c>
      <c r="O99" s="119">
        <v>-0.70493159159716634</v>
      </c>
      <c r="P99" s="119">
        <v>-1.8267597004352286E-2</v>
      </c>
      <c r="Q99" s="119">
        <v>1.2027134510219826</v>
      </c>
      <c r="R99" s="119">
        <v>1.1840147535167416</v>
      </c>
      <c r="S99" s="119">
        <v>0.1706828766999744</v>
      </c>
      <c r="T99" s="119">
        <v>-0.59561043932886615</v>
      </c>
      <c r="U99" s="116">
        <v>-0.55668408097918243</v>
      </c>
      <c r="V99" s="116">
        <v>0.53075141527268244</v>
      </c>
      <c r="W99" s="88">
        <v>-1.2101828912934796</v>
      </c>
      <c r="X99" s="50"/>
      <c r="Y99" s="89">
        <v>98</v>
      </c>
      <c r="Z99" s="116">
        <f>(幕後結果!$AB$2+幕後結果!$AB$4*幕後結果_最佳化!$N1100)*12/3</f>
        <v>-1.2459939302086718</v>
      </c>
      <c r="AA99" s="116">
        <f>(幕後結果!$AC$2+幕後結果!$AC$4*幕後結果_最佳化!$O1100)*12/3</f>
        <v>-2.4331824522976255</v>
      </c>
      <c r="AB99" s="116">
        <f>(幕後結果!$AD$2+幕後結果!$AD$4*幕後結果_最佳化!$P1100)*12/3</f>
        <v>8.4410477972897968E-2</v>
      </c>
      <c r="AC99" s="116">
        <f>(幕後結果!$AE$2+幕後結果!$AE$4*幕後結果_最佳化!$Q1100)*12/3</f>
        <v>1.5762745348449905</v>
      </c>
      <c r="AD99" s="116">
        <f>(幕後結果!$AF$2+幕後結果!$AF$4*幕後結果_最佳化!$R1100)*12/3</f>
        <v>0.77408542382518897</v>
      </c>
      <c r="AE99" s="116">
        <f>(幕後結果!$AG$2+幕後結果!$AG$4*幕後結果_最佳化!$S1100)*12/3</f>
        <v>0.8437161114198668</v>
      </c>
      <c r="AF99" s="116">
        <f>(幕後結果!$AH$2+幕後結果!$AH$4*幕後結果_最佳化!$T1100)*12/3</f>
        <v>0.55536027531492593</v>
      </c>
      <c r="AG99" s="116">
        <f>(幕後結果!$AI$2+幕後結果!$AI$4*幕後結果_最佳化!$U1100)*12/3</f>
        <v>-1.7591404620405975</v>
      </c>
      <c r="AH99" s="116">
        <f>(幕後結果!$AJ$2+幕後結果!$AJ$4*幕後結果_最佳化!$V1100)*12/3</f>
        <v>2.2238719430432208E-2</v>
      </c>
      <c r="AI99" s="90">
        <f>(幕後結果!$AK$2+幕後結果!$AK$4*幕後結果_最佳化!$W1100)*12/3</f>
        <v>-1.0213048437179524</v>
      </c>
      <c r="AJ99" s="50"/>
      <c r="AK99" s="50"/>
      <c r="AL99" s="50"/>
      <c r="AM99" s="98">
        <v>98</v>
      </c>
      <c r="AN99" s="116">
        <f t="shared" si="14"/>
        <v>4.1142089105064908E-2</v>
      </c>
      <c r="AO99" s="116">
        <f t="shared" si="15"/>
        <v>0.14007898811685737</v>
      </c>
      <c r="AP99" s="116">
        <f t="shared" si="16"/>
        <v>0.19894173380319924</v>
      </c>
      <c r="AQ99" s="116">
        <f t="shared" si="17"/>
        <v>7.087536150207803E-2</v>
      </c>
      <c r="AR99" s="116">
        <f t="shared" si="18"/>
        <v>0.1471619207821013</v>
      </c>
      <c r="AS99" s="116">
        <f t="shared" si="19"/>
        <v>7.8271274486965928E-2</v>
      </c>
      <c r="AT99" s="116">
        <f t="shared" si="20"/>
        <v>0.11488631086222229</v>
      </c>
      <c r="AU99" s="116">
        <f t="shared" si="21"/>
        <v>2.425675468219942E-2</v>
      </c>
      <c r="AV99" s="116">
        <f t="shared" si="22"/>
        <v>0.15998567583144502</v>
      </c>
      <c r="AW99" s="116">
        <f t="shared" si="23"/>
        <v>2.4399890827866446E-2</v>
      </c>
      <c r="AX99" s="116">
        <f t="shared" si="24"/>
        <v>1</v>
      </c>
      <c r="AY99" s="116">
        <f>SUMPRODUCT(AN99:AW99,幕後結果_最佳化!$Z$1005:$AI$1005)</f>
        <v>0.10419926265474694</v>
      </c>
      <c r="AZ99" s="116">
        <f>(SUMPRODUCT(AN99:AW99,MMULT(AN99:AW99,幕後結果!$AB$9:$AK$18)))*252</f>
        <v>4.7389785922650716E-2</v>
      </c>
      <c r="BA99" s="116">
        <f t="shared" si="25"/>
        <v>0.21769195190142129</v>
      </c>
      <c r="BB99" s="92">
        <f t="shared" si="26"/>
        <v>0.28158717912780457</v>
      </c>
      <c r="BC99" s="50"/>
      <c r="BD99" s="50"/>
    </row>
    <row r="100" spans="1:56">
      <c r="A100" s="85">
        <v>99</v>
      </c>
      <c r="B100" s="116">
        <v>0.81100622767769592</v>
      </c>
      <c r="C100" s="116">
        <v>0.74591357263037228</v>
      </c>
      <c r="D100" s="116">
        <v>0.58055526093270204</v>
      </c>
      <c r="E100" s="116">
        <v>0.827019730221213</v>
      </c>
      <c r="F100" s="116">
        <v>0.36704442324570485</v>
      </c>
      <c r="G100" s="116">
        <v>0.88968081357212347</v>
      </c>
      <c r="H100" s="116">
        <v>0.40442177112077626</v>
      </c>
      <c r="I100" s="116">
        <v>0.24179013012871176</v>
      </c>
      <c r="J100" s="116">
        <v>0.81241318749461544</v>
      </c>
      <c r="K100" s="94">
        <v>0.84719209357592473</v>
      </c>
      <c r="L100" s="95"/>
      <c r="M100" s="96">
        <v>99</v>
      </c>
      <c r="N100" s="119">
        <v>0.88161037129915132</v>
      </c>
      <c r="O100" s="119">
        <v>0.6616854136202962</v>
      </c>
      <c r="P100" s="119">
        <v>0.2033141733659406</v>
      </c>
      <c r="Q100" s="119">
        <v>0.94245343720036245</v>
      </c>
      <c r="R100" s="119">
        <v>-0.33969152263327884</v>
      </c>
      <c r="S100" s="119">
        <v>1.2248324048473613</v>
      </c>
      <c r="T100" s="119">
        <v>-0.24191820662732949</v>
      </c>
      <c r="U100" s="116">
        <v>-0.70055581641474962</v>
      </c>
      <c r="V100" s="116">
        <v>0.88682407270686914</v>
      </c>
      <c r="W100" s="88">
        <v>1.024464748640491</v>
      </c>
      <c r="X100" s="50"/>
      <c r="Y100" s="89">
        <v>99</v>
      </c>
      <c r="Z100" s="116">
        <f>(幕後結果!$AB$2+幕後結果!$AB$4*幕後結果_最佳化!$N1101)*12/3</f>
        <v>1.0462733814488037</v>
      </c>
      <c r="AA100" s="116">
        <f>(幕後結果!$AC$2+幕後結果!$AC$4*幕後結果_最佳化!$O1101)*12/3</f>
        <v>-0.38946914607314226</v>
      </c>
      <c r="AB100" s="116">
        <f>(幕後結果!$AD$2+幕後結果!$AD$4*幕後結果_最佳化!$P1101)*12/3</f>
        <v>0.97115694581616474</v>
      </c>
      <c r="AC100" s="116">
        <f>(幕後結果!$AE$2+幕後結果!$AE$4*幕後結果_最佳化!$Q1101)*12/3</f>
        <v>1.7862127536488863</v>
      </c>
      <c r="AD100" s="116">
        <f>(幕後結果!$AF$2+幕後結果!$AF$4*幕後結果_最佳化!$R1101)*12/3</f>
        <v>-0.17139726191365648</v>
      </c>
      <c r="AE100" s="116">
        <f>(幕後結果!$AG$2+幕後結果!$AG$4*幕後結果_最佳化!$S1101)*12/3</f>
        <v>2.1067507620715178</v>
      </c>
      <c r="AF100" s="116">
        <f>(幕後結果!$AH$2+幕後結果!$AH$4*幕後結果_最佳化!$T1101)*12/3</f>
        <v>0.93994203485352024</v>
      </c>
      <c r="AG100" s="116">
        <f>(幕後結果!$AI$2+幕後結果!$AI$4*幕後結果_最佳化!$U1101)*12/3</f>
        <v>-1.2600425939447748</v>
      </c>
      <c r="AH100" s="116">
        <f>(幕後結果!$AJ$2+幕後結果!$AJ$4*幕後結果_最佳化!$V1101)*12/3</f>
        <v>1.0009884476033202</v>
      </c>
      <c r="AI100" s="90">
        <f>(幕後結果!$AK$2+幕後結果!$AK$4*幕後結果_最佳化!$W1101)*12/3</f>
        <v>0.40610640303801376</v>
      </c>
      <c r="AJ100" s="50"/>
      <c r="AK100" s="50"/>
      <c r="AL100" s="50"/>
      <c r="AM100" s="98">
        <v>99</v>
      </c>
      <c r="AN100" s="116">
        <f t="shared" si="14"/>
        <v>5.0344897008926269E-2</v>
      </c>
      <c r="AO100" s="116">
        <f t="shared" si="15"/>
        <v>2.5115886487134729E-2</v>
      </c>
      <c r="AP100" s="116">
        <f t="shared" si="16"/>
        <v>4.754257643581055E-2</v>
      </c>
      <c r="AQ100" s="116">
        <f t="shared" si="17"/>
        <v>0.2003869974981119</v>
      </c>
      <c r="AR100" s="116">
        <f t="shared" si="18"/>
        <v>0.19153117980379217</v>
      </c>
      <c r="AS100" s="116">
        <f t="shared" si="19"/>
        <v>0.20996535587099496</v>
      </c>
      <c r="AT100" s="116">
        <f t="shared" si="20"/>
        <v>0.12763305465895997</v>
      </c>
      <c r="AU100" s="116">
        <f t="shared" si="21"/>
        <v>6.8593017570626094E-2</v>
      </c>
      <c r="AV100" s="116">
        <f t="shared" si="22"/>
        <v>3.2958723304096424E-2</v>
      </c>
      <c r="AW100" s="116">
        <f t="shared" si="23"/>
        <v>4.5928311361546986E-2</v>
      </c>
      <c r="AX100" s="116">
        <f t="shared" si="24"/>
        <v>1.0000000000000002</v>
      </c>
      <c r="AY100" s="116">
        <f>SUMPRODUCT(AN100:AW100,幕後結果_最佳化!$Z$1005:$AI$1005)</f>
        <v>0.30109262209500365</v>
      </c>
      <c r="AZ100" s="116">
        <f>(SUMPRODUCT(AN100:AW100,MMULT(AN100:AW100,幕後結果!$AB$9:$AK$18)))*252</f>
        <v>4.3922717193167538E-2</v>
      </c>
      <c r="BA100" s="116">
        <f t="shared" si="25"/>
        <v>0.20957747300978591</v>
      </c>
      <c r="BB100" s="92">
        <f t="shared" si="26"/>
        <v>1.2319674361325452</v>
      </c>
      <c r="BC100" s="50"/>
      <c r="BD100" s="50"/>
    </row>
    <row r="101" spans="1:56">
      <c r="A101" s="85">
        <v>100</v>
      </c>
      <c r="B101" s="116">
        <v>0.28528125702397555</v>
      </c>
      <c r="C101" s="116">
        <v>0.12674928961199328</v>
      </c>
      <c r="D101" s="116">
        <v>0.97784596430647386</v>
      </c>
      <c r="E101" s="116">
        <v>0.39045060350412686</v>
      </c>
      <c r="F101" s="116">
        <v>0.83962468284097103</v>
      </c>
      <c r="G101" s="116">
        <v>0.60699552719933858</v>
      </c>
      <c r="H101" s="116">
        <v>0.28039550611365138</v>
      </c>
      <c r="I101" s="116">
        <v>1.8231798455867532E-2</v>
      </c>
      <c r="J101" s="116">
        <v>0.55585671536775227</v>
      </c>
      <c r="K101" s="94">
        <v>0.28108735172297195</v>
      </c>
      <c r="L101" s="95"/>
      <c r="M101" s="96">
        <v>100</v>
      </c>
      <c r="N101" s="119">
        <v>-0.56722324955411518</v>
      </c>
      <c r="O101" s="119">
        <v>-1.1418928061943381</v>
      </c>
      <c r="P101" s="119">
        <v>2.0111646207179912</v>
      </c>
      <c r="Q101" s="119">
        <v>-0.27814479947000953</v>
      </c>
      <c r="R101" s="119">
        <v>0.992916528343598</v>
      </c>
      <c r="S101" s="119">
        <v>0.27149681943376236</v>
      </c>
      <c r="T101" s="119">
        <v>-0.58166698728522037</v>
      </c>
      <c r="U101" s="116">
        <v>-2.0917197031388821</v>
      </c>
      <c r="V101" s="116">
        <v>0.14047263871242752</v>
      </c>
      <c r="W101" s="88">
        <v>-0.57961436530452715</v>
      </c>
      <c r="X101" s="50"/>
      <c r="Y101" s="89">
        <v>100</v>
      </c>
      <c r="Z101" s="116">
        <f>(幕後結果!$AB$2+幕後結果!$AB$4*幕後結果_最佳化!$N1102)*12/3</f>
        <v>-0.75252657554433799</v>
      </c>
      <c r="AA101" s="116">
        <f>(幕後結果!$AC$2+幕後結果!$AC$4*幕後結果_最佳化!$O1102)*12/3</f>
        <v>-3.0008134798255135</v>
      </c>
      <c r="AB101" s="116">
        <f>(幕後結果!$AD$2+幕後結果!$AD$4*幕後結果_最佳化!$P1102)*12/3</f>
        <v>1.9171156635167861</v>
      </c>
      <c r="AC101" s="116">
        <f>(幕後結果!$AE$2+幕後結果!$AE$4*幕後結果_最佳化!$Q1102)*12/3</f>
        <v>0.92890794187611048</v>
      </c>
      <c r="AD101" s="116">
        <f>(幕後結果!$AF$2+幕後結果!$AF$4*幕後結果_最佳化!$R1102)*12/3</f>
        <v>0.65655291287762718</v>
      </c>
      <c r="AE101" s="116">
        <f>(幕後結果!$AG$2+幕後結果!$AG$4*幕後結果_最佳化!$S1102)*12/3</f>
        <v>0.42991638118328374</v>
      </c>
      <c r="AF101" s="116">
        <f>(幕後結果!$AH$2+幕後結果!$AH$4*幕後結果_最佳化!$T1102)*12/3</f>
        <v>0.91718719638661594</v>
      </c>
      <c r="AG101" s="116">
        <f>(幕後結果!$AI$2+幕後結果!$AI$4*幕後結果_最佳化!$U1102)*12/3</f>
        <v>-3.3186779062147242</v>
      </c>
      <c r="AH101" s="116">
        <f>(幕後結果!$AJ$2+幕後結果!$AJ$4*幕後結果_最佳化!$V1102)*12/3</f>
        <v>-0.31441360299399917</v>
      </c>
      <c r="AI101" s="90">
        <f>(幕後結果!$AK$2+幕後結果!$AK$4*幕後結果_最佳化!$W1102)*12/3</f>
        <v>-0.87186168933815855</v>
      </c>
      <c r="AJ101" s="50"/>
      <c r="AK101" s="50"/>
      <c r="AL101" s="50"/>
      <c r="AM101" s="98">
        <v>100</v>
      </c>
      <c r="AN101" s="116">
        <f t="shared" si="14"/>
        <v>9.319537166225484E-3</v>
      </c>
      <c r="AO101" s="116">
        <f t="shared" si="15"/>
        <v>0.20000017345181445</v>
      </c>
      <c r="AP101" s="116">
        <f t="shared" si="16"/>
        <v>3.7011331367509198E-2</v>
      </c>
      <c r="AQ101" s="116">
        <f t="shared" si="17"/>
        <v>0.18042659201407599</v>
      </c>
      <c r="AR101" s="116">
        <f t="shared" si="18"/>
        <v>4.4357434515096321E-2</v>
      </c>
      <c r="AS101" s="116">
        <f t="shared" si="19"/>
        <v>0.18651019729571372</v>
      </c>
      <c r="AT101" s="116">
        <f t="shared" si="20"/>
        <v>0.15298187091338</v>
      </c>
      <c r="AU101" s="116">
        <f t="shared" si="21"/>
        <v>0.10359045476146377</v>
      </c>
      <c r="AV101" s="116">
        <f t="shared" si="22"/>
        <v>8.2780736004199054E-4</v>
      </c>
      <c r="AW101" s="116">
        <f t="shared" si="23"/>
        <v>8.4974601154679141E-2</v>
      </c>
      <c r="AX101" s="116">
        <f t="shared" si="24"/>
        <v>1</v>
      </c>
      <c r="AY101" s="116">
        <f>SUMPRODUCT(AN101:AW101,幕後結果_最佳化!$Z$1005:$AI$1005)</f>
        <v>2.6503714259901508E-2</v>
      </c>
      <c r="AZ101" s="116">
        <f>(SUMPRODUCT(AN101:AW101,MMULT(AN101:AW101,幕後結果!$AB$9:$AK$18)))*252</f>
        <v>5.3784431246880746E-2</v>
      </c>
      <c r="BA101" s="116">
        <f t="shared" si="25"/>
        <v>0.23191470683611409</v>
      </c>
      <c r="BB101" s="92">
        <f t="shared" si="26"/>
        <v>-7.0699637654653646E-2</v>
      </c>
      <c r="BC101" s="50"/>
      <c r="BD101" s="50"/>
    </row>
    <row r="102" spans="1:56">
      <c r="A102" s="85">
        <v>101</v>
      </c>
      <c r="B102" s="116">
        <v>0.32325949406143328</v>
      </c>
      <c r="C102" s="116">
        <v>0.48569770978569848</v>
      </c>
      <c r="D102" s="116">
        <v>0.56060581736849402</v>
      </c>
      <c r="E102" s="116">
        <v>0.57208538362372607</v>
      </c>
      <c r="F102" s="116">
        <v>0.62865168987273168</v>
      </c>
      <c r="G102" s="116">
        <v>0.52871859295656809</v>
      </c>
      <c r="H102" s="116">
        <v>0.64790007880354117</v>
      </c>
      <c r="I102" s="116">
        <v>0.43883103868825124</v>
      </c>
      <c r="J102" s="116">
        <v>0.26765963109588364</v>
      </c>
      <c r="K102" s="94">
        <v>0.75550052286721647</v>
      </c>
      <c r="L102" s="95"/>
      <c r="M102" s="96">
        <v>101</v>
      </c>
      <c r="N102" s="119">
        <v>-0.45860340903236629</v>
      </c>
      <c r="O102" s="119">
        <v>-3.585820804147985E-2</v>
      </c>
      <c r="P102" s="119">
        <v>0.15250535740842966</v>
      </c>
      <c r="Q102" s="119">
        <v>0.18168589900496698</v>
      </c>
      <c r="R102" s="119">
        <v>0.32828442371621286</v>
      </c>
      <c r="S102" s="119">
        <v>7.2049124020703431E-2</v>
      </c>
      <c r="T102" s="119">
        <v>0.37965727061901999</v>
      </c>
      <c r="U102" s="116">
        <v>-0.15393361710850295</v>
      </c>
      <c r="V102" s="116">
        <v>-0.6199066274761188</v>
      </c>
      <c r="W102" s="88">
        <v>0.69190187310390838</v>
      </c>
      <c r="X102" s="50"/>
      <c r="Y102" s="89">
        <v>101</v>
      </c>
      <c r="Z102" s="116">
        <f>(幕後結果!$AB$2+幕後結果!$AB$4*幕後結果_最佳化!$N1103)*12/3</f>
        <v>-0.61766956943479245</v>
      </c>
      <c r="AA102" s="116">
        <f>(幕後結果!$AC$2+幕後結果!$AC$4*幕後結果_最佳化!$O1103)*12/3</f>
        <v>-1.4671797001335876</v>
      </c>
      <c r="AB102" s="116">
        <f>(幕後結果!$AD$2+幕後結果!$AD$4*幕後結果_最佳化!$P1103)*12/3</f>
        <v>0.45266655741916595</v>
      </c>
      <c r="AC102" s="116">
        <f>(幕後結果!$AE$2+幕後結果!$AE$4*幕後結果_最佳化!$Q1103)*12/3</f>
        <v>1.0220405400781154</v>
      </c>
      <c r="AD102" s="116">
        <f>(幕後結果!$AF$2+幕後結果!$AF$4*幕後結果_最佳化!$R1103)*12/3</f>
        <v>0.18444809785203167</v>
      </c>
      <c r="AE102" s="116">
        <f>(幕後結果!$AG$2+幕後結果!$AG$4*幕後結果_最佳化!$S1103)*12/3</f>
        <v>0.43732548419988365</v>
      </c>
      <c r="AF102" s="116">
        <f>(幕後結果!$AH$2+幕後結果!$AH$4*幕後結果_最佳化!$T1103)*12/3</f>
        <v>1.4887535249629151</v>
      </c>
      <c r="AG102" s="116">
        <f>(幕後結果!$AI$2+幕後結果!$AI$4*幕後結果_最佳化!$U1103)*12/3</f>
        <v>-1.1960988116963061</v>
      </c>
      <c r="AH102" s="116">
        <f>(幕後結果!$AJ$2+幕後結果!$AJ$4*幕後結果_最佳化!$V1103)*12/3</f>
        <v>-0.29777426124841527</v>
      </c>
      <c r="AI102" s="90">
        <f>(幕後結果!$AK$2+幕後結果!$AK$4*幕後結果_最佳化!$W1103)*12/3</f>
        <v>-0.17092561220990254</v>
      </c>
      <c r="AJ102" s="50"/>
      <c r="AK102" s="50"/>
      <c r="AL102" s="50"/>
      <c r="AM102" s="98">
        <v>101</v>
      </c>
      <c r="AN102" s="116">
        <f t="shared" si="14"/>
        <v>0.1676378633353133</v>
      </c>
      <c r="AO102" s="116">
        <f t="shared" si="15"/>
        <v>0.12745674821975148</v>
      </c>
      <c r="AP102" s="116">
        <f t="shared" si="16"/>
        <v>4.7454468956434452E-2</v>
      </c>
      <c r="AQ102" s="116">
        <f t="shared" si="17"/>
        <v>0.16926896471988004</v>
      </c>
      <c r="AR102" s="116">
        <f t="shared" si="18"/>
        <v>1.5918569477054573E-2</v>
      </c>
      <c r="AS102" s="116">
        <f t="shared" si="19"/>
        <v>2.6037982886921097E-2</v>
      </c>
      <c r="AT102" s="116">
        <f t="shared" si="20"/>
        <v>0.13581884952043835</v>
      </c>
      <c r="AU102" s="116">
        <f t="shared" si="21"/>
        <v>0.14772935350088867</v>
      </c>
      <c r="AV102" s="116">
        <f t="shared" si="22"/>
        <v>0.1123038744350195</v>
      </c>
      <c r="AW102" s="116">
        <f t="shared" si="23"/>
        <v>5.0373324948298541E-2</v>
      </c>
      <c r="AX102" s="116">
        <f t="shared" si="24"/>
        <v>1</v>
      </c>
      <c r="AY102" s="116">
        <f>SUMPRODUCT(AN102:AW102,幕後結果_最佳化!$Z$1005:$AI$1005)</f>
        <v>3.3048441699726462E-2</v>
      </c>
      <c r="AZ102" s="116">
        <f>(SUMPRODUCT(AN102:AW102,MMULT(AN102:AW102,幕後結果!$AB$9:$AK$18)))*252</f>
        <v>5.426869678827826E-2</v>
      </c>
      <c r="BA102" s="116">
        <f t="shared" si="25"/>
        <v>0.23295642680183404</v>
      </c>
      <c r="BB102" s="92">
        <f t="shared" si="26"/>
        <v>-4.2289274588907709E-2</v>
      </c>
      <c r="BC102" s="50"/>
      <c r="BD102" s="50"/>
    </row>
    <row r="103" spans="1:56">
      <c r="A103" s="85">
        <v>102</v>
      </c>
      <c r="B103" s="116">
        <v>0.62075887008982611</v>
      </c>
      <c r="C103" s="116">
        <v>0.44079437822480538</v>
      </c>
      <c r="D103" s="116">
        <v>0.75826052018389212</v>
      </c>
      <c r="E103" s="116">
        <v>0.26803156045147492</v>
      </c>
      <c r="F103" s="116">
        <v>0.37814758942492133</v>
      </c>
      <c r="G103" s="116">
        <v>0.73891612336292423</v>
      </c>
      <c r="H103" s="116">
        <v>0.44706379892354198</v>
      </c>
      <c r="I103" s="116">
        <v>0.24115931207183094</v>
      </c>
      <c r="J103" s="116">
        <v>0.62840166668672293</v>
      </c>
      <c r="K103" s="94">
        <v>0.55622340042225371</v>
      </c>
      <c r="L103" s="95"/>
      <c r="M103" s="96">
        <v>102</v>
      </c>
      <c r="N103" s="119">
        <v>0.30747446031853953</v>
      </c>
      <c r="O103" s="119">
        <v>-0.14895548801272446</v>
      </c>
      <c r="P103" s="119">
        <v>0.70071809751349878</v>
      </c>
      <c r="Q103" s="119">
        <v>-0.61877723547824637</v>
      </c>
      <c r="R103" s="119">
        <v>-0.31034951800032068</v>
      </c>
      <c r="S103" s="119">
        <v>0.64000745414596971</v>
      </c>
      <c r="T103" s="119">
        <v>-0.13308317921967189</v>
      </c>
      <c r="U103" s="116">
        <v>-0.70257824481968767</v>
      </c>
      <c r="V103" s="116">
        <v>0.3276230830816711</v>
      </c>
      <c r="W103" s="88">
        <v>0.14140095590462082</v>
      </c>
      <c r="X103" s="50"/>
      <c r="Y103" s="89">
        <v>102</v>
      </c>
      <c r="Z103" s="116">
        <f>(幕後結果!$AB$2+幕後結果!$AB$4*幕後結果_最佳化!$N1104)*12/3</f>
        <v>0.33345471330392845</v>
      </c>
      <c r="AA103" s="116">
        <f>(幕後結果!$AC$2+幕後結果!$AC$4*幕後結果_最佳化!$O1104)*12/3</f>
        <v>-1.5564752676847664</v>
      </c>
      <c r="AB103" s="116">
        <f>(幕後結果!$AD$2+幕後結果!$AD$4*幕後結果_最佳化!$P1104)*12/3</f>
        <v>1.1466302609248811</v>
      </c>
      <c r="AC103" s="116">
        <f>(幕後結果!$AE$2+幕後結果!$AE$4*幕後結果_最佳化!$Q1104)*12/3</f>
        <v>0.59687872721229074</v>
      </c>
      <c r="AD103" s="116">
        <f>(幕後結果!$AF$2+幕後結果!$AF$4*幕後結果_最佳化!$R1104)*12/3</f>
        <v>-0.30009489700840741</v>
      </c>
      <c r="AE103" s="116">
        <f>(幕後結果!$AG$2+幕後結果!$AG$4*幕後結果_最佳化!$S1104)*12/3</f>
        <v>0.58377603387855059</v>
      </c>
      <c r="AF103" s="116">
        <f>(幕後結果!$AH$2+幕後結果!$AH$4*幕後結果_最佳化!$T1104)*12/3</f>
        <v>1.1406657802203957</v>
      </c>
      <c r="AG103" s="116">
        <f>(幕後結果!$AI$2+幕後結果!$AI$4*幕後結果_最佳化!$U1104)*12/3</f>
        <v>-1.5094634604537491</v>
      </c>
      <c r="AH103" s="116">
        <f>(幕後結果!$AJ$2+幕後結果!$AJ$4*幕後結果_最佳化!$V1104)*12/3</f>
        <v>0.28597041588132077</v>
      </c>
      <c r="AI103" s="90">
        <f>(幕後結果!$AK$2+幕後結果!$AK$4*幕後結果_最佳化!$W1104)*12/3</f>
        <v>-0.37717368597916329</v>
      </c>
      <c r="AJ103" s="50"/>
      <c r="AK103" s="50"/>
      <c r="AL103" s="50"/>
      <c r="AM103" s="98">
        <v>102</v>
      </c>
      <c r="AN103" s="116">
        <f t="shared" si="14"/>
        <v>0.13585154602452018</v>
      </c>
      <c r="AO103" s="116">
        <f t="shared" si="15"/>
        <v>4.9463309127402211E-2</v>
      </c>
      <c r="AP103" s="116">
        <f t="shared" si="16"/>
        <v>7.2144801593732655E-2</v>
      </c>
      <c r="AQ103" s="116">
        <f t="shared" si="17"/>
        <v>0.1281784294265402</v>
      </c>
      <c r="AR103" s="116">
        <f t="shared" si="18"/>
        <v>6.9241199550701765E-2</v>
      </c>
      <c r="AS103" s="116">
        <f t="shared" si="19"/>
        <v>0.10893296609458687</v>
      </c>
      <c r="AT103" s="116">
        <f t="shared" si="20"/>
        <v>4.6684654767507487E-2</v>
      </c>
      <c r="AU103" s="116">
        <f t="shared" si="21"/>
        <v>0.17636449508191551</v>
      </c>
      <c r="AV103" s="116">
        <f t="shared" si="22"/>
        <v>0.10135717604281504</v>
      </c>
      <c r="AW103" s="116">
        <f t="shared" si="23"/>
        <v>0.11178142229027808</v>
      </c>
      <c r="AX103" s="116">
        <f t="shared" si="24"/>
        <v>1</v>
      </c>
      <c r="AY103" s="116">
        <f>SUMPRODUCT(AN103:AW103,幕後結果_最佳化!$Z$1005:$AI$1005)</f>
        <v>-1.7428950761171791E-2</v>
      </c>
      <c r="AZ103" s="116">
        <f>(SUMPRODUCT(AN103:AW103,MMULT(AN103:AW103,幕後結果!$AB$9:$AK$18)))*252</f>
        <v>5.075681717847573E-2</v>
      </c>
      <c r="BA103" s="116">
        <f t="shared" si="25"/>
        <v>0.22529273663053528</v>
      </c>
      <c r="BB103" s="92">
        <f t="shared" si="26"/>
        <v>-0.26778027407118388</v>
      </c>
      <c r="BC103" s="50"/>
      <c r="BD103" s="50"/>
    </row>
    <row r="104" spans="1:56">
      <c r="A104" s="85">
        <v>103</v>
      </c>
      <c r="B104" s="116">
        <v>0.89947670889713582</v>
      </c>
      <c r="C104" s="116">
        <v>8.6683844747837968E-2</v>
      </c>
      <c r="D104" s="116">
        <v>0.23691416573542878</v>
      </c>
      <c r="E104" s="116">
        <v>0.80121350825053073</v>
      </c>
      <c r="F104" s="116">
        <v>3.8768537375404311E-2</v>
      </c>
      <c r="G104" s="116">
        <v>0.14760325822855869</v>
      </c>
      <c r="H104" s="116">
        <v>0.22019629408891661</v>
      </c>
      <c r="I104" s="116">
        <v>0.19588390958698354</v>
      </c>
      <c r="J104" s="116">
        <v>0.72632193364741759</v>
      </c>
      <c r="K104" s="94">
        <v>0.14866333260571674</v>
      </c>
      <c r="L104" s="95"/>
      <c r="M104" s="96">
        <v>103</v>
      </c>
      <c r="N104" s="119">
        <v>1.27857549966534</v>
      </c>
      <c r="O104" s="119">
        <v>-1.3614621422286581</v>
      </c>
      <c r="P104" s="119">
        <v>-0.71626403220792212</v>
      </c>
      <c r="Q104" s="119">
        <v>0.84596372036121625</v>
      </c>
      <c r="R104" s="119">
        <v>-1.7651588354949304</v>
      </c>
      <c r="S104" s="119">
        <v>-1.0467681649312348</v>
      </c>
      <c r="T104" s="119">
        <v>-0.77153043766296014</v>
      </c>
      <c r="U104" s="116">
        <v>-0.85641581643739506</v>
      </c>
      <c r="V104" s="116">
        <v>0.60172661201159872</v>
      </c>
      <c r="W104" s="88">
        <v>-1.0421833838949841</v>
      </c>
      <c r="X104" s="50"/>
      <c r="Y104" s="89">
        <v>103</v>
      </c>
      <c r="Z104" s="116">
        <f>(幕後結果!$AB$2+幕後結果!$AB$4*幕後結果_最佳化!$N1105)*12/3</f>
        <v>1.5391255941220183</v>
      </c>
      <c r="AA104" s="116">
        <f>(幕後結果!$AC$2+幕後結果!$AC$4*幕後結果_最佳化!$O1105)*12/3</f>
        <v>-3.1430236771202136</v>
      </c>
      <c r="AB104" s="116">
        <f>(幕後結果!$AD$2+幕後結果!$AD$4*幕後結果_最佳化!$P1105)*12/3</f>
        <v>8.8930520368094013E-2</v>
      </c>
      <c r="AC104" s="116">
        <f>(幕後結果!$AE$2+幕後結果!$AE$4*幕後結果_最佳化!$Q1105)*12/3</f>
        <v>1.1730556670243473</v>
      </c>
      <c r="AD104" s="116">
        <f>(幕後結果!$AF$2+幕後結果!$AF$4*幕後結果_最佳化!$R1105)*12/3</f>
        <v>-1.4651031628277948</v>
      </c>
      <c r="AE104" s="116">
        <f>(幕後結果!$AG$2+幕後結果!$AG$4*幕後結果_最佳化!$S1105)*12/3</f>
        <v>-0.34854692670519261</v>
      </c>
      <c r="AF104" s="116">
        <f>(幕後結果!$AH$2+幕後結果!$AH$4*幕後結果_最佳化!$T1105)*12/3</f>
        <v>0.27173800547927729</v>
      </c>
      <c r="AG104" s="116">
        <f>(幕後結果!$AI$2+幕後結果!$AI$4*幕後結果_最佳化!$U1105)*12/3</f>
        <v>-1.4776789776493569</v>
      </c>
      <c r="AH104" s="116">
        <f>(幕後結果!$AJ$2+幕後結果!$AJ$4*幕後結果_最佳化!$V1105)*12/3</f>
        <v>-9.255473677334769E-2</v>
      </c>
      <c r="AI104" s="90">
        <f>(幕後結果!$AK$2+幕後結果!$AK$4*幕後結果_最佳化!$W1105)*12/3</f>
        <v>-1.1908272388548014</v>
      </c>
      <c r="AJ104" s="50"/>
      <c r="AK104" s="50"/>
      <c r="AL104" s="50"/>
      <c r="AM104" s="98">
        <v>103</v>
      </c>
      <c r="AN104" s="116">
        <f t="shared" si="14"/>
        <v>5.6974206505421461E-2</v>
      </c>
      <c r="AO104" s="116">
        <f t="shared" si="15"/>
        <v>0.10028742487017998</v>
      </c>
      <c r="AP104" s="116">
        <f t="shared" si="16"/>
        <v>6.943860423834499E-4</v>
      </c>
      <c r="AQ104" s="116">
        <f t="shared" si="17"/>
        <v>6.2131892839948771E-3</v>
      </c>
      <c r="AR104" s="116">
        <f t="shared" si="18"/>
        <v>0.13738776094639921</v>
      </c>
      <c r="AS104" s="116">
        <f t="shared" si="19"/>
        <v>0.11100416049657583</v>
      </c>
      <c r="AT104" s="116">
        <f t="shared" si="20"/>
        <v>0.15959500752297562</v>
      </c>
      <c r="AU104" s="116">
        <f t="shared" si="21"/>
        <v>0.20639075288067332</v>
      </c>
      <c r="AV104" s="116">
        <f t="shared" si="22"/>
        <v>0.18402224610984955</v>
      </c>
      <c r="AW104" s="116">
        <f t="shared" si="23"/>
        <v>3.7430865341546618E-2</v>
      </c>
      <c r="AX104" s="116">
        <f t="shared" si="24"/>
        <v>0.99999999999999989</v>
      </c>
      <c r="AY104" s="116">
        <f>SUMPRODUCT(AN104:AW104,幕後結果_最佳化!$Z$1005:$AI$1005)</f>
        <v>-8.1206469763046601E-2</v>
      </c>
      <c r="AZ104" s="116">
        <f>(SUMPRODUCT(AN104:AW104,MMULT(AN104:AW104,幕後結果!$AB$9:$AK$18)))*252</f>
        <v>5.3478114681442521E-2</v>
      </c>
      <c r="BA104" s="116">
        <f t="shared" si="25"/>
        <v>0.23125335604363134</v>
      </c>
      <c r="BB104" s="92">
        <f t="shared" si="26"/>
        <v>-0.53666883753086381</v>
      </c>
      <c r="BC104" s="50"/>
      <c r="BD104" s="50"/>
    </row>
    <row r="105" spans="1:56">
      <c r="A105" s="85">
        <v>104</v>
      </c>
      <c r="B105" s="116">
        <v>0.80856391858477616</v>
      </c>
      <c r="C105" s="116">
        <v>0.62751468348901129</v>
      </c>
      <c r="D105" s="116">
        <v>0.61732971358342015</v>
      </c>
      <c r="E105" s="116">
        <v>0.59524069204976882</v>
      </c>
      <c r="F105" s="116">
        <v>7.1654510517956238E-2</v>
      </c>
      <c r="G105" s="116">
        <v>0.38497860922079141</v>
      </c>
      <c r="H105" s="116">
        <v>0.60712097332920911</v>
      </c>
      <c r="I105" s="116">
        <v>0.64025895949702205</v>
      </c>
      <c r="J105" s="116">
        <v>0.5365360906417318</v>
      </c>
      <c r="K105" s="94">
        <v>0.36965115304724483</v>
      </c>
      <c r="L105" s="95"/>
      <c r="M105" s="96">
        <v>104</v>
      </c>
      <c r="N105" s="119">
        <v>0.87261646539387172</v>
      </c>
      <c r="O105" s="119">
        <v>0.32527806177851964</v>
      </c>
      <c r="P105" s="119">
        <v>0.2984751065425531</v>
      </c>
      <c r="Q105" s="119">
        <v>0.24104709500142393</v>
      </c>
      <c r="R105" s="119">
        <v>-1.4635789737502245</v>
      </c>
      <c r="S105" s="119">
        <v>-0.29243085684548464</v>
      </c>
      <c r="T105" s="119">
        <v>0.2718230859313312</v>
      </c>
      <c r="U105" s="116">
        <v>0.35915106647291167</v>
      </c>
      <c r="V105" s="116">
        <v>9.1710797082412754E-2</v>
      </c>
      <c r="W105" s="88">
        <v>-0.33277741716704501</v>
      </c>
      <c r="X105" s="50"/>
      <c r="Y105" s="89">
        <v>104</v>
      </c>
      <c r="Z105" s="116">
        <f>(幕後結果!$AB$2+幕後結果!$AB$4*幕後結果_最佳化!$N1106)*12/3</f>
        <v>1.0351069940025424</v>
      </c>
      <c r="AA105" s="116">
        <f>(幕後結果!$AC$2+幕後結果!$AC$4*幕後結果_最佳化!$O1106)*12/3</f>
        <v>-0.85384444651058644</v>
      </c>
      <c r="AB105" s="116">
        <f>(幕後結果!$AD$2+幕後結果!$AD$4*幕後結果_最佳化!$P1106)*12/3</f>
        <v>1.0166852213697224</v>
      </c>
      <c r="AC105" s="116">
        <f>(幕後結果!$AE$2+幕後結果!$AE$4*幕後結果_最佳化!$Q1106)*12/3</f>
        <v>1.2412760689697639</v>
      </c>
      <c r="AD105" s="116">
        <f>(幕後結果!$AF$2+幕後結果!$AF$4*幕後結果_最佳化!$R1106)*12/3</f>
        <v>-1.012930369733555</v>
      </c>
      <c r="AE105" s="116">
        <f>(幕後結果!$AG$2+幕後結果!$AG$4*幕後結果_最佳化!$S1106)*12/3</f>
        <v>0.43293838148006974</v>
      </c>
      <c r="AF105" s="116">
        <f>(幕後結果!$AH$2+幕後結果!$AH$4*幕後結果_最佳化!$T1106)*12/3</f>
        <v>1.3025264004962553</v>
      </c>
      <c r="AG105" s="116">
        <f>(幕後結果!$AI$2+幕後結果!$AI$4*幕後結果_最佳化!$U1106)*12/3</f>
        <v>-0.26985752459205259</v>
      </c>
      <c r="AH105" s="116">
        <f>(幕後結果!$AJ$2+幕後結果!$AJ$4*幕後結果_最佳化!$V1106)*12/3</f>
        <v>0.47700737764963397</v>
      </c>
      <c r="AI105" s="90">
        <f>(幕後結果!$AK$2+幕後結果!$AK$4*幕後結果_最佳化!$W1106)*12/3</f>
        <v>-0.57654464309169184</v>
      </c>
      <c r="AJ105" s="50"/>
      <c r="AK105" s="50"/>
      <c r="AL105" s="50"/>
      <c r="AM105" s="98">
        <v>104</v>
      </c>
      <c r="AN105" s="116">
        <f t="shared" si="14"/>
        <v>3.3998032150694142E-2</v>
      </c>
      <c r="AO105" s="116">
        <f t="shared" si="15"/>
        <v>0.16329274046152495</v>
      </c>
      <c r="AP105" s="116">
        <f t="shared" si="16"/>
        <v>0.15798416336981402</v>
      </c>
      <c r="AQ105" s="116">
        <f t="shared" si="17"/>
        <v>0.18976811588381837</v>
      </c>
      <c r="AR105" s="116">
        <f t="shared" si="18"/>
        <v>1.9740231269166731E-2</v>
      </c>
      <c r="AS105" s="116">
        <f t="shared" si="19"/>
        <v>0.10819508940137829</v>
      </c>
      <c r="AT105" s="116">
        <f t="shared" si="20"/>
        <v>0.2211078917806015</v>
      </c>
      <c r="AU105" s="116">
        <f t="shared" si="21"/>
        <v>3.6144515418690931E-2</v>
      </c>
      <c r="AV105" s="116">
        <f t="shared" si="22"/>
        <v>2.1451707494302145E-2</v>
      </c>
      <c r="AW105" s="116">
        <f t="shared" si="23"/>
        <v>4.8317512770008821E-2</v>
      </c>
      <c r="AX105" s="116">
        <f t="shared" si="24"/>
        <v>0.99999999999999989</v>
      </c>
      <c r="AY105" s="116">
        <f>SUMPRODUCT(AN105:AW105,幕後結果_最佳化!$Z$1005:$AI$1005)</f>
        <v>0.26628914808747395</v>
      </c>
      <c r="AZ105" s="116">
        <f>(SUMPRODUCT(AN105:AW105,MMULT(AN105:AW105,幕後結果!$AB$9:$AK$18)))*252</f>
        <v>5.0141038878134231E-2</v>
      </c>
      <c r="BA105" s="116">
        <f t="shared" si="25"/>
        <v>0.22392194818314312</v>
      </c>
      <c r="BB105" s="92">
        <f t="shared" si="26"/>
        <v>0.99762059905251721</v>
      </c>
      <c r="BC105" s="50"/>
      <c r="BD105" s="50"/>
    </row>
    <row r="106" spans="1:56">
      <c r="A106" s="85">
        <v>105</v>
      </c>
      <c r="B106" s="116">
        <v>0.10486894864113516</v>
      </c>
      <c r="C106" s="116">
        <v>0.92011145152056084</v>
      </c>
      <c r="D106" s="116">
        <v>0.86729644952973795</v>
      </c>
      <c r="E106" s="116">
        <v>0.10228999434324626</v>
      </c>
      <c r="F106" s="116">
        <v>0.91368643752925549</v>
      </c>
      <c r="G106" s="116">
        <v>0.56581129853787582</v>
      </c>
      <c r="H106" s="116">
        <v>0.34683135442010493</v>
      </c>
      <c r="I106" s="116">
        <v>3.8314838362882186E-2</v>
      </c>
      <c r="J106" s="116">
        <v>0.94914620680627237</v>
      </c>
      <c r="K106" s="94">
        <v>0.18116025613813336</v>
      </c>
      <c r="L106" s="95"/>
      <c r="M106" s="96">
        <v>105</v>
      </c>
      <c r="N106" s="119">
        <v>-1.2542864772874076</v>
      </c>
      <c r="O106" s="119">
        <v>1.4058216316185537</v>
      </c>
      <c r="P106" s="119">
        <v>1.1137018836855392</v>
      </c>
      <c r="Q106" s="119">
        <v>-1.2686105808225132</v>
      </c>
      <c r="R106" s="119">
        <v>1.3638107853103247</v>
      </c>
      <c r="S106" s="119">
        <v>0.16571987679877342</v>
      </c>
      <c r="T106" s="119">
        <v>-0.39388938347755248</v>
      </c>
      <c r="U106" s="116">
        <v>-1.7705853690455597</v>
      </c>
      <c r="V106" s="116">
        <v>1.6366310373969535</v>
      </c>
      <c r="W106" s="88">
        <v>-0.91095229029377445</v>
      </c>
      <c r="X106" s="50"/>
      <c r="Y106" s="89">
        <v>105</v>
      </c>
      <c r="Z106" s="116">
        <f>(幕後結果!$AB$2+幕後結果!$AB$4*幕後結果_最佳化!$N1107)*12/3</f>
        <v>-1.6055501986228518</v>
      </c>
      <c r="AA106" s="116">
        <f>(幕後結果!$AC$2+幕後結果!$AC$4*幕後結果_最佳化!$O1107)*12/3</f>
        <v>0.45042727527725601</v>
      </c>
      <c r="AB106" s="116">
        <f>(幕後結果!$AD$2+幕後結果!$AD$4*幕後結果_最佳化!$P1107)*12/3</f>
        <v>1.191789327822709</v>
      </c>
      <c r="AC106" s="116">
        <f>(幕後結果!$AE$2+幕後結果!$AE$4*幕後結果_最佳化!$Q1107)*12/3</f>
        <v>0.39899346420816939</v>
      </c>
      <c r="AD106" s="116">
        <f>(幕後結果!$AF$2+幕後結果!$AF$4*幕後結果_最佳化!$R1107)*12/3</f>
        <v>1.0428117257085843</v>
      </c>
      <c r="AE106" s="116">
        <f>(幕後結果!$AG$2+幕後結果!$AG$4*幕後結果_最佳化!$S1107)*12/3</f>
        <v>0.18661236097893982</v>
      </c>
      <c r="AF106" s="116">
        <f>(幕後結果!$AH$2+幕後結果!$AH$4*幕後結果_最佳化!$T1107)*12/3</f>
        <v>1.0294920252055735</v>
      </c>
      <c r="AG106" s="116">
        <f>(幕後結果!$AI$2+幕後結果!$AI$4*幕後結果_最佳化!$U1107)*12/3</f>
        <v>-3.3465239714702348</v>
      </c>
      <c r="AH106" s="116">
        <f>(幕後結果!$AJ$2+幕後結果!$AJ$4*幕後結果_最佳化!$V1107)*12/3</f>
        <v>1.3757151423450684</v>
      </c>
      <c r="AI106" s="90">
        <f>(幕後結果!$AK$2+幕後結果!$AK$4*幕後結果_最佳化!$W1107)*12/3</f>
        <v>-0.76050662556337389</v>
      </c>
      <c r="AJ106" s="50"/>
      <c r="AK106" s="50"/>
      <c r="AL106" s="50"/>
      <c r="AM106" s="98">
        <v>105</v>
      </c>
      <c r="AN106" s="116">
        <f t="shared" si="14"/>
        <v>2.4819857442089095E-2</v>
      </c>
      <c r="AO106" s="116">
        <f t="shared" si="15"/>
        <v>0.10265189216667915</v>
      </c>
      <c r="AP106" s="116">
        <f t="shared" si="16"/>
        <v>1.1725269433926676E-2</v>
      </c>
      <c r="AQ106" s="116">
        <f t="shared" si="17"/>
        <v>0.20892579384058368</v>
      </c>
      <c r="AR106" s="116">
        <f t="shared" si="18"/>
        <v>1.3810266522488103E-2</v>
      </c>
      <c r="AS106" s="116">
        <f t="shared" si="19"/>
        <v>7.7965285347129334E-2</v>
      </c>
      <c r="AT106" s="116">
        <f t="shared" si="20"/>
        <v>0.1208129838808961</v>
      </c>
      <c r="AU106" s="116">
        <f t="shared" si="21"/>
        <v>0.20970320996294106</v>
      </c>
      <c r="AV106" s="116">
        <f t="shared" si="22"/>
        <v>5.3691988528719842E-2</v>
      </c>
      <c r="AW106" s="116">
        <f t="shared" si="23"/>
        <v>0.175893452874547</v>
      </c>
      <c r="AX106" s="116">
        <f t="shared" si="24"/>
        <v>1</v>
      </c>
      <c r="AY106" s="116">
        <f>SUMPRODUCT(AN106:AW106,幕後結果_最佳化!$Z$1005:$AI$1005)</f>
        <v>-2.2165153245220948E-2</v>
      </c>
      <c r="AZ106" s="116">
        <f>(SUMPRODUCT(AN106:AW106,MMULT(AN106:AW106,幕後結果!$AB$9:$AK$18)))*252</f>
        <v>4.7087106857039984E-2</v>
      </c>
      <c r="BA106" s="116">
        <f t="shared" si="25"/>
        <v>0.21699563787560336</v>
      </c>
      <c r="BB106" s="92">
        <f t="shared" si="26"/>
        <v>-0.29984544335642688</v>
      </c>
      <c r="BC106" s="50"/>
      <c r="BD106" s="50"/>
    </row>
    <row r="107" spans="1:56">
      <c r="A107" s="85">
        <v>106</v>
      </c>
      <c r="B107" s="116">
        <v>0.32794479012916722</v>
      </c>
      <c r="C107" s="116">
        <v>0.70959477823804851</v>
      </c>
      <c r="D107" s="116">
        <v>0.53287570330476641</v>
      </c>
      <c r="E107" s="116">
        <v>0.34295209848119979</v>
      </c>
      <c r="F107" s="116">
        <v>0.93436270051944104</v>
      </c>
      <c r="G107" s="116">
        <v>0.42228490267096941</v>
      </c>
      <c r="H107" s="116">
        <v>0.14128105748553055</v>
      </c>
      <c r="I107" s="116">
        <v>0.46939754842329307</v>
      </c>
      <c r="J107" s="116">
        <v>0.31372243410986655</v>
      </c>
      <c r="K107" s="94">
        <v>0.27575780302601638</v>
      </c>
      <c r="L107" s="95"/>
      <c r="M107" s="96">
        <v>106</v>
      </c>
      <c r="N107" s="119">
        <v>-0.445595335932984</v>
      </c>
      <c r="O107" s="119">
        <v>0.55220130041159543</v>
      </c>
      <c r="P107" s="119">
        <v>8.2500660164401884E-2</v>
      </c>
      <c r="Q107" s="119">
        <v>-0.40441958997516664</v>
      </c>
      <c r="R107" s="119">
        <v>1.5090946406586641</v>
      </c>
      <c r="S107" s="119">
        <v>-0.19605156586002018</v>
      </c>
      <c r="T107" s="119">
        <v>-1.0745815518289483</v>
      </c>
      <c r="U107" s="116">
        <v>-7.6784355057267897E-2</v>
      </c>
      <c r="V107" s="116">
        <v>-0.48532634816289222</v>
      </c>
      <c r="W107" s="88">
        <v>-0.59549056194676919</v>
      </c>
      <c r="X107" s="50"/>
      <c r="Y107" s="89">
        <v>106</v>
      </c>
      <c r="Z107" s="116">
        <f>(幕後結果!$AB$2+幕後結果!$AB$4*幕後結果_最佳化!$N1108)*12/3</f>
        <v>-0.60151939111552344</v>
      </c>
      <c r="AA107" s="116">
        <f>(幕後結果!$AC$2+幕後結果!$AC$4*幕後結果_最佳化!$O1108)*12/3</f>
        <v>-0.65566060425472728</v>
      </c>
      <c r="AB107" s="116">
        <f>(幕後結果!$AD$2+幕後結果!$AD$4*幕後結果_最佳化!$P1108)*12/3</f>
        <v>0.45569016542144219</v>
      </c>
      <c r="AC107" s="116">
        <f>(幕後結果!$AE$2+幕後結果!$AE$4*幕後結果_最佳化!$Q1108)*12/3</f>
        <v>0.68304449263539746</v>
      </c>
      <c r="AD107" s="116">
        <f>(幕後結果!$AF$2+幕後結果!$AF$4*幕後結果_最佳化!$R1108)*12/3</f>
        <v>0.987238493007216</v>
      </c>
      <c r="AE107" s="116">
        <f>(幕後結果!$AG$2+幕後結果!$AG$4*幕後結果_最佳化!$S1108)*12/3</f>
        <v>0.17505322434997037</v>
      </c>
      <c r="AF107" s="116">
        <f>(幕後結果!$AH$2+幕後結果!$AH$4*幕後結果_最佳化!$T1108)*12/3</f>
        <v>0.47651312642921284</v>
      </c>
      <c r="AG107" s="116">
        <f>(幕後結果!$AI$2+幕後結果!$AI$4*幕後結果_最佳化!$U1108)*12/3</f>
        <v>-0.94542617005972618</v>
      </c>
      <c r="AH107" s="116">
        <f>(幕後結果!$AJ$2+幕後結果!$AJ$4*幕後結果_最佳化!$V1108)*12/3</f>
        <v>-0.21239892300511234</v>
      </c>
      <c r="AI107" s="90">
        <f>(幕後結果!$AK$2+幕後結果!$AK$4*幕後結果_最佳化!$W1108)*12/3</f>
        <v>-0.58731577780991706</v>
      </c>
      <c r="AJ107" s="50"/>
      <c r="AK107" s="50"/>
      <c r="AL107" s="50"/>
      <c r="AM107" s="98">
        <v>106</v>
      </c>
      <c r="AN107" s="116">
        <f t="shared" si="14"/>
        <v>0.16038411359209906</v>
      </c>
      <c r="AO107" s="116">
        <f t="shared" si="15"/>
        <v>1.3957293147020237E-2</v>
      </c>
      <c r="AP107" s="116">
        <f t="shared" si="16"/>
        <v>0.1385795487223565</v>
      </c>
      <c r="AQ107" s="116">
        <f t="shared" si="17"/>
        <v>9.678564532083081E-2</v>
      </c>
      <c r="AR107" s="116">
        <f t="shared" si="18"/>
        <v>0.10124171767159935</v>
      </c>
      <c r="AS107" s="116">
        <f t="shared" si="19"/>
        <v>8.743039874021323E-2</v>
      </c>
      <c r="AT107" s="116">
        <f t="shared" si="20"/>
        <v>7.2097353733888286E-2</v>
      </c>
      <c r="AU107" s="116">
        <f t="shared" si="21"/>
        <v>0.14489740373507243</v>
      </c>
      <c r="AV107" s="116">
        <f t="shared" si="22"/>
        <v>2.8459959069489331E-2</v>
      </c>
      <c r="AW107" s="116">
        <f t="shared" si="23"/>
        <v>0.15616656626743086</v>
      </c>
      <c r="AX107" s="116">
        <f t="shared" si="24"/>
        <v>1</v>
      </c>
      <c r="AY107" s="116">
        <f>SUMPRODUCT(AN107:AW107,幕後結果_最佳化!$Z$1005:$AI$1005)</f>
        <v>4.9571992185406893E-2</v>
      </c>
      <c r="AZ107" s="116">
        <f>(SUMPRODUCT(AN107:AW107,MMULT(AN107:AW107,幕後結果!$AB$9:$AK$18)))*252</f>
        <v>4.9222132881699333E-2</v>
      </c>
      <c r="BA107" s="116">
        <f t="shared" si="25"/>
        <v>0.22186061588686562</v>
      </c>
      <c r="BB107" s="92">
        <f t="shared" si="26"/>
        <v>3.007290031507517E-2</v>
      </c>
      <c r="BC107" s="50"/>
      <c r="BD107" s="50"/>
    </row>
    <row r="108" spans="1:56">
      <c r="A108" s="85">
        <v>107</v>
      </c>
      <c r="B108" s="116">
        <v>0.285710703602019</v>
      </c>
      <c r="C108" s="116">
        <v>0.27081655339640709</v>
      </c>
      <c r="D108" s="116">
        <v>0.57814117368044426</v>
      </c>
      <c r="E108" s="116">
        <v>3.6446856562701413E-2</v>
      </c>
      <c r="F108" s="116">
        <v>0.12108891025122337</v>
      </c>
      <c r="G108" s="116">
        <v>0.73338704163629642</v>
      </c>
      <c r="H108" s="116">
        <v>0.10186579987621558</v>
      </c>
      <c r="I108" s="116">
        <v>2.6086127971578499E-2</v>
      </c>
      <c r="J108" s="116">
        <v>0.89956108290197268</v>
      </c>
      <c r="K108" s="94">
        <v>0.13637950269278787</v>
      </c>
      <c r="L108" s="95"/>
      <c r="M108" s="96">
        <v>107</v>
      </c>
      <c r="N108" s="119">
        <v>-0.56595936051692863</v>
      </c>
      <c r="O108" s="119">
        <v>-0.61034528189263404</v>
      </c>
      <c r="P108" s="119">
        <v>0.19714042104241145</v>
      </c>
      <c r="Q108" s="119">
        <v>-1.7934956027394147</v>
      </c>
      <c r="R108" s="119">
        <v>-1.1695606503089893</v>
      </c>
      <c r="S108" s="119">
        <v>0.62308918434984195</v>
      </c>
      <c r="T108" s="119">
        <v>-1.2709917046659374</v>
      </c>
      <c r="U108" s="116">
        <v>-1.9417096820376138</v>
      </c>
      <c r="V108" s="116">
        <v>1.2790545864878928</v>
      </c>
      <c r="W108" s="88">
        <v>-1.0967309895281985</v>
      </c>
      <c r="X108" s="50"/>
      <c r="Y108" s="89">
        <v>107</v>
      </c>
      <c r="Z108" s="116">
        <f>(幕後結果!$AB$2+幕後結果!$AB$4*幕後結果_最佳化!$N1109)*12/3</f>
        <v>-0.75095739360859826</v>
      </c>
      <c r="AA108" s="116">
        <f>(幕後結果!$AC$2+幕後結果!$AC$4*幕後結果_最佳化!$O1109)*12/3</f>
        <v>-2.2681924136958407</v>
      </c>
      <c r="AB108" s="116">
        <f>(幕後結果!$AD$2+幕後結果!$AD$4*幕後結果_最佳化!$P1109)*12/3</f>
        <v>0.40063692282425362</v>
      </c>
      <c r="AC108" s="116">
        <f>(幕後結果!$AE$2+幕後結果!$AE$4*幕後結果_最佳化!$Q1109)*12/3</f>
        <v>-0.50554219667957678</v>
      </c>
      <c r="AD108" s="116">
        <f>(幕後結果!$AF$2+幕後結果!$AF$4*幕後結果_最佳化!$R1109)*12/3</f>
        <v>-1.0417328841240965</v>
      </c>
      <c r="AE108" s="116">
        <f>(幕後結果!$AG$2+幕後結果!$AG$4*幕後結果_最佳化!$S1109)*12/3</f>
        <v>-0.55734741378757502</v>
      </c>
      <c r="AF108" s="116">
        <f>(幕後結果!$AH$2+幕後結果!$AH$4*幕後結果_最佳化!$T1109)*12/3</f>
        <v>-0.22536377428603749</v>
      </c>
      <c r="AG108" s="116">
        <f>(幕後結果!$AI$2+幕後結果!$AI$4*幕後結果_最佳化!$U1109)*12/3</f>
        <v>-3.4916284937307807</v>
      </c>
      <c r="AH108" s="116">
        <f>(幕後結果!$AJ$2+幕後結果!$AJ$4*幕後結果_最佳化!$V1109)*12/3</f>
        <v>9.6960783076479595E-2</v>
      </c>
      <c r="AI108" s="90">
        <f>(幕後結果!$AK$2+幕後結果!$AK$4*幕後結果_最佳化!$W1109)*12/3</f>
        <v>-1.4907860030239908</v>
      </c>
      <c r="AJ108" s="50"/>
      <c r="AK108" s="50"/>
      <c r="AL108" s="50"/>
      <c r="AM108" s="98">
        <v>107</v>
      </c>
      <c r="AN108" s="116">
        <f t="shared" si="14"/>
        <v>1.1489031255259541E-2</v>
      </c>
      <c r="AO108" s="116">
        <f t="shared" si="15"/>
        <v>0.15971505281908305</v>
      </c>
      <c r="AP108" s="116">
        <f t="shared" si="16"/>
        <v>0.20163137907631787</v>
      </c>
      <c r="AQ108" s="116">
        <f t="shared" si="17"/>
        <v>4.6831415530580303E-2</v>
      </c>
      <c r="AR108" s="116">
        <f t="shared" si="18"/>
        <v>0.17978795919855817</v>
      </c>
      <c r="AS108" s="116">
        <f t="shared" si="19"/>
        <v>1.1392212991407618E-2</v>
      </c>
      <c r="AT108" s="116">
        <f t="shared" si="20"/>
        <v>0.16333780374973292</v>
      </c>
      <c r="AU108" s="116">
        <f t="shared" si="21"/>
        <v>1.8091364013260423E-2</v>
      </c>
      <c r="AV108" s="116">
        <f t="shared" si="22"/>
        <v>0.12987808990181529</v>
      </c>
      <c r="AW108" s="116">
        <f t="shared" si="23"/>
        <v>7.7845691463984845E-2</v>
      </c>
      <c r="AX108" s="116">
        <f t="shared" si="24"/>
        <v>1</v>
      </c>
      <c r="AY108" s="116">
        <f>SUMPRODUCT(AN108:AW108,幕後結果_最佳化!$Z$1005:$AI$1005)</f>
        <v>6.8331647556484659E-2</v>
      </c>
      <c r="AZ108" s="116">
        <f>(SUMPRODUCT(AN108:AW108,MMULT(AN108:AW108,幕後結果!$AB$9:$AK$18)))*252</f>
        <v>4.650744161814524E-2</v>
      </c>
      <c r="BA108" s="116">
        <f t="shared" si="25"/>
        <v>0.21565584067709653</v>
      </c>
      <c r="BB108" s="92">
        <f t="shared" si="26"/>
        <v>0.11792700571724231</v>
      </c>
      <c r="BC108" s="50"/>
      <c r="BD108" s="50"/>
    </row>
    <row r="109" spans="1:56">
      <c r="A109" s="85">
        <v>108</v>
      </c>
      <c r="B109" s="116">
        <v>0.5277746385211437</v>
      </c>
      <c r="C109" s="116">
        <v>0.10521054948446329</v>
      </c>
      <c r="D109" s="116">
        <v>0.5728290888443992</v>
      </c>
      <c r="E109" s="116">
        <v>0.79058549747760321</v>
      </c>
      <c r="F109" s="116">
        <v>0.20862875676493742</v>
      </c>
      <c r="G109" s="116">
        <v>0.86507242600693113</v>
      </c>
      <c r="H109" s="116">
        <v>0.64010675605013101</v>
      </c>
      <c r="I109" s="116">
        <v>0.65899611090374011</v>
      </c>
      <c r="J109" s="116">
        <v>0.83263246796759449</v>
      </c>
      <c r="K109" s="94">
        <v>1.1730229484288257E-2</v>
      </c>
      <c r="L109" s="95"/>
      <c r="M109" s="96">
        <v>108</v>
      </c>
      <c r="N109" s="119">
        <v>6.9677032242207601E-2</v>
      </c>
      <c r="O109" s="119">
        <v>-1.2524083672321664</v>
      </c>
      <c r="P109" s="119">
        <v>0.18358144263869347</v>
      </c>
      <c r="Q109" s="119">
        <v>0.80845447188634401</v>
      </c>
      <c r="R109" s="119">
        <v>-0.81118835230151054</v>
      </c>
      <c r="S109" s="119">
        <v>1.1033961958457825</v>
      </c>
      <c r="T109" s="119">
        <v>0.35874416204932075</v>
      </c>
      <c r="U109" s="116">
        <v>0.40972487819313141</v>
      </c>
      <c r="V109" s="116">
        <v>0.96462022779117229</v>
      </c>
      <c r="W109" s="88">
        <v>-2.2658517938312324</v>
      </c>
      <c r="X109" s="50"/>
      <c r="Y109" s="89">
        <v>108</v>
      </c>
      <c r="Z109" s="116">
        <f>(幕後結果!$AB$2+幕後結果!$AB$4*幕後結果_最佳化!$N1110)*12/3</f>
        <v>3.8217222097126302E-2</v>
      </c>
      <c r="AA109" s="116">
        <f>(幕後結果!$AC$2+幕後結果!$AC$4*幕後結果_最佳化!$O1110)*12/3</f>
        <v>-3.0977748546289767</v>
      </c>
      <c r="AB109" s="116">
        <f>(幕後結果!$AD$2+幕後結果!$AD$4*幕後結果_最佳化!$P1110)*12/3</f>
        <v>0.51512628054227516</v>
      </c>
      <c r="AC109" s="116">
        <f>(幕後結果!$AE$2+幕後結果!$AE$4*幕後結果_最佳化!$Q1110)*12/3</f>
        <v>1.3048443313095581</v>
      </c>
      <c r="AD109" s="116">
        <f>(幕後結果!$AF$2+幕後結果!$AF$4*幕後結果_最佳化!$R1110)*12/3</f>
        <v>-0.68078210913316439</v>
      </c>
      <c r="AE109" s="116">
        <f>(幕後結果!$AG$2+幕後結果!$AG$4*幕後結果_最佳化!$S1110)*12/3</f>
        <v>1.2292393592738247</v>
      </c>
      <c r="AF109" s="116">
        <f>(幕後結果!$AH$2+幕後結果!$AH$4*幕後結果_最佳化!$T1110)*12/3</f>
        <v>1.2351360340363997</v>
      </c>
      <c r="AG109" s="116">
        <f>(幕後結果!$AI$2+幕後結果!$AI$4*幕後結果_最佳化!$U1110)*12/3</f>
        <v>-0.37190354165591283</v>
      </c>
      <c r="AH109" s="116">
        <f>(幕後結果!$AJ$2+幕後結果!$AJ$4*幕後結果_最佳化!$V1110)*12/3</f>
        <v>0.48441499627366064</v>
      </c>
      <c r="AI109" s="90">
        <f>(幕後結果!$AK$2+幕後結果!$AK$4*幕後結果_最佳化!$W1110)*12/3</f>
        <v>-1.5268385536046294</v>
      </c>
      <c r="AJ109" s="50"/>
      <c r="AK109" s="50"/>
      <c r="AL109" s="50"/>
      <c r="AM109" s="98">
        <v>108</v>
      </c>
      <c r="AN109" s="116">
        <f t="shared" si="14"/>
        <v>6.7749316988115732E-2</v>
      </c>
      <c r="AO109" s="116">
        <f t="shared" si="15"/>
        <v>0.11503131223293561</v>
      </c>
      <c r="AP109" s="116">
        <f t="shared" si="16"/>
        <v>0.13061913214210227</v>
      </c>
      <c r="AQ109" s="116">
        <f t="shared" si="17"/>
        <v>0.10511552164362527</v>
      </c>
      <c r="AR109" s="116">
        <f t="shared" si="18"/>
        <v>0.15047548095858826</v>
      </c>
      <c r="AS109" s="116">
        <f t="shared" si="19"/>
        <v>0.13836530191715743</v>
      </c>
      <c r="AT109" s="116">
        <f t="shared" si="20"/>
        <v>8.4784274212954577E-2</v>
      </c>
      <c r="AU109" s="116">
        <f t="shared" si="21"/>
        <v>0.15183316396064189</v>
      </c>
      <c r="AV109" s="116">
        <f t="shared" si="22"/>
        <v>4.4096537644458512E-2</v>
      </c>
      <c r="AW109" s="116">
        <f t="shared" si="23"/>
        <v>1.1929958299420364E-2</v>
      </c>
      <c r="AX109" s="116">
        <f t="shared" si="24"/>
        <v>0.99999999999999989</v>
      </c>
      <c r="AY109" s="116">
        <f>SUMPRODUCT(AN109:AW109,幕後結果_最佳化!$Z$1005:$AI$1005)</f>
        <v>5.4801080448486196E-3</v>
      </c>
      <c r="AZ109" s="116">
        <f>(SUMPRODUCT(AN109:AW109,MMULT(AN109:AW109,幕後結果!$AB$9:$AK$18)))*252</f>
        <v>4.745451624717055E-2</v>
      </c>
      <c r="BA109" s="116">
        <f t="shared" si="25"/>
        <v>0.2178405753003112</v>
      </c>
      <c r="BB109" s="92">
        <f t="shared" si="26"/>
        <v>-0.17177650170802647</v>
      </c>
      <c r="BC109" s="50"/>
      <c r="BD109" s="50"/>
    </row>
    <row r="110" spans="1:56">
      <c r="A110" s="85">
        <v>109</v>
      </c>
      <c r="B110" s="116">
        <v>0.83365962968885632</v>
      </c>
      <c r="C110" s="116">
        <v>0.38518524475110527</v>
      </c>
      <c r="D110" s="116">
        <v>0.29069564518404722</v>
      </c>
      <c r="E110" s="116">
        <v>0.77723303777837605</v>
      </c>
      <c r="F110" s="116">
        <v>0.46902193490906408</v>
      </c>
      <c r="G110" s="116">
        <v>0.72151362634857952</v>
      </c>
      <c r="H110" s="116">
        <v>0.27824140903975603</v>
      </c>
      <c r="I110" s="116">
        <v>0.28265433808068008</v>
      </c>
      <c r="J110" s="116">
        <v>3.4089916504445039E-3</v>
      </c>
      <c r="K110" s="94">
        <v>0.36627480678427804</v>
      </c>
      <c r="L110" s="95"/>
      <c r="M110" s="96">
        <v>109</v>
      </c>
      <c r="N110" s="119">
        <v>0.96872835624534337</v>
      </c>
      <c r="O110" s="119">
        <v>-0.29189031396627446</v>
      </c>
      <c r="P110" s="119">
        <v>-0.55135361662745141</v>
      </c>
      <c r="Q110" s="119">
        <v>0.76288174435075706</v>
      </c>
      <c r="R110" s="119">
        <v>-7.7728692518549816E-2</v>
      </c>
      <c r="S110" s="119">
        <v>0.58734392334740149</v>
      </c>
      <c r="T110" s="119">
        <v>-0.58807371065515524</v>
      </c>
      <c r="U110" s="116">
        <v>-0.57497430314392861</v>
      </c>
      <c r="V110" s="116">
        <v>-2.7056062531966933</v>
      </c>
      <c r="W110" s="88">
        <v>-0.34173595181591693</v>
      </c>
      <c r="X110" s="50"/>
      <c r="Y110" s="89">
        <v>109</v>
      </c>
      <c r="Z110" s="116">
        <f>(幕後結果!$AB$2+幕後結果!$AB$4*幕後結果_最佳化!$N1111)*12/3</f>
        <v>1.1544347502347165</v>
      </c>
      <c r="AA110" s="116">
        <f>(幕後結果!$AC$2+幕後結果!$AC$4*幕後結果_最佳化!$O1111)*12/3</f>
        <v>-1.6959967882454272</v>
      </c>
      <c r="AB110" s="116">
        <f>(幕後結果!$AD$2+幕後結果!$AD$4*幕後結果_最佳化!$P1111)*12/3</f>
        <v>0.24704455650530974</v>
      </c>
      <c r="AC110" s="116">
        <f>(幕後結果!$AE$2+幕後結果!$AE$4*幕後結果_最佳化!$Q1111)*12/3</f>
        <v>1.3182897406813074</v>
      </c>
      <c r="AD110" s="116">
        <f>(幕後結果!$AF$2+幕後結果!$AF$4*幕後結果_最佳化!$R1111)*12/3</f>
        <v>-0.19164458218011185</v>
      </c>
      <c r="AE110" s="116">
        <f>(幕後結果!$AG$2+幕後結果!$AG$4*幕後結果_最佳化!$S1111)*12/3</f>
        <v>1.2020100026838185</v>
      </c>
      <c r="AF110" s="116">
        <f>(幕後結果!$AH$2+幕後結果!$AH$4*幕後結果_最佳化!$T1111)*12/3</f>
        <v>0.69500840599061842</v>
      </c>
      <c r="AG110" s="116">
        <f>(幕後結果!$AI$2+幕後結果!$AI$4*幕後結果_最佳化!$U1111)*12/3</f>
        <v>-1.0021966692341175</v>
      </c>
      <c r="AH110" s="116">
        <f>(幕後結果!$AJ$2+幕後結果!$AJ$4*幕後結果_最佳化!$V1111)*12/3</f>
        <v>-1.8733183224873657</v>
      </c>
      <c r="AI110" s="90">
        <f>(幕後結果!$AK$2+幕後結果!$AK$4*幕後結果_最佳化!$W1111)*12/3</f>
        <v>-0.50346528119849365</v>
      </c>
      <c r="AJ110" s="50"/>
      <c r="AK110" s="50"/>
      <c r="AL110" s="50"/>
      <c r="AM110" s="98">
        <v>109</v>
      </c>
      <c r="AN110" s="116">
        <f t="shared" si="14"/>
        <v>0.1737945424824652</v>
      </c>
      <c r="AO110" s="116">
        <f t="shared" si="15"/>
        <v>0.15452992471893087</v>
      </c>
      <c r="AP110" s="116">
        <f t="shared" si="16"/>
        <v>3.7120167748527014E-2</v>
      </c>
      <c r="AQ110" s="116">
        <f t="shared" si="17"/>
        <v>0.17892831567101095</v>
      </c>
      <c r="AR110" s="116">
        <f t="shared" si="18"/>
        <v>7.1284269790636068E-2</v>
      </c>
      <c r="AS110" s="116">
        <f t="shared" si="19"/>
        <v>3.8127112098354489E-2</v>
      </c>
      <c r="AT110" s="116">
        <f t="shared" si="20"/>
        <v>6.8016884315428641E-2</v>
      </c>
      <c r="AU110" s="116">
        <f t="shared" si="21"/>
        <v>4.4274359705328593E-2</v>
      </c>
      <c r="AV110" s="116">
        <f t="shared" si="22"/>
        <v>5.861957148976462E-2</v>
      </c>
      <c r="AW110" s="116">
        <f t="shared" si="23"/>
        <v>0.17530485197955362</v>
      </c>
      <c r="AX110" s="116">
        <f t="shared" si="24"/>
        <v>1</v>
      </c>
      <c r="AY110" s="116">
        <f>SUMPRODUCT(AN110:AW110,幕後結果_最佳化!$Z$1005:$AI$1005)</f>
        <v>-4.9750473872924292E-2</v>
      </c>
      <c r="AZ110" s="116">
        <f>(SUMPRODUCT(AN110:AW110,MMULT(AN110:AW110,幕後結果!$AB$9:$AK$18)))*252</f>
        <v>4.8689641524653583E-2</v>
      </c>
      <c r="BA110" s="116">
        <f t="shared" si="25"/>
        <v>0.22065729429287759</v>
      </c>
      <c r="BB110" s="92">
        <f t="shared" si="26"/>
        <v>-0.41988402953019843</v>
      </c>
      <c r="BC110" s="50"/>
      <c r="BD110" s="50"/>
    </row>
    <row r="111" spans="1:56">
      <c r="A111" s="85">
        <v>110</v>
      </c>
      <c r="B111" s="116">
        <v>0.34654620795347046</v>
      </c>
      <c r="C111" s="116">
        <v>0.23568020376407417</v>
      </c>
      <c r="D111" s="116">
        <v>0.22414469017722616</v>
      </c>
      <c r="E111" s="116">
        <v>0.92158853207026459</v>
      </c>
      <c r="F111" s="116">
        <v>0.86480252206353136</v>
      </c>
      <c r="G111" s="116">
        <v>0.30772421338433276</v>
      </c>
      <c r="H111" s="116">
        <v>0.22044387517600739</v>
      </c>
      <c r="I111" s="116">
        <v>0.86196422349293367</v>
      </c>
      <c r="J111" s="116">
        <v>0.48908406926894754</v>
      </c>
      <c r="K111" s="94">
        <v>0.23268214977098167</v>
      </c>
      <c r="L111" s="95"/>
      <c r="M111" s="96">
        <v>110</v>
      </c>
      <c r="N111" s="119">
        <v>-0.39466191140763324</v>
      </c>
      <c r="O111" s="119">
        <v>-0.72026734318564667</v>
      </c>
      <c r="P111" s="119">
        <v>-0.75826997100031079</v>
      </c>
      <c r="Q111" s="119">
        <v>1.4158380173765872</v>
      </c>
      <c r="R111" s="119">
        <v>1.1021534721022535</v>
      </c>
      <c r="S111" s="119">
        <v>-0.50231149191225055</v>
      </c>
      <c r="T111" s="119">
        <v>-0.77069497630113815</v>
      </c>
      <c r="U111" s="116">
        <v>1.0891867221201539</v>
      </c>
      <c r="V111" s="116">
        <v>-2.7365595802956205E-2</v>
      </c>
      <c r="W111" s="88">
        <v>-0.73004234806679391</v>
      </c>
      <c r="X111" s="50"/>
      <c r="Y111" s="89">
        <v>110</v>
      </c>
      <c r="Z111" s="116">
        <f>(幕後結果!$AB$2+幕後結果!$AB$4*幕後結果_最佳化!$N1112)*12/3</f>
        <v>-0.53828297768127631</v>
      </c>
      <c r="AA111" s="116">
        <f>(幕後結果!$AC$2+幕後結果!$AC$4*幕後結果_最佳化!$O1112)*12/3</f>
        <v>-2.4047898390241693</v>
      </c>
      <c r="AB111" s="116">
        <f>(幕後結果!$AD$2+幕後結果!$AD$4*幕後結果_最佳化!$P1112)*12/3</f>
        <v>-0.38626893450783029</v>
      </c>
      <c r="AC111" s="116">
        <f>(幕後結果!$AE$2+幕後結果!$AE$4*幕後結果_最佳化!$Q1112)*12/3</f>
        <v>1.587675973026019</v>
      </c>
      <c r="AD111" s="116">
        <f>(幕後結果!$AF$2+幕後結果!$AF$4*幕後結果_最佳化!$R1112)*12/3</f>
        <v>0.64124442571197959</v>
      </c>
      <c r="AE111" s="116">
        <f>(幕後結果!$AG$2+幕後結果!$AG$4*幕後結果_最佳化!$S1112)*12/3</f>
        <v>0.44292566149431889</v>
      </c>
      <c r="AF111" s="116">
        <f>(幕後結果!$AH$2+幕後結果!$AH$4*幕後結果_最佳化!$T1112)*12/3</f>
        <v>0.45657894443625202</v>
      </c>
      <c r="AG111" s="116">
        <f>(幕後結果!$AI$2+幕後結果!$AI$4*幕後結果_最佳化!$U1112)*12/3</f>
        <v>0.38338806031051398</v>
      </c>
      <c r="AH111" s="116">
        <f>(幕後結果!$AJ$2+幕後結果!$AJ$4*幕後結果_最佳化!$V1112)*12/3</f>
        <v>-0.17674177372156175</v>
      </c>
      <c r="AI111" s="90">
        <f>(幕後結果!$AK$2+幕後結果!$AK$4*幕後結果_最佳化!$W1112)*12/3</f>
        <v>-0.72280399600209788</v>
      </c>
      <c r="AJ111" s="50"/>
      <c r="AK111" s="50"/>
      <c r="AL111" s="50"/>
      <c r="AM111" s="98">
        <v>110</v>
      </c>
      <c r="AN111" s="116">
        <f t="shared" si="14"/>
        <v>4.6942707294236816E-3</v>
      </c>
      <c r="AO111" s="116">
        <f t="shared" si="15"/>
        <v>6.8360637448528064E-2</v>
      </c>
      <c r="AP111" s="116">
        <f t="shared" si="16"/>
        <v>0.13498443909315297</v>
      </c>
      <c r="AQ111" s="116">
        <f t="shared" si="17"/>
        <v>0.2413228607577616</v>
      </c>
      <c r="AR111" s="116">
        <f t="shared" si="18"/>
        <v>0.15442662251046937</v>
      </c>
      <c r="AS111" s="116">
        <f t="shared" si="19"/>
        <v>8.8943326275560258E-2</v>
      </c>
      <c r="AT111" s="116">
        <f t="shared" si="20"/>
        <v>0.13219842992268513</v>
      </c>
      <c r="AU111" s="116">
        <f t="shared" si="21"/>
        <v>7.3531376491856107E-2</v>
      </c>
      <c r="AV111" s="116">
        <f t="shared" si="22"/>
        <v>1.6595554666169077E-2</v>
      </c>
      <c r="AW111" s="116">
        <f t="shared" si="23"/>
        <v>8.4942482104393549E-2</v>
      </c>
      <c r="AX111" s="116">
        <f t="shared" si="24"/>
        <v>0.99999999999999978</v>
      </c>
      <c r="AY111" s="116">
        <f>SUMPRODUCT(AN111:AW111,幕後結果_最佳化!$Z$1005:$AI$1005)</f>
        <v>0.26366670985620894</v>
      </c>
      <c r="AZ111" s="116">
        <f>(SUMPRODUCT(AN111:AW111,MMULT(AN111:AW111,幕後結果!$AB$9:$AK$18)))*252</f>
        <v>3.9624822092129246E-2</v>
      </c>
      <c r="BA111" s="116">
        <f t="shared" si="25"/>
        <v>0.19905984550413286</v>
      </c>
      <c r="BB111" s="92">
        <f t="shared" si="26"/>
        <v>1.1090469265516707</v>
      </c>
      <c r="BC111" s="50"/>
      <c r="BD111" s="50"/>
    </row>
    <row r="112" spans="1:56">
      <c r="A112" s="85">
        <v>111</v>
      </c>
      <c r="B112" s="116">
        <v>9.0973484166470442E-2</v>
      </c>
      <c r="C112" s="116">
        <v>0.89555903104180778</v>
      </c>
      <c r="D112" s="116">
        <v>0.64834378299222517</v>
      </c>
      <c r="E112" s="116">
        <v>0.95630489041302158</v>
      </c>
      <c r="F112" s="116">
        <v>0.96747782561814777</v>
      </c>
      <c r="G112" s="116">
        <v>0.80513838917807123</v>
      </c>
      <c r="H112" s="116">
        <v>0.16296166062328421</v>
      </c>
      <c r="I112" s="116">
        <v>0.80916034569617246</v>
      </c>
      <c r="J112" s="116">
        <v>0.68344144516783145</v>
      </c>
      <c r="K112" s="94">
        <v>0.66202392113308961</v>
      </c>
      <c r="L112" s="95"/>
      <c r="M112" s="96">
        <v>111</v>
      </c>
      <c r="N112" s="119">
        <v>-1.3347842544092916</v>
      </c>
      <c r="O112" s="119">
        <v>1.2566457571535996</v>
      </c>
      <c r="P112" s="119">
        <v>0.38085285891364484</v>
      </c>
      <c r="Q112" s="119">
        <v>1.7093279479564254</v>
      </c>
      <c r="R112" s="119">
        <v>1.8449531863388362</v>
      </c>
      <c r="S112" s="119">
        <v>0.86011941197719566</v>
      </c>
      <c r="T112" s="119">
        <v>-0.98235838326159497</v>
      </c>
      <c r="U112" s="116">
        <v>0.87480630024820916</v>
      </c>
      <c r="V112" s="116">
        <v>0.47734410437348157</v>
      </c>
      <c r="W112" s="88">
        <v>0.41799310594911709</v>
      </c>
      <c r="X112" s="50"/>
      <c r="Y112" s="89">
        <v>111</v>
      </c>
      <c r="Z112" s="116">
        <f>(幕後結果!$AB$2+幕後結果!$AB$4*幕後結果_最佳化!$N1113)*12/3</f>
        <v>-1.7054922457570225</v>
      </c>
      <c r="AA112" s="116">
        <f>(幕後結果!$AC$2+幕後結果!$AC$4*幕後結果_最佳化!$O1113)*12/3</f>
        <v>0.23785798590607521</v>
      </c>
      <c r="AB112" s="116">
        <f>(幕後結果!$AD$2+幕後結果!$AD$4*幕後結果_最佳化!$P1113)*12/3</f>
        <v>0.51778671260166176</v>
      </c>
      <c r="AC112" s="116">
        <f>(幕後結果!$AE$2+幕後結果!$AE$4*幕後結果_最佳化!$Q1113)*12/3</f>
        <v>2.355090740042824</v>
      </c>
      <c r="AD112" s="116">
        <f>(幕後結果!$AF$2+幕後結果!$AF$4*幕後結果_最佳化!$R1113)*12/3</f>
        <v>1.5292815356383842</v>
      </c>
      <c r="AE112" s="116">
        <f>(幕後結果!$AG$2+幕後結果!$AG$4*幕後結果_最佳化!$S1113)*12/3</f>
        <v>2.1899094293627352</v>
      </c>
      <c r="AF112" s="116">
        <f>(幕後結果!$AH$2+幕後結果!$AH$4*幕後結果_最佳化!$T1113)*12/3</f>
        <v>0.19880763623313213</v>
      </c>
      <c r="AG112" s="116">
        <f>(幕後結果!$AI$2+幕後結果!$AI$4*幕後結果_最佳化!$U1113)*12/3</f>
        <v>-0.2687876716770512</v>
      </c>
      <c r="AH112" s="116">
        <f>(幕後結果!$AJ$2+幕後結果!$AJ$4*幕後結果_最佳化!$V1113)*12/3</f>
        <v>0.73792570350375897</v>
      </c>
      <c r="AI112" s="90">
        <f>(幕後結果!$AK$2+幕後結果!$AK$4*幕後結果_最佳化!$W1113)*12/3</f>
        <v>0.10885421191257899</v>
      </c>
      <c r="AJ112" s="50"/>
      <c r="AK112" s="50"/>
      <c r="AL112" s="50"/>
      <c r="AM112" s="98">
        <v>111</v>
      </c>
      <c r="AN112" s="116">
        <f t="shared" si="14"/>
        <v>8.010796637231124E-2</v>
      </c>
      <c r="AO112" s="116">
        <f t="shared" si="15"/>
        <v>0.18219281264995049</v>
      </c>
      <c r="AP112" s="116">
        <f t="shared" si="16"/>
        <v>0.15283500260632785</v>
      </c>
      <c r="AQ112" s="116">
        <f t="shared" si="17"/>
        <v>2.3610206152899004E-2</v>
      </c>
      <c r="AR112" s="116">
        <f t="shared" si="18"/>
        <v>4.2063325451817827E-3</v>
      </c>
      <c r="AS112" s="116">
        <f t="shared" si="19"/>
        <v>7.930307368994719E-4</v>
      </c>
      <c r="AT112" s="116">
        <f t="shared" si="20"/>
        <v>0.16253377126688776</v>
      </c>
      <c r="AU112" s="116">
        <f t="shared" si="21"/>
        <v>0.18456461151572354</v>
      </c>
      <c r="AV112" s="116">
        <f t="shared" si="22"/>
        <v>0.1724723306218913</v>
      </c>
      <c r="AW112" s="116">
        <f t="shared" si="23"/>
        <v>3.668393553192769E-2</v>
      </c>
      <c r="AX112" s="116">
        <f t="shared" si="24"/>
        <v>1</v>
      </c>
      <c r="AY112" s="116">
        <f>SUMPRODUCT(AN112:AW112,幕後結果_最佳化!$Z$1005:$AI$1005)</f>
        <v>-0.11625677126600613</v>
      </c>
      <c r="AZ112" s="116">
        <f>(SUMPRODUCT(AN112:AW112,MMULT(AN112:AW112,幕後結果!$AB$9:$AK$18)))*252</f>
        <v>6.1567670054606741E-2</v>
      </c>
      <c r="BA112" s="116">
        <f t="shared" si="25"/>
        <v>0.24812833384079042</v>
      </c>
      <c r="BB112" s="92">
        <f t="shared" si="26"/>
        <v>-0.64142925075266821</v>
      </c>
      <c r="BC112" s="50"/>
      <c r="BD112" s="50"/>
    </row>
    <row r="113" spans="1:56">
      <c r="A113" s="85">
        <v>112</v>
      </c>
      <c r="B113" s="116">
        <v>0.92619246571694469</v>
      </c>
      <c r="C113" s="116">
        <v>0.4231034060404486</v>
      </c>
      <c r="D113" s="116">
        <v>0.59202546221179619</v>
      </c>
      <c r="E113" s="116">
        <v>0.23373124723659333</v>
      </c>
      <c r="F113" s="116">
        <v>0.10395187319135224</v>
      </c>
      <c r="G113" s="116">
        <v>7.4793614942719966E-2</v>
      </c>
      <c r="H113" s="116">
        <v>0.76959206840260874</v>
      </c>
      <c r="I113" s="116">
        <v>0.27047145586928512</v>
      </c>
      <c r="J113" s="116">
        <v>0.87010558269628513</v>
      </c>
      <c r="K113" s="94">
        <v>0.52726547788296996</v>
      </c>
      <c r="L113" s="95"/>
      <c r="M113" s="96">
        <v>112</v>
      </c>
      <c r="N113" s="119">
        <v>1.4480070870417121</v>
      </c>
      <c r="O113" s="119">
        <v>-0.19396049853126965</v>
      </c>
      <c r="P113" s="119">
        <v>0.2327583254983758</v>
      </c>
      <c r="Q113" s="119">
        <v>-0.72661392660865398</v>
      </c>
      <c r="R113" s="119">
        <v>-1.2593505384545141</v>
      </c>
      <c r="S113" s="119">
        <v>-1.4409909841958226</v>
      </c>
      <c r="T113" s="119">
        <v>0.7375040796431761</v>
      </c>
      <c r="U113" s="116">
        <v>-0.61138774813900298</v>
      </c>
      <c r="V113" s="116">
        <v>1.1268903719222139</v>
      </c>
      <c r="W113" s="88">
        <v>6.8397710608467374E-2</v>
      </c>
      <c r="X113" s="50"/>
      <c r="Y113" s="89">
        <v>112</v>
      </c>
      <c r="Z113" s="116">
        <f>(幕後結果!$AB$2+幕後結果!$AB$4*幕後結果_最佳化!$N1114)*12/3</f>
        <v>1.7494834486742932</v>
      </c>
      <c r="AA113" s="116">
        <f>(幕後結果!$AC$2+幕後結果!$AC$4*幕後結果_最佳化!$O1114)*12/3</f>
        <v>-1.5194001929060814</v>
      </c>
      <c r="AB113" s="116">
        <f>(幕後結果!$AD$2+幕後結果!$AD$4*幕後結果_最佳化!$P1114)*12/3</f>
        <v>1.0803385208397642</v>
      </c>
      <c r="AC113" s="116">
        <f>(幕後結果!$AE$2+幕後結果!$AE$4*幕後結果_最佳化!$Q1114)*12/3</f>
        <v>0.46851339050835206</v>
      </c>
      <c r="AD113" s="116">
        <f>(幕後結果!$AF$2+幕後結果!$AF$4*幕後結果_最佳化!$R1114)*12/3</f>
        <v>-1.0415006524754902</v>
      </c>
      <c r="AE113" s="116">
        <f>(幕後結果!$AG$2+幕後結果!$AG$4*幕後結果_最佳化!$S1114)*12/3</f>
        <v>-0.94143254581192559</v>
      </c>
      <c r="AF113" s="116">
        <f>(幕後結果!$AH$2+幕後結果!$AH$4*幕後結果_最佳化!$T1114)*12/3</f>
        <v>2.0557324148073621</v>
      </c>
      <c r="AG113" s="116">
        <f>(幕後結果!$AI$2+幕後結果!$AI$4*幕後結果_最佳化!$U1114)*12/3</f>
        <v>-1.0664559002471368</v>
      </c>
      <c r="AH113" s="116">
        <f>(幕後結果!$AJ$2+幕後結果!$AJ$4*幕後結果_最佳化!$V1114)*12/3</f>
        <v>1.1080552201358826</v>
      </c>
      <c r="AI113" s="90">
        <f>(幕後結果!$AK$2+幕後結果!$AK$4*幕後結果_最佳化!$W1114)*12/3</f>
        <v>-0.40785027770249954</v>
      </c>
      <c r="AJ113" s="50"/>
      <c r="AK113" s="50"/>
      <c r="AL113" s="50"/>
      <c r="AM113" s="98">
        <v>112</v>
      </c>
      <c r="AN113" s="116">
        <f t="shared" si="14"/>
        <v>0.18191239145110805</v>
      </c>
      <c r="AO113" s="116">
        <f t="shared" si="15"/>
        <v>6.9311856732042612E-2</v>
      </c>
      <c r="AP113" s="116">
        <f t="shared" si="16"/>
        <v>0.11239988324810739</v>
      </c>
      <c r="AQ113" s="116">
        <f t="shared" si="17"/>
        <v>0.18570735613507677</v>
      </c>
      <c r="AR113" s="116">
        <f t="shared" si="18"/>
        <v>9.1499642675716128E-2</v>
      </c>
      <c r="AS113" s="116">
        <f t="shared" si="19"/>
        <v>0.11895995633658003</v>
      </c>
      <c r="AT113" s="116">
        <f t="shared" si="20"/>
        <v>3.5031313428512172E-2</v>
      </c>
      <c r="AU113" s="116">
        <f t="shared" si="21"/>
        <v>7.8031561897524304E-2</v>
      </c>
      <c r="AV113" s="116">
        <f t="shared" si="22"/>
        <v>9.1507482837296178E-2</v>
      </c>
      <c r="AW113" s="116">
        <f t="shared" si="23"/>
        <v>3.5638555258036386E-2</v>
      </c>
      <c r="AX113" s="116">
        <f t="shared" si="24"/>
        <v>1</v>
      </c>
      <c r="AY113" s="116">
        <f>SUMPRODUCT(AN113:AW113,幕後結果_最佳化!$Z$1005:$AI$1005)</f>
        <v>0.12614111549561269</v>
      </c>
      <c r="AZ113" s="116">
        <f>(SUMPRODUCT(AN113:AW113,MMULT(AN113:AW113,幕後結果!$AB$9:$AK$18)))*252</f>
        <v>5.1206494238426409E-2</v>
      </c>
      <c r="BA113" s="116">
        <f t="shared" si="25"/>
        <v>0.22628851989976514</v>
      </c>
      <c r="BB113" s="92">
        <f t="shared" si="26"/>
        <v>0.36785390408883523</v>
      </c>
      <c r="BC113" s="50"/>
      <c r="BD113" s="50"/>
    </row>
    <row r="114" spans="1:56">
      <c r="A114" s="85">
        <v>113</v>
      </c>
      <c r="B114" s="116">
        <v>5.2836722000636493E-2</v>
      </c>
      <c r="C114" s="116">
        <v>0.31882705808872003</v>
      </c>
      <c r="D114" s="116">
        <v>0.64906799558402728</v>
      </c>
      <c r="E114" s="116">
        <v>0.53846812691719759</v>
      </c>
      <c r="F114" s="116">
        <v>8.7222636327598302E-2</v>
      </c>
      <c r="G114" s="116">
        <v>0.80349469463228407</v>
      </c>
      <c r="H114" s="116">
        <v>0.91783943061399964</v>
      </c>
      <c r="I114" s="116">
        <v>0.4847980491541235</v>
      </c>
      <c r="J114" s="116">
        <v>0.49374211868056439</v>
      </c>
      <c r="K114" s="94">
        <v>0.46482208589537422</v>
      </c>
      <c r="L114" s="95"/>
      <c r="M114" s="96">
        <v>113</v>
      </c>
      <c r="N114" s="119">
        <v>-1.6179496730889358</v>
      </c>
      <c r="O114" s="119">
        <v>-0.47098126180943278</v>
      </c>
      <c r="P114" s="119">
        <v>0.38280546537874394</v>
      </c>
      <c r="Q114" s="119">
        <v>9.6575207280361675E-2</v>
      </c>
      <c r="R114" s="119">
        <v>-1.3580580258326009</v>
      </c>
      <c r="S114" s="119">
        <v>0.8541703469044577</v>
      </c>
      <c r="T114" s="119">
        <v>1.3906844376522831</v>
      </c>
      <c r="U114" s="116">
        <v>-3.811486632693787E-2</v>
      </c>
      <c r="V114" s="116">
        <v>-1.5686825590684482E-2</v>
      </c>
      <c r="W114" s="88">
        <v>-8.8292535253806259E-2</v>
      </c>
      <c r="X114" s="50"/>
      <c r="Y114" s="89">
        <v>113</v>
      </c>
      <c r="Z114" s="116">
        <f>(幕後結果!$AB$2+幕後結果!$AB$4*幕後結果_最佳化!$N1115)*12/3</f>
        <v>-2.0570563837033182</v>
      </c>
      <c r="AA114" s="116">
        <f>(幕後結果!$AC$2+幕後結果!$AC$4*幕後結果_最佳化!$O1115)*12/3</f>
        <v>-2.1675408864119357</v>
      </c>
      <c r="AB114" s="116">
        <f>(幕後結果!$AD$2+幕後結果!$AD$4*幕後結果_最佳化!$P1115)*12/3</f>
        <v>0.25872765732978564</v>
      </c>
      <c r="AC114" s="116">
        <f>(幕後結果!$AE$2+幕後結果!$AE$4*幕後結果_最佳化!$Q1115)*12/3</f>
        <v>0.87026972192790797</v>
      </c>
      <c r="AD114" s="116">
        <f>(幕後結果!$AF$2+幕後結果!$AF$4*幕後結果_最佳化!$R1115)*12/3</f>
        <v>-0.93774979021828564</v>
      </c>
      <c r="AE114" s="116">
        <f>(幕後結果!$AG$2+幕後結果!$AG$4*幕後結果_最佳化!$S1115)*12/3</f>
        <v>0.48031152049209175</v>
      </c>
      <c r="AF114" s="116">
        <f>(幕後結果!$AH$2+幕後結果!$AH$4*幕後結果_最佳化!$T1115)*12/3</f>
        <v>1.7688209589454251</v>
      </c>
      <c r="AG114" s="116">
        <f>(幕後結果!$AI$2+幕後結果!$AI$4*幕後結果_最佳化!$U1115)*12/3</f>
        <v>-1.8703275871659024</v>
      </c>
      <c r="AH114" s="116">
        <f>(幕後結果!$AJ$2+幕後結果!$AJ$4*幕後結果_最佳化!$V1115)*12/3</f>
        <v>-0.16160342326851518</v>
      </c>
      <c r="AI114" s="90">
        <f>(幕後結果!$AK$2+幕後結果!$AK$4*幕後結果_最佳化!$W1115)*12/3</f>
        <v>-0.99526008721556936</v>
      </c>
      <c r="AJ114" s="50"/>
      <c r="AK114" s="50"/>
      <c r="AL114" s="50"/>
      <c r="AM114" s="98">
        <v>113</v>
      </c>
      <c r="AN114" s="116">
        <f t="shared" si="14"/>
        <v>7.1757755750716232E-2</v>
      </c>
      <c r="AO114" s="116">
        <f t="shared" si="15"/>
        <v>0.10102179776951649</v>
      </c>
      <c r="AP114" s="116">
        <f t="shared" si="16"/>
        <v>8.9713496274543614E-2</v>
      </c>
      <c r="AQ114" s="116">
        <f t="shared" si="17"/>
        <v>0.18177233521994374</v>
      </c>
      <c r="AR114" s="116">
        <f t="shared" si="18"/>
        <v>3.0556403408472849E-2</v>
      </c>
      <c r="AS114" s="116">
        <f t="shared" si="19"/>
        <v>3.6458330098818527E-2</v>
      </c>
      <c r="AT114" s="116">
        <f t="shared" si="20"/>
        <v>0.18231234664008378</v>
      </c>
      <c r="AU114" s="116">
        <f t="shared" si="21"/>
        <v>5.7216837950736052E-2</v>
      </c>
      <c r="AV114" s="116">
        <f t="shared" si="22"/>
        <v>9.7788435021065795E-2</v>
      </c>
      <c r="AW114" s="116">
        <f t="shared" si="23"/>
        <v>0.15140226186610292</v>
      </c>
      <c r="AX114" s="116">
        <f t="shared" si="24"/>
        <v>1</v>
      </c>
      <c r="AY114" s="116">
        <f>SUMPRODUCT(AN114:AW114,幕後結果_最佳化!$Z$1005:$AI$1005)</f>
        <v>0.18983422962477831</v>
      </c>
      <c r="AZ114" s="116">
        <f>(SUMPRODUCT(AN114:AW114,MMULT(AN114:AW114,幕後結果!$AB$9:$AK$18)))*252</f>
        <v>4.1987602543600795E-2</v>
      </c>
      <c r="BA114" s="116">
        <f t="shared" si="25"/>
        <v>0.20490876639031527</v>
      </c>
      <c r="BB114" s="92">
        <f t="shared" si="26"/>
        <v>0.71707146655157916</v>
      </c>
      <c r="BC114" s="50"/>
      <c r="BD114" s="50"/>
    </row>
    <row r="115" spans="1:56">
      <c r="A115" s="85">
        <v>114</v>
      </c>
      <c r="B115" s="116">
        <v>0.61005431436974944</v>
      </c>
      <c r="C115" s="116">
        <v>0.52114646235976148</v>
      </c>
      <c r="D115" s="116">
        <v>0.62958656780526923</v>
      </c>
      <c r="E115" s="116">
        <v>0.3452998780284966</v>
      </c>
      <c r="F115" s="116">
        <v>0.97177351971671189</v>
      </c>
      <c r="G115" s="116">
        <v>0.85035644137266408</v>
      </c>
      <c r="H115" s="116">
        <v>0.59267816404923757</v>
      </c>
      <c r="I115" s="116">
        <v>0.48892629656581166</v>
      </c>
      <c r="J115" s="116">
        <v>0.54111872022872709</v>
      </c>
      <c r="K115" s="94">
        <v>0.27080000524024084</v>
      </c>
      <c r="L115" s="95"/>
      <c r="M115" s="96">
        <v>114</v>
      </c>
      <c r="N115" s="119">
        <v>0.27946059912489452</v>
      </c>
      <c r="O115" s="119">
        <v>5.3031166609827346E-2</v>
      </c>
      <c r="P115" s="119">
        <v>0.33075856073473558</v>
      </c>
      <c r="Q115" s="119">
        <v>-0.39804128174344239</v>
      </c>
      <c r="R115" s="119">
        <v>1.907522497538684</v>
      </c>
      <c r="S115" s="119">
        <v>1.0379633520327474</v>
      </c>
      <c r="T115" s="119">
        <v>0.23443966034771974</v>
      </c>
      <c r="U115" s="116">
        <v>-2.7761223583069736E-2</v>
      </c>
      <c r="V115" s="116">
        <v>0.10325251765850489</v>
      </c>
      <c r="W115" s="88">
        <v>-0.61039525520705418</v>
      </c>
      <c r="X115" s="50"/>
      <c r="Y115" s="89">
        <v>114</v>
      </c>
      <c r="Z115" s="116">
        <f>(幕後結果!$AB$2+幕後結果!$AB$4*幕後結果_最佳化!$N1116)*12/3</f>
        <v>0.29867409282063007</v>
      </c>
      <c r="AA115" s="116">
        <f>(幕後結果!$AC$2+幕後結果!$AC$4*幕後結果_最佳化!$O1116)*12/3</f>
        <v>-1.2805569135842394</v>
      </c>
      <c r="AB115" s="116">
        <f>(幕後結果!$AD$2+幕後結果!$AD$4*幕後結果_最佳化!$P1116)*12/3</f>
        <v>0.83834297877556097</v>
      </c>
      <c r="AC115" s="116">
        <f>(幕後結果!$AE$2+幕後結果!$AE$4*幕後結果_最佳化!$Q1116)*12/3</f>
        <v>0.70301276926859446</v>
      </c>
      <c r="AD115" s="116">
        <f>(幕後結果!$AF$2+幕後結果!$AF$4*幕後結果_最佳化!$R1116)*12/3</f>
        <v>1.1971984539950598</v>
      </c>
      <c r="AE115" s="116">
        <f>(幕後結果!$AG$2+幕後結果!$AG$4*幕後結果_最佳化!$S1116)*12/3</f>
        <v>1.1895403504159829</v>
      </c>
      <c r="AF115" s="116">
        <f>(幕後結果!$AH$2+幕後結果!$AH$4*幕後結果_最佳化!$T1116)*12/3</f>
        <v>1.9101896266556608</v>
      </c>
      <c r="AG115" s="116">
        <f>(幕後結果!$AI$2+幕後結果!$AI$4*幕後結果_最佳化!$U1116)*12/3</f>
        <v>-0.3598938704683417</v>
      </c>
      <c r="AH115" s="116">
        <f>(幕後結果!$AJ$2+幕後結果!$AJ$4*幕後結果_最佳化!$V1116)*12/3</f>
        <v>0.4884985559115449</v>
      </c>
      <c r="AI115" s="90">
        <f>(幕後結果!$AK$2+幕後結果!$AK$4*幕後結果_最佳化!$W1116)*12/3</f>
        <v>-0.21753966224133806</v>
      </c>
      <c r="AJ115" s="50"/>
      <c r="AK115" s="50"/>
      <c r="AL115" s="50"/>
      <c r="AM115" s="98">
        <v>114</v>
      </c>
      <c r="AN115" s="116">
        <f t="shared" si="14"/>
        <v>0.16306317682433899</v>
      </c>
      <c r="AO115" s="116">
        <f t="shared" si="15"/>
        <v>0.15288909988943006</v>
      </c>
      <c r="AP115" s="116">
        <f t="shared" si="16"/>
        <v>2.5611323306553822E-2</v>
      </c>
      <c r="AQ115" s="116">
        <f t="shared" si="17"/>
        <v>2.8111236436820404E-2</v>
      </c>
      <c r="AR115" s="116">
        <f t="shared" si="18"/>
        <v>0.10095246823454516</v>
      </c>
      <c r="AS115" s="116">
        <f t="shared" si="19"/>
        <v>9.5078362330620267E-2</v>
      </c>
      <c r="AT115" s="116">
        <f t="shared" si="20"/>
        <v>6.1049157918119011E-2</v>
      </c>
      <c r="AU115" s="116">
        <f t="shared" si="21"/>
        <v>0.13590535444608803</v>
      </c>
      <c r="AV115" s="116">
        <f t="shared" si="22"/>
        <v>5.9024493581751526E-2</v>
      </c>
      <c r="AW115" s="116">
        <f t="shared" si="23"/>
        <v>0.17831532703173275</v>
      </c>
      <c r="AX115" s="116">
        <f t="shared" si="24"/>
        <v>1</v>
      </c>
      <c r="AY115" s="116">
        <f>SUMPRODUCT(AN115:AW115,幕後結果_最佳化!$Z$1005:$AI$1005)</f>
        <v>-0.25676740829579442</v>
      </c>
      <c r="AZ115" s="116">
        <f>(SUMPRODUCT(AN115:AW115,MMULT(AN115:AW115,幕後結果!$AB$9:$AK$18)))*252</f>
        <v>5.365013459614093E-2</v>
      </c>
      <c r="BA115" s="116">
        <f t="shared" si="25"/>
        <v>0.23162498698573289</v>
      </c>
      <c r="BB115" s="92">
        <f t="shared" si="26"/>
        <v>-1.2937611446655046</v>
      </c>
      <c r="BC115" s="50"/>
      <c r="BD115" s="50"/>
    </row>
    <row r="116" spans="1:56">
      <c r="A116" s="85">
        <v>115</v>
      </c>
      <c r="B116" s="116">
        <v>0.75291422645873163</v>
      </c>
      <c r="C116" s="116">
        <v>0.50202958072598403</v>
      </c>
      <c r="D116" s="116">
        <v>0.47897374484069322</v>
      </c>
      <c r="E116" s="116">
        <v>0.63949930833274604</v>
      </c>
      <c r="F116" s="116">
        <v>0.49874228136884979</v>
      </c>
      <c r="G116" s="116">
        <v>0.44727884413222707</v>
      </c>
      <c r="H116" s="116">
        <v>0.38402075418101966</v>
      </c>
      <c r="I116" s="116">
        <v>9.3029004228356804E-2</v>
      </c>
      <c r="J116" s="116">
        <v>1.506242773623323E-2</v>
      </c>
      <c r="K116" s="94">
        <v>0.8934087743932877</v>
      </c>
      <c r="L116" s="95"/>
      <c r="M116" s="96">
        <v>115</v>
      </c>
      <c r="N116" s="119">
        <v>0.68368903787226887</v>
      </c>
      <c r="O116" s="119">
        <v>5.0874263786953432E-3</v>
      </c>
      <c r="P116" s="119">
        <v>-5.272943025940699E-2</v>
      </c>
      <c r="Q116" s="119">
        <v>0.35712078709431655</v>
      </c>
      <c r="R116" s="119">
        <v>-3.152638304776276E-3</v>
      </c>
      <c r="S116" s="119">
        <v>-0.13253936578267542</v>
      </c>
      <c r="T116" s="119">
        <v>-0.29493765214728912</v>
      </c>
      <c r="U116" s="116">
        <v>-1.3223308372838747</v>
      </c>
      <c r="V116" s="116">
        <v>-2.1684448624164978</v>
      </c>
      <c r="W116" s="88">
        <v>1.2448620814622688</v>
      </c>
      <c r="X116" s="50"/>
      <c r="Y116" s="89">
        <v>115</v>
      </c>
      <c r="Z116" s="116">
        <f>(幕後結果!$AB$2+幕後結果!$AB$4*幕後結果_最佳化!$N1117)*12/3</f>
        <v>0.80054407138031658</v>
      </c>
      <c r="AA116" s="116">
        <f>(幕後結果!$AC$2+幕後結果!$AC$4*幕後結果_最佳化!$O1117)*12/3</f>
        <v>-1.3115054663384138</v>
      </c>
      <c r="AB116" s="116">
        <f>(幕後結果!$AD$2+幕後結果!$AD$4*幕後結果_最佳化!$P1117)*12/3</f>
        <v>0.62313987231962686</v>
      </c>
      <c r="AC116" s="116">
        <f>(幕後結果!$AE$2+幕後結果!$AE$4*幕後結果_最佳化!$Q1117)*12/3</f>
        <v>1.176001143106159</v>
      </c>
      <c r="AD116" s="116">
        <f>(幕後結果!$AF$2+幕後結果!$AF$4*幕後結果_最佳化!$R1117)*12/3</f>
        <v>-8.3153039572064838E-2</v>
      </c>
      <c r="AE116" s="116">
        <f>(幕後結果!$AG$2+幕後結果!$AG$4*幕後結果_最佳化!$S1117)*12/3</f>
        <v>0.56835449221629086</v>
      </c>
      <c r="AF116" s="116">
        <f>(幕後結果!$AH$2+幕後結果!$AH$4*幕後結果_最佳化!$T1117)*12/3</f>
        <v>1.0259180714602472</v>
      </c>
      <c r="AG116" s="116">
        <f>(幕後結果!$AI$2+幕後結果!$AI$4*幕後結果_最佳化!$U1117)*12/3</f>
        <v>-2.0380057668582756</v>
      </c>
      <c r="AH116" s="116">
        <f>(幕後結果!$AJ$2+幕後結果!$AJ$4*幕後結果_最佳化!$V1117)*12/3</f>
        <v>-1.4374289146468364</v>
      </c>
      <c r="AI116" s="90">
        <f>(幕後結果!$AK$2+幕後結果!$AK$4*幕後結果_最佳化!$W1117)*12/3</f>
        <v>0.13032992452355302</v>
      </c>
      <c r="AJ116" s="50"/>
      <c r="AK116" s="50"/>
      <c r="AL116" s="50"/>
      <c r="AM116" s="98">
        <v>115</v>
      </c>
      <c r="AN116" s="116">
        <f t="shared" si="14"/>
        <v>3.703002604955684E-3</v>
      </c>
      <c r="AO116" s="116">
        <f t="shared" si="15"/>
        <v>0.16064128903329786</v>
      </c>
      <c r="AP116" s="116">
        <f t="shared" si="16"/>
        <v>0.1008472014679364</v>
      </c>
      <c r="AQ116" s="116">
        <f t="shared" si="17"/>
        <v>0.15842610871065196</v>
      </c>
      <c r="AR116" s="116">
        <f t="shared" si="18"/>
        <v>7.4709810188698725E-2</v>
      </c>
      <c r="AS116" s="116">
        <f t="shared" si="19"/>
        <v>5.9410104172181968E-2</v>
      </c>
      <c r="AT116" s="116">
        <f t="shared" si="20"/>
        <v>1.551839900642063E-2</v>
      </c>
      <c r="AU116" s="116">
        <f t="shared" si="21"/>
        <v>0.17831684076215848</v>
      </c>
      <c r="AV116" s="116">
        <f t="shared" si="22"/>
        <v>0.12183687351216568</v>
      </c>
      <c r="AW116" s="116">
        <f t="shared" si="23"/>
        <v>0.12659037054153266</v>
      </c>
      <c r="AX116" s="116">
        <f t="shared" si="24"/>
        <v>1</v>
      </c>
      <c r="AY116" s="116">
        <f>SUMPRODUCT(AN116:AW116,幕後結果_最佳化!$Z$1005:$AI$1005)</f>
        <v>-0.18213840861327427</v>
      </c>
      <c r="AZ116" s="116">
        <f>(SUMPRODUCT(AN116:AW116,MMULT(AN116:AW116,幕後結果!$AB$9:$AK$18)))*252</f>
        <v>4.9484208852663469E-2</v>
      </c>
      <c r="BA116" s="116">
        <f t="shared" si="25"/>
        <v>0.22245046381759573</v>
      </c>
      <c r="BB116" s="92">
        <f t="shared" si="26"/>
        <v>-1.0116338026510054</v>
      </c>
      <c r="BC116" s="50"/>
      <c r="BD116" s="50"/>
    </row>
    <row r="117" spans="1:56">
      <c r="A117" s="85">
        <v>116</v>
      </c>
      <c r="B117" s="116">
        <v>0.72160524754159816</v>
      </c>
      <c r="C117" s="116">
        <v>0.26580463349109995</v>
      </c>
      <c r="D117" s="116">
        <v>0.64297222410626009</v>
      </c>
      <c r="E117" s="116">
        <v>6.9959822661641358E-2</v>
      </c>
      <c r="F117" s="116">
        <v>0.85760787221872925</v>
      </c>
      <c r="G117" s="116">
        <v>0.16596057683003451</v>
      </c>
      <c r="H117" s="116">
        <v>0.34207533364419751</v>
      </c>
      <c r="I117" s="116">
        <v>0.8829637736695255</v>
      </c>
      <c r="J117" s="116">
        <v>0.53406018921633458</v>
      </c>
      <c r="K117" s="94">
        <v>0.16660028138081451</v>
      </c>
      <c r="L117" s="95"/>
      <c r="M117" s="96">
        <v>116</v>
      </c>
      <c r="N117" s="119">
        <v>0.58761684035418738</v>
      </c>
      <c r="O117" s="119">
        <v>-0.62555133532871077</v>
      </c>
      <c r="P117" s="119">
        <v>0.36641483474307224</v>
      </c>
      <c r="Q117" s="119">
        <v>-1.4760903268832029</v>
      </c>
      <c r="R117" s="119">
        <v>1.0696336208740198</v>
      </c>
      <c r="S117" s="119">
        <v>-0.97025148444647147</v>
      </c>
      <c r="T117" s="119">
        <v>-0.40680574449340395</v>
      </c>
      <c r="U117" s="116">
        <v>1.1899336975358183</v>
      </c>
      <c r="V117" s="116">
        <v>8.5480218106663092E-2</v>
      </c>
      <c r="W117" s="88">
        <v>-0.96768729982231394</v>
      </c>
      <c r="X117" s="50"/>
      <c r="Y117" s="89">
        <v>116</v>
      </c>
      <c r="Z117" s="116">
        <f>(幕後結果!$AB$2+幕後結果!$AB$4*幕後結果_最佳化!$N1118)*12/3</f>
        <v>0.68126559642196671</v>
      </c>
      <c r="AA117" s="116">
        <f>(幕後結果!$AC$2+幕後結果!$AC$4*幕後結果_最佳化!$O1118)*12/3</f>
        <v>-2.1889189109856808</v>
      </c>
      <c r="AB117" s="116">
        <f>(幕後結果!$AD$2+幕後結果!$AD$4*幕後結果_最佳化!$P1118)*12/3</f>
        <v>0.89311016955986311</v>
      </c>
      <c r="AC117" s="116">
        <f>(幕後結果!$AE$2+幕後結果!$AE$4*幕後結果_最佳化!$Q1118)*12/3</f>
        <v>-0.16938882724395388</v>
      </c>
      <c r="AD117" s="116">
        <f>(幕後結果!$AF$2+幕後結果!$AF$4*幕後結果_最佳化!$R1118)*12/3</f>
        <v>0.46116542050676507</v>
      </c>
      <c r="AE117" s="116">
        <f>(幕後結果!$AG$2+幕後結果!$AG$4*幕後結果_最佳化!$S1118)*12/3</f>
        <v>-1.0535790959045033</v>
      </c>
      <c r="AF117" s="116">
        <f>(幕後結果!$AH$2+幕後結果!$AH$4*幕後結果_最佳化!$T1118)*12/3</f>
        <v>1.400149259492417</v>
      </c>
      <c r="AG117" s="116">
        <f>(幕後結果!$AI$2+幕後結果!$AI$4*幕後結果_最佳化!$U1118)*12/3</f>
        <v>1.013681786334103</v>
      </c>
      <c r="AH117" s="116">
        <f>(幕後結果!$AJ$2+幕後結果!$AJ$4*幕後結果_最佳化!$V1118)*12/3</f>
        <v>0.25548065708382695</v>
      </c>
      <c r="AI117" s="90">
        <f>(幕後結果!$AK$2+幕後結果!$AK$4*幕後結果_最佳化!$W1118)*12/3</f>
        <v>-0.77128545218697075</v>
      </c>
      <c r="AJ117" s="50"/>
      <c r="AK117" s="50"/>
      <c r="AL117" s="50"/>
      <c r="AM117" s="98">
        <v>116</v>
      </c>
      <c r="AN117" s="116">
        <f t="shared" si="14"/>
        <v>0.18769081219493147</v>
      </c>
      <c r="AO117" s="116">
        <f t="shared" si="15"/>
        <v>8.1237792123084983E-3</v>
      </c>
      <c r="AP117" s="116">
        <f t="shared" si="16"/>
        <v>0.15596248185671732</v>
      </c>
      <c r="AQ117" s="116">
        <f t="shared" si="17"/>
        <v>0.11527740468130718</v>
      </c>
      <c r="AR117" s="116">
        <f t="shared" si="18"/>
        <v>3.2888926890489549E-3</v>
      </c>
      <c r="AS117" s="116">
        <f t="shared" si="19"/>
        <v>0.11201923037192167</v>
      </c>
      <c r="AT117" s="116">
        <f t="shared" si="20"/>
        <v>0.15320064578107184</v>
      </c>
      <c r="AU117" s="116">
        <f t="shared" si="21"/>
        <v>3.3944816089895018E-2</v>
      </c>
      <c r="AV117" s="116">
        <f t="shared" si="22"/>
        <v>5.4144192740568385E-2</v>
      </c>
      <c r="AW117" s="116">
        <f t="shared" si="23"/>
        <v>0.17634774438222972</v>
      </c>
      <c r="AX117" s="116">
        <f t="shared" si="24"/>
        <v>1</v>
      </c>
      <c r="AY117" s="116">
        <f>SUMPRODUCT(AN117:AW117,幕後結果_最佳化!$Z$1005:$AI$1005)</f>
        <v>0.27897712320133022</v>
      </c>
      <c r="AZ117" s="116">
        <f>(SUMPRODUCT(AN117:AW117,MMULT(AN117:AW117,幕後結果!$AB$9:$AK$18)))*252</f>
        <v>5.1621117601897554E-2</v>
      </c>
      <c r="BA117" s="116">
        <f t="shared" si="25"/>
        <v>0.22720281160649741</v>
      </c>
      <c r="BB117" s="92">
        <f t="shared" si="26"/>
        <v>1.0390589866916022</v>
      </c>
      <c r="BC117" s="50"/>
      <c r="BD117" s="50"/>
    </row>
    <row r="118" spans="1:56">
      <c r="A118" s="85">
        <v>117</v>
      </c>
      <c r="B118" s="116">
        <v>0.75812287594008443</v>
      </c>
      <c r="C118" s="116">
        <v>0.79051796139951436</v>
      </c>
      <c r="D118" s="116">
        <v>0.92970696270058184</v>
      </c>
      <c r="E118" s="116">
        <v>0.20092227386609962</v>
      </c>
      <c r="F118" s="116">
        <v>0.53403692390700463</v>
      </c>
      <c r="G118" s="116">
        <v>0.77523025559829128</v>
      </c>
      <c r="H118" s="116">
        <v>0.17055021865565934</v>
      </c>
      <c r="I118" s="116">
        <v>0.41760581077976755</v>
      </c>
      <c r="J118" s="116">
        <v>0.86763750331244682</v>
      </c>
      <c r="K118" s="94">
        <v>0.42134926544692641</v>
      </c>
      <c r="L118" s="95"/>
      <c r="M118" s="96">
        <v>117</v>
      </c>
      <c r="N118" s="119">
        <v>0.700277135204042</v>
      </c>
      <c r="O118" s="119">
        <v>0.80821977263079936</v>
      </c>
      <c r="P118" s="119">
        <v>1.4736120517459594</v>
      </c>
      <c r="Q118" s="119">
        <v>-0.83833150272993351</v>
      </c>
      <c r="R118" s="119">
        <v>8.5421687322130652E-2</v>
      </c>
      <c r="S118" s="119">
        <v>0.75618299170173997</v>
      </c>
      <c r="T118" s="119">
        <v>-0.95199318662806176</v>
      </c>
      <c r="U118" s="116">
        <v>-0.20802221517729477</v>
      </c>
      <c r="V118" s="116">
        <v>1.1152927449508976</v>
      </c>
      <c r="W118" s="88">
        <v>-0.19844293136065333</v>
      </c>
      <c r="X118" s="50"/>
      <c r="Y118" s="89">
        <v>117</v>
      </c>
      <c r="Z118" s="116">
        <f>(幕後結果!$AB$2+幕後結果!$AB$4*幕後結果_最佳化!$N1119)*12/3</f>
        <v>0.82113903020617451</v>
      </c>
      <c r="AA118" s="116">
        <f>(幕後結果!$AC$2+幕後結果!$AC$4*幕後結果_最佳化!$O1119)*12/3</f>
        <v>-0.20328926453105955</v>
      </c>
      <c r="AB118" s="116">
        <f>(幕後結果!$AD$2+幕後結果!$AD$4*幕後結果_最佳化!$P1119)*12/3</f>
        <v>2.0314340893109741</v>
      </c>
      <c r="AC118" s="116">
        <f>(幕後結果!$AE$2+幕後結果!$AE$4*幕後結果_最佳化!$Q1119)*12/3</f>
        <v>0.80887980101975987</v>
      </c>
      <c r="AD118" s="116">
        <f>(幕後結果!$AF$2+幕後結果!$AF$4*幕後結果_最佳化!$R1119)*12/3</f>
        <v>0.11311373624617349</v>
      </c>
      <c r="AE118" s="116">
        <f>(幕後結果!$AG$2+幕後結果!$AG$4*幕後結果_最佳化!$S1119)*12/3</f>
        <v>1.0589111263760973</v>
      </c>
      <c r="AF118" s="116">
        <f>(幕後結果!$AH$2+幕後結果!$AH$4*幕後結果_最佳化!$T1119)*12/3</f>
        <v>0.63231594132787872</v>
      </c>
      <c r="AG118" s="116">
        <f>(幕後結果!$AI$2+幕後結果!$AI$4*幕後結果_最佳化!$U1119)*12/3</f>
        <v>-0.72467939661839142</v>
      </c>
      <c r="AH118" s="116">
        <f>(幕後結果!$AJ$2+幕後結果!$AJ$4*幕後結果_最佳化!$V1119)*12/3</f>
        <v>1.2200373801640549</v>
      </c>
      <c r="AI118" s="90">
        <f>(幕後結果!$AK$2+幕後結果!$AK$4*幕後結果_最佳化!$W1119)*12/3</f>
        <v>-0.23507303748941091</v>
      </c>
      <c r="AJ118" s="50"/>
      <c r="AK118" s="50"/>
      <c r="AL118" s="50"/>
      <c r="AM118" s="98">
        <v>117</v>
      </c>
      <c r="AN118" s="116">
        <f t="shared" si="14"/>
        <v>4.2146256627646705E-2</v>
      </c>
      <c r="AO118" s="116">
        <f t="shared" si="15"/>
        <v>1.835310406003967E-2</v>
      </c>
      <c r="AP118" s="116">
        <f t="shared" si="16"/>
        <v>0.1545244904745933</v>
      </c>
      <c r="AQ118" s="116">
        <f t="shared" si="17"/>
        <v>8.2975072824375315E-2</v>
      </c>
      <c r="AR118" s="116">
        <f t="shared" si="18"/>
        <v>0.20590885653111457</v>
      </c>
      <c r="AS118" s="116">
        <f t="shared" si="19"/>
        <v>2.9428142664802308E-2</v>
      </c>
      <c r="AT118" s="116">
        <f t="shared" si="20"/>
        <v>0.15734747003280938</v>
      </c>
      <c r="AU118" s="116">
        <f t="shared" si="21"/>
        <v>6.9797539892876861E-2</v>
      </c>
      <c r="AV118" s="116">
        <f t="shared" si="22"/>
        <v>0.19777177010625999</v>
      </c>
      <c r="AW118" s="116">
        <f t="shared" si="23"/>
        <v>4.1747296785481891E-2</v>
      </c>
      <c r="AX118" s="116">
        <f t="shared" si="24"/>
        <v>1</v>
      </c>
      <c r="AY118" s="116">
        <f>SUMPRODUCT(AN118:AW118,幕後結果_最佳化!$Z$1005:$AI$1005)</f>
        <v>0.24631370404799929</v>
      </c>
      <c r="AZ118" s="116">
        <f>(SUMPRODUCT(AN118:AW118,MMULT(AN118:AW118,幕後結果!$AB$9:$AK$18)))*252</f>
        <v>4.0636172547125621E-2</v>
      </c>
      <c r="BA118" s="116">
        <f t="shared" si="25"/>
        <v>0.20158415748050645</v>
      </c>
      <c r="BB118" s="92">
        <f t="shared" si="26"/>
        <v>1.0090758449987309</v>
      </c>
      <c r="BC118" s="50"/>
      <c r="BD118" s="50"/>
    </row>
    <row r="119" spans="1:56">
      <c r="A119" s="85">
        <v>118</v>
      </c>
      <c r="B119" s="116">
        <v>0.93791448240517794</v>
      </c>
      <c r="C119" s="116">
        <v>0.24959308938619773</v>
      </c>
      <c r="D119" s="116">
        <v>3.0988679752911086E-2</v>
      </c>
      <c r="E119" s="116">
        <v>0.30989792980402586</v>
      </c>
      <c r="F119" s="116">
        <v>0.59789479246701571</v>
      </c>
      <c r="G119" s="116">
        <v>0.74127737800350313</v>
      </c>
      <c r="H119" s="116">
        <v>0.15593859718267256</v>
      </c>
      <c r="I119" s="116">
        <v>0.2143966363947869</v>
      </c>
      <c r="J119" s="116">
        <v>3.5891591784432464E-2</v>
      </c>
      <c r="K119" s="94">
        <v>0.68115945399474209</v>
      </c>
      <c r="L119" s="95"/>
      <c r="M119" s="96">
        <v>118</v>
      </c>
      <c r="N119" s="119">
        <v>1.5374995090236827</v>
      </c>
      <c r="O119" s="119">
        <v>-0.67577079663416606</v>
      </c>
      <c r="P119" s="119">
        <v>-1.8664576812801339</v>
      </c>
      <c r="Q119" s="119">
        <v>-0.49613968803314118</v>
      </c>
      <c r="R119" s="119">
        <v>0.24790176395175476</v>
      </c>
      <c r="S119" s="119">
        <v>0.6472884983810524</v>
      </c>
      <c r="T119" s="119">
        <v>-1.0112909539938284</v>
      </c>
      <c r="U119" s="116">
        <v>-0.79125830710225464</v>
      </c>
      <c r="V119" s="116">
        <v>-1.8004907455303092</v>
      </c>
      <c r="W119" s="88">
        <v>0.47094348726206653</v>
      </c>
      <c r="X119" s="50"/>
      <c r="Y119" s="89">
        <v>118</v>
      </c>
      <c r="Z119" s="116">
        <f>(幕後結果!$AB$2+幕後結果!$AB$4*幕後結果_最佳化!$N1120)*12/3</f>
        <v>1.8605928007043595</v>
      </c>
      <c r="AA119" s="116">
        <f>(幕後結果!$AC$2+幕後結果!$AC$4*幕後結果_最佳化!$O1120)*12/3</f>
        <v>-2.1755943653351295</v>
      </c>
      <c r="AB119" s="116">
        <f>(幕後結果!$AD$2+幕後結果!$AD$4*幕後結果_最佳化!$P1120)*12/3</f>
        <v>-0.75944933070075782</v>
      </c>
      <c r="AC119" s="116">
        <f>(幕後結果!$AE$2+幕後結果!$AE$4*幕後結果_最佳化!$Q1120)*12/3</f>
        <v>6.2744363532318159E-2</v>
      </c>
      <c r="AD119" s="116">
        <f>(幕後結果!$AF$2+幕後結果!$AF$4*幕後結果_最佳化!$R1120)*12/3</f>
        <v>-0.26910857906921493</v>
      </c>
      <c r="AE119" s="116">
        <f>(幕後結果!$AG$2+幕後結果!$AG$4*幕後結果_最佳化!$S1120)*12/3</f>
        <v>0.36319928521328232</v>
      </c>
      <c r="AF119" s="116">
        <f>(幕後結果!$AH$2+幕後結果!$AH$4*幕後結果_最佳化!$T1120)*12/3</f>
        <v>0.52971402824077118</v>
      </c>
      <c r="AG119" s="116">
        <f>(幕後結果!$AI$2+幕後結果!$AI$4*幕後結果_最佳化!$U1120)*12/3</f>
        <v>-0.85843649869146077</v>
      </c>
      <c r="AH119" s="116">
        <f>(幕後結果!$AJ$2+幕後結果!$AJ$4*幕後結果_最佳化!$V1120)*12/3</f>
        <v>-1.5215763801221784</v>
      </c>
      <c r="AI119" s="90">
        <f>(幕後結果!$AK$2+幕後結果!$AK$4*幕後結果_最佳化!$W1120)*12/3</f>
        <v>-8.5252090417077486E-2</v>
      </c>
      <c r="AJ119" s="50"/>
      <c r="AK119" s="50"/>
      <c r="AL119" s="50"/>
      <c r="AM119" s="98">
        <v>118</v>
      </c>
      <c r="AN119" s="116">
        <f t="shared" si="14"/>
        <v>8.2485855494494831E-2</v>
      </c>
      <c r="AO119" s="116">
        <f t="shared" si="15"/>
        <v>0.13810174844321704</v>
      </c>
      <c r="AP119" s="116">
        <f t="shared" si="16"/>
        <v>0.13614026597687193</v>
      </c>
      <c r="AQ119" s="116">
        <f t="shared" si="17"/>
        <v>0.1233808541423662</v>
      </c>
      <c r="AR119" s="116">
        <f t="shared" si="18"/>
        <v>0.12074573579356886</v>
      </c>
      <c r="AS119" s="116">
        <f t="shared" si="19"/>
        <v>2.2836730622257786E-2</v>
      </c>
      <c r="AT119" s="116">
        <f t="shared" si="20"/>
        <v>0.13270356359139668</v>
      </c>
      <c r="AU119" s="116">
        <f t="shared" si="21"/>
        <v>2.0882840774778602E-2</v>
      </c>
      <c r="AV119" s="116">
        <f t="shared" si="22"/>
        <v>8.1567455097402958E-2</v>
      </c>
      <c r="AW119" s="116">
        <f t="shared" si="23"/>
        <v>0.14115495006364534</v>
      </c>
      <c r="AX119" s="116">
        <f t="shared" si="24"/>
        <v>1.0000000000000002</v>
      </c>
      <c r="AY119" s="116">
        <f>SUMPRODUCT(AN119:AW119,幕後結果_最佳化!$Z$1005:$AI$1005)</f>
        <v>7.2377932312793686E-2</v>
      </c>
      <c r="AZ119" s="116">
        <f>(SUMPRODUCT(AN119:AW119,MMULT(AN119:AW119,幕後結果!$AB$9:$AK$18)))*252</f>
        <v>4.2318444695401899E-2</v>
      </c>
      <c r="BA119" s="116">
        <f t="shared" si="25"/>
        <v>0.20571447371393656</v>
      </c>
      <c r="BB119" s="92">
        <f t="shared" si="26"/>
        <v>0.14329537334249631</v>
      </c>
      <c r="BC119" s="50"/>
      <c r="BD119" s="50"/>
    </row>
    <row r="120" spans="1:56">
      <c r="A120" s="85">
        <v>119</v>
      </c>
      <c r="B120" s="116">
        <v>0.4202423750653892</v>
      </c>
      <c r="C120" s="116">
        <v>0.72275456349896583</v>
      </c>
      <c r="D120" s="116">
        <v>0.50060499659818669</v>
      </c>
      <c r="E120" s="116">
        <v>0.87704215819314113</v>
      </c>
      <c r="F120" s="116">
        <v>6.6586806317585623E-3</v>
      </c>
      <c r="G120" s="116">
        <v>0.11260692837450148</v>
      </c>
      <c r="H120" s="116">
        <v>0.87915009997622362</v>
      </c>
      <c r="I120" s="116">
        <v>0.39090940603439561</v>
      </c>
      <c r="J120" s="116">
        <v>0.37856355729174829</v>
      </c>
      <c r="K120" s="94">
        <v>0.52141526418138784</v>
      </c>
      <c r="L120" s="95"/>
      <c r="M120" s="96">
        <v>119</v>
      </c>
      <c r="N120" s="119">
        <v>-0.20127346463247264</v>
      </c>
      <c r="O120" s="119">
        <v>0.59104409998328267</v>
      </c>
      <c r="P120" s="119">
        <v>1.5165021603400503E-3</v>
      </c>
      <c r="Q120" s="119">
        <v>1.1603270296094994</v>
      </c>
      <c r="R120" s="119">
        <v>-2.4751677380691453</v>
      </c>
      <c r="S120" s="119">
        <v>-1.2127802279982802</v>
      </c>
      <c r="T120" s="119">
        <v>1.1707487089291628</v>
      </c>
      <c r="U120" s="116">
        <v>-0.27694959242193917</v>
      </c>
      <c r="V120" s="116">
        <v>-0.3092555842731417</v>
      </c>
      <c r="W120" s="88">
        <v>5.3705913091862324E-2</v>
      </c>
      <c r="X120" s="50"/>
      <c r="Y120" s="89">
        <v>119</v>
      </c>
      <c r="Z120" s="116">
        <f>(幕後結果!$AB$2+幕後結果!$AB$4*幕後結果_最佳化!$N1121)*12/3</f>
        <v>-0.29818147483427671</v>
      </c>
      <c r="AA120" s="116">
        <f>(幕後結果!$AC$2+幕後結果!$AC$4*幕後結果_最佳化!$O1121)*12/3</f>
        <v>-0.58090446992161549</v>
      </c>
      <c r="AB120" s="116">
        <f>(幕後結果!$AD$2+幕後結果!$AD$4*幕後結果_最佳化!$P1121)*12/3</f>
        <v>0.46309247423453681</v>
      </c>
      <c r="AC120" s="116">
        <f>(幕後結果!$AE$2+幕後結果!$AE$4*幕後結果_最佳化!$Q1121)*12/3</f>
        <v>1.8199089980488408</v>
      </c>
      <c r="AD120" s="116">
        <f>(幕後結果!$AF$2+幕後結果!$AF$4*幕後結果_最佳化!$R1121)*12/3</f>
        <v>-1.5753727096313164</v>
      </c>
      <c r="AE120" s="116">
        <f>(幕後結果!$AG$2+幕後結果!$AG$4*幕後結果_最佳化!$S1121)*12/3</f>
        <v>-4.5831683554379499E-2</v>
      </c>
      <c r="AF120" s="116">
        <f>(幕後結果!$AH$2+幕後結果!$AH$4*幕後結果_最佳化!$T1121)*12/3</f>
        <v>1.5829708160796965</v>
      </c>
      <c r="AG120" s="116">
        <f>(幕後結果!$AI$2+幕後結果!$AI$4*幕後結果_最佳化!$U1121)*12/3</f>
        <v>-1.7830228444478218</v>
      </c>
      <c r="AH120" s="116">
        <f>(幕後結果!$AJ$2+幕後結果!$AJ$4*幕後結果_最佳化!$V1121)*12/3</f>
        <v>9.1710570834747832E-2</v>
      </c>
      <c r="AI120" s="90">
        <f>(幕後結果!$AK$2+幕後結果!$AK$4*幕後結果_最佳化!$W1121)*12/3</f>
        <v>-0.79769483363927363</v>
      </c>
      <c r="AJ120" s="50"/>
      <c r="AK120" s="50"/>
      <c r="AL120" s="50"/>
      <c r="AM120" s="98">
        <v>119</v>
      </c>
      <c r="AN120" s="116">
        <f t="shared" si="14"/>
        <v>0.21009579645230131</v>
      </c>
      <c r="AO120" s="116">
        <f t="shared" si="15"/>
        <v>0.15885395900961707</v>
      </c>
      <c r="AP120" s="116">
        <f t="shared" si="16"/>
        <v>6.4915775623431635E-2</v>
      </c>
      <c r="AQ120" s="116">
        <f t="shared" si="17"/>
        <v>0.16036832391025091</v>
      </c>
      <c r="AR120" s="116">
        <f t="shared" si="18"/>
        <v>7.7677749912189287E-2</v>
      </c>
      <c r="AS120" s="116">
        <f t="shared" si="19"/>
        <v>7.3215276913009475E-3</v>
      </c>
      <c r="AT120" s="116">
        <f t="shared" si="20"/>
        <v>6.2825188103519905E-2</v>
      </c>
      <c r="AU120" s="116">
        <f t="shared" si="21"/>
        <v>3.6866949111636148E-2</v>
      </c>
      <c r="AV120" s="116">
        <f t="shared" si="22"/>
        <v>0.18404739584214019</v>
      </c>
      <c r="AW120" s="116">
        <f t="shared" si="23"/>
        <v>3.702733434361255E-2</v>
      </c>
      <c r="AX120" s="116">
        <f t="shared" si="24"/>
        <v>0.99999999999999978</v>
      </c>
      <c r="AY120" s="116">
        <f>SUMPRODUCT(AN120:AW120,幕後結果_最佳化!$Z$1005:$AI$1005)</f>
        <v>2.4261679976029758E-3</v>
      </c>
      <c r="AZ120" s="116">
        <f>(SUMPRODUCT(AN120:AW120,MMULT(AN120:AW120,幕後結果!$AB$9:$AK$18)))*252</f>
        <v>5.5471871758087203E-2</v>
      </c>
      <c r="BA120" s="116">
        <f t="shared" si="25"/>
        <v>0.23552467335310584</v>
      </c>
      <c r="BB120" s="92">
        <f t="shared" si="26"/>
        <v>-0.17184540127444489</v>
      </c>
      <c r="BC120" s="50"/>
      <c r="BD120" s="50"/>
    </row>
    <row r="121" spans="1:56">
      <c r="A121" s="85">
        <v>120</v>
      </c>
      <c r="B121" s="116">
        <v>0.50476530860812963</v>
      </c>
      <c r="C121" s="116">
        <v>0.61665878563633214</v>
      </c>
      <c r="D121" s="116">
        <v>6.8413665206934038E-2</v>
      </c>
      <c r="E121" s="116">
        <v>0.81118953114263581</v>
      </c>
      <c r="F121" s="116">
        <v>0.30536537119035101</v>
      </c>
      <c r="G121" s="116">
        <v>0.74208651880904397</v>
      </c>
      <c r="H121" s="116">
        <v>9.3781842365565415E-2</v>
      </c>
      <c r="I121" s="116">
        <v>0.16624115667851802</v>
      </c>
      <c r="J121" s="116">
        <v>0.91022446131417745</v>
      </c>
      <c r="K121" s="94">
        <v>2.6651551425047382E-2</v>
      </c>
      <c r="L121" s="95"/>
      <c r="M121" s="96">
        <v>120</v>
      </c>
      <c r="N121" s="119">
        <v>1.1945141356607406E-2</v>
      </c>
      <c r="O121" s="119">
        <v>0.29671719434101163</v>
      </c>
      <c r="P121" s="119">
        <v>-1.4877102229660164</v>
      </c>
      <c r="Q121" s="119">
        <v>0.88228827069799121</v>
      </c>
      <c r="R121" s="119">
        <v>-0.50903064724101044</v>
      </c>
      <c r="S121" s="119">
        <v>0.64979141924467376</v>
      </c>
      <c r="T121" s="119">
        <v>-1.3178206761814026</v>
      </c>
      <c r="U121" s="116">
        <v>-0.96912602680197768</v>
      </c>
      <c r="V121" s="116">
        <v>1.3421385472325988</v>
      </c>
      <c r="W121" s="88">
        <v>-1.932457175724575</v>
      </c>
      <c r="X121" s="50"/>
      <c r="Y121" s="89">
        <v>120</v>
      </c>
      <c r="Z121" s="116">
        <f>(幕後結果!$AB$2+幕後結果!$AB$4*幕後結果_最佳化!$N1122)*12/3</f>
        <v>-3.3459829944909245E-2</v>
      </c>
      <c r="AA121" s="116">
        <f>(幕後結果!$AC$2+幕後結果!$AC$4*幕後結果_最佳化!$O1122)*12/3</f>
        <v>-0.96798289618117239</v>
      </c>
      <c r="AB121" s="116">
        <f>(幕後結果!$AD$2+幕後結果!$AD$4*幕後結果_最佳化!$P1122)*12/3</f>
        <v>-0.79217232141240201</v>
      </c>
      <c r="AC121" s="116">
        <f>(幕後結果!$AE$2+幕後結果!$AE$4*幕後結果_最佳化!$Q1122)*12/3</f>
        <v>1.2289961302761865</v>
      </c>
      <c r="AD121" s="116">
        <f>(幕後結果!$AF$2+幕後結果!$AF$4*幕後結果_最佳化!$R1122)*12/3</f>
        <v>-0.46144240943037468</v>
      </c>
      <c r="AE121" s="116">
        <f>(幕後結果!$AG$2+幕後結果!$AG$4*幕後結果_最佳化!$S1122)*12/3</f>
        <v>1.0459851672082126</v>
      </c>
      <c r="AF121" s="116">
        <f>(幕後結果!$AH$2+幕後結果!$AH$4*幕後結果_最佳化!$T1122)*12/3</f>
        <v>-0.38796059247002512</v>
      </c>
      <c r="AG121" s="116">
        <f>(幕後結果!$AI$2+幕後結果!$AI$4*幕後結果_最佳化!$U1122)*12/3</f>
        <v>-2.0465679253449425</v>
      </c>
      <c r="AH121" s="116">
        <f>(幕後結果!$AJ$2+幕後結果!$AJ$4*幕後結果_最佳化!$V1122)*12/3</f>
        <v>0.58688520886238693</v>
      </c>
      <c r="AI121" s="90">
        <f>(幕後結果!$AK$2+幕後結果!$AK$4*幕後結果_最佳化!$W1122)*12/3</f>
        <v>-1.3067355619940142</v>
      </c>
      <c r="AJ121" s="50"/>
      <c r="AK121" s="50"/>
      <c r="AL121" s="50"/>
      <c r="AM121" s="98">
        <v>120</v>
      </c>
      <c r="AN121" s="116">
        <f t="shared" si="14"/>
        <v>0.19074875611172448</v>
      </c>
      <c r="AO121" s="116">
        <f t="shared" si="15"/>
        <v>0.13344359934529065</v>
      </c>
      <c r="AP121" s="116">
        <f t="shared" si="16"/>
        <v>0.12925154260882396</v>
      </c>
      <c r="AQ121" s="116">
        <f t="shared" si="17"/>
        <v>7.7911927186986044E-2</v>
      </c>
      <c r="AR121" s="116">
        <f t="shared" si="18"/>
        <v>0.10847652048170318</v>
      </c>
      <c r="AS121" s="116">
        <f t="shared" si="19"/>
        <v>3.6152273689241413E-2</v>
      </c>
      <c r="AT121" s="116">
        <f t="shared" si="20"/>
        <v>6.9874211022851962E-2</v>
      </c>
      <c r="AU121" s="116">
        <f t="shared" si="21"/>
        <v>2.3287174657038016E-3</v>
      </c>
      <c r="AV121" s="116">
        <f t="shared" si="22"/>
        <v>0.15313239702435805</v>
      </c>
      <c r="AW121" s="116">
        <f t="shared" si="23"/>
        <v>9.8680055063316535E-2</v>
      </c>
      <c r="AX121" s="116">
        <f t="shared" si="24"/>
        <v>1</v>
      </c>
      <c r="AY121" s="116">
        <f>SUMPRODUCT(AN121:AW121,幕後結果_最佳化!$Z$1005:$AI$1005)</f>
        <v>7.0518250000917437E-3</v>
      </c>
      <c r="AZ121" s="116">
        <f>(SUMPRODUCT(AN121:AW121,MMULT(AN121:AW121,幕後結果!$AB$9:$AK$18)))*252</f>
        <v>5.1179844727570825E-2</v>
      </c>
      <c r="BA121" s="116">
        <f t="shared" si="25"/>
        <v>0.22622962831506138</v>
      </c>
      <c r="BB121" s="92">
        <f t="shared" si="26"/>
        <v>-0.15845924013977458</v>
      </c>
      <c r="BC121" s="50"/>
      <c r="BD121" s="50"/>
    </row>
    <row r="122" spans="1:56">
      <c r="A122" s="85">
        <v>121</v>
      </c>
      <c r="B122" s="116">
        <v>0.87467401150817303</v>
      </c>
      <c r="C122" s="116">
        <v>0.65096907776624691</v>
      </c>
      <c r="D122" s="116">
        <v>0.87352360634131876</v>
      </c>
      <c r="E122" s="116">
        <v>0.98421394411780772</v>
      </c>
      <c r="F122" s="116">
        <v>0.35802828118318852</v>
      </c>
      <c r="G122" s="116">
        <v>0.23488692567760938</v>
      </c>
      <c r="H122" s="116">
        <v>0.78759052443585587</v>
      </c>
      <c r="I122" s="116">
        <v>6.742334049385823E-2</v>
      </c>
      <c r="J122" s="116">
        <v>0.25577079218432797</v>
      </c>
      <c r="K122" s="94">
        <v>0.73901188324958245</v>
      </c>
      <c r="L122" s="95"/>
      <c r="M122" s="96">
        <v>121</v>
      </c>
      <c r="N122" s="119">
        <v>1.1487672260014088</v>
      </c>
      <c r="O122" s="119">
        <v>0.38793809675384683</v>
      </c>
      <c r="P122" s="119">
        <v>1.1432066851437164</v>
      </c>
      <c r="Q122" s="119">
        <v>2.1497864338104447</v>
      </c>
      <c r="R122" s="119">
        <v>-0.36373411949780327</v>
      </c>
      <c r="S122" s="119">
        <v>-0.72284705997510756</v>
      </c>
      <c r="T122" s="119">
        <v>0.79808881604116688</v>
      </c>
      <c r="U122" s="116">
        <v>-1.4952596895982735</v>
      </c>
      <c r="V122" s="116">
        <v>-0.65643918601182261</v>
      </c>
      <c r="W122" s="88">
        <v>0.64030207269737516</v>
      </c>
      <c r="X122" s="50"/>
      <c r="Y122" s="89">
        <v>121</v>
      </c>
      <c r="Z122" s="116">
        <f>(幕後結果!$AB$2+幕後結果!$AB$4*幕後結果_最佳化!$N1123)*12/3</f>
        <v>1.3779620804353891</v>
      </c>
      <c r="AA122" s="116">
        <f>(幕後結果!$AC$2+幕後結果!$AC$4*幕後結果_最佳化!$O1123)*12/3</f>
        <v>-0.74350096945975952</v>
      </c>
      <c r="AB122" s="116">
        <f>(幕後結果!$AD$2+幕後結果!$AD$4*幕後結果_最佳化!$P1123)*12/3</f>
        <v>1.8377120273047156</v>
      </c>
      <c r="AC122" s="116">
        <f>(幕後結果!$AE$2+幕後結果!$AE$4*幕後結果_最佳化!$Q1123)*12/3</f>
        <v>2.851830989292889</v>
      </c>
      <c r="AD122" s="116">
        <f>(幕後結果!$AF$2+幕後結果!$AF$4*幕後結果_最佳化!$R1123)*12/3</f>
        <v>-3.6209945275032102E-2</v>
      </c>
      <c r="AE122" s="116">
        <f>(幕後結果!$AG$2+幕後結果!$AG$4*幕後結果_最佳化!$S1123)*12/3</f>
        <v>1.5087816173337056</v>
      </c>
      <c r="AF122" s="116">
        <f>(幕後結果!$AH$2+幕後結果!$AH$4*幕後結果_最佳化!$T1123)*12/3</f>
        <v>1.9999133547482828</v>
      </c>
      <c r="AG122" s="116">
        <f>(幕後結果!$AI$2+幕後結果!$AI$4*幕後結果_最佳化!$U1123)*12/3</f>
        <v>-2.1377095150998775</v>
      </c>
      <c r="AH122" s="116">
        <f>(幕後結果!$AJ$2+幕後結果!$AJ$4*幕後結果_最佳化!$V1123)*12/3</f>
        <v>0.16459703487888608</v>
      </c>
      <c r="AI122" s="90">
        <f>(幕後結果!$AK$2+幕後結果!$AK$4*幕後結果_最佳化!$W1123)*12/3</f>
        <v>0.15889191383388285</v>
      </c>
      <c r="AJ122" s="50"/>
      <c r="AK122" s="50"/>
      <c r="AL122" s="50"/>
      <c r="AM122" s="98">
        <v>121</v>
      </c>
      <c r="AN122" s="116">
        <f t="shared" si="14"/>
        <v>0.16457381508581476</v>
      </c>
      <c r="AO122" s="116">
        <f t="shared" si="15"/>
        <v>6.3693927013810728E-2</v>
      </c>
      <c r="AP122" s="116">
        <f t="shared" si="16"/>
        <v>3.1047784646328784E-2</v>
      </c>
      <c r="AQ122" s="116">
        <f t="shared" si="17"/>
        <v>6.3030775609027992E-2</v>
      </c>
      <c r="AR122" s="116">
        <f t="shared" si="18"/>
        <v>5.6548327343791914E-2</v>
      </c>
      <c r="AS122" s="116">
        <f t="shared" si="19"/>
        <v>0.15288591311241531</v>
      </c>
      <c r="AT122" s="116">
        <f t="shared" si="20"/>
        <v>0.17019208200813801</v>
      </c>
      <c r="AU122" s="116">
        <f t="shared" si="21"/>
        <v>4.7977426289012061E-2</v>
      </c>
      <c r="AV122" s="116">
        <f t="shared" si="22"/>
        <v>0.14769481107828086</v>
      </c>
      <c r="AW122" s="116">
        <f t="shared" si="23"/>
        <v>0.10235513781337963</v>
      </c>
      <c r="AX122" s="116">
        <f t="shared" si="24"/>
        <v>1</v>
      </c>
      <c r="AY122" s="116">
        <f>SUMPRODUCT(AN122:AW122,幕後結果_最佳化!$Z$1005:$AI$1005)</f>
        <v>0.16372120657827213</v>
      </c>
      <c r="AZ122" s="116">
        <f>(SUMPRODUCT(AN122:AW122,MMULT(AN122:AW122,幕後結果!$AB$9:$AK$18)))*252</f>
        <v>5.0185212976656117E-2</v>
      </c>
      <c r="BA122" s="116">
        <f t="shared" si="25"/>
        <v>0.22402056373613588</v>
      </c>
      <c r="BB122" s="92">
        <f t="shared" si="26"/>
        <v>0.53933087464498219</v>
      </c>
      <c r="BC122" s="50"/>
      <c r="BD122" s="50"/>
    </row>
    <row r="123" spans="1:56">
      <c r="A123" s="85">
        <v>122</v>
      </c>
      <c r="B123" s="116">
        <v>0.58857543366883402</v>
      </c>
      <c r="C123" s="116">
        <v>0.15162510663062956</v>
      </c>
      <c r="D123" s="116">
        <v>0.11505610293973145</v>
      </c>
      <c r="E123" s="116">
        <v>0.49595130396678311</v>
      </c>
      <c r="F123" s="116">
        <v>0.57324490332036415</v>
      </c>
      <c r="G123" s="116">
        <v>0.68992620124714721</v>
      </c>
      <c r="H123" s="116">
        <v>0.1138251257810079</v>
      </c>
      <c r="I123" s="116">
        <v>0.71815563171462093</v>
      </c>
      <c r="J123" s="116">
        <v>0.22401690979543143</v>
      </c>
      <c r="K123" s="94">
        <v>9.5089546677815218E-2</v>
      </c>
      <c r="L123" s="95"/>
      <c r="M123" s="96">
        <v>122</v>
      </c>
      <c r="N123" s="119">
        <v>0.22388198650827998</v>
      </c>
      <c r="O123" s="119">
        <v>-1.0294884313301167</v>
      </c>
      <c r="P123" s="119">
        <v>-1.2000698703661683</v>
      </c>
      <c r="Q123" s="119">
        <v>-1.0148750164912842E-2</v>
      </c>
      <c r="R123" s="119">
        <v>0.18464155087287396</v>
      </c>
      <c r="S123" s="119">
        <v>0.49564117421443354</v>
      </c>
      <c r="T123" s="119">
        <v>-1.2064338479477144</v>
      </c>
      <c r="U123" s="116">
        <v>0.57737118313122004</v>
      </c>
      <c r="V123" s="116">
        <v>-0.75869702060051369</v>
      </c>
      <c r="W123" s="88">
        <v>-1.3100494918658427</v>
      </c>
      <c r="X123" s="50"/>
      <c r="Y123" s="89">
        <v>122</v>
      </c>
      <c r="Z123" s="116">
        <f>(幕後結果!$AB$2+幕後結果!$AB$4*幕後結果_最佳化!$N1124)*12/3</f>
        <v>0.22967044426806113</v>
      </c>
      <c r="AA123" s="116">
        <f>(幕後結果!$AC$2+幕後結果!$AC$4*幕後結果_最佳化!$O1124)*12/3</f>
        <v>-2.777176817089106</v>
      </c>
      <c r="AB123" s="116">
        <f>(幕後結果!$AD$2+幕後結果!$AD$4*幕後結果_最佳化!$P1124)*12/3</f>
        <v>-0.61395576627840065</v>
      </c>
      <c r="AC123" s="116">
        <f>(幕後結果!$AE$2+幕後結果!$AE$4*幕後結果_最佳化!$Q1124)*12/3</f>
        <v>0.43280824224450115</v>
      </c>
      <c r="AD123" s="116">
        <f>(幕後結果!$AF$2+幕後結果!$AF$4*幕後結果_最佳化!$R1124)*12/3</f>
        <v>-0.1949782242262168</v>
      </c>
      <c r="AE123" s="116">
        <f>(幕後結果!$AG$2+幕後結果!$AG$4*幕後結果_最佳化!$S1124)*12/3</f>
        <v>0.26645422075305381</v>
      </c>
      <c r="AF123" s="116">
        <f>(幕後結果!$AH$2+幕後結果!$AH$4*幕後結果_最佳化!$T1124)*12/3</f>
        <v>4.9261608357740405E-2</v>
      </c>
      <c r="AG123" s="116">
        <f>(幕後結果!$AI$2+幕後結果!$AI$4*幕後結果_最佳化!$U1124)*12/3</f>
        <v>3.7782427523807782E-2</v>
      </c>
      <c r="AH123" s="116">
        <f>(幕後結果!$AJ$2+幕後結果!$AJ$4*幕後結果_最佳化!$V1124)*12/3</f>
        <v>-0.97321088160010927</v>
      </c>
      <c r="AI123" s="90">
        <f>(幕後結果!$AK$2+幕後結果!$AK$4*幕後結果_最佳化!$W1124)*12/3</f>
        <v>-1.1346811800343191</v>
      </c>
      <c r="AJ123" s="50"/>
      <c r="AK123" s="50"/>
      <c r="AL123" s="50"/>
      <c r="AM123" s="98">
        <v>122</v>
      </c>
      <c r="AN123" s="116">
        <f t="shared" si="14"/>
        <v>3.3014447731966601E-2</v>
      </c>
      <c r="AO123" s="116">
        <f t="shared" si="15"/>
        <v>0.10235336745374772</v>
      </c>
      <c r="AP123" s="116">
        <f t="shared" si="16"/>
        <v>6.9498063543918132E-2</v>
      </c>
      <c r="AQ123" s="116">
        <f t="shared" si="17"/>
        <v>7.9324915729127796E-2</v>
      </c>
      <c r="AR123" s="116">
        <f t="shared" si="18"/>
        <v>0.10623430323773275</v>
      </c>
      <c r="AS123" s="116">
        <f t="shared" si="19"/>
        <v>0.12986830365569349</v>
      </c>
      <c r="AT123" s="116">
        <f t="shared" si="20"/>
        <v>1.9049106780934792E-2</v>
      </c>
      <c r="AU123" s="116">
        <f t="shared" si="21"/>
        <v>9.076208241526057E-2</v>
      </c>
      <c r="AV123" s="116">
        <f t="shared" si="22"/>
        <v>0.14714544688633133</v>
      </c>
      <c r="AW123" s="116">
        <f t="shared" si="23"/>
        <v>0.22274996256528681</v>
      </c>
      <c r="AX123" s="116">
        <f t="shared" si="24"/>
        <v>0.99999999999999989</v>
      </c>
      <c r="AY123" s="116">
        <f>SUMPRODUCT(AN123:AW123,幕後結果_最佳化!$Z$1005:$AI$1005)</f>
        <v>-0.12656647118197697</v>
      </c>
      <c r="AZ123" s="116">
        <f>(SUMPRODUCT(AN123:AW123,MMULT(AN123:AW123,幕後結果!$AB$9:$AK$18)))*252</f>
        <v>4.3247680127718673E-2</v>
      </c>
      <c r="BA123" s="116">
        <f t="shared" si="25"/>
        <v>0.20796076583749801</v>
      </c>
      <c r="BB123" s="92">
        <f t="shared" si="26"/>
        <v>-0.81489636037597235</v>
      </c>
      <c r="BC123" s="50"/>
      <c r="BD123" s="50"/>
    </row>
    <row r="124" spans="1:56">
      <c r="A124" s="85">
        <v>123</v>
      </c>
      <c r="B124" s="116">
        <v>0.97281629303747441</v>
      </c>
      <c r="C124" s="116">
        <v>0.45474698054413354</v>
      </c>
      <c r="D124" s="116">
        <v>0.13267021000948032</v>
      </c>
      <c r="E124" s="116">
        <v>5.0005193289636374E-2</v>
      </c>
      <c r="F124" s="116">
        <v>0.44048454347419463</v>
      </c>
      <c r="G124" s="116">
        <v>0.90848852283983828</v>
      </c>
      <c r="H124" s="116">
        <v>0.33281415151051652</v>
      </c>
      <c r="I124" s="116">
        <v>0.65181284202156231</v>
      </c>
      <c r="J124" s="116">
        <v>0.78342267524301334</v>
      </c>
      <c r="K124" s="94">
        <v>0.52370474824721502</v>
      </c>
      <c r="L124" s="95"/>
      <c r="M124" s="96">
        <v>123</v>
      </c>
      <c r="N124" s="119">
        <v>1.9238976495519609</v>
      </c>
      <c r="O124" s="119">
        <v>-0.11367685438598639</v>
      </c>
      <c r="P124" s="119">
        <v>-1.1138572775116233</v>
      </c>
      <c r="Q124" s="119">
        <v>-1.6448032750598793</v>
      </c>
      <c r="R124" s="119">
        <v>-0.14974083849161507</v>
      </c>
      <c r="S124" s="119">
        <v>1.3315048375056029</v>
      </c>
      <c r="T124" s="119">
        <v>-0.43215563274894109</v>
      </c>
      <c r="U124" s="116">
        <v>0.39021940190080462</v>
      </c>
      <c r="V124" s="116">
        <v>0.78380481261830315</v>
      </c>
      <c r="W124" s="88">
        <v>5.9453999751771819E-2</v>
      </c>
      <c r="X124" s="50"/>
      <c r="Y124" s="89">
        <v>123</v>
      </c>
      <c r="Z124" s="116">
        <f>(幕後結果!$AB$2+幕後結果!$AB$4*幕後結果_最佳化!$N1125)*12/3</f>
        <v>2.3403255654335196</v>
      </c>
      <c r="AA124" s="116">
        <f>(幕後結果!$AC$2+幕後結果!$AC$4*幕後結果_最佳化!$O1125)*12/3</f>
        <v>-1.3674156897504479</v>
      </c>
      <c r="AB124" s="116">
        <f>(幕後結果!$AD$2+幕後結果!$AD$4*幕後結果_最佳化!$P1125)*12/3</f>
        <v>6.5726166237420891E-2</v>
      </c>
      <c r="AC124" s="116">
        <f>(幕後結果!$AE$2+幕後結果!$AE$4*幕後結果_最佳化!$Q1125)*12/3</f>
        <v>-0.47252563864161612</v>
      </c>
      <c r="AD124" s="116">
        <f>(幕後結果!$AF$2+幕後結果!$AF$4*幕後結果_最佳化!$R1125)*12/3</f>
        <v>-0.51186202408032577</v>
      </c>
      <c r="AE124" s="116">
        <f>(幕後結果!$AG$2+幕後結果!$AG$4*幕後結果_最佳化!$S1125)*12/3</f>
        <v>0.5567400915180466</v>
      </c>
      <c r="AF124" s="116">
        <f>(幕後結果!$AH$2+幕後結果!$AH$4*幕後結果_最佳化!$T1125)*12/3</f>
        <v>1.1981075750341887</v>
      </c>
      <c r="AG124" s="116">
        <f>(幕後結果!$AI$2+幕後結果!$AI$4*幕後結果_最佳化!$U1125)*12/3</f>
        <v>0.6559621537716871</v>
      </c>
      <c r="AH124" s="116">
        <f>(幕後結果!$AJ$2+幕後結果!$AJ$4*幕後結果_最佳化!$V1125)*12/3</f>
        <v>0.77629977180796372</v>
      </c>
      <c r="AI124" s="90">
        <f>(幕後結果!$AK$2+幕後結果!$AK$4*幕後結果_最佳化!$W1125)*12/3</f>
        <v>-9.2861080379696981E-4</v>
      </c>
      <c r="AJ124" s="50"/>
      <c r="AK124" s="50"/>
      <c r="AL124" s="50"/>
      <c r="AM124" s="98">
        <v>123</v>
      </c>
      <c r="AN124" s="116">
        <f t="shared" si="14"/>
        <v>5.3710566961264479E-2</v>
      </c>
      <c r="AO124" s="116">
        <f t="shared" si="15"/>
        <v>4.0350177548583908E-2</v>
      </c>
      <c r="AP124" s="116">
        <f t="shared" si="16"/>
        <v>0.1975774173951991</v>
      </c>
      <c r="AQ124" s="116">
        <f t="shared" si="17"/>
        <v>3.5556403026900024E-2</v>
      </c>
      <c r="AR124" s="116">
        <f t="shared" si="18"/>
        <v>3.4261291784179658E-2</v>
      </c>
      <c r="AS124" s="116">
        <f t="shared" si="19"/>
        <v>0.10274740480139312</v>
      </c>
      <c r="AT124" s="116">
        <f t="shared" si="20"/>
        <v>0.13374441037506038</v>
      </c>
      <c r="AU124" s="116">
        <f t="shared" si="21"/>
        <v>9.2603571307148344E-2</v>
      </c>
      <c r="AV124" s="116">
        <f t="shared" si="22"/>
        <v>0.12673676087601221</v>
      </c>
      <c r="AW124" s="116">
        <f t="shared" si="23"/>
        <v>0.18271199592425866</v>
      </c>
      <c r="AX124" s="116">
        <f t="shared" si="24"/>
        <v>1</v>
      </c>
      <c r="AY124" s="116">
        <f>SUMPRODUCT(AN124:AW124,幕後結果_最佳化!$Z$1005:$AI$1005)</f>
        <v>0.11545455854131605</v>
      </c>
      <c r="AZ124" s="116">
        <f>(SUMPRODUCT(AN124:AW124,MMULT(AN124:AW124,幕後結果!$AB$9:$AK$18)))*252</f>
        <v>4.4156179354018686E-2</v>
      </c>
      <c r="BA124" s="116">
        <f t="shared" si="25"/>
        <v>0.21013371779421475</v>
      </c>
      <c r="BB124" s="92">
        <f t="shared" si="26"/>
        <v>0.3452780415390983</v>
      </c>
      <c r="BC124" s="50"/>
      <c r="BD124" s="50"/>
    </row>
    <row r="125" spans="1:56">
      <c r="A125" s="85">
        <v>124</v>
      </c>
      <c r="B125" s="116">
        <v>0.85536701584532304</v>
      </c>
      <c r="C125" s="116">
        <v>0.90930553974065131</v>
      </c>
      <c r="D125" s="116">
        <v>0.7349257232154065</v>
      </c>
      <c r="E125" s="116">
        <v>0.59579893318572563</v>
      </c>
      <c r="F125" s="116">
        <v>0.61010574745486079</v>
      </c>
      <c r="G125" s="116">
        <v>0.45018672655870717</v>
      </c>
      <c r="H125" s="116">
        <v>0.59033003024816466</v>
      </c>
      <c r="I125" s="116">
        <v>0.61013285991748889</v>
      </c>
      <c r="J125" s="116">
        <v>0.14717705026710104</v>
      </c>
      <c r="K125" s="94">
        <v>0.26370338688530004</v>
      </c>
      <c r="L125" s="95"/>
      <c r="M125" s="96">
        <v>124</v>
      </c>
      <c r="N125" s="119">
        <v>1.0597332570856071</v>
      </c>
      <c r="O125" s="119">
        <v>1.3364907542522639</v>
      </c>
      <c r="P125" s="119">
        <v>0.62777926138191698</v>
      </c>
      <c r="Q125" s="119">
        <v>0.24248789729835885</v>
      </c>
      <c r="R125" s="119">
        <v>0.27959465920067805</v>
      </c>
      <c r="S125" s="119">
        <v>-0.12518959665392826</v>
      </c>
      <c r="T125" s="119">
        <v>0.22839401801612622</v>
      </c>
      <c r="U125" s="116">
        <v>0.27966532971963415</v>
      </c>
      <c r="V125" s="116">
        <v>-1.0486177121946254</v>
      </c>
      <c r="W125" s="88">
        <v>-0.63196955140291233</v>
      </c>
      <c r="X125" s="50"/>
      <c r="Y125" s="89">
        <v>124</v>
      </c>
      <c r="Z125" s="116">
        <f>(幕後結果!$AB$2+幕後結果!$AB$4*幕後結果_最佳化!$N1126)*12/3</f>
        <v>1.2674219209915791</v>
      </c>
      <c r="AA125" s="116">
        <f>(幕後結果!$AC$2+幕後結果!$AC$4*幕後結果_最佳化!$O1126)*12/3</f>
        <v>0.55593804540149261</v>
      </c>
      <c r="AB125" s="116">
        <f>(幕後結果!$AD$2+幕後結果!$AD$4*幕後結果_最佳化!$P1126)*12/3</f>
        <v>1.4609041300877619</v>
      </c>
      <c r="AC125" s="116">
        <f>(幕後結果!$AE$2+幕後結果!$AE$4*幕後結果_最佳化!$Q1126)*12/3</f>
        <v>1.5060599081541224</v>
      </c>
      <c r="AD125" s="116">
        <f>(幕後結果!$AF$2+幕後結果!$AF$4*幕後結果_最佳化!$R1126)*12/3</f>
        <v>0.29554843323534308</v>
      </c>
      <c r="AE125" s="116">
        <f>(幕後結果!$AG$2+幕後結果!$AG$4*幕後結果_最佳化!$S1126)*12/3</f>
        <v>1.0865468768349369</v>
      </c>
      <c r="AF125" s="116">
        <f>(幕後結果!$AH$2+幕後結果!$AH$4*幕後結果_最佳化!$T1126)*12/3</f>
        <v>1.7124149822098831</v>
      </c>
      <c r="AG125" s="116">
        <f>(幕後結果!$AI$2+幕後結果!$AI$4*幕後結果_最佳化!$U1126)*12/3</f>
        <v>-1.7566530991010798E-2</v>
      </c>
      <c r="AH125" s="116">
        <f>(幕後結果!$AJ$2+幕後結果!$AJ$4*幕後結果_最佳化!$V1126)*12/3</f>
        <v>0.2163035472302953</v>
      </c>
      <c r="AI125" s="90">
        <f>(幕後結果!$AK$2+幕後結果!$AK$4*幕後結果_最佳化!$W1126)*12/3</f>
        <v>-0.25626095995718268</v>
      </c>
      <c r="AJ125" s="50"/>
      <c r="AK125" s="50"/>
      <c r="AL125" s="50"/>
      <c r="AM125" s="98">
        <v>124</v>
      </c>
      <c r="AN125" s="116">
        <f t="shared" si="14"/>
        <v>8.7639402989210496E-2</v>
      </c>
      <c r="AO125" s="116">
        <f t="shared" si="15"/>
        <v>8.2761291681015994E-2</v>
      </c>
      <c r="AP125" s="116">
        <f t="shared" si="16"/>
        <v>5.6994121433316822E-2</v>
      </c>
      <c r="AQ125" s="116">
        <f t="shared" si="17"/>
        <v>0.11282003688182284</v>
      </c>
      <c r="AR125" s="116">
        <f t="shared" si="18"/>
        <v>0.20113627131332931</v>
      </c>
      <c r="AS125" s="116">
        <f t="shared" si="19"/>
        <v>0.11391755905983494</v>
      </c>
      <c r="AT125" s="116">
        <f t="shared" si="20"/>
        <v>1.5758723551543445E-2</v>
      </c>
      <c r="AU125" s="116">
        <f t="shared" si="21"/>
        <v>0.17749013408267933</v>
      </c>
      <c r="AV125" s="116">
        <f t="shared" si="22"/>
        <v>8.5903164174260027E-2</v>
      </c>
      <c r="AW125" s="116">
        <f t="shared" si="23"/>
        <v>6.5579294832986884E-2</v>
      </c>
      <c r="AX125" s="116">
        <f t="shared" si="24"/>
        <v>1</v>
      </c>
      <c r="AY125" s="116">
        <f>SUMPRODUCT(AN125:AW125,幕後結果_最佳化!$Z$1005:$AI$1005)</f>
        <v>-0.10841146092365885</v>
      </c>
      <c r="AZ125" s="116">
        <f>(SUMPRODUCT(AN125:AW125,MMULT(AN125:AW125,幕後結果!$AB$9:$AK$18)))*252</f>
        <v>4.6722540262285783E-2</v>
      </c>
      <c r="BA125" s="116">
        <f t="shared" si="25"/>
        <v>0.21615397350566051</v>
      </c>
      <c r="BB125" s="92">
        <f t="shared" si="26"/>
        <v>-0.70001702244764141</v>
      </c>
      <c r="BC125" s="50"/>
      <c r="BD125" s="50"/>
    </row>
    <row r="126" spans="1:56">
      <c r="A126" s="85">
        <v>125</v>
      </c>
      <c r="B126" s="116">
        <v>0.65573713160240987</v>
      </c>
      <c r="C126" s="116">
        <v>0.72470307343068763</v>
      </c>
      <c r="D126" s="116">
        <v>0.27046994358191312</v>
      </c>
      <c r="E126" s="116">
        <v>0.20622964890169637</v>
      </c>
      <c r="F126" s="116">
        <v>0.86591095893843395</v>
      </c>
      <c r="G126" s="116">
        <v>0.77519964809658481</v>
      </c>
      <c r="H126" s="116">
        <v>0.64289767130538977</v>
      </c>
      <c r="I126" s="116">
        <v>3.7505950519787223E-3</v>
      </c>
      <c r="J126" s="116">
        <v>0.19625758220823664</v>
      </c>
      <c r="K126" s="94">
        <v>0.55867265181210413</v>
      </c>
      <c r="L126" s="95"/>
      <c r="M126" s="96">
        <v>125</v>
      </c>
      <c r="N126" s="119">
        <v>0.40085655617729432</v>
      </c>
      <c r="O126" s="119">
        <v>0.5968704866453346</v>
      </c>
      <c r="P126" s="119">
        <v>-0.61139231789924486</v>
      </c>
      <c r="Q126" s="119">
        <v>-0.81957347877431996</v>
      </c>
      <c r="R126" s="119">
        <v>1.107267984113804</v>
      </c>
      <c r="S126" s="119">
        <v>0.75608088162460974</v>
      </c>
      <c r="T126" s="119">
        <v>0.36621499026526833</v>
      </c>
      <c r="U126" s="116">
        <v>-2.6737341010122244</v>
      </c>
      <c r="V126" s="116">
        <v>-0.85506500001424679</v>
      </c>
      <c r="W126" s="88">
        <v>0.1476047624600661</v>
      </c>
      <c r="X126" s="50"/>
      <c r="Y126" s="89">
        <v>125</v>
      </c>
      <c r="Z126" s="116">
        <f>(幕後結果!$AB$2+幕後結果!$AB$4*幕後結果_最佳化!$N1127)*12/3</f>
        <v>0.44939329147947565</v>
      </c>
      <c r="AA126" s="116">
        <f>(幕後結果!$AC$2+幕後結果!$AC$4*幕後結果_最佳化!$O1127)*12/3</f>
        <v>-0.52055917293159759</v>
      </c>
      <c r="AB126" s="116">
        <f>(幕後結果!$AD$2+幕後結果!$AD$4*幕後結果_最佳化!$P1127)*12/3</f>
        <v>0.11428880861833141</v>
      </c>
      <c r="AC126" s="116">
        <f>(幕後結果!$AE$2+幕後結果!$AE$4*幕後結果_最佳化!$Q1127)*12/3</f>
        <v>0.2765649630884911</v>
      </c>
      <c r="AD126" s="116">
        <f>(幕後結果!$AF$2+幕後結果!$AF$4*幕後結果_最佳化!$R1127)*12/3</f>
        <v>0.5874750728217526</v>
      </c>
      <c r="AE126" s="116">
        <f>(幕後結果!$AG$2+幕後結果!$AG$4*幕後結果_最佳化!$S1127)*12/3</f>
        <v>0.66537925298063127</v>
      </c>
      <c r="AF126" s="116">
        <f>(幕後結果!$AH$2+幕後結果!$AH$4*幕後結果_最佳化!$T1127)*12/3</f>
        <v>1.853153130458681</v>
      </c>
      <c r="AG126" s="116">
        <f>(幕後結果!$AI$2+幕後結果!$AI$4*幕後結果_最佳化!$U1127)*12/3</f>
        <v>-3.5112107917204578</v>
      </c>
      <c r="AH126" s="116">
        <f>(幕後結果!$AJ$2+幕後結果!$AJ$4*幕後結果_最佳化!$V1127)*12/3</f>
        <v>-0.43337536591889636</v>
      </c>
      <c r="AI126" s="90">
        <f>(幕後結果!$AK$2+幕後結果!$AK$4*幕後結果_最佳化!$W1127)*12/3</f>
        <v>-9.9295317618183554E-2</v>
      </c>
      <c r="AJ126" s="50"/>
      <c r="AK126" s="50"/>
      <c r="AL126" s="50"/>
      <c r="AM126" s="98">
        <v>125</v>
      </c>
      <c r="AN126" s="116">
        <f t="shared" si="14"/>
        <v>9.6651667059223914E-2</v>
      </c>
      <c r="AO126" s="116">
        <f t="shared" si="15"/>
        <v>0.13535724765629337</v>
      </c>
      <c r="AP126" s="116">
        <f t="shared" si="16"/>
        <v>1.9119432408984116E-2</v>
      </c>
      <c r="AQ126" s="116">
        <f t="shared" si="17"/>
        <v>0.14509990658644142</v>
      </c>
      <c r="AR126" s="116">
        <f t="shared" si="18"/>
        <v>6.6707441716478605E-2</v>
      </c>
      <c r="AS126" s="116">
        <f t="shared" si="19"/>
        <v>5.8424903563999535E-2</v>
      </c>
      <c r="AT126" s="116">
        <f t="shared" si="20"/>
        <v>0.16897233327043421</v>
      </c>
      <c r="AU126" s="116">
        <f t="shared" si="21"/>
        <v>0.16408365382522014</v>
      </c>
      <c r="AV126" s="116">
        <f t="shared" si="22"/>
        <v>4.4172960964683422E-3</v>
      </c>
      <c r="AW126" s="116">
        <f t="shared" si="23"/>
        <v>0.14116611781645649</v>
      </c>
      <c r="AX126" s="116">
        <f t="shared" si="24"/>
        <v>1.0000000000000002</v>
      </c>
      <c r="AY126" s="116">
        <f>SUMPRODUCT(AN126:AW126,幕後結果_最佳化!$Z$1005:$AI$1005)</f>
        <v>-2.9569397771790726E-2</v>
      </c>
      <c r="AZ126" s="116">
        <f>(SUMPRODUCT(AN126:AW126,MMULT(AN126:AW126,幕後結果!$AB$9:$AK$18)))*252</f>
        <v>4.7305920395094424E-2</v>
      </c>
      <c r="BA126" s="116">
        <f t="shared" si="25"/>
        <v>0.21749924228625356</v>
      </c>
      <c r="BB126" s="92">
        <f t="shared" si="26"/>
        <v>-0.33319379419452333</v>
      </c>
      <c r="BC126" s="50"/>
      <c r="BD126" s="50"/>
    </row>
    <row r="127" spans="1:56">
      <c r="A127" s="85">
        <v>126</v>
      </c>
      <c r="B127" s="116">
        <v>0.81516305077204176</v>
      </c>
      <c r="C127" s="116">
        <v>0.52619720078347321</v>
      </c>
      <c r="D127" s="116">
        <v>0.14597309100985889</v>
      </c>
      <c r="E127" s="116">
        <v>8.37382089132086E-2</v>
      </c>
      <c r="F127" s="116">
        <v>0.3630676911419739</v>
      </c>
      <c r="G127" s="116">
        <v>0.80327178379196251</v>
      </c>
      <c r="H127" s="116">
        <v>0.70109582505377377</v>
      </c>
      <c r="I127" s="116">
        <v>2.5258508264741852E-2</v>
      </c>
      <c r="J127" s="116">
        <v>1.736277636956185E-2</v>
      </c>
      <c r="K127" s="94">
        <v>0.79475843109672706</v>
      </c>
      <c r="L127" s="95"/>
      <c r="M127" s="96">
        <v>126</v>
      </c>
      <c r="N127" s="119">
        <v>0.89708436973454841</v>
      </c>
      <c r="O127" s="119">
        <v>6.5713909171428067E-2</v>
      </c>
      <c r="P127" s="119">
        <v>-1.0538618269358579</v>
      </c>
      <c r="Q127" s="119">
        <v>-1.3803580885683748</v>
      </c>
      <c r="R127" s="119">
        <v>-0.35027092636590862</v>
      </c>
      <c r="S127" s="119">
        <v>0.85336588757459308</v>
      </c>
      <c r="T127" s="119">
        <v>0.52755483176296047</v>
      </c>
      <c r="U127" s="116">
        <v>-1.9555599345259085</v>
      </c>
      <c r="V127" s="116">
        <v>-2.1115443191564376</v>
      </c>
      <c r="W127" s="88">
        <v>0.82304370915999636</v>
      </c>
      <c r="X127" s="50"/>
      <c r="Y127" s="89">
        <v>126</v>
      </c>
      <c r="Z127" s="116">
        <f>(幕後結果!$AB$2+幕後結果!$AB$4*幕後結果_最佳化!$N1128)*12/3</f>
        <v>1.0654851303476949</v>
      </c>
      <c r="AA127" s="116">
        <f>(幕後結果!$AC$2+幕後結果!$AC$4*幕後結果_最佳化!$O1128)*12/3</f>
        <v>-1.2094168825522176</v>
      </c>
      <c r="AB127" s="116">
        <f>(幕後結果!$AD$2+幕後結果!$AD$4*幕後結果_最佳化!$P1128)*12/3</f>
        <v>-0.17335795433891887</v>
      </c>
      <c r="AC127" s="116">
        <f>(幕後結果!$AE$2+幕後結果!$AE$4*幕後結果_最佳化!$Q1128)*12/3</f>
        <v>-0.29674196475966785</v>
      </c>
      <c r="AD127" s="116">
        <f>(幕後結果!$AF$2+幕後結果!$AF$4*幕後結果_最佳化!$R1128)*12/3</f>
        <v>-0.55982467794309987</v>
      </c>
      <c r="AE127" s="116">
        <f>(幕後結果!$AG$2+幕後結果!$AG$4*幕後結果_最佳化!$S1128)*12/3</f>
        <v>0.17259629279087077</v>
      </c>
      <c r="AF127" s="116">
        <f>(幕後結果!$AH$2+幕後結果!$AH$4*幕後結果_最佳化!$T1128)*12/3</f>
        <v>1.8034702278388324</v>
      </c>
      <c r="AG127" s="116">
        <f>(幕後結果!$AI$2+幕後結果!$AI$4*幕後結果_最佳化!$U1128)*12/3</f>
        <v>-2.6322827847008012</v>
      </c>
      <c r="AH127" s="116">
        <f>(幕後結果!$AJ$2+幕後結果!$AJ$4*幕後結果_最佳化!$V1128)*12/3</f>
        <v>-1.4426201526557618</v>
      </c>
      <c r="AI127" s="90">
        <f>(幕後結果!$AK$2+幕後結果!$AK$4*幕後結果_最佳化!$W1128)*12/3</f>
        <v>-7.1580843933114147E-2</v>
      </c>
      <c r="AJ127" s="50"/>
      <c r="AK127" s="50"/>
      <c r="AL127" s="50"/>
      <c r="AM127" s="98">
        <v>126</v>
      </c>
      <c r="AN127" s="116">
        <f t="shared" si="14"/>
        <v>0.14247967057051678</v>
      </c>
      <c r="AO127" s="116">
        <f t="shared" si="15"/>
        <v>0.10340033383371411</v>
      </c>
      <c r="AP127" s="116">
        <f t="shared" si="16"/>
        <v>2.6356753174683282E-2</v>
      </c>
      <c r="AQ127" s="116">
        <f t="shared" si="17"/>
        <v>3.0039917356680618E-2</v>
      </c>
      <c r="AR127" s="116">
        <f t="shared" si="18"/>
        <v>2.3858126374287931E-2</v>
      </c>
      <c r="AS127" s="116">
        <f t="shared" si="19"/>
        <v>0.16971013968724133</v>
      </c>
      <c r="AT127" s="116">
        <f t="shared" si="20"/>
        <v>0.12972766018519652</v>
      </c>
      <c r="AU127" s="116">
        <f t="shared" si="21"/>
        <v>0.13509020316762349</v>
      </c>
      <c r="AV127" s="116">
        <f t="shared" si="22"/>
        <v>0.14001454125357338</v>
      </c>
      <c r="AW127" s="116">
        <f t="shared" si="23"/>
        <v>9.9322654396482496E-2</v>
      </c>
      <c r="AX127" s="116">
        <f t="shared" si="24"/>
        <v>1</v>
      </c>
      <c r="AY127" s="116">
        <f>SUMPRODUCT(AN127:AW127,幕後結果_最佳化!$Z$1005:$AI$1005)</f>
        <v>-3.2867494405868961E-2</v>
      </c>
      <c r="AZ127" s="116">
        <f>(SUMPRODUCT(AN127:AW127,MMULT(AN127:AW127,幕後結果!$AB$9:$AK$18)))*252</f>
        <v>5.5484118976117311E-2</v>
      </c>
      <c r="BA127" s="116">
        <f t="shared" si="25"/>
        <v>0.23555067178022929</v>
      </c>
      <c r="BB127" s="92">
        <f t="shared" si="26"/>
        <v>-0.32166112638626082</v>
      </c>
      <c r="BC127" s="50"/>
      <c r="BD127" s="50"/>
    </row>
    <row r="128" spans="1:56">
      <c r="A128" s="85">
        <v>127</v>
      </c>
      <c r="B128" s="116">
        <v>0.18119585951897177</v>
      </c>
      <c r="C128" s="116">
        <v>0.4178600544335711</v>
      </c>
      <c r="D128" s="116">
        <v>0.41488603347879893</v>
      </c>
      <c r="E128" s="116">
        <v>0.17901488423256229</v>
      </c>
      <c r="F128" s="116">
        <v>0.44543274172274239</v>
      </c>
      <c r="G128" s="116">
        <v>0.31954544451386102</v>
      </c>
      <c r="H128" s="116">
        <v>0.24225134999803721</v>
      </c>
      <c r="I128" s="116">
        <v>0.98565714491838996</v>
      </c>
      <c r="J128" s="116">
        <v>0.64381921037080136</v>
      </c>
      <c r="K128" s="94">
        <v>0.55701599876658681</v>
      </c>
      <c r="L128" s="95"/>
      <c r="M128" s="96">
        <v>127</v>
      </c>
      <c r="N128" s="119">
        <v>-0.91081716065219898</v>
      </c>
      <c r="O128" s="119">
        <v>-0.20737102575747743</v>
      </c>
      <c r="P128" s="119">
        <v>-0.21499390961989925</v>
      </c>
      <c r="Q128" s="119">
        <v>-0.91912581420844719</v>
      </c>
      <c r="R128" s="119">
        <v>-0.137209143948442</v>
      </c>
      <c r="S128" s="119">
        <v>-0.46897026682669407</v>
      </c>
      <c r="T128" s="119">
        <v>-0.69907893848788571</v>
      </c>
      <c r="U128" s="116">
        <v>2.1877789192740433</v>
      </c>
      <c r="V128" s="116">
        <v>0.36868627617836103</v>
      </c>
      <c r="W128" s="88">
        <v>0.14340795280380372</v>
      </c>
      <c r="X128" s="50"/>
      <c r="Y128" s="89">
        <v>127</v>
      </c>
      <c r="Z128" s="116">
        <f>(幕後結果!$AB$2+幕後結果!$AB$4*幕後結果_最佳化!$N1129)*12/3</f>
        <v>-1.1791157322360113</v>
      </c>
      <c r="AA128" s="116">
        <f>(幕後結果!$AC$2+幕後結果!$AC$4*幕後結果_最佳化!$O1129)*12/3</f>
        <v>-1.7428274961450541</v>
      </c>
      <c r="AB128" s="116">
        <f>(幕後結果!$AD$2+幕後結果!$AD$4*幕後結果_最佳化!$P1129)*12/3</f>
        <v>-1.9185567370016476E-2</v>
      </c>
      <c r="AC128" s="116">
        <f>(幕後結果!$AE$2+幕後結果!$AE$4*幕後結果_最佳化!$Q1129)*12/3</f>
        <v>8.0537633715681012E-2</v>
      </c>
      <c r="AD128" s="116">
        <f>(幕後結果!$AF$2+幕後結果!$AF$4*幕後結果_最佳化!$R1129)*12/3</f>
        <v>-0.25731965318755767</v>
      </c>
      <c r="AE128" s="116">
        <f>(幕後結果!$AG$2+幕後結果!$AG$4*幕後結果_最佳化!$S1129)*12/3</f>
        <v>-0.81760937304093773</v>
      </c>
      <c r="AF128" s="116">
        <f>(幕後結果!$AH$2+幕後結果!$AH$4*幕後結果_最佳化!$T1129)*12/3</f>
        <v>0.38751218885033922</v>
      </c>
      <c r="AG128" s="116">
        <f>(幕後結果!$AI$2+幕後結果!$AI$4*幕後結果_最佳化!$U1129)*12/3</f>
        <v>1.1904501333082158</v>
      </c>
      <c r="AH128" s="116">
        <f>(幕後結果!$AJ$2+幕後結果!$AJ$4*幕後結果_最佳化!$V1129)*12/3</f>
        <v>0.19372655553248538</v>
      </c>
      <c r="AI128" s="90">
        <f>(幕後結果!$AK$2+幕後結果!$AK$4*幕後結果_最佳化!$W1129)*12/3</f>
        <v>-0.68703994595167961</v>
      </c>
      <c r="AJ128" s="50"/>
      <c r="AK128" s="50"/>
      <c r="AL128" s="50"/>
      <c r="AM128" s="98">
        <v>127</v>
      </c>
      <c r="AN128" s="116">
        <f t="shared" si="14"/>
        <v>0.17832226165011386</v>
      </c>
      <c r="AO128" s="116">
        <f t="shared" si="15"/>
        <v>0.12489584932000959</v>
      </c>
      <c r="AP128" s="116">
        <f t="shared" si="16"/>
        <v>5.9672744231056618E-2</v>
      </c>
      <c r="AQ128" s="116">
        <f t="shared" si="17"/>
        <v>0.14942474508230191</v>
      </c>
      <c r="AR128" s="116">
        <f t="shared" si="18"/>
        <v>4.1727305478948214E-2</v>
      </c>
      <c r="AS128" s="116">
        <f t="shared" si="19"/>
        <v>6.8338602315718647E-3</v>
      </c>
      <c r="AT128" s="116">
        <f t="shared" si="20"/>
        <v>7.6463044435264985E-2</v>
      </c>
      <c r="AU128" s="116">
        <f t="shared" si="21"/>
        <v>5.8874385955154644E-2</v>
      </c>
      <c r="AV128" s="116">
        <f t="shared" si="22"/>
        <v>0.14839945547627875</v>
      </c>
      <c r="AW128" s="116">
        <f t="shared" si="23"/>
        <v>0.15538634813929961</v>
      </c>
      <c r="AX128" s="116">
        <f t="shared" si="24"/>
        <v>1</v>
      </c>
      <c r="AY128" s="116">
        <f>SUMPRODUCT(AN128:AW128,幕後結果_最佳化!$Z$1005:$AI$1005)</f>
        <v>-1.7803282781291126E-2</v>
      </c>
      <c r="AZ128" s="116">
        <f>(SUMPRODUCT(AN128:AW128,MMULT(AN128:AW128,幕後結果!$AB$9:$AK$18)))*252</f>
        <v>4.952014966575212E-2</v>
      </c>
      <c r="BA128" s="116">
        <f t="shared" si="25"/>
        <v>0.22253123301180022</v>
      </c>
      <c r="BB128" s="92">
        <f t="shared" si="26"/>
        <v>-0.2727854511014739</v>
      </c>
      <c r="BC128" s="50"/>
      <c r="BD128" s="50"/>
    </row>
    <row r="129" spans="1:56">
      <c r="A129" s="85">
        <v>128</v>
      </c>
      <c r="B129" s="116">
        <v>0.21755682906044504</v>
      </c>
      <c r="C129" s="116">
        <v>0.98230351662431858</v>
      </c>
      <c r="D129" s="116">
        <v>8.8986098815899251E-2</v>
      </c>
      <c r="E129" s="116">
        <v>0.71755054781354577</v>
      </c>
      <c r="F129" s="116">
        <v>0.8467722869076999</v>
      </c>
      <c r="G129" s="116">
        <v>0.10947037713031138</v>
      </c>
      <c r="H129" s="116">
        <v>0.78076669797437304</v>
      </c>
      <c r="I129" s="116">
        <v>0.23730110714962316</v>
      </c>
      <c r="J129" s="116">
        <v>0.35043570297660476</v>
      </c>
      <c r="K129" s="94">
        <v>0.56099723339802998</v>
      </c>
      <c r="L129" s="95"/>
      <c r="M129" s="96">
        <v>128</v>
      </c>
      <c r="N129" s="119">
        <v>-0.78047105547626139</v>
      </c>
      <c r="O129" s="119">
        <v>2.1038335768751857</v>
      </c>
      <c r="P129" s="119">
        <v>-1.3470249488038066</v>
      </c>
      <c r="Q129" s="119">
        <v>0.57558029329828775</v>
      </c>
      <c r="R129" s="119">
        <v>1.0226879170123475</v>
      </c>
      <c r="S129" s="119">
        <v>-1.2293496102806356</v>
      </c>
      <c r="T129" s="119">
        <v>0.77478518647582717</v>
      </c>
      <c r="U129" s="116">
        <v>-0.71501105168815615</v>
      </c>
      <c r="V129" s="116">
        <v>-0.3841444255453107</v>
      </c>
      <c r="W129" s="88">
        <v>0.15349804335025793</v>
      </c>
      <c r="X129" s="50"/>
      <c r="Y129" s="89">
        <v>128</v>
      </c>
      <c r="Z129" s="116">
        <f>(幕後結果!$AB$2+幕後結果!$AB$4*幕後結果_最佳化!$N1130)*12/3</f>
        <v>-1.0172844736221927</v>
      </c>
      <c r="AA129" s="116">
        <f>(幕後結果!$AC$2+幕後結果!$AC$4*幕後結果_最佳化!$O1130)*12/3</f>
        <v>1.4535061281290387</v>
      </c>
      <c r="AB129" s="116">
        <f>(幕後結果!$AD$2+幕後結果!$AD$4*幕後結果_最佳化!$P1130)*12/3</f>
        <v>-0.72546810649873195</v>
      </c>
      <c r="AC129" s="116">
        <f>(幕後結果!$AE$2+幕後結果!$AE$4*幕後結果_最佳化!$Q1130)*12/3</f>
        <v>1.3052250645329844</v>
      </c>
      <c r="AD129" s="116">
        <f>(幕後結果!$AF$2+幕後結果!$AF$4*幕後結果_最佳化!$R1130)*12/3</f>
        <v>0.7859242819109612</v>
      </c>
      <c r="AE129" s="116">
        <f>(幕後結果!$AG$2+幕後結果!$AG$4*幕後結果_最佳化!$S1130)*12/3</f>
        <v>-2.2430588958390951E-2</v>
      </c>
      <c r="AF129" s="116">
        <f>(幕後結果!$AH$2+幕後結果!$AH$4*幕後結果_最佳化!$T1130)*12/3</f>
        <v>1.8238817949119994</v>
      </c>
      <c r="AG129" s="116">
        <f>(幕後結果!$AI$2+幕後結果!$AI$4*幕後結果_最佳化!$U1130)*12/3</f>
        <v>-2.0532079703744426</v>
      </c>
      <c r="AH129" s="116">
        <f>(幕後結果!$AJ$2+幕後結果!$AJ$4*幕後結果_最佳化!$V1130)*12/3</f>
        <v>0.41125869948901589</v>
      </c>
      <c r="AI129" s="90">
        <f>(幕後結果!$AK$2+幕後結果!$AK$4*幕後結果_最佳化!$W1130)*12/3</f>
        <v>-0.14812416457980415</v>
      </c>
      <c r="AJ129" s="50"/>
      <c r="AK129" s="50"/>
      <c r="AL129" s="50"/>
      <c r="AM129" s="98">
        <v>128</v>
      </c>
      <c r="AN129" s="116">
        <f t="shared" si="14"/>
        <v>2.8351497585030862E-3</v>
      </c>
      <c r="AO129" s="116">
        <f t="shared" si="15"/>
        <v>2.7856087162857781E-2</v>
      </c>
      <c r="AP129" s="116">
        <f t="shared" si="16"/>
        <v>0.1303528919547442</v>
      </c>
      <c r="AQ129" s="116">
        <f t="shared" si="17"/>
        <v>0.15204400195178017</v>
      </c>
      <c r="AR129" s="116">
        <f t="shared" si="18"/>
        <v>3.4246032717570878E-3</v>
      </c>
      <c r="AS129" s="116">
        <f t="shared" si="19"/>
        <v>0.171974871689969</v>
      </c>
      <c r="AT129" s="116">
        <f t="shared" si="20"/>
        <v>0.17881709237362906</v>
      </c>
      <c r="AU129" s="116">
        <f t="shared" si="21"/>
        <v>4.051028893784199E-2</v>
      </c>
      <c r="AV129" s="116">
        <f t="shared" si="22"/>
        <v>0.14592823175641104</v>
      </c>
      <c r="AW129" s="116">
        <f t="shared" si="23"/>
        <v>0.14625678114250659</v>
      </c>
      <c r="AX129" s="116">
        <f t="shared" si="24"/>
        <v>1</v>
      </c>
      <c r="AY129" s="116">
        <f>SUMPRODUCT(AN129:AW129,幕後結果_最佳化!$Z$1005:$AI$1005)</f>
        <v>0.34795321557201919</v>
      </c>
      <c r="AZ129" s="116">
        <f>(SUMPRODUCT(AN129:AW129,MMULT(AN129:AW129,幕後結果!$AB$9:$AK$18)))*252</f>
        <v>4.3842825719107525E-2</v>
      </c>
      <c r="BA129" s="116">
        <f t="shared" si="25"/>
        <v>0.20938678496769447</v>
      </c>
      <c r="BB129" s="92">
        <f t="shared" si="26"/>
        <v>1.4568885788044588</v>
      </c>
      <c r="BC129" s="50"/>
      <c r="BD129" s="50"/>
    </row>
    <row r="130" spans="1:56">
      <c r="A130" s="85">
        <v>129</v>
      </c>
      <c r="B130" s="116">
        <v>0.21083248597745063</v>
      </c>
      <c r="C130" s="116">
        <v>7.0242108640380385E-2</v>
      </c>
      <c r="D130" s="116">
        <v>0.20205781445403681</v>
      </c>
      <c r="E130" s="116">
        <v>0.90111534330874421</v>
      </c>
      <c r="F130" s="116">
        <v>0.59932042989248413</v>
      </c>
      <c r="G130" s="116">
        <v>0.268448084824912</v>
      </c>
      <c r="H130" s="116">
        <v>0.11690622753106839</v>
      </c>
      <c r="I130" s="116">
        <v>0.81036489632866338</v>
      </c>
      <c r="J130" s="116">
        <v>0.96171509186243198</v>
      </c>
      <c r="K130" s="94">
        <v>0.34672340434436166</v>
      </c>
      <c r="L130" s="95"/>
      <c r="M130" s="96">
        <v>129</v>
      </c>
      <c r="N130" s="119">
        <v>-0.80353604458723238</v>
      </c>
      <c r="O130" s="119">
        <v>-1.4739902464869727</v>
      </c>
      <c r="P130" s="119">
        <v>-0.83429347312024016</v>
      </c>
      <c r="Q130" s="119">
        <v>1.2879329240392752</v>
      </c>
      <c r="R130" s="119">
        <v>0.25158851063254772</v>
      </c>
      <c r="S130" s="119">
        <v>-0.61751336340780161</v>
      </c>
      <c r="T130" s="119">
        <v>-1.1905954083299819</v>
      </c>
      <c r="U130" s="116">
        <v>0.87924175822500383</v>
      </c>
      <c r="V130" s="116">
        <v>1.7709451920337087</v>
      </c>
      <c r="W130" s="88">
        <v>-0.39418181760092669</v>
      </c>
      <c r="X130" s="50"/>
      <c r="Y130" s="89">
        <v>129</v>
      </c>
      <c r="Z130" s="116">
        <f>(幕後結果!$AB$2+幕後結果!$AB$4*幕後結果_最佳化!$N1131)*12/3</f>
        <v>-1.0459208200071057</v>
      </c>
      <c r="AA130" s="116">
        <f>(幕後結果!$AC$2+幕後結果!$AC$4*幕後結果_最佳化!$O1131)*12/3</f>
        <v>-3.4790000262826495</v>
      </c>
      <c r="AB130" s="116">
        <f>(幕後結果!$AD$2+幕後結果!$AD$4*幕後結果_最佳化!$P1131)*12/3</f>
        <v>-0.65179787343005546</v>
      </c>
      <c r="AC130" s="116">
        <f>(幕後結果!$AE$2+幕後結果!$AE$4*幕後結果_最佳化!$Q1131)*12/3</f>
        <v>1.3222368666197735</v>
      </c>
      <c r="AD130" s="116">
        <f>(幕後結果!$AF$2+幕後結果!$AF$4*幕後結果_最佳化!$R1131)*12/3</f>
        <v>-1.5982196246670549E-2</v>
      </c>
      <c r="AE130" s="116">
        <f>(幕後結果!$AG$2+幕後結果!$AG$4*幕後結果_最佳化!$S1131)*12/3</f>
        <v>-8.9579640089364698E-2</v>
      </c>
      <c r="AF130" s="116">
        <f>(幕後結果!$AH$2+幕後結果!$AH$4*幕後結果_最佳化!$T1131)*12/3</f>
        <v>-0.20069061168798652</v>
      </c>
      <c r="AG130" s="116">
        <f>(幕後結果!$AI$2+幕後結果!$AI$4*幕後結果_最佳化!$U1131)*12/3</f>
        <v>-0.1783757390426054</v>
      </c>
      <c r="AH130" s="116">
        <f>(幕後結果!$AJ$2+幕後結果!$AJ$4*幕後結果_最佳化!$V1131)*12/3</f>
        <v>0.5505139903259908</v>
      </c>
      <c r="AI130" s="90">
        <f>(幕後結果!$AK$2+幕後結果!$AK$4*幕後結果_最佳化!$W1131)*12/3</f>
        <v>-0.89301947240739088</v>
      </c>
      <c r="AJ130" s="50"/>
      <c r="AK130" s="50"/>
      <c r="AL130" s="50"/>
      <c r="AM130" s="98">
        <v>129</v>
      </c>
      <c r="AN130" s="116">
        <f t="shared" si="14"/>
        <v>2.8552764842727389E-2</v>
      </c>
      <c r="AO130" s="116">
        <f t="shared" si="15"/>
        <v>0.16055804211692479</v>
      </c>
      <c r="AP130" s="116">
        <f t="shared" si="16"/>
        <v>0.10505419439031269</v>
      </c>
      <c r="AQ130" s="116">
        <f t="shared" si="17"/>
        <v>1.0924614706853887E-2</v>
      </c>
      <c r="AR130" s="116">
        <f t="shared" si="18"/>
        <v>0.19602383210797858</v>
      </c>
      <c r="AS130" s="116">
        <f t="shared" si="19"/>
        <v>0.21830569315546255</v>
      </c>
      <c r="AT130" s="116">
        <f t="shared" si="20"/>
        <v>9.3179627501771167E-2</v>
      </c>
      <c r="AU130" s="116">
        <f t="shared" si="21"/>
        <v>2.9065654930850251E-2</v>
      </c>
      <c r="AV130" s="116">
        <f t="shared" si="22"/>
        <v>0.10548236220475952</v>
      </c>
      <c r="AW130" s="116">
        <f t="shared" si="23"/>
        <v>5.2853214042359112E-2</v>
      </c>
      <c r="AX130" s="116">
        <f t="shared" si="24"/>
        <v>0.99999999999999989</v>
      </c>
      <c r="AY130" s="116">
        <f>SUMPRODUCT(AN130:AW130,幕後結果_最佳化!$Z$1005:$AI$1005)</f>
        <v>-2.2099130595669668E-2</v>
      </c>
      <c r="AZ130" s="116">
        <f>(SUMPRODUCT(AN130:AW130,MMULT(AN130:AW130,幕後結果!$AB$9:$AK$18)))*252</f>
        <v>5.0472622228988386E-2</v>
      </c>
      <c r="BA130" s="116">
        <f t="shared" si="25"/>
        <v>0.22466112754321427</v>
      </c>
      <c r="BB130" s="92">
        <f t="shared" si="26"/>
        <v>-0.28932077082701763</v>
      </c>
      <c r="BC130" s="50"/>
      <c r="BD130" s="50"/>
    </row>
    <row r="131" spans="1:56">
      <c r="A131" s="85">
        <v>130</v>
      </c>
      <c r="B131" s="116">
        <v>0.98730916595580109</v>
      </c>
      <c r="C131" s="116">
        <v>0.46904491822776406</v>
      </c>
      <c r="D131" s="116">
        <v>0.86025222937866919</v>
      </c>
      <c r="E131" s="116">
        <v>0.49627831519352905</v>
      </c>
      <c r="F131" s="116">
        <v>0.66067951901266442</v>
      </c>
      <c r="G131" s="116">
        <v>0.56108256500041365</v>
      </c>
      <c r="H131" s="116">
        <v>0.61726804563268467</v>
      </c>
      <c r="I131" s="116">
        <v>0.8487224578265864</v>
      </c>
      <c r="J131" s="116">
        <v>0.32696919320304607</v>
      </c>
      <c r="K131" s="94">
        <v>0.43053434181282535</v>
      </c>
      <c r="L131" s="95"/>
      <c r="M131" s="96">
        <v>130</v>
      </c>
      <c r="N131" s="119">
        <v>2.2355438210615874</v>
      </c>
      <c r="O131" s="119">
        <v>-7.7670907714136581E-2</v>
      </c>
      <c r="P131" s="119">
        <v>1.0814532597859572</v>
      </c>
      <c r="Q131" s="119">
        <v>-9.3290156816002827E-3</v>
      </c>
      <c r="R131" s="119">
        <v>0.41431837032264657</v>
      </c>
      <c r="S131" s="119">
        <v>0.15371447631064081</v>
      </c>
      <c r="T131" s="119">
        <v>0.29831349065232948</v>
      </c>
      <c r="U131" s="116">
        <v>1.0309695820334206</v>
      </c>
      <c r="V131" s="116">
        <v>-0.44829766386933961</v>
      </c>
      <c r="W131" s="88">
        <v>-0.17501393551732197</v>
      </c>
      <c r="X131" s="50"/>
      <c r="Y131" s="89">
        <v>130</v>
      </c>
      <c r="Z131" s="116">
        <f>(幕後結果!$AB$2+幕後結果!$AB$4*幕後結果_最佳化!$N1132)*12/3</f>
        <v>2.7272499933595111</v>
      </c>
      <c r="AA131" s="116">
        <f>(幕後結果!$AC$2+幕後結果!$AC$4*幕後結果_最佳化!$O1132)*12/3</f>
        <v>-1.2907194688097539</v>
      </c>
      <c r="AB131" s="116">
        <f>(幕後結果!$AD$2+幕後結果!$AD$4*幕後結果_最佳化!$P1132)*12/3</f>
        <v>2.0642639904313098</v>
      </c>
      <c r="AC131" s="116">
        <f>(幕後結果!$AE$2+幕後結果!$AE$4*幕後結果_最佳化!$Q1132)*12/3</f>
        <v>1.255754783642322</v>
      </c>
      <c r="AD131" s="116">
        <f>(幕後結果!$AF$2+幕後結果!$AF$4*幕後結果_最佳化!$R1132)*12/3</f>
        <v>0.20881932748332296</v>
      </c>
      <c r="AE131" s="116">
        <f>(幕後結果!$AG$2+幕後結果!$AG$4*幕後結果_最佳化!$S1132)*12/3</f>
        <v>1.1347870347676312</v>
      </c>
      <c r="AF131" s="116">
        <f>(幕後結果!$AH$2+幕後結果!$AH$4*幕後結果_最佳化!$T1132)*12/3</f>
        <v>2.1351631146933374</v>
      </c>
      <c r="AG131" s="116">
        <f>(幕後結果!$AI$2+幕後結果!$AI$4*幕後結果_最佳化!$U1132)*12/3</f>
        <v>1.5572454989096949</v>
      </c>
      <c r="AH131" s="116">
        <f>(幕後結果!$AJ$2+幕後結果!$AJ$4*幕後結果_最佳化!$V1132)*12/3</f>
        <v>0.56070620690592388</v>
      </c>
      <c r="AI131" s="90">
        <f>(幕後結果!$AK$2+幕後結果!$AK$4*幕後結果_最佳化!$W1132)*12/3</f>
        <v>0.11575499184031218</v>
      </c>
      <c r="AJ131" s="50"/>
      <c r="AK131" s="50"/>
      <c r="AL131" s="50"/>
      <c r="AM131" s="98">
        <v>130</v>
      </c>
      <c r="AN131" s="116">
        <f t="shared" si="14"/>
        <v>4.1043270298545924E-2</v>
      </c>
      <c r="AO131" s="116">
        <f t="shared" si="15"/>
        <v>0.15538503353465827</v>
      </c>
      <c r="AP131" s="116">
        <f t="shared" si="16"/>
        <v>9.9950018650074204E-2</v>
      </c>
      <c r="AQ131" s="116">
        <f t="shared" si="17"/>
        <v>0.13515099077216536</v>
      </c>
      <c r="AR131" s="116">
        <f t="shared" si="18"/>
        <v>5.7258994780139431E-3</v>
      </c>
      <c r="AS131" s="116">
        <f t="shared" si="19"/>
        <v>0.16747061353321083</v>
      </c>
      <c r="AT131" s="116">
        <f t="shared" si="20"/>
        <v>8.7807438290124676E-2</v>
      </c>
      <c r="AU131" s="116">
        <f t="shared" si="21"/>
        <v>0.15379892799839126</v>
      </c>
      <c r="AV131" s="116">
        <f t="shared" si="22"/>
        <v>0.14040619499819915</v>
      </c>
      <c r="AW131" s="116">
        <f t="shared" si="23"/>
        <v>1.3261612446616208E-2</v>
      </c>
      <c r="AX131" s="116">
        <f t="shared" si="24"/>
        <v>0.99999999999999978</v>
      </c>
      <c r="AY131" s="116">
        <f>SUMPRODUCT(AN131:AW131,幕後結果_最佳化!$Z$1005:$AI$1005)</f>
        <v>-9.9515665407098365E-4</v>
      </c>
      <c r="AZ131" s="116">
        <f>(SUMPRODUCT(AN131:AW131,MMULT(AN131:AW131,幕後結果!$AB$9:$AK$18)))*252</f>
        <v>5.5882859827502615E-2</v>
      </c>
      <c r="BA131" s="116">
        <f t="shared" si="25"/>
        <v>0.23639555796905876</v>
      </c>
      <c r="BB131" s="92">
        <f t="shared" si="26"/>
        <v>-0.18568520081843634</v>
      </c>
      <c r="BC131" s="50"/>
      <c r="BD131" s="50"/>
    </row>
    <row r="132" spans="1:56">
      <c r="A132" s="85">
        <v>131</v>
      </c>
      <c r="B132" s="116">
        <v>0.56323455865140026</v>
      </c>
      <c r="C132" s="116">
        <v>0.64092988940604223</v>
      </c>
      <c r="D132" s="116">
        <v>0.92134695871317551</v>
      </c>
      <c r="E132" s="116">
        <v>0.45989599571836881</v>
      </c>
      <c r="F132" s="116">
        <v>0.50717522965083761</v>
      </c>
      <c r="G132" s="116">
        <v>0.55444530311537621</v>
      </c>
      <c r="H132" s="116">
        <v>0.9576696359710144</v>
      </c>
      <c r="I132" s="116">
        <v>6.866553525926844E-2</v>
      </c>
      <c r="J132" s="116">
        <v>0.76873019183019697</v>
      </c>
      <c r="K132" s="94">
        <v>5.3887960549555691E-2</v>
      </c>
      <c r="L132" s="95"/>
      <c r="M132" s="96">
        <v>131</v>
      </c>
      <c r="N132" s="119">
        <v>0.15917514868105453</v>
      </c>
      <c r="O132" s="119">
        <v>0.36094545699164049</v>
      </c>
      <c r="P132" s="119">
        <v>1.41419013880835</v>
      </c>
      <c r="Q132" s="119">
        <v>-0.10069574218833274</v>
      </c>
      <c r="R132" s="119">
        <v>1.7986603304048523E-2</v>
      </c>
      <c r="S132" s="119">
        <v>0.13690056306092321</v>
      </c>
      <c r="T132" s="119">
        <v>1.7242610463625239</v>
      </c>
      <c r="U132" s="116">
        <v>-1.485803626996625</v>
      </c>
      <c r="V132" s="116">
        <v>0.73467144265310402</v>
      </c>
      <c r="W132" s="88">
        <v>-1.6082706256076953</v>
      </c>
      <c r="X132" s="50"/>
      <c r="Y132" s="89">
        <v>131</v>
      </c>
      <c r="Z132" s="116">
        <f>(幕後結果!$AB$2+幕後結果!$AB$4*幕後結果_最佳化!$N1133)*12/3</f>
        <v>0.1493336440823872</v>
      </c>
      <c r="AA132" s="116">
        <f>(幕後結果!$AC$2+幕後結果!$AC$4*幕後結果_最佳化!$O1133)*12/3</f>
        <v>-0.86667957618330049</v>
      </c>
      <c r="AB132" s="116">
        <f>(幕後結果!$AD$2+幕後結果!$AD$4*幕後結果_最佳化!$P1133)*12/3</f>
        <v>1.7715810483734937</v>
      </c>
      <c r="AC132" s="116">
        <f>(幕後結果!$AE$2+幕後結果!$AE$4*幕後結果_最佳化!$Q1133)*12/3</f>
        <v>1.2201513361092284</v>
      </c>
      <c r="AD132" s="116">
        <f>(幕後結果!$AF$2+幕後結果!$AF$4*幕後結果_最佳化!$R1133)*12/3</f>
        <v>9.4868320139449611E-2</v>
      </c>
      <c r="AE132" s="116">
        <f>(幕後結果!$AG$2+幕後結果!$AG$4*幕後結果_最佳化!$S1133)*12/3</f>
        <v>0.76561746972187861</v>
      </c>
      <c r="AF132" s="116">
        <f>(幕後結果!$AH$2+幕後結果!$AH$4*幕後結果_最佳化!$T1133)*12/3</f>
        <v>2.9206872484791746</v>
      </c>
      <c r="AG132" s="116">
        <f>(幕後結果!$AI$2+幕後結果!$AI$4*幕後結果_最佳化!$U1133)*12/3</f>
        <v>-2.4783434306848671</v>
      </c>
      <c r="AH132" s="116">
        <f>(幕後結果!$AJ$2+幕後結果!$AJ$4*幕後結果_最佳化!$V1133)*12/3</f>
        <v>1.0971472879918955</v>
      </c>
      <c r="AI132" s="90">
        <f>(幕後結果!$AK$2+幕後結果!$AK$4*幕後結果_最佳化!$W1133)*12/3</f>
        <v>-0.95610274512161775</v>
      </c>
      <c r="AJ132" s="50"/>
      <c r="AK132" s="50"/>
      <c r="AL132" s="50"/>
      <c r="AM132" s="98">
        <v>131</v>
      </c>
      <c r="AN132" s="116">
        <f t="shared" ref="AN132:AN195" si="27">B1133/SUM($B1133:$K1133)</f>
        <v>0.14221748706950588</v>
      </c>
      <c r="AO132" s="116">
        <f t="shared" ref="AO132:AO195" si="28">C1133/SUM($B1133:$K1133)</f>
        <v>0.11456854663912024</v>
      </c>
      <c r="AP132" s="116">
        <f t="shared" ref="AP132:AP195" si="29">D1133/SUM($B1133:$K1133)</f>
        <v>0.12599229742049242</v>
      </c>
      <c r="AQ132" s="116">
        <f t="shared" ref="AQ132:AQ195" si="30">E1133/SUM($B1133:$K1133)</f>
        <v>2.1631082658559515E-2</v>
      </c>
      <c r="AR132" s="116">
        <f t="shared" ref="AR132:AR195" si="31">F1133/SUM($B1133:$K1133)</f>
        <v>5.9709673288491631E-2</v>
      </c>
      <c r="AS132" s="116">
        <f t="shared" ref="AS132:AS195" si="32">G1133/SUM($B1133:$K1133)</f>
        <v>8.812079986082115E-2</v>
      </c>
      <c r="AT132" s="116">
        <f t="shared" ref="AT132:AT195" si="33">H1133/SUM($B1133:$K1133)</f>
        <v>0.11161311732248989</v>
      </c>
      <c r="AU132" s="116">
        <f t="shared" ref="AU132:AU195" si="34">I1133/SUM($B1133:$K1133)</f>
        <v>2.9083131392583814E-2</v>
      </c>
      <c r="AV132" s="116">
        <f t="shared" ref="AV132:AV195" si="35">J1133/SUM($B1133:$K1133)</f>
        <v>0.15227900174513992</v>
      </c>
      <c r="AW132" s="116">
        <f t="shared" ref="AW132:AW195" si="36">K1133/SUM($B1133:$K1133)</f>
        <v>0.15478486260279561</v>
      </c>
      <c r="AX132" s="116">
        <f t="shared" ref="AX132:AX195" si="37">SUM(AN132:AW132)</f>
        <v>1</v>
      </c>
      <c r="AY132" s="116">
        <f>SUMPRODUCT(AN132:AW132,幕後結果_最佳化!$Z$1005:$AI$1005)</f>
        <v>5.2776342462556858E-3</v>
      </c>
      <c r="AZ132" s="116">
        <f>(SUMPRODUCT(AN132:AW132,MMULT(AN132:AW132,幕後結果!$AB$9:$AK$18)))*252</f>
        <v>4.9261893856829227E-2</v>
      </c>
      <c r="BA132" s="116">
        <f t="shared" ref="BA132:BA195" si="38">AZ132^0.5</f>
        <v>0.22195020580488145</v>
      </c>
      <c r="BB132" s="92">
        <f t="shared" ref="BB132:BB195" si="39">(AY132-$BC$2)/$BA132</f>
        <v>-0.1695081363736986</v>
      </c>
      <c r="BC132" s="50"/>
      <c r="BD132" s="50"/>
    </row>
    <row r="133" spans="1:56">
      <c r="A133" s="85">
        <v>132</v>
      </c>
      <c r="B133" s="116">
        <v>4.9723014100594209E-2</v>
      </c>
      <c r="C133" s="116">
        <v>0.66898281407947291</v>
      </c>
      <c r="D133" s="116">
        <v>0.39067687335809342</v>
      </c>
      <c r="E133" s="116">
        <v>0.6420419195294127</v>
      </c>
      <c r="F133" s="116">
        <v>0.4206365071959326</v>
      </c>
      <c r="G133" s="116">
        <v>0.4610726999116308</v>
      </c>
      <c r="H133" s="116">
        <v>0.86980433728900364</v>
      </c>
      <c r="I133" s="116">
        <v>0.65194182405712398</v>
      </c>
      <c r="J133" s="116">
        <v>0.45866413222285884</v>
      </c>
      <c r="K133" s="94">
        <v>0.30548406408692963</v>
      </c>
      <c r="L133" s="95"/>
      <c r="M133" s="96">
        <v>132</v>
      </c>
      <c r="N133" s="119">
        <v>-1.6475452264189192</v>
      </c>
      <c r="O133" s="119">
        <v>0.43710614385509167</v>
      </c>
      <c r="P133" s="119">
        <v>-0.27755530390110639</v>
      </c>
      <c r="Q133" s="119">
        <v>0.36392212710919397</v>
      </c>
      <c r="R133" s="119">
        <v>-0.20026540866843096</v>
      </c>
      <c r="S133" s="119">
        <v>-9.7731628546421923E-2</v>
      </c>
      <c r="T133" s="119">
        <v>1.1254666884441553</v>
      </c>
      <c r="U133" s="116">
        <v>0.39056831237026718</v>
      </c>
      <c r="V133" s="116">
        <v>-0.10379975053447546</v>
      </c>
      <c r="W133" s="88">
        <v>-0.50869200374583257</v>
      </c>
      <c r="X133" s="50"/>
      <c r="Y133" s="89">
        <v>132</v>
      </c>
      <c r="Z133" s="116">
        <f>(幕後結果!$AB$2+幕後結果!$AB$4*幕後結果_最佳化!$N1134)*12/3</f>
        <v>-2.0938007546862401</v>
      </c>
      <c r="AA133" s="116">
        <f>(幕後結果!$AC$2+幕後結果!$AC$4*幕後結果_最佳化!$O1134)*12/3</f>
        <v>-0.91870162849469261</v>
      </c>
      <c r="AB133" s="116">
        <f>(幕後結果!$AD$2+幕後結果!$AD$4*幕後結果_最佳化!$P1134)*12/3</f>
        <v>-0.22979271590761408</v>
      </c>
      <c r="AC133" s="116">
        <f>(幕後結果!$AE$2+幕後結果!$AE$4*幕後結果_最佳化!$Q1134)*12/3</f>
        <v>1.0638235942455723</v>
      </c>
      <c r="AD133" s="116">
        <f>(幕後結果!$AF$2+幕後結果!$AF$4*幕後結果_最佳化!$R1134)*12/3</f>
        <v>-0.10011695564559038</v>
      </c>
      <c r="AE133" s="116">
        <f>(幕後結果!$AG$2+幕後結果!$AG$4*幕後結果_最佳化!$S1134)*12/3</f>
        <v>0.15134955779730863</v>
      </c>
      <c r="AF133" s="116">
        <f>(幕後結果!$AH$2+幕後結果!$AH$4*幕後結果_最佳化!$T1134)*12/3</f>
        <v>1.7384894409045415</v>
      </c>
      <c r="AG133" s="116">
        <f>(幕後結果!$AI$2+幕後結果!$AI$4*幕後結果_最佳化!$U1134)*12/3</f>
        <v>-1.288470296356357</v>
      </c>
      <c r="AH133" s="116">
        <f>(幕後結果!$AJ$2+幕後結果!$AJ$4*幕後結果_最佳化!$V1134)*12/3</f>
        <v>9.862114700358722E-2</v>
      </c>
      <c r="AI133" s="90">
        <f>(幕後結果!$AK$2+幕後結果!$AK$4*幕後結果_最佳化!$W1134)*12/3</f>
        <v>-0.92976743942465534</v>
      </c>
      <c r="AJ133" s="50"/>
      <c r="AK133" s="50"/>
      <c r="AL133" s="50"/>
      <c r="AM133" s="98">
        <v>132</v>
      </c>
      <c r="AN133" s="116">
        <f t="shared" si="27"/>
        <v>0.19240730281942256</v>
      </c>
      <c r="AO133" s="116">
        <f t="shared" si="28"/>
        <v>3.0948446507087234E-2</v>
      </c>
      <c r="AP133" s="116">
        <f t="shared" si="29"/>
        <v>0.24885743892167383</v>
      </c>
      <c r="AQ133" s="116">
        <f t="shared" si="30"/>
        <v>5.0378286861409521E-2</v>
      </c>
      <c r="AR133" s="116">
        <f t="shared" si="31"/>
        <v>0.14381596323958568</v>
      </c>
      <c r="AS133" s="116">
        <f t="shared" si="32"/>
        <v>2.3880575730699558E-2</v>
      </c>
      <c r="AT133" s="116">
        <f t="shared" si="33"/>
        <v>0.23935964847819474</v>
      </c>
      <c r="AU133" s="116">
        <f t="shared" si="34"/>
        <v>4.5440996974360166E-2</v>
      </c>
      <c r="AV133" s="116">
        <f t="shared" si="35"/>
        <v>6.741370159640144E-3</v>
      </c>
      <c r="AW133" s="116">
        <f t="shared" si="36"/>
        <v>1.8169970307926338E-2</v>
      </c>
      <c r="AX133" s="116">
        <f t="shared" si="37"/>
        <v>0.99999999999999989</v>
      </c>
      <c r="AY133" s="116">
        <f>SUMPRODUCT(AN133:AW133,幕後結果_最佳化!$Z$1005:$AI$1005)</f>
        <v>0.34189069270897876</v>
      </c>
      <c r="AZ133" s="116">
        <f>(SUMPRODUCT(AN133:AW133,MMULT(AN133:AW133,幕後結果!$AB$9:$AK$18)))*252</f>
        <v>5.5763709393483907E-2</v>
      </c>
      <c r="BA133" s="116">
        <f t="shared" si="38"/>
        <v>0.23614340853278948</v>
      </c>
      <c r="BB133" s="92">
        <f t="shared" si="39"/>
        <v>1.2661403278908914</v>
      </c>
      <c r="BC133" s="50"/>
      <c r="BD133" s="50"/>
    </row>
    <row r="134" spans="1:56">
      <c r="A134" s="85">
        <v>133</v>
      </c>
      <c r="B134" s="116">
        <v>0.44290575422296885</v>
      </c>
      <c r="C134" s="116">
        <v>0.94752175177858877</v>
      </c>
      <c r="D134" s="116">
        <v>8.5505667039224464E-2</v>
      </c>
      <c r="E134" s="116">
        <v>0.61807130743514205</v>
      </c>
      <c r="F134" s="116">
        <v>0.43469147357844418</v>
      </c>
      <c r="G134" s="116">
        <v>0.36320283322299773</v>
      </c>
      <c r="H134" s="116">
        <v>0.46359371648081948</v>
      </c>
      <c r="I134" s="116">
        <v>0.15908459574881939</v>
      </c>
      <c r="J134" s="116">
        <v>6.6853501927202519E-2</v>
      </c>
      <c r="K134" s="94">
        <v>9.3803609297790747E-2</v>
      </c>
      <c r="L134" s="95"/>
      <c r="M134" s="96">
        <v>133</v>
      </c>
      <c r="N134" s="119">
        <v>-0.14360611904749021</v>
      </c>
      <c r="O134" s="119">
        <v>1.6212851587888659</v>
      </c>
      <c r="P134" s="119">
        <v>-1.368961422442422</v>
      </c>
      <c r="Q134" s="119">
        <v>0.30041924597296815</v>
      </c>
      <c r="R134" s="119">
        <v>-0.16444232418956828</v>
      </c>
      <c r="S134" s="119">
        <v>-0.34991076685635381</v>
      </c>
      <c r="T134" s="119">
        <v>-9.1384052530385493E-2</v>
      </c>
      <c r="U134" s="116">
        <v>-0.99822721698872852</v>
      </c>
      <c r="V134" s="116">
        <v>-1.4996426103367013</v>
      </c>
      <c r="W134" s="88">
        <v>-1.3176906714963796</v>
      </c>
      <c r="X134" s="50"/>
      <c r="Y134" s="89">
        <v>133</v>
      </c>
      <c r="Z134" s="116">
        <f>(幕後結果!$AB$2+幕後結果!$AB$4*幕後結果_最佳化!$N1135)*12/3</f>
        <v>-0.22658455903584029</v>
      </c>
      <c r="AA134" s="116">
        <f>(幕後結果!$AC$2+幕後結果!$AC$4*幕後結果_最佳化!$O1135)*12/3</f>
        <v>0.84385327381936859</v>
      </c>
      <c r="AB134" s="116">
        <f>(幕後結果!$AD$2+幕後結果!$AD$4*幕後結果_最佳化!$P1135)*12/3</f>
        <v>-0.60166213433144733</v>
      </c>
      <c r="AC134" s="116">
        <f>(幕後結果!$AE$2+幕後結果!$AE$4*幕後結果_最佳化!$Q1135)*12/3</f>
        <v>1.0549619513504656</v>
      </c>
      <c r="AD134" s="116">
        <f>(幕後結果!$AF$2+幕後結果!$AF$4*幕後結果_最佳化!$R1135)*12/3</f>
        <v>-0.11494618805358663</v>
      </c>
      <c r="AE134" s="116">
        <f>(幕後結果!$AG$2+幕後結果!$AG$4*幕後結果_最佳化!$S1135)*12/3</f>
        <v>0.35929445802969973</v>
      </c>
      <c r="AF134" s="116">
        <f>(幕後結果!$AH$2+幕後結果!$AH$4*幕後結果_最佳化!$T1135)*12/3</f>
        <v>0.88807032686907306</v>
      </c>
      <c r="AG134" s="116">
        <f>(幕後結果!$AI$2+幕後結果!$AI$4*幕後結果_最佳化!$U1135)*12/3</f>
        <v>-2.194679708553402</v>
      </c>
      <c r="AH134" s="116">
        <f>(幕後結果!$AJ$2+幕後結果!$AJ$4*幕後結果_最佳化!$V1135)*12/3</f>
        <v>-0.7040301941414796</v>
      </c>
      <c r="AI134" s="90">
        <f>(幕後結果!$AK$2+幕後結果!$AK$4*幕後結果_最佳化!$W1135)*12/3</f>
        <v>-0.99234295102647818</v>
      </c>
      <c r="AJ134" s="50"/>
      <c r="AK134" s="50"/>
      <c r="AL134" s="50"/>
      <c r="AM134" s="98">
        <v>133</v>
      </c>
      <c r="AN134" s="116">
        <f t="shared" si="27"/>
        <v>0.13696517920114354</v>
      </c>
      <c r="AO134" s="116">
        <f t="shared" si="28"/>
        <v>5.8719568188386917E-2</v>
      </c>
      <c r="AP134" s="116">
        <f t="shared" si="29"/>
        <v>0.14566608871321071</v>
      </c>
      <c r="AQ134" s="116">
        <f t="shared" si="30"/>
        <v>0.1863268696004558</v>
      </c>
      <c r="AR134" s="116">
        <f t="shared" si="31"/>
        <v>9.9340966504679502E-3</v>
      </c>
      <c r="AS134" s="116">
        <f t="shared" si="32"/>
        <v>8.8356003615357739E-2</v>
      </c>
      <c r="AT134" s="116">
        <f t="shared" si="33"/>
        <v>4.3323239815575607E-2</v>
      </c>
      <c r="AU134" s="116">
        <f t="shared" si="34"/>
        <v>4.0853657849727019E-2</v>
      </c>
      <c r="AV134" s="116">
        <f t="shared" si="35"/>
        <v>9.780925370241253E-2</v>
      </c>
      <c r="AW134" s="116">
        <f t="shared" si="36"/>
        <v>0.19204604266326208</v>
      </c>
      <c r="AX134" s="116">
        <f t="shared" si="37"/>
        <v>1</v>
      </c>
      <c r="AY134" s="116">
        <f>SUMPRODUCT(AN134:AW134,幕後結果_最佳化!$Z$1005:$AI$1005)</f>
        <v>0.12845329976146036</v>
      </c>
      <c r="AZ134" s="116">
        <f>(SUMPRODUCT(AN134:AW134,MMULT(AN134:AW134,幕後結果!$AB$9:$AK$18)))*252</f>
        <v>4.6987005709853112E-2</v>
      </c>
      <c r="BA134" s="116">
        <f t="shared" si="38"/>
        <v>0.21676486271961401</v>
      </c>
      <c r="BB134" s="92">
        <f t="shared" si="39"/>
        <v>0.39468250844752367</v>
      </c>
      <c r="BC134" s="50"/>
      <c r="BD134" s="50"/>
    </row>
    <row r="135" spans="1:56">
      <c r="A135" s="85">
        <v>134</v>
      </c>
      <c r="B135" s="116">
        <v>0.9794439912809052</v>
      </c>
      <c r="C135" s="116">
        <v>0.98113557286253994</v>
      </c>
      <c r="D135" s="116">
        <v>0.73519396284464156</v>
      </c>
      <c r="E135" s="116">
        <v>0.37205102094322795</v>
      </c>
      <c r="F135" s="116">
        <v>0.17905190890755529</v>
      </c>
      <c r="G135" s="116">
        <v>0.29451075726698894</v>
      </c>
      <c r="H135" s="116">
        <v>0.87590917350290809</v>
      </c>
      <c r="I135" s="116">
        <v>0.70459838596636226</v>
      </c>
      <c r="J135" s="116">
        <v>0.52409282021174963</v>
      </c>
      <c r="K135" s="94">
        <v>0.88737708193879317</v>
      </c>
      <c r="L135" s="95"/>
      <c r="M135" s="96">
        <v>134</v>
      </c>
      <c r="N135" s="119">
        <v>2.0423985099780948</v>
      </c>
      <c r="O135" s="119">
        <v>2.0777883829839627</v>
      </c>
      <c r="P135" s="119">
        <v>0.62859829885853535</v>
      </c>
      <c r="Q135" s="119">
        <v>-0.32642603551053467</v>
      </c>
      <c r="R135" s="119">
        <v>-0.91898423572950072</v>
      </c>
      <c r="S135" s="119">
        <v>-0.54025452551893849</v>
      </c>
      <c r="T135" s="119">
        <v>1.1547772564860415</v>
      </c>
      <c r="U135" s="116">
        <v>0.53767241286823386</v>
      </c>
      <c r="V135" s="116">
        <v>6.04285010463598E-2</v>
      </c>
      <c r="W135" s="88">
        <v>1.212696610759572</v>
      </c>
      <c r="X135" s="50"/>
      <c r="Y135" s="89">
        <v>134</v>
      </c>
      <c r="Z135" s="116">
        <f>(幕後結果!$AB$2+幕後結果!$AB$4*幕後結果_最佳化!$N1136)*12/3</f>
        <v>2.4874503557269994</v>
      </c>
      <c r="AA135" s="116">
        <f>(幕後結果!$AC$2+幕後結果!$AC$4*幕後結果_最佳化!$O1136)*12/3</f>
        <v>1.6628791819089017</v>
      </c>
      <c r="AB135" s="116">
        <f>(幕後結果!$AD$2+幕後結果!$AD$4*幕後結果_最佳化!$P1136)*12/3</f>
        <v>1.8328631343067368</v>
      </c>
      <c r="AC135" s="116">
        <f>(幕後結果!$AE$2+幕後結果!$AE$4*幕後結果_最佳化!$Q1136)*12/3</f>
        <v>1.2804974235241904</v>
      </c>
      <c r="AD135" s="116">
        <f>(幕後結果!$AF$2+幕後結果!$AF$4*幕後結果_最佳化!$R1136)*12/3</f>
        <v>-0.51397466326916885</v>
      </c>
      <c r="AE135" s="116">
        <f>(幕後結果!$AG$2+幕後結果!$AG$4*幕後結果_最佳化!$S1136)*12/3</f>
        <v>0.75368523627606399</v>
      </c>
      <c r="AF135" s="116">
        <f>(幕後結果!$AH$2+幕後結果!$AH$4*幕後結果_最佳化!$T1136)*12/3</f>
        <v>2.5870484317532778</v>
      </c>
      <c r="AG135" s="116">
        <f>(幕後結果!$AI$2+幕後結果!$AI$4*幕後結果_最佳化!$U1136)*12/3</f>
        <v>0.53719430421741521</v>
      </c>
      <c r="AH135" s="116">
        <f>(幕後結果!$AJ$2+幕後結果!$AJ$4*幕後結果_最佳化!$V1136)*12/3</f>
        <v>1.5082104220672796</v>
      </c>
      <c r="AI135" s="90">
        <f>(幕後結果!$AK$2+幕後結果!$AK$4*幕後結果_最佳化!$W1136)*12/3</f>
        <v>0.71820639602947745</v>
      </c>
      <c r="AJ135" s="50"/>
      <c r="AK135" s="50"/>
      <c r="AL135" s="50"/>
      <c r="AM135" s="98">
        <v>134</v>
      </c>
      <c r="AN135" s="116">
        <f t="shared" si="27"/>
        <v>0.1198535727170767</v>
      </c>
      <c r="AO135" s="116">
        <f t="shared" si="28"/>
        <v>2.4196503786086336E-2</v>
      </c>
      <c r="AP135" s="116">
        <f t="shared" si="29"/>
        <v>0.16049369123699292</v>
      </c>
      <c r="AQ135" s="116">
        <f t="shared" si="30"/>
        <v>0.16514945599255448</v>
      </c>
      <c r="AR135" s="116">
        <f t="shared" si="31"/>
        <v>8.2885132101341977E-2</v>
      </c>
      <c r="AS135" s="116">
        <f t="shared" si="32"/>
        <v>0.12447987154093999</v>
      </c>
      <c r="AT135" s="116">
        <f t="shared" si="33"/>
        <v>8.7512788435063146E-2</v>
      </c>
      <c r="AU135" s="116">
        <f t="shared" si="34"/>
        <v>9.9376236216242267E-2</v>
      </c>
      <c r="AV135" s="116">
        <f t="shared" si="35"/>
        <v>0.12979890101179334</v>
      </c>
      <c r="AW135" s="116">
        <f t="shared" si="36"/>
        <v>6.2538469619087197E-3</v>
      </c>
      <c r="AX135" s="116">
        <f t="shared" si="37"/>
        <v>0.99999999999999989</v>
      </c>
      <c r="AY135" s="116">
        <f>SUMPRODUCT(AN135:AW135,幕後結果_最佳化!$Z$1005:$AI$1005)</f>
        <v>0.25394452791890432</v>
      </c>
      <c r="AZ135" s="116">
        <f>(SUMPRODUCT(AN135:AW135,MMULT(AN135:AW135,幕後結果!$AB$9:$AK$18)))*252</f>
        <v>4.8163818903438481E-2</v>
      </c>
      <c r="BA135" s="116">
        <f t="shared" si="38"/>
        <v>0.21946256834239064</v>
      </c>
      <c r="BB135" s="92">
        <f t="shared" si="39"/>
        <v>0.96164247740711273</v>
      </c>
      <c r="BC135" s="50"/>
      <c r="BD135" s="50"/>
    </row>
    <row r="136" spans="1:56">
      <c r="A136" s="85">
        <v>135</v>
      </c>
      <c r="B136" s="116">
        <v>0.25428398456337686</v>
      </c>
      <c r="C136" s="116">
        <v>0.8198753442284219</v>
      </c>
      <c r="D136" s="116">
        <v>0.73424962440094088</v>
      </c>
      <c r="E136" s="116">
        <v>0.39645248728457338</v>
      </c>
      <c r="F136" s="116">
        <v>0.30441083871675012</v>
      </c>
      <c r="G136" s="116">
        <v>0.38513927283455751</v>
      </c>
      <c r="H136" s="116">
        <v>0.88746526024982697</v>
      </c>
      <c r="I136" s="116">
        <v>0.36187008058671788</v>
      </c>
      <c r="J136" s="116">
        <v>0.16934076403461007</v>
      </c>
      <c r="K136" s="94">
        <v>0.86226936255925568</v>
      </c>
      <c r="L136" s="95"/>
      <c r="M136" s="96">
        <v>135</v>
      </c>
      <c r="N136" s="119">
        <v>-0.66106914889060331</v>
      </c>
      <c r="O136" s="119">
        <v>0.91489013101235006</v>
      </c>
      <c r="P136" s="119">
        <v>0.62571674015567347</v>
      </c>
      <c r="Q136" s="119">
        <v>-0.2625402288713149</v>
      </c>
      <c r="R136" s="119">
        <v>-0.51175615804079122</v>
      </c>
      <c r="S136" s="119">
        <v>-0.29201056563230648</v>
      </c>
      <c r="T136" s="119">
        <v>1.2131578402745304</v>
      </c>
      <c r="U136" s="116">
        <v>-0.3534646027834949</v>
      </c>
      <c r="V136" s="116">
        <v>-0.95677362375629749</v>
      </c>
      <c r="W136" s="88">
        <v>1.090571956502121</v>
      </c>
      <c r="X136" s="50"/>
      <c r="Y136" s="89">
        <v>135</v>
      </c>
      <c r="Z136" s="116">
        <f>(幕後結果!$AB$2+幕後結果!$AB$4*幕後結果_最佳化!$N1137)*12/3</f>
        <v>-0.86904098911174232</v>
      </c>
      <c r="AA136" s="116">
        <f>(幕後結果!$AC$2+幕後結果!$AC$4*幕後結果_最佳化!$O1137)*12/3</f>
        <v>-0.17457040374674948</v>
      </c>
      <c r="AB136" s="116">
        <f>(幕後結果!$AD$2+幕後結果!$AD$4*幕後結果_最佳化!$P1137)*12/3</f>
        <v>0.89802535909618164</v>
      </c>
      <c r="AC136" s="116">
        <f>(幕後結果!$AE$2+幕後結果!$AE$4*幕後結果_最佳化!$Q1137)*12/3</f>
        <v>0.96390453623912065</v>
      </c>
      <c r="AD136" s="116">
        <f>(幕後結果!$AF$2+幕後結果!$AF$4*幕後結果_最佳化!$R1137)*12/3</f>
        <v>-0.2591745198681854</v>
      </c>
      <c r="AE136" s="116">
        <f>(幕後結果!$AG$2+幕後結果!$AG$4*幕後結果_最佳化!$S1137)*12/3</f>
        <v>0.13405306249566465</v>
      </c>
      <c r="AF136" s="116">
        <f>(幕後結果!$AH$2+幕後結果!$AH$4*幕後結果_最佳化!$T1137)*12/3</f>
        <v>2.1096009990670908</v>
      </c>
      <c r="AG136" s="116">
        <f>(幕後結果!$AI$2+幕後結果!$AI$4*幕後結果_最佳化!$U1137)*12/3</f>
        <v>-1.724971527467253</v>
      </c>
      <c r="AH136" s="116">
        <f>(幕後結果!$AJ$2+幕後結果!$AJ$4*幕後結果_最佳化!$V1137)*12/3</f>
        <v>-0.15203188749897123</v>
      </c>
      <c r="AI136" s="90">
        <f>(幕後結果!$AK$2+幕後結果!$AK$4*幕後結果_最佳化!$W1137)*12/3</f>
        <v>-8.4953357213707281E-2</v>
      </c>
      <c r="AJ136" s="50"/>
      <c r="AK136" s="50"/>
      <c r="AL136" s="50"/>
      <c r="AM136" s="98">
        <v>135</v>
      </c>
      <c r="AN136" s="116">
        <f t="shared" si="27"/>
        <v>9.7943845970973109E-2</v>
      </c>
      <c r="AO136" s="116">
        <f t="shared" si="28"/>
        <v>0.10729148008352409</v>
      </c>
      <c r="AP136" s="116">
        <f t="shared" si="29"/>
        <v>0.13850804661439062</v>
      </c>
      <c r="AQ136" s="116">
        <f t="shared" si="30"/>
        <v>5.6109125999035191E-2</v>
      </c>
      <c r="AR136" s="116">
        <f t="shared" si="31"/>
        <v>0.11297452853182935</v>
      </c>
      <c r="AS136" s="116">
        <f t="shared" si="32"/>
        <v>0.11418111660653721</v>
      </c>
      <c r="AT136" s="116">
        <f t="shared" si="33"/>
        <v>4.8089145611405038E-2</v>
      </c>
      <c r="AU136" s="116">
        <f t="shared" si="34"/>
        <v>8.2894963238473687E-2</v>
      </c>
      <c r="AV136" s="116">
        <f t="shared" si="35"/>
        <v>9.2887625354610398E-2</v>
      </c>
      <c r="AW136" s="116">
        <f t="shared" si="36"/>
        <v>0.14912012198922145</v>
      </c>
      <c r="AX136" s="116">
        <f t="shared" si="37"/>
        <v>1</v>
      </c>
      <c r="AY136" s="116">
        <f>SUMPRODUCT(AN136:AW136,幕後結果_最佳化!$Z$1005:$AI$1005)</f>
        <v>-6.6595005443676913E-2</v>
      </c>
      <c r="AZ136" s="116">
        <f>(SUMPRODUCT(AN136:AW136,MMULT(AN136:AW136,幕後結果!$AB$9:$AK$18)))*252</f>
        <v>4.5096434078135565E-2</v>
      </c>
      <c r="BA136" s="116">
        <f t="shared" si="38"/>
        <v>0.21235921001486036</v>
      </c>
      <c r="BB136" s="92">
        <f t="shared" si="39"/>
        <v>-0.51561222814878016</v>
      </c>
      <c r="BC136" s="50"/>
      <c r="BD136" s="50"/>
    </row>
    <row r="137" spans="1:56">
      <c r="A137" s="85">
        <v>136</v>
      </c>
      <c r="B137" s="116">
        <v>6.9306367285032255E-2</v>
      </c>
      <c r="C137" s="116">
        <v>0.35075731669500509</v>
      </c>
      <c r="D137" s="116">
        <v>0.53401255325223973</v>
      </c>
      <c r="E137" s="116">
        <v>0.3171716824770201</v>
      </c>
      <c r="F137" s="116">
        <v>0.94362676473771945</v>
      </c>
      <c r="G137" s="116">
        <v>0.25006002111202252</v>
      </c>
      <c r="H137" s="116">
        <v>0.42448119724056577</v>
      </c>
      <c r="I137" s="116">
        <v>0.45134160652065969</v>
      </c>
      <c r="J137" s="116">
        <v>0.6845948458250497</v>
      </c>
      <c r="K137" s="94">
        <v>0.8255454826733073</v>
      </c>
      <c r="L137" s="95"/>
      <c r="M137" s="96">
        <v>136</v>
      </c>
      <c r="N137" s="119">
        <v>-1.4809768797970644</v>
      </c>
      <c r="O137" s="119">
        <v>-0.38327667294975148</v>
      </c>
      <c r="P137" s="119">
        <v>8.5360376027208806E-2</v>
      </c>
      <c r="Q137" s="119">
        <v>-0.4756224689701844</v>
      </c>
      <c r="R137" s="119">
        <v>1.5859684330979256</v>
      </c>
      <c r="S137" s="119">
        <v>-0.6743008838836374</v>
      </c>
      <c r="T137" s="119">
        <v>-0.19044250300189033</v>
      </c>
      <c r="U137" s="116">
        <v>-0.12227249663723415</v>
      </c>
      <c r="V137" s="116">
        <v>0.48058664594548889</v>
      </c>
      <c r="W137" s="88">
        <v>0.93670750507547229</v>
      </c>
      <c r="X137" s="50"/>
      <c r="Y137" s="89">
        <v>136</v>
      </c>
      <c r="Z137" s="116">
        <f>(幕後結果!$AB$2+幕後結果!$AB$4*幕後結果_最佳化!$N1138)*12/3</f>
        <v>-1.8869977578291184</v>
      </c>
      <c r="AA137" s="116">
        <f>(幕後結果!$AC$2+幕後結果!$AC$4*幕後結果_最佳化!$O1138)*12/3</f>
        <v>-2.0347766756206953</v>
      </c>
      <c r="AB137" s="116">
        <f>(幕後結果!$AD$2+幕後結果!$AD$4*幕後結果_最佳化!$P1138)*12/3</f>
        <v>5.1317753142941014E-2</v>
      </c>
      <c r="AC137" s="116">
        <f>(幕後結果!$AE$2+幕後結果!$AE$4*幕後結果_最佳化!$Q1138)*12/3</f>
        <v>0.40855321710133125</v>
      </c>
      <c r="AD137" s="116">
        <f>(幕後結果!$AF$2+幕後結果!$AF$4*幕後結果_最佳化!$R1138)*12/3</f>
        <v>0.97020308028434776</v>
      </c>
      <c r="AE137" s="116">
        <f>(幕後結果!$AG$2+幕後結果!$AG$4*幕後結果_最佳化!$S1138)*12/3</f>
        <v>-0.66632845032924981</v>
      </c>
      <c r="AF137" s="116">
        <f>(幕後結果!$AH$2+幕後結果!$AH$4*幕後結果_最佳化!$T1138)*12/3</f>
        <v>1.1111328167861472</v>
      </c>
      <c r="AG137" s="116">
        <f>(幕後結果!$AI$2+幕後結果!$AI$4*幕後結果_最佳化!$U1138)*12/3</f>
        <v>-1.475978096040959</v>
      </c>
      <c r="AH137" s="116">
        <f>(幕後結果!$AJ$2+幕後結果!$AJ$4*幕後結果_最佳化!$V1138)*12/3</f>
        <v>0.12614853564627773</v>
      </c>
      <c r="AI137" s="90">
        <f>(幕後結果!$AK$2+幕後結果!$AK$4*幕後結果_最佳化!$W1138)*12/3</f>
        <v>-0.20331513643469756</v>
      </c>
      <c r="AJ137" s="50"/>
      <c r="AK137" s="50"/>
      <c r="AL137" s="50"/>
      <c r="AM137" s="98">
        <v>136</v>
      </c>
      <c r="AN137" s="116">
        <f t="shared" si="27"/>
        <v>8.127951856780595E-2</v>
      </c>
      <c r="AO137" s="116">
        <f t="shared" si="28"/>
        <v>2.2332295788911091E-2</v>
      </c>
      <c r="AP137" s="116">
        <f t="shared" si="29"/>
        <v>7.5071754397267584E-2</v>
      </c>
      <c r="AQ137" s="116">
        <f t="shared" si="30"/>
        <v>0.21244170479670085</v>
      </c>
      <c r="AR137" s="116">
        <f t="shared" si="31"/>
        <v>0.13940119263167908</v>
      </c>
      <c r="AS137" s="116">
        <f t="shared" si="32"/>
        <v>0.20365775587509422</v>
      </c>
      <c r="AT137" s="116">
        <f t="shared" si="33"/>
        <v>4.6615097634777961E-2</v>
      </c>
      <c r="AU137" s="116">
        <f t="shared" si="34"/>
        <v>0.14815391365749386</v>
      </c>
      <c r="AV137" s="116">
        <f t="shared" si="35"/>
        <v>1.7701598731950138E-2</v>
      </c>
      <c r="AW137" s="116">
        <f t="shared" si="36"/>
        <v>5.3345167918319204E-2</v>
      </c>
      <c r="AX137" s="116">
        <f t="shared" si="37"/>
        <v>1</v>
      </c>
      <c r="AY137" s="116">
        <f>SUMPRODUCT(AN137:AW137,幕後結果_最佳化!$Z$1005:$AI$1005)</f>
        <v>0.16222661920223247</v>
      </c>
      <c r="AZ137" s="116">
        <f>(SUMPRODUCT(AN137:AW137,MMULT(AN137:AW137,幕後結果!$AB$9:$AK$18)))*252</f>
        <v>4.9603833415187412E-2</v>
      </c>
      <c r="BA137" s="116">
        <f t="shared" si="38"/>
        <v>0.22271918061807658</v>
      </c>
      <c r="BB137" s="92">
        <f t="shared" si="39"/>
        <v>0.53577163345826151</v>
      </c>
      <c r="BC137" s="50"/>
      <c r="BD137" s="50"/>
    </row>
    <row r="138" spans="1:56">
      <c r="A138" s="85">
        <v>137</v>
      </c>
      <c r="B138" s="116">
        <v>0.89022952483996431</v>
      </c>
      <c r="C138" s="116">
        <v>0.89870869689185051</v>
      </c>
      <c r="D138" s="116">
        <v>0.590266672707358</v>
      </c>
      <c r="E138" s="116">
        <v>0.74794017553841852</v>
      </c>
      <c r="F138" s="116">
        <v>0.67950176359697623</v>
      </c>
      <c r="G138" s="116">
        <v>0.9157002971230328</v>
      </c>
      <c r="H138" s="116">
        <v>0.46167230126630421</v>
      </c>
      <c r="I138" s="116">
        <v>0.60441054714950693</v>
      </c>
      <c r="J138" s="116">
        <v>0.1835725839115927</v>
      </c>
      <c r="K138" s="94">
        <v>0.82193347299703734</v>
      </c>
      <c r="L138" s="95"/>
      <c r="M138" s="96">
        <v>137</v>
      </c>
      <c r="N138" s="119">
        <v>1.2277496808814641</v>
      </c>
      <c r="O138" s="119">
        <v>1.2742280522557812</v>
      </c>
      <c r="P138" s="119">
        <v>0.22823101058816636</v>
      </c>
      <c r="Q138" s="119">
        <v>0.66802184405838694</v>
      </c>
      <c r="R138" s="119">
        <v>0.46630601652208897</v>
      </c>
      <c r="S138" s="119">
        <v>1.3767181476415442</v>
      </c>
      <c r="T138" s="119">
        <v>-9.6221566705704697E-2</v>
      </c>
      <c r="U138" s="116">
        <v>0.26478005081688782</v>
      </c>
      <c r="V138" s="116">
        <v>-0.90183378876124254</v>
      </c>
      <c r="W138" s="88">
        <v>0.92275853478561387</v>
      </c>
      <c r="X138" s="50"/>
      <c r="Y138" s="89">
        <v>137</v>
      </c>
      <c r="Z138" s="116">
        <f>(幕後結果!$AB$2+幕後結果!$AB$4*幕後結果_最佳化!$N1139)*12/3</f>
        <v>1.4760227786388063</v>
      </c>
      <c r="AA138" s="116">
        <f>(幕後結果!$AC$2+幕後結果!$AC$4*幕後結果_最佳化!$O1139)*12/3</f>
        <v>0.48473362074592385</v>
      </c>
      <c r="AB138" s="116">
        <f>(幕後結果!$AD$2+幕後結果!$AD$4*幕後結果_最佳化!$P1139)*12/3</f>
        <v>1.1591968412363458</v>
      </c>
      <c r="AC138" s="116">
        <f>(幕後結果!$AE$2+幕後結果!$AE$4*幕後結果_最佳化!$Q1139)*12/3</f>
        <v>1.7196837954908208</v>
      </c>
      <c r="AD138" s="116">
        <f>(幕後結果!$AF$2+幕後結果!$AF$4*幕後結果_最佳化!$R1139)*12/3</f>
        <v>0.40434751835757154</v>
      </c>
      <c r="AE138" s="116">
        <f>(幕後結果!$AG$2+幕後結果!$AG$4*幕後結果_最佳化!$S1139)*12/3</f>
        <v>2.3808682974256681</v>
      </c>
      <c r="AF138" s="116">
        <f>(幕後結果!$AH$2+幕後結果!$AH$4*幕後結果_最佳化!$T1139)*12/3</f>
        <v>1.3543806150763398</v>
      </c>
      <c r="AG138" s="116">
        <f>(幕後結果!$AI$2+幕後結果!$AI$4*幕後結果_最佳化!$U1139)*12/3</f>
        <v>0.14699189955607483</v>
      </c>
      <c r="AH138" s="116">
        <f>(幕後結果!$AJ$2+幕後結果!$AJ$4*幕後結果_最佳化!$V1139)*12/3</f>
        <v>0.23622083404745062</v>
      </c>
      <c r="AI138" s="90">
        <f>(幕後結果!$AK$2+幕後結果!$AK$4*幕後結果_最佳化!$W1139)*12/3</f>
        <v>0.62431683453004205</v>
      </c>
      <c r="AJ138" s="50"/>
      <c r="AK138" s="50"/>
      <c r="AL138" s="50"/>
      <c r="AM138" s="98">
        <v>137</v>
      </c>
      <c r="AN138" s="116">
        <f t="shared" si="27"/>
        <v>0.17135950054456187</v>
      </c>
      <c r="AO138" s="116">
        <f t="shared" si="28"/>
        <v>9.1546995905716133E-2</v>
      </c>
      <c r="AP138" s="116">
        <f t="shared" si="29"/>
        <v>0.15328657391281639</v>
      </c>
      <c r="AQ138" s="116">
        <f t="shared" si="30"/>
        <v>0.16521009839998094</v>
      </c>
      <c r="AR138" s="116">
        <f t="shared" si="31"/>
        <v>1.3341656288980593E-2</v>
      </c>
      <c r="AS138" s="116">
        <f t="shared" si="32"/>
        <v>0.12975518857663509</v>
      </c>
      <c r="AT138" s="116">
        <f t="shared" si="33"/>
        <v>8.430076223209064E-2</v>
      </c>
      <c r="AU138" s="116">
        <f t="shared" si="34"/>
        <v>3.527032405840233E-2</v>
      </c>
      <c r="AV138" s="116">
        <f t="shared" si="35"/>
        <v>0.14774831544738815</v>
      </c>
      <c r="AW138" s="116">
        <f t="shared" si="36"/>
        <v>8.1805846334278131E-3</v>
      </c>
      <c r="AX138" s="116">
        <f t="shared" si="37"/>
        <v>0.99999999999999989</v>
      </c>
      <c r="AY138" s="116">
        <f>SUMPRODUCT(AN138:AW138,幕後結果_最佳化!$Z$1005:$AI$1005)</f>
        <v>0.21757748687830056</v>
      </c>
      <c r="AZ138" s="116">
        <f>(SUMPRODUCT(AN138:AW138,MMULT(AN138:AW138,幕後結果!$AB$9:$AK$18)))*252</f>
        <v>5.5510909894695003E-2</v>
      </c>
      <c r="BA138" s="116">
        <f t="shared" si="38"/>
        <v>0.23560753361192635</v>
      </c>
      <c r="BB138" s="92">
        <f t="shared" si="39"/>
        <v>0.74139177215791063</v>
      </c>
      <c r="BC138" s="50"/>
      <c r="BD138" s="50"/>
    </row>
    <row r="139" spans="1:56">
      <c r="A139" s="85">
        <v>138</v>
      </c>
      <c r="B139" s="116">
        <v>0.59005816493296637</v>
      </c>
      <c r="C139" s="116">
        <v>0.82376707288347628</v>
      </c>
      <c r="D139" s="116">
        <v>0.92472041694788243</v>
      </c>
      <c r="E139" s="116">
        <v>3.1121618417539798E-2</v>
      </c>
      <c r="F139" s="116">
        <v>0.52338522281278843</v>
      </c>
      <c r="G139" s="116">
        <v>0.57424171884269493</v>
      </c>
      <c r="H139" s="116">
        <v>0.16047035731740711</v>
      </c>
      <c r="I139" s="116">
        <v>0.78378840228253144</v>
      </c>
      <c r="J139" s="116">
        <v>0.84353229985302147</v>
      </c>
      <c r="K139" s="94">
        <v>0.91164411018283187</v>
      </c>
      <c r="L139" s="95"/>
      <c r="M139" s="96">
        <v>138</v>
      </c>
      <c r="N139" s="119">
        <v>0.2276946008034185</v>
      </c>
      <c r="O139" s="119">
        <v>0.92981697798640206</v>
      </c>
      <c r="P139" s="119">
        <v>1.4375591937443344</v>
      </c>
      <c r="Q139" s="119">
        <v>-1.864559053375872</v>
      </c>
      <c r="R139" s="119">
        <v>5.8651670504627662E-2</v>
      </c>
      <c r="S139" s="119">
        <v>0.18718375377998558</v>
      </c>
      <c r="T139" s="119">
        <v>-0.99252659098671314</v>
      </c>
      <c r="U139" s="116">
        <v>0.78505180483668269</v>
      </c>
      <c r="V139" s="116">
        <v>1.0090818111953712</v>
      </c>
      <c r="W139" s="88">
        <v>1.3509489707932392</v>
      </c>
      <c r="X139" s="50"/>
      <c r="Y139" s="89">
        <v>138</v>
      </c>
      <c r="Z139" s="116">
        <f>(幕後結果!$AB$2+幕後結果!$AB$4*幕後結果_最佳化!$N1140)*12/3</f>
        <v>0.23440399705936621</v>
      </c>
      <c r="AA139" s="116">
        <f>(幕後結果!$AC$2+幕後結果!$AC$4*幕後結果_最佳化!$O1140)*12/3</f>
        <v>-7.67798160978721E-2</v>
      </c>
      <c r="AB139" s="116">
        <f>(幕後結果!$AD$2+幕後結果!$AD$4*幕後結果_最佳化!$P1140)*12/3</f>
        <v>1.8702313761497631</v>
      </c>
      <c r="AC139" s="116">
        <f>(幕後結果!$AE$2+幕後結果!$AE$4*幕後結果_最佳化!$Q1140)*12/3</f>
        <v>4.9098073104666407E-2</v>
      </c>
      <c r="AD139" s="116">
        <f>(幕後結果!$AF$2+幕後結果!$AF$4*幕後結果_最佳化!$R1140)*12/3</f>
        <v>3.7828387767229119E-2</v>
      </c>
      <c r="AE139" s="116">
        <f>(幕後結果!$AG$2+幕後結果!$AG$4*幕後結果_最佳化!$S1140)*12/3</f>
        <v>-2.6109874023921842E-4</v>
      </c>
      <c r="AF139" s="116">
        <f>(幕後結果!$AH$2+幕後結果!$AH$4*幕後結果_最佳化!$T1140)*12/3</f>
        <v>0.60305099391996031</v>
      </c>
      <c r="AG139" s="116">
        <f>(幕後結果!$AI$2+幕後結果!$AI$4*幕後結果_最佳化!$U1140)*12/3</f>
        <v>0.16064426303235635</v>
      </c>
      <c r="AH139" s="116">
        <f>(幕後結果!$AJ$2+幕後結果!$AJ$4*幕後結果_最佳化!$V1140)*12/3</f>
        <v>1.1710196604101504</v>
      </c>
      <c r="AI139" s="90">
        <f>(幕後結果!$AK$2+幕後結果!$AK$4*幕後結果_最佳化!$W1140)*12/3</f>
        <v>0.27275522373637745</v>
      </c>
      <c r="AJ139" s="50"/>
      <c r="AK139" s="50"/>
      <c r="AL139" s="50"/>
      <c r="AM139" s="98">
        <v>138</v>
      </c>
      <c r="AN139" s="116">
        <f t="shared" si="27"/>
        <v>8.0825722828864119E-2</v>
      </c>
      <c r="AO139" s="116">
        <f t="shared" si="28"/>
        <v>9.474987558060155E-2</v>
      </c>
      <c r="AP139" s="116">
        <f t="shared" si="29"/>
        <v>6.3102584299731118E-2</v>
      </c>
      <c r="AQ139" s="116">
        <f t="shared" si="30"/>
        <v>0.16217853403584057</v>
      </c>
      <c r="AR139" s="116">
        <f t="shared" si="31"/>
        <v>0.21722426603550646</v>
      </c>
      <c r="AS139" s="116">
        <f t="shared" si="32"/>
        <v>8.605043132708207E-3</v>
      </c>
      <c r="AT139" s="116">
        <f t="shared" si="33"/>
        <v>3.9197217944075192E-2</v>
      </c>
      <c r="AU139" s="116">
        <f t="shared" si="34"/>
        <v>6.5655403880895039E-2</v>
      </c>
      <c r="AV139" s="116">
        <f t="shared" si="35"/>
        <v>0.21723997594602154</v>
      </c>
      <c r="AW139" s="116">
        <f t="shared" si="36"/>
        <v>5.1221376315756191E-2</v>
      </c>
      <c r="AX139" s="116">
        <f t="shared" si="37"/>
        <v>0.99999999999999989</v>
      </c>
      <c r="AY139" s="116">
        <f>SUMPRODUCT(AN139:AW139,幕後結果_最佳化!$Z$1005:$AI$1005)</f>
        <v>2.9914206725254487E-2</v>
      </c>
      <c r="AZ139" s="116">
        <f>(SUMPRODUCT(AN139:AW139,MMULT(AN139:AW139,幕後結果!$AB$9:$AK$18)))*252</f>
        <v>4.1538155374725667E-2</v>
      </c>
      <c r="BA139" s="116">
        <f t="shared" si="38"/>
        <v>0.20380911504328178</v>
      </c>
      <c r="BB139" s="92">
        <f t="shared" si="39"/>
        <v>-6.3715468623607899E-2</v>
      </c>
      <c r="BC139" s="50"/>
      <c r="BD139" s="50"/>
    </row>
    <row r="140" spans="1:56">
      <c r="A140" s="85">
        <v>139</v>
      </c>
      <c r="B140" s="116">
        <v>0.4521070081615719</v>
      </c>
      <c r="C140" s="116">
        <v>3.5772864180525721E-2</v>
      </c>
      <c r="D140" s="116">
        <v>0.10603640105366963</v>
      </c>
      <c r="E140" s="116">
        <v>0.82578173918965003</v>
      </c>
      <c r="F140" s="116">
        <v>0.11982486191123831</v>
      </c>
      <c r="G140" s="116">
        <v>0.58238337404216911</v>
      </c>
      <c r="H140" s="116">
        <v>0.13040182321764004</v>
      </c>
      <c r="I140" s="116">
        <v>0.34296276472627785</v>
      </c>
      <c r="J140" s="116">
        <v>0.48837332354412011</v>
      </c>
      <c r="K140" s="94">
        <v>0.41689114935083005</v>
      </c>
      <c r="L140" s="95"/>
      <c r="M140" s="96">
        <v>139</v>
      </c>
      <c r="N140" s="119">
        <v>-0.1203397507867735</v>
      </c>
      <c r="O140" s="119">
        <v>-1.8019979483066306</v>
      </c>
      <c r="P140" s="119">
        <v>-1.2478860169411541</v>
      </c>
      <c r="Q140" s="119">
        <v>0.93762623992431826</v>
      </c>
      <c r="R140" s="119">
        <v>-1.1758627560379997</v>
      </c>
      <c r="S140" s="119">
        <v>0.20799451267355804</v>
      </c>
      <c r="T140" s="119">
        <v>-1.1244936887586459</v>
      </c>
      <c r="U140" s="116">
        <v>-0.40439057551424618</v>
      </c>
      <c r="V140" s="116">
        <v>-2.9147882754036614E-2</v>
      </c>
      <c r="W140" s="88">
        <v>-0.20985313736689959</v>
      </c>
      <c r="X140" s="50"/>
      <c r="Y140" s="89">
        <v>139</v>
      </c>
      <c r="Z140" s="116">
        <f>(幕後結果!$AB$2+幕後結果!$AB$4*幕後結果_最佳化!$N1141)*12/3</f>
        <v>-0.19769819028763572</v>
      </c>
      <c r="AA140" s="116">
        <f>(幕後結果!$AC$2+幕後結果!$AC$4*幕後結果_最佳化!$O1141)*12/3</f>
        <v>-3.8716589998724356</v>
      </c>
      <c r="AB140" s="116">
        <f>(幕後結果!$AD$2+幕後結果!$AD$4*幕後結果_最佳化!$P1141)*12/3</f>
        <v>-0.83749465835024395</v>
      </c>
      <c r="AC140" s="116">
        <f>(幕後結果!$AE$2+幕後結果!$AE$4*幕後結果_最佳化!$Q1141)*12/3</f>
        <v>0.95465253715676746</v>
      </c>
      <c r="AD140" s="116">
        <f>(幕後結果!$AF$2+幕後結果!$AF$4*幕後結果_最佳化!$R1141)*12/3</f>
        <v>-1.1075953349922512</v>
      </c>
      <c r="AE140" s="116">
        <f>(幕後結果!$AG$2+幕後結果!$AG$4*幕後結果_最佳化!$S1141)*12/3</f>
        <v>0.16524935080054681</v>
      </c>
      <c r="AF140" s="116">
        <f>(幕後結果!$AH$2+幕後結果!$AH$4*幕後結果_最佳化!$T1141)*12/3</f>
        <v>-0.34133208189128594</v>
      </c>
      <c r="AG140" s="116">
        <f>(幕後結果!$AI$2+幕後結果!$AI$4*幕後結果_最佳化!$U1141)*12/3</f>
        <v>-1.4887952273734282</v>
      </c>
      <c r="AH140" s="116">
        <f>(幕後結果!$AJ$2+幕後結果!$AJ$4*幕後結果_最佳化!$V1141)*12/3</f>
        <v>-0.97545256503435207</v>
      </c>
      <c r="AI140" s="90">
        <f>(幕後結果!$AK$2+幕後結果!$AK$4*幕後結果_最佳化!$W1141)*12/3</f>
        <v>-1.0311760090437292</v>
      </c>
      <c r="AJ140" s="50"/>
      <c r="AK140" s="50"/>
      <c r="AL140" s="50"/>
      <c r="AM140" s="98">
        <v>139</v>
      </c>
      <c r="AN140" s="116">
        <f t="shared" si="27"/>
        <v>0.20748500136523537</v>
      </c>
      <c r="AO140" s="116">
        <f t="shared" si="28"/>
        <v>0.1431699785945055</v>
      </c>
      <c r="AP140" s="116">
        <f t="shared" si="29"/>
        <v>9.6517567676932842E-2</v>
      </c>
      <c r="AQ140" s="116">
        <f t="shared" si="30"/>
        <v>0.12507868335677472</v>
      </c>
      <c r="AR140" s="116">
        <f t="shared" si="31"/>
        <v>9.6421772518338875E-2</v>
      </c>
      <c r="AS140" s="116">
        <f t="shared" si="32"/>
        <v>4.2965083142818654E-2</v>
      </c>
      <c r="AT140" s="116">
        <f t="shared" si="33"/>
        <v>1.8879639664644725E-2</v>
      </c>
      <c r="AU140" s="116">
        <f t="shared" si="34"/>
        <v>6.3436252422188463E-2</v>
      </c>
      <c r="AV140" s="116">
        <f t="shared" si="35"/>
        <v>3.7615486442504849E-2</v>
      </c>
      <c r="AW140" s="116">
        <f t="shared" si="36"/>
        <v>0.16843053481605597</v>
      </c>
      <c r="AX140" s="116">
        <f t="shared" si="37"/>
        <v>0.99999999999999989</v>
      </c>
      <c r="AY140" s="116">
        <f>SUMPRODUCT(AN140:AW140,幕後結果_最佳化!$Z$1005:$AI$1005)</f>
        <v>-0.13038516321725627</v>
      </c>
      <c r="AZ140" s="116">
        <f>(SUMPRODUCT(AN140:AW140,MMULT(AN140:AW140,幕後結果!$AB$9:$AK$18)))*252</f>
        <v>5.1960079008700033E-2</v>
      </c>
      <c r="BA140" s="116">
        <f t="shared" si="38"/>
        <v>0.22794753564954379</v>
      </c>
      <c r="BB140" s="92">
        <f t="shared" si="39"/>
        <v>-0.76019757232064233</v>
      </c>
      <c r="BC140" s="50"/>
      <c r="BD140" s="50"/>
    </row>
    <row r="141" spans="1:56">
      <c r="A141" s="85">
        <v>140</v>
      </c>
      <c r="B141" s="116">
        <v>0.47468441723006216</v>
      </c>
      <c r="C141" s="116">
        <v>1.8750659693209659E-2</v>
      </c>
      <c r="D141" s="116">
        <v>0.81404139347430426</v>
      </c>
      <c r="E141" s="116">
        <v>0.63049402048764591</v>
      </c>
      <c r="F141" s="116">
        <v>6.6730701310747875E-2</v>
      </c>
      <c r="G141" s="116">
        <v>0.33690698554037901</v>
      </c>
      <c r="H141" s="116">
        <v>0.40537838821892969</v>
      </c>
      <c r="I141" s="116">
        <v>0.35441534533627417</v>
      </c>
      <c r="J141" s="116">
        <v>0.26916943340602351</v>
      </c>
      <c r="K141" s="94">
        <v>0.66140393894350757</v>
      </c>
      <c r="L141" s="95"/>
      <c r="M141" s="96">
        <v>140</v>
      </c>
      <c r="N141" s="119">
        <v>-6.3499403204889962E-2</v>
      </c>
      <c r="O141" s="119">
        <v>-2.0802640598070923</v>
      </c>
      <c r="P141" s="119">
        <v>0.89288788969899524</v>
      </c>
      <c r="Q141" s="119">
        <v>0.33316205522406983</v>
      </c>
      <c r="R141" s="119">
        <v>-1.5005909148552325</v>
      </c>
      <c r="S141" s="119">
        <v>-0.42091935531407593</v>
      </c>
      <c r="T141" s="119">
        <v>-0.23944985369415825</v>
      </c>
      <c r="U141" s="116">
        <v>-0.37342696872526254</v>
      </c>
      <c r="V141" s="116">
        <v>-0.61532688383036216</v>
      </c>
      <c r="W141" s="88">
        <v>0.41629777281116748</v>
      </c>
      <c r="X141" s="50"/>
      <c r="Y141" s="89">
        <v>140</v>
      </c>
      <c r="Z141" s="116">
        <f>(幕後結果!$AB$2+幕後結果!$AB$4*幕後結果_最佳化!$N1142)*12/3</f>
        <v>-0.12712803418817128</v>
      </c>
      <c r="AA141" s="116">
        <f>(幕後結果!$AC$2+幕後結果!$AC$4*幕後結果_最佳化!$O1142)*12/3</f>
        <v>-4.2501914170419264</v>
      </c>
      <c r="AB141" s="116">
        <f>(幕後結果!$AD$2+幕後結果!$AD$4*幕後結果_最佳化!$P1142)*12/3</f>
        <v>1.0051558107809873</v>
      </c>
      <c r="AC141" s="116">
        <f>(幕後結果!$AE$2+幕後結果!$AE$4*幕後結果_最佳化!$Q1142)*12/3</f>
        <v>0.97622289617311397</v>
      </c>
      <c r="AD141" s="116">
        <f>(幕後結果!$AF$2+幕後結果!$AF$4*幕後結果_最佳化!$R1142)*12/3</f>
        <v>-1.2008536169528456</v>
      </c>
      <c r="AE141" s="116">
        <f>(幕後結果!$AG$2+幕後結果!$AG$4*幕後結果_最佳化!$S1142)*12/3</f>
        <v>-0.32223645191652761</v>
      </c>
      <c r="AF141" s="116">
        <f>(幕後結果!$AH$2+幕後結果!$AH$4*幕後結果_最佳化!$T1142)*12/3</f>
        <v>0.67110440866069065</v>
      </c>
      <c r="AG141" s="116">
        <f>(幕後結果!$AI$2+幕後結果!$AI$4*幕後結果_最佳化!$U1142)*12/3</f>
        <v>-1.4886154120332071</v>
      </c>
      <c r="AH141" s="116">
        <f>(幕後結果!$AJ$2+幕後結果!$AJ$4*幕後結果_最佳化!$V1142)*12/3</f>
        <v>-1.0814631852685548</v>
      </c>
      <c r="AI141" s="90">
        <f>(幕後結果!$AK$2+幕後結果!$AK$4*幕後結果_最佳化!$W1142)*12/3</f>
        <v>-0.87134387878880171</v>
      </c>
      <c r="AJ141" s="50"/>
      <c r="AK141" s="50"/>
      <c r="AL141" s="50"/>
      <c r="AM141" s="98">
        <v>140</v>
      </c>
      <c r="AN141" s="116">
        <f t="shared" si="27"/>
        <v>1.4664131559389715E-2</v>
      </c>
      <c r="AO141" s="116">
        <f t="shared" si="28"/>
        <v>7.8099820946328419E-2</v>
      </c>
      <c r="AP141" s="116">
        <f t="shared" si="29"/>
        <v>0.10373963716656597</v>
      </c>
      <c r="AQ141" s="116">
        <f t="shared" si="30"/>
        <v>8.6320342271099942E-2</v>
      </c>
      <c r="AR141" s="116">
        <f t="shared" si="31"/>
        <v>9.6123318568141825E-2</v>
      </c>
      <c r="AS141" s="116">
        <f t="shared" si="32"/>
        <v>0.19491159184758308</v>
      </c>
      <c r="AT141" s="116">
        <f t="shared" si="33"/>
        <v>1.0275924633224838E-2</v>
      </c>
      <c r="AU141" s="116">
        <f t="shared" si="34"/>
        <v>8.862035225958223E-2</v>
      </c>
      <c r="AV141" s="116">
        <f t="shared" si="35"/>
        <v>0.16515027830443896</v>
      </c>
      <c r="AW141" s="116">
        <f t="shared" si="36"/>
        <v>0.16209460244364496</v>
      </c>
      <c r="AX141" s="116">
        <f t="shared" si="37"/>
        <v>0.99999999999999989</v>
      </c>
      <c r="AY141" s="116">
        <f>SUMPRODUCT(AN141:AW141,幕後結果_最佳化!$Z$1005:$AI$1005)</f>
        <v>-2.9734007647447561E-2</v>
      </c>
      <c r="AZ141" s="116">
        <f>(SUMPRODUCT(AN141:AW141,MMULT(AN141:AW141,幕後結果!$AB$9:$AK$18)))*252</f>
        <v>4.5998780601115646E-2</v>
      </c>
      <c r="BA141" s="116">
        <f t="shared" si="38"/>
        <v>0.21447326313812556</v>
      </c>
      <c r="BB141" s="92">
        <f t="shared" si="39"/>
        <v>-0.33866229563854611</v>
      </c>
      <c r="BC141" s="50"/>
      <c r="BD141" s="50"/>
    </row>
    <row r="142" spans="1:56">
      <c r="A142" s="85">
        <v>141</v>
      </c>
      <c r="B142" s="116">
        <v>0.96345506535164982</v>
      </c>
      <c r="C142" s="116">
        <v>0.89864647468160297</v>
      </c>
      <c r="D142" s="116">
        <v>0.32269702630062125</v>
      </c>
      <c r="E142" s="116">
        <v>0.24718426830241547</v>
      </c>
      <c r="F142" s="116">
        <v>0.56652474574541212</v>
      </c>
      <c r="G142" s="116">
        <v>0.46154391892049618</v>
      </c>
      <c r="H142" s="116">
        <v>6.2121714750513091E-2</v>
      </c>
      <c r="I142" s="116">
        <v>0.48233797558203806</v>
      </c>
      <c r="J142" s="116">
        <v>0.93755661731664253</v>
      </c>
      <c r="K142" s="94">
        <v>0.30808811058370233</v>
      </c>
      <c r="L142" s="95"/>
      <c r="M142" s="96">
        <v>141</v>
      </c>
      <c r="N142" s="119">
        <v>1.7922691075789736</v>
      </c>
      <c r="O142" s="119">
        <v>1.2738768875389985</v>
      </c>
      <c r="P142" s="119">
        <v>-0.46017020895492827</v>
      </c>
      <c r="Q142" s="119">
        <v>-0.68337717903181738</v>
      </c>
      <c r="R142" s="119">
        <v>0.16753322330087003</v>
      </c>
      <c r="S142" s="119">
        <v>-9.6544871750309791E-2</v>
      </c>
      <c r="T142" s="119">
        <v>-1.5372037207029692</v>
      </c>
      <c r="U142" s="116">
        <v>-4.4286602110534833E-2</v>
      </c>
      <c r="V142" s="116">
        <v>1.5345810704875016</v>
      </c>
      <c r="W142" s="88">
        <v>-0.50127695549794282</v>
      </c>
      <c r="X142" s="50"/>
      <c r="Y142" s="89">
        <v>141</v>
      </c>
      <c r="Z142" s="116">
        <f>(幕後結果!$AB$2+幕後結果!$AB$4*幕後結果_最佳化!$N1143)*12/3</f>
        <v>2.1769020969053416</v>
      </c>
      <c r="AA142" s="116">
        <f>(幕後結果!$AC$2+幕後結果!$AC$4*幕後結果_最佳化!$O1143)*12/3</f>
        <v>0.53329800217797119</v>
      </c>
      <c r="AB142" s="116">
        <f>(幕後結果!$AD$2+幕後結果!$AD$4*幕後結果_最佳化!$P1143)*12/3</f>
        <v>0.73306586444837973</v>
      </c>
      <c r="AC142" s="116">
        <f>(幕後結果!$AE$2+幕後結果!$AE$4*幕後結果_最佳化!$Q1143)*12/3</f>
        <v>0.61099441952902422</v>
      </c>
      <c r="AD142" s="116">
        <f>(幕後結果!$AF$2+幕後結果!$AF$4*幕後結果_最佳化!$R1143)*12/3</f>
        <v>2.5035646563202063E-3</v>
      </c>
      <c r="AE142" s="116">
        <f>(幕後結果!$AG$2+幕後結果!$AG$4*幕後結果_最佳化!$S1143)*12/3</f>
        <v>0.52532040566483706</v>
      </c>
      <c r="AF142" s="116">
        <f>(幕後結果!$AH$2+幕後結果!$AH$4*幕後結果_最佳化!$T1143)*12/3</f>
        <v>0.2279862191763089</v>
      </c>
      <c r="AG142" s="116">
        <f>(幕後結果!$AI$2+幕後結果!$AI$4*幕後結果_最佳化!$U1143)*12/3</f>
        <v>-2.6166215177350516E-2</v>
      </c>
      <c r="AH142" s="116">
        <f>(幕後結果!$AJ$2+幕後結果!$AJ$4*幕後結果_最佳化!$V1143)*12/3</f>
        <v>1.5798079635332529</v>
      </c>
      <c r="AI142" s="90">
        <f>(幕後結果!$AK$2+幕後結果!$AK$4*幕後結果_最佳化!$W1143)*12/3</f>
        <v>-0.13045737202392749</v>
      </c>
      <c r="AJ142" s="50"/>
      <c r="AK142" s="50"/>
      <c r="AL142" s="50"/>
      <c r="AM142" s="98">
        <v>141</v>
      </c>
      <c r="AN142" s="116">
        <f t="shared" si="27"/>
        <v>6.3296952433479478E-2</v>
      </c>
      <c r="AO142" s="116">
        <f t="shared" si="28"/>
        <v>0.12529662266149069</v>
      </c>
      <c r="AP142" s="116">
        <f t="shared" si="29"/>
        <v>1.9342412371167611E-3</v>
      </c>
      <c r="AQ142" s="116">
        <f t="shared" si="30"/>
        <v>2.5005153756771654E-2</v>
      </c>
      <c r="AR142" s="116">
        <f t="shared" si="31"/>
        <v>0.29761532349839365</v>
      </c>
      <c r="AS142" s="116">
        <f t="shared" si="32"/>
        <v>6.065684476156958E-2</v>
      </c>
      <c r="AT142" s="116">
        <f t="shared" si="33"/>
        <v>0.21173263859652508</v>
      </c>
      <c r="AU142" s="116">
        <f t="shared" si="34"/>
        <v>8.1124924782340051E-3</v>
      </c>
      <c r="AV142" s="116">
        <f t="shared" si="35"/>
        <v>0.18949368238289369</v>
      </c>
      <c r="AW142" s="116">
        <f t="shared" si="36"/>
        <v>1.6856048193525409E-2</v>
      </c>
      <c r="AX142" s="116">
        <f t="shared" si="37"/>
        <v>0.99999999999999989</v>
      </c>
      <c r="AY142" s="116">
        <f>SUMPRODUCT(AN142:AW142,幕後結果_最佳化!$Z$1005:$AI$1005)</f>
        <v>0.11124842290072207</v>
      </c>
      <c r="AZ142" s="116">
        <f>(SUMPRODUCT(AN142:AW142,MMULT(AN142:AW142,幕後結果!$AB$9:$AK$18)))*252</f>
        <v>4.7753512142151393E-2</v>
      </c>
      <c r="BA142" s="116">
        <f t="shared" si="38"/>
        <v>0.21852576997267711</v>
      </c>
      <c r="BB142" s="92">
        <f t="shared" si="39"/>
        <v>0.31277053918751946</v>
      </c>
      <c r="BC142" s="50"/>
      <c r="BD142" s="50"/>
    </row>
    <row r="143" spans="1:56">
      <c r="A143" s="85">
        <v>142</v>
      </c>
      <c r="B143" s="116">
        <v>0.96795147204921195</v>
      </c>
      <c r="C143" s="116">
        <v>0.324545754053855</v>
      </c>
      <c r="D143" s="116">
        <v>0.59155372977958032</v>
      </c>
      <c r="E143" s="116">
        <v>0.27896190857330661</v>
      </c>
      <c r="F143" s="116">
        <v>0.25444618020368304</v>
      </c>
      <c r="G143" s="116">
        <v>0.32183463064499729</v>
      </c>
      <c r="H143" s="116">
        <v>0.96784849106018789</v>
      </c>
      <c r="I143" s="116">
        <v>0.17365875964458199</v>
      </c>
      <c r="J143" s="116">
        <v>0.1117683862279335</v>
      </c>
      <c r="K143" s="94">
        <v>0.72594425688695452</v>
      </c>
      <c r="L143" s="95"/>
      <c r="M143" s="96">
        <v>142</v>
      </c>
      <c r="N143" s="119">
        <v>1.8515041664361007</v>
      </c>
      <c r="O143" s="119">
        <v>-0.45502464585295882</v>
      </c>
      <c r="P143" s="119">
        <v>0.23154357064740244</v>
      </c>
      <c r="Q143" s="119">
        <v>-0.58592812362998037</v>
      </c>
      <c r="R143" s="119">
        <v>-0.66056337947272914</v>
      </c>
      <c r="S143" s="119">
        <v>-0.46257467983884243</v>
      </c>
      <c r="T143" s="119">
        <v>1.8500730759861836</v>
      </c>
      <c r="U143" s="116">
        <v>-0.93980514494096912</v>
      </c>
      <c r="V143" s="116">
        <v>-1.2171772803722707</v>
      </c>
      <c r="W143" s="88">
        <v>0.60059242243126121</v>
      </c>
      <c r="X143" s="50"/>
      <c r="Y143" s="89">
        <v>142</v>
      </c>
      <c r="Z143" s="116">
        <f>(幕後結果!$AB$2+幕後結果!$AB$4*幕後結果_最佳化!$N1144)*12/3</f>
        <v>2.2504454077390137</v>
      </c>
      <c r="AA143" s="116">
        <f>(幕後結果!$AC$2+幕後結果!$AC$4*幕後結果_最佳化!$O1144)*12/3</f>
        <v>-1.8441077532280197</v>
      </c>
      <c r="AB143" s="116">
        <f>(幕後結果!$AD$2+幕後結果!$AD$4*幕後結果_最佳化!$P1144)*12/3</f>
        <v>1.1742973768914484</v>
      </c>
      <c r="AC143" s="116">
        <f>(幕後結果!$AE$2+幕後結果!$AE$4*幕後結果_最佳化!$Q1144)*12/3</f>
        <v>0.54910966849928555</v>
      </c>
      <c r="AD143" s="116">
        <f>(幕後結果!$AF$2+幕後結果!$AF$4*幕後結果_最佳化!$R1144)*12/3</f>
        <v>-0.67137935763858758</v>
      </c>
      <c r="AE143" s="116">
        <f>(幕後結果!$AG$2+幕後結果!$AG$4*幕後結果_最佳化!$S1144)*12/3</f>
        <v>-7.3207821291917552E-2</v>
      </c>
      <c r="AF143" s="116">
        <f>(幕後結果!$AH$2+幕後結果!$AH$4*幕後結果_最佳化!$T1144)*12/3</f>
        <v>3.2571323416719782</v>
      </c>
      <c r="AG143" s="116">
        <f>(幕後結果!$AI$2+幕後結果!$AI$4*幕後結果_最佳化!$U1144)*12/3</f>
        <v>-1.0722373343498397</v>
      </c>
      <c r="AH143" s="116">
        <f>(幕後結果!$AJ$2+幕後結果!$AJ$4*幕後結果_最佳化!$V1144)*12/3</f>
        <v>-0.28305739088407977</v>
      </c>
      <c r="AI143" s="90">
        <f>(幕後結果!$AK$2+幕後結果!$AK$4*幕後結果_最佳化!$W1144)*12/3</f>
        <v>3.401233447154195E-2</v>
      </c>
      <c r="AJ143" s="50"/>
      <c r="AK143" s="50"/>
      <c r="AL143" s="50"/>
      <c r="AM143" s="98">
        <v>142</v>
      </c>
      <c r="AN143" s="116">
        <f t="shared" si="27"/>
        <v>4.8344764690805037E-2</v>
      </c>
      <c r="AO143" s="116">
        <f t="shared" si="28"/>
        <v>0.17751963171592794</v>
      </c>
      <c r="AP143" s="116">
        <f t="shared" si="29"/>
        <v>4.6837036792988847E-2</v>
      </c>
      <c r="AQ143" s="116">
        <f t="shared" si="30"/>
        <v>0.13925618605841253</v>
      </c>
      <c r="AR143" s="116">
        <f t="shared" si="31"/>
        <v>0.11750850651722571</v>
      </c>
      <c r="AS143" s="116">
        <f t="shared" si="32"/>
        <v>0.15607589980125539</v>
      </c>
      <c r="AT143" s="116">
        <f t="shared" si="33"/>
        <v>0.16624321922274188</v>
      </c>
      <c r="AU143" s="116">
        <f t="shared" si="34"/>
        <v>1.1841617353150957E-2</v>
      </c>
      <c r="AV143" s="116">
        <f t="shared" si="35"/>
        <v>8.8531507033491937E-3</v>
      </c>
      <c r="AW143" s="116">
        <f t="shared" si="36"/>
        <v>0.12751998714414248</v>
      </c>
      <c r="AX143" s="116">
        <f t="shared" si="37"/>
        <v>0.99999999999999989</v>
      </c>
      <c r="AY143" s="116">
        <f>SUMPRODUCT(AN143:AW143,幕後結果_最佳化!$Z$1005:$AI$1005)</f>
        <v>8.3675393916821217E-2</v>
      </c>
      <c r="AZ143" s="116">
        <f>(SUMPRODUCT(AN143:AW143,MMULT(AN143:AW143,幕後結果!$AB$9:$AK$18)))*252</f>
        <v>4.825609941271447E-2</v>
      </c>
      <c r="BA143" s="116">
        <f t="shared" si="38"/>
        <v>0.21967270975866454</v>
      </c>
      <c r="BB143" s="92">
        <f t="shared" si="39"/>
        <v>0.18561884160129688</v>
      </c>
      <c r="BC143" s="50"/>
      <c r="BD143" s="50"/>
    </row>
    <row r="144" spans="1:56">
      <c r="A144" s="85">
        <v>143</v>
      </c>
      <c r="B144" s="116">
        <v>0.22560580469414715</v>
      </c>
      <c r="C144" s="116">
        <v>0.74190794021975881</v>
      </c>
      <c r="D144" s="116">
        <v>0.7363959647163727</v>
      </c>
      <c r="E144" s="116">
        <v>0.74499520644609696</v>
      </c>
      <c r="F144" s="116">
        <v>0.88147563649335559</v>
      </c>
      <c r="G144" s="116">
        <v>0.5123771018687675</v>
      </c>
      <c r="H144" s="116">
        <v>8.2435519202032737E-2</v>
      </c>
      <c r="I144" s="116">
        <v>0.6917992742283372</v>
      </c>
      <c r="J144" s="116">
        <v>3.7954184849863903E-2</v>
      </c>
      <c r="K144" s="94">
        <v>0.89846071594225885</v>
      </c>
      <c r="L144" s="95"/>
      <c r="M144" s="96">
        <v>143</v>
      </c>
      <c r="N144" s="119">
        <v>-0.75339662649826455</v>
      </c>
      <c r="O144" s="119">
        <v>0.64923867123553314</v>
      </c>
      <c r="P144" s="119">
        <v>0.63227366231851934</v>
      </c>
      <c r="Q144" s="119">
        <v>0.65882276472718992</v>
      </c>
      <c r="R144" s="119">
        <v>1.1823957039889641</v>
      </c>
      <c r="S144" s="119">
        <v>3.1029772269136353E-2</v>
      </c>
      <c r="T144" s="119">
        <v>-1.3888740971924227</v>
      </c>
      <c r="U144" s="116">
        <v>0.50095690646357194</v>
      </c>
      <c r="V144" s="116">
        <v>-1.774936518032403</v>
      </c>
      <c r="W144" s="88">
        <v>1.2728294506687854</v>
      </c>
      <c r="X144" s="50"/>
      <c r="Y144" s="89">
        <v>143</v>
      </c>
      <c r="Z144" s="116">
        <f>(幕後結果!$AB$2+幕後結果!$AB$4*幕後結果_最佳化!$N1145)*12/3</f>
        <v>-0.98367020557908047</v>
      </c>
      <c r="AA144" s="116">
        <f>(幕後結果!$AC$2+幕後結果!$AC$4*幕後結果_最佳化!$O1145)*12/3</f>
        <v>-0.54867936837583919</v>
      </c>
      <c r="AB144" s="116">
        <f>(幕後結果!$AD$2+幕後結果!$AD$4*幕後結果_最佳化!$P1145)*12/3</f>
        <v>0.84891521080836618</v>
      </c>
      <c r="AC144" s="116">
        <f>(幕後結果!$AE$2+幕後結果!$AE$4*幕後結果_最佳化!$Q1145)*12/3</f>
        <v>1.582116491062769</v>
      </c>
      <c r="AD144" s="116">
        <f>(幕後結果!$AF$2+幕後結果!$AF$4*幕後結果_最佳化!$R1145)*12/3</f>
        <v>0.93177647883737491</v>
      </c>
      <c r="AE144" s="116">
        <f>(幕後結果!$AG$2+幕後結果!$AG$4*幕後結果_最佳化!$S1145)*12/3</f>
        <v>0.95566916015854586</v>
      </c>
      <c r="AF144" s="116">
        <f>(幕後結果!$AH$2+幕後結果!$AH$4*幕後結果_最佳化!$T1145)*12/3</f>
        <v>-3.1009614177681444E-2</v>
      </c>
      <c r="AG144" s="116">
        <f>(幕後結果!$AI$2+幕後結果!$AI$4*幕後結果_最佳化!$U1145)*12/3</f>
        <v>-0.51045712090036699</v>
      </c>
      <c r="AH144" s="116">
        <f>(幕後結果!$AJ$2+幕後結果!$AJ$4*幕後結果_最佳化!$V1145)*12/3</f>
        <v>-1.0639750419053</v>
      </c>
      <c r="AI144" s="90">
        <f>(幕後結果!$AK$2+幕後結果!$AK$4*幕後結果_最佳化!$W1145)*12/3</f>
        <v>0.15988363762062024</v>
      </c>
      <c r="AJ144" s="50"/>
      <c r="AK144" s="50"/>
      <c r="AL144" s="50"/>
      <c r="AM144" s="98">
        <v>143</v>
      </c>
      <c r="AN144" s="116">
        <f t="shared" si="27"/>
        <v>0.16672203372656003</v>
      </c>
      <c r="AO144" s="116">
        <f t="shared" si="28"/>
        <v>1.7564782511152323E-2</v>
      </c>
      <c r="AP144" s="116">
        <f t="shared" si="29"/>
        <v>0.1426088953813332</v>
      </c>
      <c r="AQ144" s="116">
        <f t="shared" si="30"/>
        <v>2.8586754929623329E-2</v>
      </c>
      <c r="AR144" s="116">
        <f t="shared" si="31"/>
        <v>0.10366879019194175</v>
      </c>
      <c r="AS144" s="116">
        <f t="shared" si="32"/>
        <v>0.13694985898006001</v>
      </c>
      <c r="AT144" s="116">
        <f t="shared" si="33"/>
        <v>0.15881734452912516</v>
      </c>
      <c r="AU144" s="116">
        <f t="shared" si="34"/>
        <v>0.11646422192700177</v>
      </c>
      <c r="AV144" s="116">
        <f t="shared" si="35"/>
        <v>3.3856402782363772E-2</v>
      </c>
      <c r="AW144" s="116">
        <f t="shared" si="36"/>
        <v>9.4760915040838584E-2</v>
      </c>
      <c r="AX144" s="116">
        <f t="shared" si="37"/>
        <v>1</v>
      </c>
      <c r="AY144" s="116">
        <f>SUMPRODUCT(AN144:AW144,幕後結果_最佳化!$Z$1005:$AI$1005)</f>
        <v>0.15316011195701112</v>
      </c>
      <c r="AZ144" s="116">
        <f>(SUMPRODUCT(AN144:AW144,MMULT(AN144:AW144,幕後結果!$AB$9:$AK$18)))*252</f>
        <v>5.1565938756094561E-2</v>
      </c>
      <c r="BA144" s="116">
        <f t="shared" si="38"/>
        <v>0.2270813483227862</v>
      </c>
      <c r="BB144" s="92">
        <f t="shared" si="39"/>
        <v>0.48555336125748738</v>
      </c>
      <c r="BC144" s="50"/>
      <c r="BD144" s="50"/>
    </row>
    <row r="145" spans="1:56">
      <c r="A145" s="85">
        <v>144</v>
      </c>
      <c r="B145" s="116">
        <v>4.9068586027626315E-2</v>
      </c>
      <c r="C145" s="116">
        <v>0.3206628087199983</v>
      </c>
      <c r="D145" s="116">
        <v>0.11978140372178014</v>
      </c>
      <c r="E145" s="116">
        <v>3.7621206967795251E-2</v>
      </c>
      <c r="F145" s="116">
        <v>0.35944804482258186</v>
      </c>
      <c r="G145" s="116">
        <v>0.14613122080802698</v>
      </c>
      <c r="H145" s="116">
        <v>0.3784188749912496</v>
      </c>
      <c r="I145" s="116">
        <v>7.7730305151280099E-3</v>
      </c>
      <c r="J145" s="116">
        <v>0.9509350516885029</v>
      </c>
      <c r="K145" s="94">
        <v>0.91417744620982311</v>
      </c>
      <c r="L145" s="95"/>
      <c r="M145" s="96">
        <v>144</v>
      </c>
      <c r="N145" s="119">
        <v>-1.653952461670201</v>
      </c>
      <c r="O145" s="119">
        <v>-0.46584616572076332</v>
      </c>
      <c r="P145" s="119">
        <v>-1.1760802546213398</v>
      </c>
      <c r="Q145" s="119">
        <v>-1.7789838244357008</v>
      </c>
      <c r="R145" s="119">
        <v>-0.35993453581738077</v>
      </c>
      <c r="S145" s="119">
        <v>-1.0531714046878318</v>
      </c>
      <c r="T145" s="119">
        <v>-0.30963603520074617</v>
      </c>
      <c r="U145" s="116">
        <v>-2.4194017202260194</v>
      </c>
      <c r="V145" s="116">
        <v>1.6539882672436441</v>
      </c>
      <c r="W145" s="88">
        <v>1.3669368268629647</v>
      </c>
      <c r="X145" s="50"/>
      <c r="Y145" s="89">
        <v>144</v>
      </c>
      <c r="Z145" s="116">
        <f>(幕後結果!$AB$2+幕後結果!$AB$4*幕後結果_最佳化!$N1146)*12/3</f>
        <v>-2.1017556601554155</v>
      </c>
      <c r="AA145" s="116">
        <f>(幕後結果!$AC$2+幕後結果!$AC$4*幕後結果_最佳化!$O1146)*12/3</f>
        <v>-2.1635924544519494</v>
      </c>
      <c r="AB145" s="116">
        <f>(幕後結果!$AD$2+幕後結果!$AD$4*幕後結果_最佳化!$P1146)*12/3</f>
        <v>-1.1015040168939625</v>
      </c>
      <c r="AC145" s="116">
        <f>(幕後結果!$AE$2+幕後結果!$AE$4*幕後結果_最佳化!$Q1146)*12/3</f>
        <v>-0.85854281133417132</v>
      </c>
      <c r="AD145" s="116">
        <f>(幕後結果!$AF$2+幕後結果!$AF$4*幕後結果_最佳化!$R1146)*12/3</f>
        <v>-0.57189902771243417</v>
      </c>
      <c r="AE145" s="116">
        <f>(幕後結果!$AG$2+幕後結果!$AG$4*幕後結果_最佳化!$S1146)*12/3</f>
        <v>-2.1416454956917641</v>
      </c>
      <c r="AF145" s="116">
        <f>(幕後結果!$AH$2+幕後結果!$AH$4*幕後結果_最佳化!$T1146)*12/3</f>
        <v>0.56480398268548382</v>
      </c>
      <c r="AG145" s="116">
        <f>(幕後結果!$AI$2+幕後結果!$AI$4*幕後結果_最佳化!$U1146)*12/3</f>
        <v>-4.5262136800539903</v>
      </c>
      <c r="AH145" s="116">
        <f>(幕後結果!$AJ$2+幕後結果!$AJ$4*幕後結果_最佳化!$V1146)*12/3</f>
        <v>0.25004694997170884</v>
      </c>
      <c r="AI145" s="90">
        <f>(幕後結果!$AK$2+幕後結果!$AK$4*幕後結果_最佳化!$W1146)*12/3</f>
        <v>-0.56521547570665054</v>
      </c>
      <c r="AJ145" s="50"/>
      <c r="AK145" s="50"/>
      <c r="AL145" s="50"/>
      <c r="AM145" s="98">
        <v>144</v>
      </c>
      <c r="AN145" s="116">
        <f t="shared" si="27"/>
        <v>0.12765702127331718</v>
      </c>
      <c r="AO145" s="116">
        <f t="shared" si="28"/>
        <v>0.11236628687936892</v>
      </c>
      <c r="AP145" s="116">
        <f t="shared" si="29"/>
        <v>5.5367315916130456E-2</v>
      </c>
      <c r="AQ145" s="116">
        <f t="shared" si="30"/>
        <v>3.9905879421943416E-2</v>
      </c>
      <c r="AR145" s="116">
        <f t="shared" si="31"/>
        <v>7.1396218982303319E-2</v>
      </c>
      <c r="AS145" s="116">
        <f t="shared" si="32"/>
        <v>0.12323827027762681</v>
      </c>
      <c r="AT145" s="116">
        <f t="shared" si="33"/>
        <v>0.25911819295530303</v>
      </c>
      <c r="AU145" s="116">
        <f t="shared" si="34"/>
        <v>7.2831143504641802E-2</v>
      </c>
      <c r="AV145" s="116">
        <f t="shared" si="35"/>
        <v>2.6857316645421552E-2</v>
      </c>
      <c r="AW145" s="116">
        <f t="shared" si="36"/>
        <v>0.11126235414394368</v>
      </c>
      <c r="AX145" s="116">
        <f t="shared" si="37"/>
        <v>1.0000000000000002</v>
      </c>
      <c r="AY145" s="116">
        <f>SUMPRODUCT(AN145:AW145,幕後結果_最佳化!$Z$1005:$AI$1005)</f>
        <v>0.1413434416225067</v>
      </c>
      <c r="AZ145" s="116">
        <f>(SUMPRODUCT(AN145:AW145,MMULT(AN145:AW145,幕後結果!$AB$9:$AK$18)))*252</f>
        <v>4.9982682996636017E-2</v>
      </c>
      <c r="BA145" s="116">
        <f t="shared" si="38"/>
        <v>0.22356807239996507</v>
      </c>
      <c r="BB145" s="92">
        <f t="shared" si="39"/>
        <v>0.44032871315538563</v>
      </c>
      <c r="BC145" s="50"/>
      <c r="BD145" s="50"/>
    </row>
    <row r="146" spans="1:56">
      <c r="A146" s="85">
        <v>145</v>
      </c>
      <c r="B146" s="116">
        <v>0.91165163716248432</v>
      </c>
      <c r="C146" s="116">
        <v>0.12354598946613038</v>
      </c>
      <c r="D146" s="116">
        <v>0.29362748307919939</v>
      </c>
      <c r="E146" s="116">
        <v>0.30045682666853879</v>
      </c>
      <c r="F146" s="116">
        <v>0.37672591351945717</v>
      </c>
      <c r="G146" s="116">
        <v>0.8640665467765265</v>
      </c>
      <c r="H146" s="116">
        <v>0.19060040409715606</v>
      </c>
      <c r="I146" s="116">
        <v>0.5562017602570406</v>
      </c>
      <c r="J146" s="116">
        <v>0.67764082327336106</v>
      </c>
      <c r="K146" s="94">
        <v>0.33251804281504116</v>
      </c>
      <c r="L146" s="95"/>
      <c r="M146" s="96">
        <v>145</v>
      </c>
      <c r="N146" s="119">
        <v>1.3509959636539084</v>
      </c>
      <c r="O146" s="119">
        <v>-1.1574416178595965</v>
      </c>
      <c r="P146" s="119">
        <v>-0.54281822145032088</v>
      </c>
      <c r="Q146" s="119">
        <v>-0.52308708390145686</v>
      </c>
      <c r="R146" s="119">
        <v>-0.3140911288069248</v>
      </c>
      <c r="S146" s="119">
        <v>1.0987734251676096</v>
      </c>
      <c r="T146" s="119">
        <v>-0.87568590820661119</v>
      </c>
      <c r="U146" s="116">
        <v>0.14134616726513274</v>
      </c>
      <c r="V146" s="116">
        <v>0.46111185964887014</v>
      </c>
      <c r="W146" s="88">
        <v>-0.43297065922175793</v>
      </c>
      <c r="X146" s="50"/>
      <c r="Y146" s="89">
        <v>145</v>
      </c>
      <c r="Z146" s="116">
        <f>(幕後結果!$AB$2+幕後結果!$AB$4*幕後結果_最佳化!$N1147)*12/3</f>
        <v>1.6290392499297426</v>
      </c>
      <c r="AA146" s="116">
        <f>(幕後結果!$AC$2+幕後結果!$AC$4*幕後結果_最佳化!$O1147)*12/3</f>
        <v>-2.8555762584331119</v>
      </c>
      <c r="AB146" s="116">
        <f>(幕後結果!$AD$2+幕後結果!$AD$4*幕後結果_最佳化!$P1147)*12/3</f>
        <v>0.28165806091736445</v>
      </c>
      <c r="AC146" s="116">
        <f>(幕後結果!$AE$2+幕後結果!$AE$4*幕後結果_最佳化!$Q1147)*12/3</f>
        <v>0.26078525445951395</v>
      </c>
      <c r="AD146" s="116">
        <f>(幕後結果!$AF$2+幕後結果!$AF$4*幕後結果_最佳化!$R1147)*12/3</f>
        <v>-0.56641987306444008</v>
      </c>
      <c r="AE146" s="116">
        <f>(幕後結果!$AG$2+幕後結果!$AG$4*幕後結果_最佳化!$S1147)*12/3</f>
        <v>0.70384247367487485</v>
      </c>
      <c r="AF146" s="116">
        <f>(幕後結果!$AH$2+幕後結果!$AH$4*幕後結果_最佳化!$T1147)*12/3</f>
        <v>0.57363556953769435</v>
      </c>
      <c r="AG146" s="116">
        <f>(幕後結果!$AI$2+幕後結果!$AI$4*幕後結果_最佳化!$U1147)*12/3</f>
        <v>6.5863534537337953E-2</v>
      </c>
      <c r="AH146" s="116">
        <f>(幕後結果!$AJ$2+幕後結果!$AJ$4*幕後結果_最佳化!$V1147)*12/3</f>
        <v>7.3196639565269284E-2</v>
      </c>
      <c r="AI146" s="90">
        <f>(幕後結果!$AK$2+幕後結果!$AK$4*幕後結果_最佳化!$W1147)*12/3</f>
        <v>-0.51223785053260995</v>
      </c>
      <c r="AJ146" s="50"/>
      <c r="AK146" s="50"/>
      <c r="AL146" s="50"/>
      <c r="AM146" s="98">
        <v>145</v>
      </c>
      <c r="AN146" s="116">
        <f t="shared" si="27"/>
        <v>4.381376655383714E-2</v>
      </c>
      <c r="AO146" s="116">
        <f t="shared" si="28"/>
        <v>7.0021121086681376E-2</v>
      </c>
      <c r="AP146" s="116">
        <f t="shared" si="29"/>
        <v>1.7999175757553752E-2</v>
      </c>
      <c r="AQ146" s="116">
        <f t="shared" si="30"/>
        <v>4.1228340542730432E-2</v>
      </c>
      <c r="AR146" s="116">
        <f t="shared" si="31"/>
        <v>0.23384942013340781</v>
      </c>
      <c r="AS146" s="116">
        <f t="shared" si="32"/>
        <v>0.11440029190149983</v>
      </c>
      <c r="AT146" s="116">
        <f t="shared" si="33"/>
        <v>0.21793201806434304</v>
      </c>
      <c r="AU146" s="116">
        <f t="shared" si="34"/>
        <v>0.12042162390969716</v>
      </c>
      <c r="AV146" s="116">
        <f t="shared" si="35"/>
        <v>0.113690123774831</v>
      </c>
      <c r="AW146" s="116">
        <f t="shared" si="36"/>
        <v>2.6644118275418408E-2</v>
      </c>
      <c r="AX146" s="116">
        <f t="shared" si="37"/>
        <v>1</v>
      </c>
      <c r="AY146" s="116">
        <f>SUMPRODUCT(AN146:AW146,幕後結果_最佳化!$Z$1005:$AI$1005)</f>
        <v>0.129094257499793</v>
      </c>
      <c r="AZ146" s="116">
        <f>(SUMPRODUCT(AN146:AW146,MMULT(AN146:AW146,幕後結果!$AB$9:$AK$18)))*252</f>
        <v>4.419699481195026E-2</v>
      </c>
      <c r="BA146" s="116">
        <f t="shared" si="38"/>
        <v>0.21023081318386766</v>
      </c>
      <c r="BB146" s="92">
        <f t="shared" si="39"/>
        <v>0.40999821193864477</v>
      </c>
      <c r="BC146" s="50"/>
      <c r="BD146" s="50"/>
    </row>
    <row r="147" spans="1:56">
      <c r="A147" s="85">
        <v>146</v>
      </c>
      <c r="B147" s="116">
        <v>0.62812191515007387</v>
      </c>
      <c r="C147" s="116">
        <v>0.88669908822013688</v>
      </c>
      <c r="D147" s="116">
        <v>9.4357310241823589E-2</v>
      </c>
      <c r="E147" s="116">
        <v>0.8749435189582202</v>
      </c>
      <c r="F147" s="116">
        <v>3.4438425262426131E-2</v>
      </c>
      <c r="G147" s="116">
        <v>0.16462267444039047</v>
      </c>
      <c r="H147" s="116">
        <v>0.19261086889493062</v>
      </c>
      <c r="I147" s="116">
        <v>0.92086084313069438</v>
      </c>
      <c r="J147" s="116">
        <v>0.53790053177593578</v>
      </c>
      <c r="K147" s="94">
        <v>0.47581881065046527</v>
      </c>
      <c r="L147" s="95"/>
      <c r="M147" s="96">
        <v>146</v>
      </c>
      <c r="N147" s="119">
        <v>0.32688327728438882</v>
      </c>
      <c r="O147" s="119">
        <v>1.2091588498400734</v>
      </c>
      <c r="P147" s="119">
        <v>-1.3143911103810431</v>
      </c>
      <c r="Q147" s="119">
        <v>1.1500750487634033</v>
      </c>
      <c r="R147" s="119">
        <v>-1.8192267029604796</v>
      </c>
      <c r="S147" s="119">
        <v>-0.97563505004291162</v>
      </c>
      <c r="T147" s="119">
        <v>-0.86831531974177723</v>
      </c>
      <c r="U147" s="116">
        <v>1.4108857189566741</v>
      </c>
      <c r="V147" s="116">
        <v>9.514590508945904E-2</v>
      </c>
      <c r="W147" s="88">
        <v>-6.0650415915697059E-2</v>
      </c>
      <c r="X147" s="50"/>
      <c r="Y147" s="89">
        <v>146</v>
      </c>
      <c r="Z147" s="116">
        <f>(幕後結果!$AB$2+幕後結果!$AB$4*幕後結果_最佳化!$N1148)*12/3</f>
        <v>0.35755173771097959</v>
      </c>
      <c r="AA147" s="116">
        <f>(幕後結果!$AC$2+幕後結果!$AC$4*幕後結果_最佳化!$O1148)*12/3</f>
        <v>0.31679167055379454</v>
      </c>
      <c r="AB147" s="116">
        <f>(幕後結果!$AD$2+幕後結果!$AD$4*幕後結果_最佳化!$P1148)*12/3</f>
        <v>-0.45456222190714196</v>
      </c>
      <c r="AC147" s="116">
        <f>(幕後結果!$AE$2+幕後結果!$AE$4*幕後結果_最佳化!$Q1148)*12/3</f>
        <v>1.6406740818698833</v>
      </c>
      <c r="AD147" s="116">
        <f>(幕後結果!$AF$2+幕後結果!$AF$4*幕後結果_最佳化!$R1148)*12/3</f>
        <v>-1.2153237955734044</v>
      </c>
      <c r="AE147" s="116">
        <f>(幕後結果!$AG$2+幕後結果!$AG$4*幕後結果_最佳化!$S1148)*12/3</f>
        <v>0.21389216923874751</v>
      </c>
      <c r="AF147" s="116">
        <f>(幕後結果!$AH$2+幕後結果!$AH$4*幕後結果_最佳化!$T1148)*12/3</f>
        <v>-0.14786295752882528</v>
      </c>
      <c r="AG147" s="116">
        <f>(幕後結果!$AI$2+幕後結果!$AI$4*幕後結果_最佳化!$U1148)*12/3</f>
        <v>0.51172309860186593</v>
      </c>
      <c r="AH147" s="116">
        <f>(幕後結果!$AJ$2+幕後結果!$AJ$4*幕後結果_最佳化!$V1148)*12/3</f>
        <v>0.37466738146298201</v>
      </c>
      <c r="AI147" s="90">
        <f>(幕後結果!$AK$2+幕後結果!$AK$4*幕後結果_最佳化!$W1148)*12/3</f>
        <v>-0.57420885617552642</v>
      </c>
      <c r="AJ147" s="50"/>
      <c r="AK147" s="50"/>
      <c r="AL147" s="50"/>
      <c r="AM147" s="98">
        <v>146</v>
      </c>
      <c r="AN147" s="116">
        <f t="shared" si="27"/>
        <v>5.7167789363649066E-2</v>
      </c>
      <c r="AO147" s="116">
        <f t="shared" si="28"/>
        <v>0.15575593177733646</v>
      </c>
      <c r="AP147" s="116">
        <f t="shared" si="29"/>
        <v>0.15144160594953657</v>
      </c>
      <c r="AQ147" s="116">
        <f t="shared" si="30"/>
        <v>2.670641516394541E-2</v>
      </c>
      <c r="AR147" s="116">
        <f t="shared" si="31"/>
        <v>0.14173456920684976</v>
      </c>
      <c r="AS147" s="116">
        <f t="shared" si="32"/>
        <v>3.2854048002502472E-4</v>
      </c>
      <c r="AT147" s="116">
        <f t="shared" si="33"/>
        <v>0.15705531794671182</v>
      </c>
      <c r="AU147" s="116">
        <f t="shared" si="34"/>
        <v>0.15436726131268638</v>
      </c>
      <c r="AV147" s="116">
        <f t="shared" si="35"/>
        <v>2.4646375751442205E-2</v>
      </c>
      <c r="AW147" s="116">
        <f t="shared" si="36"/>
        <v>0.13079619304781712</v>
      </c>
      <c r="AX147" s="116">
        <f t="shared" si="37"/>
        <v>0.99999999999999978</v>
      </c>
      <c r="AY147" s="116">
        <f>SUMPRODUCT(AN147:AW147,幕後結果_最佳化!$Z$1005:$AI$1005)</f>
        <v>-0.12701492029740191</v>
      </c>
      <c r="AZ147" s="116">
        <f>(SUMPRODUCT(AN147:AW147,MMULT(AN147:AW147,幕後結果!$AB$9:$AK$18)))*252</f>
        <v>4.6864302979491984E-2</v>
      </c>
      <c r="BA147" s="116">
        <f t="shared" si="38"/>
        <v>0.21648164582590365</v>
      </c>
      <c r="BB147" s="92">
        <f t="shared" si="39"/>
        <v>-0.78489296239944939</v>
      </c>
      <c r="BC147" s="50"/>
      <c r="BD147" s="50"/>
    </row>
    <row r="148" spans="1:56">
      <c r="A148" s="85">
        <v>147</v>
      </c>
      <c r="B148" s="116">
        <v>0.99512774362742928</v>
      </c>
      <c r="C148" s="116">
        <v>0.36084874816324342</v>
      </c>
      <c r="D148" s="116">
        <v>0.93848031180385516</v>
      </c>
      <c r="E148" s="116">
        <v>8.6080917941972146E-2</v>
      </c>
      <c r="F148" s="116">
        <v>0.8720547759784758</v>
      </c>
      <c r="G148" s="116">
        <v>0.57889182636913139</v>
      </c>
      <c r="H148" s="116">
        <v>0.16802042651263216</v>
      </c>
      <c r="I148" s="116">
        <v>0.97299743212925893</v>
      </c>
      <c r="J148" s="116">
        <v>0.74238248182949174</v>
      </c>
      <c r="K148" s="94">
        <v>0.12802453916591827</v>
      </c>
      <c r="L148" s="95"/>
      <c r="M148" s="96">
        <v>147</v>
      </c>
      <c r="N148" s="119">
        <v>2.5847659255121114</v>
      </c>
      <c r="O148" s="119">
        <v>-0.35619104698233189</v>
      </c>
      <c r="P148" s="119">
        <v>1.542140823939695</v>
      </c>
      <c r="Q148" s="119">
        <v>-1.3652902700938907</v>
      </c>
      <c r="R148" s="119">
        <v>1.1361579919052476</v>
      </c>
      <c r="S148" s="119">
        <v>0.19905931366390489</v>
      </c>
      <c r="T148" s="119">
        <v>-0.96201742105362731</v>
      </c>
      <c r="U148" s="116">
        <v>1.9267953779098292</v>
      </c>
      <c r="V148" s="116">
        <v>0.65070794062215054</v>
      </c>
      <c r="W148" s="88">
        <v>-1.1357789753764438</v>
      </c>
      <c r="X148" s="50"/>
      <c r="Y148" s="89">
        <v>147</v>
      </c>
      <c r="Z148" s="116">
        <f>(幕後結果!$AB$2+幕後結果!$AB$4*幕後結果_最佳化!$N1149)*12/3</f>
        <v>3.1608268357416613</v>
      </c>
      <c r="AA148" s="116">
        <f>(幕後結果!$AC$2+幕後結果!$AC$4*幕後結果_最佳化!$O1149)*12/3</f>
        <v>-1.6441983442604222</v>
      </c>
      <c r="AB148" s="116">
        <f>(幕後結果!$AD$2+幕後結果!$AD$4*幕後結果_最佳化!$P1149)*12/3</f>
        <v>2.5400855142346432</v>
      </c>
      <c r="AC148" s="116">
        <f>(幕後結果!$AE$2+幕後結果!$AE$4*幕後結果_最佳化!$Q1149)*12/3</f>
        <v>0.35368645085420392</v>
      </c>
      <c r="AD148" s="116">
        <f>(幕後結果!$AF$2+幕後結果!$AF$4*幕後結果_最佳化!$R1149)*12/3</f>
        <v>0.5824176128884847</v>
      </c>
      <c r="AE148" s="116">
        <f>(幕後結果!$AG$2+幕後結果!$AG$4*幕後結果_最佳化!$S1149)*12/3</f>
        <v>0.57896860341855882</v>
      </c>
      <c r="AF148" s="116">
        <f>(幕後結果!$AH$2+幕後結果!$AH$4*幕後結果_最佳化!$T1149)*12/3</f>
        <v>1.383963012496821</v>
      </c>
      <c r="AG148" s="116">
        <f>(幕後結果!$AI$2+幕後結果!$AI$4*幕後結果_最佳化!$U1149)*12/3</f>
        <v>2.9158895243062091</v>
      </c>
      <c r="AH148" s="116">
        <f>(幕後結果!$AJ$2+幕後結果!$AJ$4*幕後結果_最佳化!$V1149)*12/3</f>
        <v>1.2283275749659248</v>
      </c>
      <c r="AI148" s="90">
        <f>(幕後結果!$AK$2+幕後結果!$AK$4*幕後結果_最佳化!$W1149)*12/3</f>
        <v>-0.21539487783399211</v>
      </c>
      <c r="AJ148" s="50"/>
      <c r="AK148" s="50"/>
      <c r="AL148" s="50"/>
      <c r="AM148" s="98">
        <v>147</v>
      </c>
      <c r="AN148" s="116">
        <f t="shared" si="27"/>
        <v>0.14544495060792717</v>
      </c>
      <c r="AO148" s="116">
        <f t="shared" si="28"/>
        <v>7.8256872121906074E-2</v>
      </c>
      <c r="AP148" s="116">
        <f t="shared" si="29"/>
        <v>0.11358956739669897</v>
      </c>
      <c r="AQ148" s="116">
        <f t="shared" si="30"/>
        <v>3.222905431725305E-2</v>
      </c>
      <c r="AR148" s="116">
        <f t="shared" si="31"/>
        <v>0.18182494516058914</v>
      </c>
      <c r="AS148" s="116">
        <f t="shared" si="32"/>
        <v>0.11414638199091273</v>
      </c>
      <c r="AT148" s="116">
        <f t="shared" si="33"/>
        <v>4.5758468325982606E-2</v>
      </c>
      <c r="AU148" s="116">
        <f t="shared" si="34"/>
        <v>0.12914961821749954</v>
      </c>
      <c r="AV148" s="116">
        <f t="shared" si="35"/>
        <v>4.508213653353442E-2</v>
      </c>
      <c r="AW148" s="116">
        <f t="shared" si="36"/>
        <v>0.11451800532769633</v>
      </c>
      <c r="AX148" s="116">
        <f t="shared" si="37"/>
        <v>1</v>
      </c>
      <c r="AY148" s="116">
        <f>SUMPRODUCT(AN148:AW148,幕後結果_最佳化!$Z$1005:$AI$1005)</f>
        <v>-9.9556821715710231E-2</v>
      </c>
      <c r="AZ148" s="116">
        <f>(SUMPRODUCT(AN148:AW148,MMULT(AN148:AW148,幕後結果!$AB$9:$AK$18)))*252</f>
        <v>4.7275873946914841E-2</v>
      </c>
      <c r="BA148" s="116">
        <f t="shared" si="38"/>
        <v>0.21743015877958338</v>
      </c>
      <c r="BB148" s="92">
        <f t="shared" si="39"/>
        <v>-0.65518427855320538</v>
      </c>
      <c r="BC148" s="50"/>
      <c r="BD148" s="50"/>
    </row>
    <row r="149" spans="1:56">
      <c r="A149" s="85">
        <v>148</v>
      </c>
      <c r="B149" s="116">
        <v>0.69644861901673716</v>
      </c>
      <c r="C149" s="116">
        <v>0.62310768892321544</v>
      </c>
      <c r="D149" s="116">
        <v>0.57530584819689312</v>
      </c>
      <c r="E149" s="116">
        <v>0.8606048024899855</v>
      </c>
      <c r="F149" s="116">
        <v>0.69908104397791893</v>
      </c>
      <c r="G149" s="116">
        <v>0.85790669325712754</v>
      </c>
      <c r="H149" s="116">
        <v>0.5316780445633662</v>
      </c>
      <c r="I149" s="116">
        <v>0.9532358659983271</v>
      </c>
      <c r="J149" s="116">
        <v>0.40766623772501798</v>
      </c>
      <c r="K149" s="94">
        <v>0.64691500249959022</v>
      </c>
      <c r="L149" s="95"/>
      <c r="M149" s="96">
        <v>148</v>
      </c>
      <c r="N149" s="119">
        <v>0.51421345461797263</v>
      </c>
      <c r="O149" s="119">
        <v>0.31365297227680855</v>
      </c>
      <c r="P149" s="119">
        <v>0.18989896489355026</v>
      </c>
      <c r="Q149" s="119">
        <v>1.0830406169348299</v>
      </c>
      <c r="R149" s="119">
        <v>0.52175932677412484</v>
      </c>
      <c r="S149" s="119">
        <v>1.0709617837481611</v>
      </c>
      <c r="T149" s="119">
        <v>7.9488710553250658E-2</v>
      </c>
      <c r="U149" s="116">
        <v>1.6770726921340302</v>
      </c>
      <c r="V149" s="116">
        <v>-0.23355241232676163</v>
      </c>
      <c r="W149" s="88">
        <v>0.37700485757970398</v>
      </c>
      <c r="X149" s="50"/>
      <c r="Y149" s="89">
        <v>148</v>
      </c>
      <c r="Z149" s="116">
        <f>(幕後結果!$AB$2+幕後結果!$AB$4*幕後結果_最佳化!$N1150)*12/3</f>
        <v>0.59013159372834312</v>
      </c>
      <c r="AA149" s="116">
        <f>(幕後結果!$AC$2+幕後結果!$AC$4*幕後結果_最佳化!$O1150)*12/3</f>
        <v>-0.90100453965839744</v>
      </c>
      <c r="AB149" s="116">
        <f>(幕後結果!$AD$2+幕後結果!$AD$4*幕後結果_最佳化!$P1150)*12/3</f>
        <v>0.81353933412299284</v>
      </c>
      <c r="AC149" s="116">
        <f>(幕後結果!$AE$2+幕後結果!$AE$4*幕後結果_最佳化!$Q1150)*12/3</f>
        <v>1.8028957274473019</v>
      </c>
      <c r="AD149" s="116">
        <f>(幕後結果!$AF$2+幕後結果!$AF$4*幕後結果_最佳化!$R1150)*12/3</f>
        <v>0.3941966901381308</v>
      </c>
      <c r="AE149" s="116">
        <f>(幕後結果!$AG$2+幕後結果!$AG$4*幕後結果_最佳化!$S1150)*12/3</f>
        <v>1.9856182864490151</v>
      </c>
      <c r="AF149" s="116">
        <f>(幕後結果!$AH$2+幕後結果!$AH$4*幕後結果_最佳化!$T1150)*12/3</f>
        <v>1.3446259444988051</v>
      </c>
      <c r="AG149" s="116">
        <f>(幕後結果!$AI$2+幕後結果!$AI$4*幕後結果_最佳化!$U1150)*12/3</f>
        <v>1.4518409437305231</v>
      </c>
      <c r="AH149" s="116">
        <f>(幕後結果!$AJ$2+幕後結果!$AJ$4*幕後結果_最佳化!$V1150)*12/3</f>
        <v>0.46011474120770424</v>
      </c>
      <c r="AI149" s="90">
        <f>(幕後結果!$AK$2+幕後結果!$AK$4*幕後結果_最佳化!$W1150)*12/3</f>
        <v>0.18545831640951591</v>
      </c>
      <c r="AJ149" s="50"/>
      <c r="AK149" s="50"/>
      <c r="AL149" s="50"/>
      <c r="AM149" s="98">
        <v>148</v>
      </c>
      <c r="AN149" s="116">
        <f t="shared" si="27"/>
        <v>7.3820685337820394E-2</v>
      </c>
      <c r="AO149" s="116">
        <f t="shared" si="28"/>
        <v>0.18674322258904683</v>
      </c>
      <c r="AP149" s="116">
        <f t="shared" si="29"/>
        <v>2.7347755018033187E-2</v>
      </c>
      <c r="AQ149" s="116">
        <f t="shared" si="30"/>
        <v>4.0426890159463463E-2</v>
      </c>
      <c r="AR149" s="116">
        <f t="shared" si="31"/>
        <v>1.614159084521687E-2</v>
      </c>
      <c r="AS149" s="116">
        <f t="shared" si="32"/>
        <v>0.17754602707144274</v>
      </c>
      <c r="AT149" s="116">
        <f t="shared" si="33"/>
        <v>0.10854653471749193</v>
      </c>
      <c r="AU149" s="116">
        <f t="shared" si="34"/>
        <v>0.15184840576564193</v>
      </c>
      <c r="AV149" s="116">
        <f t="shared" si="35"/>
        <v>0.1128288066853577</v>
      </c>
      <c r="AW149" s="116">
        <f t="shared" si="36"/>
        <v>0.10475008181048485</v>
      </c>
      <c r="AX149" s="116">
        <f t="shared" si="37"/>
        <v>0.99999999999999978</v>
      </c>
      <c r="AY149" s="116">
        <f>SUMPRODUCT(AN149:AW149,幕後結果_最佳化!$Z$1005:$AI$1005)</f>
        <v>-0.17450608979301918</v>
      </c>
      <c r="AZ149" s="116">
        <f>(SUMPRODUCT(AN149:AW149,MMULT(AN149:AW149,幕後結果!$AB$9:$AK$18)))*252</f>
        <v>5.7806063158236831E-2</v>
      </c>
      <c r="BA149" s="116">
        <f t="shared" si="38"/>
        <v>0.24042891497953575</v>
      </c>
      <c r="BB149" s="92">
        <f t="shared" si="39"/>
        <v>-0.90424269398513824</v>
      </c>
      <c r="BC149" s="50"/>
      <c r="BD149" s="50"/>
    </row>
    <row r="150" spans="1:56">
      <c r="A150" s="85">
        <v>149</v>
      </c>
      <c r="B150" s="116">
        <v>0.66304951512925459</v>
      </c>
      <c r="C150" s="116">
        <v>0.80492033528012441</v>
      </c>
      <c r="D150" s="116">
        <v>3.433179161985489E-3</v>
      </c>
      <c r="E150" s="116">
        <v>0.68104263973127432</v>
      </c>
      <c r="F150" s="116">
        <v>0.33226905103947257</v>
      </c>
      <c r="G150" s="116">
        <v>2.9054303464132625E-2</v>
      </c>
      <c r="H150" s="116">
        <v>0.850867760841308</v>
      </c>
      <c r="I150" s="116">
        <v>0.95573357867970543</v>
      </c>
      <c r="J150" s="116">
        <v>0.98294817159383818</v>
      </c>
      <c r="K150" s="94">
        <v>0.32647630438608322</v>
      </c>
      <c r="L150" s="95"/>
      <c r="M150" s="96">
        <v>149</v>
      </c>
      <c r="N150" s="119">
        <v>0.42080022171334408</v>
      </c>
      <c r="O150" s="119">
        <v>0.85932845511422118</v>
      </c>
      <c r="P150" s="119">
        <v>-2.7032572435993338</v>
      </c>
      <c r="Q150" s="119">
        <v>0.47061636284225139</v>
      </c>
      <c r="R150" s="119">
        <v>-0.43365622104628304</v>
      </c>
      <c r="S150" s="119">
        <v>-1.8948776942931611</v>
      </c>
      <c r="T150" s="119">
        <v>1.0401623540360236</v>
      </c>
      <c r="U150" s="116">
        <v>1.7031882618633893</v>
      </c>
      <c r="V150" s="116">
        <v>2.118843953347906</v>
      </c>
      <c r="W150" s="88">
        <v>-0.44966417227000638</v>
      </c>
      <c r="X150" s="50"/>
      <c r="Y150" s="89">
        <v>149</v>
      </c>
      <c r="Z150" s="116">
        <f>(幕後結果!$AB$2+幕後結果!$AB$4*幕後結果_最佳化!$N1151)*12/3</f>
        <v>0.47415435734113348</v>
      </c>
      <c r="AA150" s="116">
        <f>(幕後結果!$AC$2+幕後結果!$AC$4*幕後結果_最佳化!$O1151)*12/3</f>
        <v>-0.15714014506896334</v>
      </c>
      <c r="AB150" s="116">
        <f>(幕後結果!$AD$2+幕後結果!$AD$4*幕後結果_最佳化!$P1151)*12/3</f>
        <v>-1.6644888169677836</v>
      </c>
      <c r="AC150" s="116">
        <f>(幕後結果!$AE$2+幕後結果!$AE$4*幕後結果_最佳化!$Q1151)*12/3</f>
        <v>0.76561922084117828</v>
      </c>
      <c r="AD150" s="116">
        <f>(幕後結果!$AF$2+幕後結果!$AF$4*幕後結果_最佳化!$R1151)*12/3</f>
        <v>-0.51697793755961652</v>
      </c>
      <c r="AE150" s="116">
        <f>(幕後結果!$AG$2+幕後結果!$AG$4*幕後結果_最佳化!$S1151)*12/3</f>
        <v>-1.0226791837182101</v>
      </c>
      <c r="AF150" s="116">
        <f>(幕後結果!$AH$2+幕後結果!$AH$4*幕後結果_最佳化!$T1151)*12/3</f>
        <v>1.9555826471607141</v>
      </c>
      <c r="AG150" s="116">
        <f>(幕後結果!$AI$2+幕後結果!$AI$4*幕後結果_最佳化!$U1151)*12/3</f>
        <v>1.1445832980814414</v>
      </c>
      <c r="AH150" s="116">
        <f>(幕後結果!$AJ$2+幕後結果!$AJ$4*幕後結果_最佳化!$V1151)*12/3</f>
        <v>2.0326056463377822</v>
      </c>
      <c r="AI150" s="90">
        <f>(幕後結果!$AK$2+幕後結果!$AK$4*幕後結果_最佳化!$W1151)*12/3</f>
        <v>-0.43926373228305282</v>
      </c>
      <c r="AJ150" s="50"/>
      <c r="AK150" s="50"/>
      <c r="AL150" s="50"/>
      <c r="AM150" s="98">
        <v>149</v>
      </c>
      <c r="AN150" s="116">
        <f t="shared" si="27"/>
        <v>9.8276386042047831E-2</v>
      </c>
      <c r="AO150" s="116">
        <f t="shared" si="28"/>
        <v>6.0642971654026781E-2</v>
      </c>
      <c r="AP150" s="116">
        <f t="shared" si="29"/>
        <v>8.1195829262725588E-3</v>
      </c>
      <c r="AQ150" s="116">
        <f t="shared" si="30"/>
        <v>0.18135881089223624</v>
      </c>
      <c r="AR150" s="116">
        <f t="shared" si="31"/>
        <v>4.4527572270384154E-2</v>
      </c>
      <c r="AS150" s="116">
        <f t="shared" si="32"/>
        <v>0.18823116160472492</v>
      </c>
      <c r="AT150" s="116">
        <f t="shared" si="33"/>
        <v>0.15623549437596765</v>
      </c>
      <c r="AU150" s="116">
        <f t="shared" si="34"/>
        <v>0.1633064364749762</v>
      </c>
      <c r="AV150" s="116">
        <f t="shared" si="35"/>
        <v>8.0883275381938902E-2</v>
      </c>
      <c r="AW150" s="116">
        <f t="shared" si="36"/>
        <v>1.8418308377424926E-2</v>
      </c>
      <c r="AX150" s="116">
        <f t="shared" si="37"/>
        <v>1.0000000000000002</v>
      </c>
      <c r="AY150" s="116">
        <f>SUMPRODUCT(AN150:AW150,幕後結果_最佳化!$Z$1005:$AI$1005)</f>
        <v>0.19133982942890349</v>
      </c>
      <c r="AZ150" s="116">
        <f>(SUMPRODUCT(AN150:AW150,MMULT(AN150:AW150,幕後結果!$AB$9:$AK$18)))*252</f>
        <v>5.1890738508458795E-2</v>
      </c>
      <c r="BA150" s="116">
        <f t="shared" si="38"/>
        <v>0.22779538737309585</v>
      </c>
      <c r="BB150" s="92">
        <f t="shared" si="39"/>
        <v>0.65163667772508738</v>
      </c>
      <c r="BC150" s="50"/>
      <c r="BD150" s="50"/>
    </row>
    <row r="151" spans="1:56">
      <c r="A151" s="85">
        <v>150</v>
      </c>
      <c r="B151" s="116">
        <v>0.68283234770256218</v>
      </c>
      <c r="C151" s="116">
        <v>0.17240714081812336</v>
      </c>
      <c r="D151" s="116">
        <v>0.54307314895476044</v>
      </c>
      <c r="E151" s="116">
        <v>0.30884943060034864</v>
      </c>
      <c r="F151" s="116">
        <v>0.73392241999838759</v>
      </c>
      <c r="G151" s="116">
        <v>0.68629295636733634</v>
      </c>
      <c r="H151" s="116">
        <v>3.963442879209822E-2</v>
      </c>
      <c r="I151" s="116">
        <v>0.61029115668892064</v>
      </c>
      <c r="J151" s="116">
        <v>0.15127496889656533</v>
      </c>
      <c r="K151" s="94">
        <v>0.13289589192242124</v>
      </c>
      <c r="L151" s="95"/>
      <c r="M151" s="96">
        <v>150</v>
      </c>
      <c r="N151" s="119">
        <v>0.47563378092965353</v>
      </c>
      <c r="O151" s="119">
        <v>-0.94469564383918869</v>
      </c>
      <c r="P151" s="119">
        <v>0.10817900084067672</v>
      </c>
      <c r="Q151" s="119">
        <v>-0.49911430397662365</v>
      </c>
      <c r="R151" s="119">
        <v>0.62471951909311796</v>
      </c>
      <c r="S151" s="119">
        <v>0.48536974857132675</v>
      </c>
      <c r="T151" s="119">
        <v>-1.7549441718733021</v>
      </c>
      <c r="U151" s="116">
        <v>0.28007796915808036</v>
      </c>
      <c r="V151" s="116">
        <v>-1.0309805565230516</v>
      </c>
      <c r="W151" s="88">
        <v>-1.1128059397398653</v>
      </c>
      <c r="X151" s="50"/>
      <c r="Y151" s="89">
        <v>150</v>
      </c>
      <c r="Z151" s="116">
        <f>(幕後結果!$AB$2+幕後結果!$AB$4*幕後結果_最佳化!$N1152)*12/3</f>
        <v>0.54223298454885183</v>
      </c>
      <c r="AA151" s="116">
        <f>(幕後結果!$AC$2+幕後結果!$AC$4*幕後結果_最佳化!$O1152)*12/3</f>
        <v>-2.6384526989570611</v>
      </c>
      <c r="AB151" s="116">
        <f>(幕後結果!$AD$2+幕後結果!$AD$4*幕後結果_最佳化!$P1152)*12/3</f>
        <v>0.60335109047143198</v>
      </c>
      <c r="AC151" s="116">
        <f>(幕後結果!$AE$2+幕後結果!$AE$4*幕後結果_最佳化!$Q1152)*12/3</f>
        <v>0.41630319080816736</v>
      </c>
      <c r="AD151" s="116">
        <f>(幕後結果!$AF$2+幕後結果!$AF$4*幕後結果_最佳化!$R1152)*12/3</f>
        <v>0.18722361329333695</v>
      </c>
      <c r="AE151" s="116">
        <f>(幕後結果!$AG$2+幕後結果!$AG$4*幕後結果_最佳化!$S1152)*12/3</f>
        <v>0.34960310381738924</v>
      </c>
      <c r="AF151" s="116">
        <f>(幕後結果!$AH$2+幕後結果!$AH$4*幕後結果_最佳化!$T1152)*12/3</f>
        <v>-0.15042776510342626</v>
      </c>
      <c r="AG151" s="116">
        <f>(幕後結果!$AI$2+幕後結果!$AI$4*幕後結果_最佳化!$U1152)*12/3</f>
        <v>-0.11166098831020177</v>
      </c>
      <c r="AH151" s="116">
        <f>(幕後結果!$AJ$2+幕後結果!$AJ$4*幕後結果_最佳化!$V1152)*12/3</f>
        <v>-1.0570653761123805</v>
      </c>
      <c r="AI151" s="90">
        <f>(幕後結果!$AK$2+幕後結果!$AK$4*幕後結果_最佳化!$W1152)*12/3</f>
        <v>-0.97154742633931646</v>
      </c>
      <c r="AJ151" s="50"/>
      <c r="AK151" s="50"/>
      <c r="AL151" s="50"/>
      <c r="AM151" s="98">
        <v>150</v>
      </c>
      <c r="AN151" s="116">
        <f t="shared" si="27"/>
        <v>5.9369860835006075E-2</v>
      </c>
      <c r="AO151" s="116">
        <f t="shared" si="28"/>
        <v>9.0271126237280244E-2</v>
      </c>
      <c r="AP151" s="116">
        <f t="shared" si="29"/>
        <v>0.12099219132824814</v>
      </c>
      <c r="AQ151" s="116">
        <f t="shared" si="30"/>
        <v>0.13790341766209499</v>
      </c>
      <c r="AR151" s="116">
        <f t="shared" si="31"/>
        <v>9.6355606112116535E-2</v>
      </c>
      <c r="AS151" s="116">
        <f t="shared" si="32"/>
        <v>4.8679959986683577E-2</v>
      </c>
      <c r="AT151" s="116">
        <f t="shared" si="33"/>
        <v>0.13843969647995102</v>
      </c>
      <c r="AU151" s="116">
        <f t="shared" si="34"/>
        <v>3.6473489597206581E-2</v>
      </c>
      <c r="AV151" s="116">
        <f t="shared" si="35"/>
        <v>0.15565352688841153</v>
      </c>
      <c r="AW151" s="116">
        <f t="shared" si="36"/>
        <v>0.11586112487300143</v>
      </c>
      <c r="AX151" s="116">
        <f t="shared" si="37"/>
        <v>1.0000000000000002</v>
      </c>
      <c r="AY151" s="116">
        <f>SUMPRODUCT(AN151:AW151,幕後結果_最佳化!$Z$1005:$AI$1005)</f>
        <v>0.16761432013743457</v>
      </c>
      <c r="AZ151" s="116">
        <f>(SUMPRODUCT(AN151:AW151,MMULT(AN151:AW151,幕後結果!$AB$9:$AK$18)))*252</f>
        <v>4.0948699706354445E-2</v>
      </c>
      <c r="BA151" s="116">
        <f t="shared" si="38"/>
        <v>0.20235785061705525</v>
      </c>
      <c r="BB151" s="92">
        <f t="shared" si="39"/>
        <v>0.6163058154508948</v>
      </c>
      <c r="BC151" s="50"/>
      <c r="BD151" s="50"/>
    </row>
    <row r="152" spans="1:56">
      <c r="A152" s="85">
        <v>151</v>
      </c>
      <c r="B152" s="116">
        <v>6.1289937582538645E-2</v>
      </c>
      <c r="C152" s="116">
        <v>0.46952722566301142</v>
      </c>
      <c r="D152" s="116">
        <v>0.6677835441089468</v>
      </c>
      <c r="E152" s="116">
        <v>0.42418464599036731</v>
      </c>
      <c r="F152" s="116">
        <v>0.39118797326073862</v>
      </c>
      <c r="G152" s="116">
        <v>0.94597212414510334</v>
      </c>
      <c r="H152" s="116">
        <v>0.60364374252768815</v>
      </c>
      <c r="I152" s="116">
        <v>0.84115631063139973</v>
      </c>
      <c r="J152" s="116">
        <v>0.14342431652562593</v>
      </c>
      <c r="K152" s="94">
        <v>0.15098281396056179</v>
      </c>
      <c r="L152" s="95"/>
      <c r="M152" s="96">
        <v>151</v>
      </c>
      <c r="N152" s="119">
        <v>-1.5440349121438948</v>
      </c>
      <c r="O152" s="119">
        <v>-7.6458346853758727E-2</v>
      </c>
      <c r="P152" s="119">
        <v>0.43380106003181934</v>
      </c>
      <c r="Q152" s="119">
        <v>-0.19119950427711527</v>
      </c>
      <c r="R152" s="119">
        <v>-0.27622410182392271</v>
      </c>
      <c r="S152" s="119">
        <v>1.6069936927418744</v>
      </c>
      <c r="T152" s="119">
        <v>0.26278990740197777</v>
      </c>
      <c r="U152" s="116">
        <v>0.99922154995289592</v>
      </c>
      <c r="V152" s="116">
        <v>-1.0650603223012041</v>
      </c>
      <c r="W152" s="88">
        <v>-1.0322273448043919</v>
      </c>
      <c r="X152" s="50"/>
      <c r="Y152" s="89">
        <v>151</v>
      </c>
      <c r="Z152" s="116">
        <f>(幕後結果!$AB$2+幕後結果!$AB$4*幕後結果_最佳化!$N1153)*12/3</f>
        <v>-1.9652874829162184</v>
      </c>
      <c r="AA152" s="116">
        <f>(幕後結果!$AC$2+幕後結果!$AC$4*幕後結果_最佳化!$O1153)*12/3</f>
        <v>-1.6174374484899652</v>
      </c>
      <c r="AB152" s="116">
        <f>(幕後結果!$AD$2+幕後結果!$AD$4*幕後結果_最佳化!$P1153)*12/3</f>
        <v>0.36521836609253572</v>
      </c>
      <c r="AC152" s="116">
        <f>(幕後結果!$AE$2+幕後結果!$AE$4*幕後結果_最佳化!$Q1153)*12/3</f>
        <v>0.74627506394069554</v>
      </c>
      <c r="AD152" s="116">
        <f>(幕後結果!$AF$2+幕後結果!$AF$4*幕後結果_最佳化!$R1153)*12/3</f>
        <v>-0.18858212940053667</v>
      </c>
      <c r="AE152" s="116">
        <f>(幕後結果!$AG$2+幕後結果!$AG$4*幕後結果_最佳化!$S1153)*12/3</f>
        <v>1.1031091632434289</v>
      </c>
      <c r="AF152" s="116">
        <f>(幕後結果!$AH$2+幕後結果!$AH$4*幕後結果_最佳化!$T1153)*12/3</f>
        <v>0.98578693245659543</v>
      </c>
      <c r="AG152" s="116">
        <f>(幕後結果!$AI$2+幕後結果!$AI$4*幕後結果_最佳化!$U1153)*12/3</f>
        <v>-0.44436083000736892</v>
      </c>
      <c r="AH152" s="116">
        <f>(幕後結果!$AJ$2+幕後結果!$AJ$4*幕後結果_最佳化!$V1153)*12/3</f>
        <v>-0.76082929750425699</v>
      </c>
      <c r="AI152" s="90">
        <f>(幕後結果!$AK$2+幕後結果!$AK$4*幕後結果_最佳化!$W1153)*12/3</f>
        <v>-1.1901232858164736</v>
      </c>
      <c r="AJ152" s="50"/>
      <c r="AK152" s="50"/>
      <c r="AL152" s="50"/>
      <c r="AM152" s="98">
        <v>151</v>
      </c>
      <c r="AN152" s="116">
        <f t="shared" si="27"/>
        <v>6.4840645623937737E-2</v>
      </c>
      <c r="AO152" s="116">
        <f t="shared" si="28"/>
        <v>0.15593440600436459</v>
      </c>
      <c r="AP152" s="116">
        <f t="shared" si="29"/>
        <v>9.9491337201427665E-2</v>
      </c>
      <c r="AQ152" s="116">
        <f t="shared" si="30"/>
        <v>0.19107107597284351</v>
      </c>
      <c r="AR152" s="116">
        <f t="shared" si="31"/>
        <v>0.18172022924722828</v>
      </c>
      <c r="AS152" s="116">
        <f t="shared" si="32"/>
        <v>1.0156952296161077E-2</v>
      </c>
      <c r="AT152" s="116">
        <f t="shared" si="33"/>
        <v>5.4406275111964171E-2</v>
      </c>
      <c r="AU152" s="116">
        <f t="shared" si="34"/>
        <v>1.3614330588538561E-2</v>
      </c>
      <c r="AV152" s="116">
        <f t="shared" si="35"/>
        <v>0.19140977608567364</v>
      </c>
      <c r="AW152" s="116">
        <f t="shared" si="36"/>
        <v>3.7354971867860937E-2</v>
      </c>
      <c r="AX152" s="116">
        <f t="shared" si="37"/>
        <v>1.0000000000000002</v>
      </c>
      <c r="AY152" s="116">
        <f>SUMPRODUCT(AN152:AW152,幕後結果_最佳化!$Z$1005:$AI$1005)</f>
        <v>5.7369747865749998E-2</v>
      </c>
      <c r="AZ152" s="116">
        <f>(SUMPRODUCT(AN152:AW152,MMULT(AN152:AW152,幕後結果!$AB$9:$AK$18)))*252</f>
        <v>4.6247033038198569E-2</v>
      </c>
      <c r="BA152" s="116">
        <f t="shared" si="38"/>
        <v>0.21505123351936062</v>
      </c>
      <c r="BB152" s="92">
        <f t="shared" si="39"/>
        <v>6.7285119126960585E-2</v>
      </c>
      <c r="BC152" s="50"/>
      <c r="BD152" s="50"/>
    </row>
    <row r="153" spans="1:56">
      <c r="A153" s="85">
        <v>152</v>
      </c>
      <c r="B153" s="116">
        <v>2.2031417310865109E-2</v>
      </c>
      <c r="C153" s="116">
        <v>0.22475524584844209</v>
      </c>
      <c r="D153" s="116">
        <v>0.87980908834309912</v>
      </c>
      <c r="E153" s="116">
        <v>0.74832776806662205</v>
      </c>
      <c r="F153" s="116">
        <v>0.72110072741935927</v>
      </c>
      <c r="G153" s="116">
        <v>0.23077919344966125</v>
      </c>
      <c r="H153" s="116">
        <v>0.4456279504942513</v>
      </c>
      <c r="I153" s="116">
        <v>0.91056160102237049</v>
      </c>
      <c r="J153" s="116">
        <v>0.1704099485117081</v>
      </c>
      <c r="K153" s="94">
        <v>0.65251208117559334</v>
      </c>
      <c r="L153" s="95"/>
      <c r="M153" s="96">
        <v>152</v>
      </c>
      <c r="N153" s="119">
        <v>-2.0134925815791926</v>
      </c>
      <c r="O153" s="119">
        <v>-0.75623136326236473</v>
      </c>
      <c r="P153" s="119">
        <v>1.1740329615153613</v>
      </c>
      <c r="Q153" s="119">
        <v>0.6692367546184248</v>
      </c>
      <c r="R153" s="119">
        <v>0.58611454119127493</v>
      </c>
      <c r="S153" s="119">
        <v>-0.73628316900590207</v>
      </c>
      <c r="T153" s="119">
        <v>-0.13671521707754772</v>
      </c>
      <c r="U153" s="116">
        <v>1.3442214172319074</v>
      </c>
      <c r="V153" s="116">
        <v>-0.95254649618523535</v>
      </c>
      <c r="W153" s="88">
        <v>0.3921114907024465</v>
      </c>
      <c r="X153" s="50"/>
      <c r="Y153" s="89">
        <v>152</v>
      </c>
      <c r="Z153" s="116">
        <f>(幕後結果!$AB$2+幕後結果!$AB$4*幕後結果_最佳化!$N1154)*12/3</f>
        <v>-2.5481428387251093</v>
      </c>
      <c r="AA153" s="116">
        <f>(幕後結果!$AC$2+幕後結果!$AC$4*幕後結果_最佳化!$O1154)*12/3</f>
        <v>-2.5950031036290921</v>
      </c>
      <c r="AB153" s="116">
        <f>(幕後結果!$AD$2+幕後結果!$AD$4*幕後結果_最佳化!$P1154)*12/3</f>
        <v>0.79578609419962998</v>
      </c>
      <c r="AC153" s="116">
        <f>(幕後結果!$AE$2+幕後結果!$AE$4*幕後結果_最佳化!$Q1154)*12/3</f>
        <v>1.3991438953025355</v>
      </c>
      <c r="AD153" s="116">
        <f>(幕後結果!$AF$2+幕後結果!$AF$4*幕後結果_最佳化!$R1154)*12/3</f>
        <v>0.47814388676445962</v>
      </c>
      <c r="AE153" s="116">
        <f>(幕後結果!$AG$2+幕後結果!$AG$4*幕後結果_最佳化!$S1154)*12/3</f>
        <v>-0.18647988521660319</v>
      </c>
      <c r="AF153" s="116">
        <f>(幕後結果!$AH$2+幕後結果!$AH$4*幕後結果_最佳化!$T1154)*12/3</f>
        <v>0.78943803057656436</v>
      </c>
      <c r="AG153" s="116">
        <f>(幕後結果!$AI$2+幕後結果!$AI$4*幕後結果_最佳化!$U1154)*12/3</f>
        <v>-0.23528916821764356</v>
      </c>
      <c r="AH153" s="116">
        <f>(幕後結果!$AJ$2+幕後結果!$AJ$4*幕後結果_最佳化!$V1154)*12/3</f>
        <v>-0.83631841171998023</v>
      </c>
      <c r="AI153" s="90">
        <f>(幕後結果!$AK$2+幕後結果!$AK$4*幕後結果_最佳化!$W1154)*12/3</f>
        <v>-0.73148662134232689</v>
      </c>
      <c r="AJ153" s="50"/>
      <c r="AK153" s="50"/>
      <c r="AL153" s="50"/>
      <c r="AM153" s="98">
        <v>152</v>
      </c>
      <c r="AN153" s="116">
        <f t="shared" si="27"/>
        <v>7.3388656935509569E-2</v>
      </c>
      <c r="AO153" s="116">
        <f t="shared" si="28"/>
        <v>9.8199817158421965E-3</v>
      </c>
      <c r="AP153" s="116">
        <f t="shared" si="29"/>
        <v>3.3833431270636656E-2</v>
      </c>
      <c r="AQ153" s="116">
        <f t="shared" si="30"/>
        <v>0.15527652197521091</v>
      </c>
      <c r="AR153" s="116">
        <f t="shared" si="31"/>
        <v>0.16052903579282948</v>
      </c>
      <c r="AS153" s="116">
        <f t="shared" si="32"/>
        <v>7.248022069653158E-2</v>
      </c>
      <c r="AT153" s="116">
        <f t="shared" si="33"/>
        <v>0.16332278445679249</v>
      </c>
      <c r="AU153" s="116">
        <f t="shared" si="34"/>
        <v>6.9813386181797638E-2</v>
      </c>
      <c r="AV153" s="116">
        <f t="shared" si="35"/>
        <v>0.15021727855438424</v>
      </c>
      <c r="AW153" s="116">
        <f t="shared" si="36"/>
        <v>0.11131870242046524</v>
      </c>
      <c r="AX153" s="116">
        <f t="shared" si="37"/>
        <v>1</v>
      </c>
      <c r="AY153" s="116">
        <f>SUMPRODUCT(AN153:AW153,幕後結果_最佳化!$Z$1005:$AI$1005)</f>
        <v>0.25768625497108127</v>
      </c>
      <c r="AZ153" s="116">
        <f>(SUMPRODUCT(AN153:AW153,MMULT(AN153:AW153,幕後結果!$AB$9:$AK$18)))*252</f>
        <v>3.846412501299399E-2</v>
      </c>
      <c r="BA153" s="116">
        <f t="shared" si="38"/>
        <v>0.19612272946549053</v>
      </c>
      <c r="BB153" s="92">
        <f t="shared" si="39"/>
        <v>1.0951624809447431</v>
      </c>
      <c r="BC153" s="50"/>
      <c r="BD153" s="50"/>
    </row>
    <row r="154" spans="1:56">
      <c r="A154" s="85">
        <v>153</v>
      </c>
      <c r="B154" s="116">
        <v>0.81489881802172359</v>
      </c>
      <c r="C154" s="116">
        <v>1.2991551736502238E-2</v>
      </c>
      <c r="D154" s="116">
        <v>0.74383235585337548</v>
      </c>
      <c r="E154" s="116">
        <v>0.88638555765904581</v>
      </c>
      <c r="F154" s="116">
        <v>0.49118700502937096</v>
      </c>
      <c r="G154" s="116">
        <v>0.24138842872956201</v>
      </c>
      <c r="H154" s="116">
        <v>0.16980759755496755</v>
      </c>
      <c r="I154" s="116">
        <v>0.21307247131610452</v>
      </c>
      <c r="J154" s="116">
        <v>0.98275815531578292</v>
      </c>
      <c r="K154" s="94">
        <v>0.80059561028335557</v>
      </c>
      <c r="L154" s="95"/>
      <c r="M154" s="96">
        <v>153</v>
      </c>
      <c r="N154" s="119">
        <v>0.89609436954477362</v>
      </c>
      <c r="O154" s="119">
        <v>-2.2264642134241339</v>
      </c>
      <c r="P154" s="119">
        <v>0.65520575692295024</v>
      </c>
      <c r="Q154" s="119">
        <v>1.2075279581194982</v>
      </c>
      <c r="R154" s="119">
        <v>-2.2092699440578109E-2</v>
      </c>
      <c r="S154" s="119">
        <v>-0.70184335554233634</v>
      </c>
      <c r="T154" s="119">
        <v>-0.95492585222750548</v>
      </c>
      <c r="U154" s="116">
        <v>-0.79580576115904045</v>
      </c>
      <c r="V154" s="116">
        <v>2.1143698654974568</v>
      </c>
      <c r="W154" s="88">
        <v>0.84375061101652959</v>
      </c>
      <c r="X154" s="50"/>
      <c r="Y154" s="89">
        <v>153</v>
      </c>
      <c r="Z154" s="116">
        <f>(幕後結果!$AB$2+幕後結果!$AB$4*幕後結果_最佳化!$N1155)*12/3</f>
        <v>1.0642559952191621</v>
      </c>
      <c r="AA154" s="116">
        <f>(幕後結果!$AC$2+幕後結果!$AC$4*幕後結果_最佳化!$O1155)*12/3</f>
        <v>-4.3682915150557307</v>
      </c>
      <c r="AB154" s="116">
        <f>(幕後結果!$AD$2+幕後結果!$AD$4*幕後結果_最佳化!$P1155)*12/3</f>
        <v>1.0734987264755964</v>
      </c>
      <c r="AC154" s="116">
        <f>(幕後結果!$AE$2+幕後結果!$AE$4*幕後結果_最佳化!$Q1155)*12/3</f>
        <v>1.5861037434001013</v>
      </c>
      <c r="AD154" s="116">
        <f>(幕後結果!$AF$2+幕後結果!$AF$4*幕後結果_最佳化!$R1155)*12/3</f>
        <v>-0.20981159788145276</v>
      </c>
      <c r="AE154" s="116">
        <f>(幕後結果!$AG$2+幕後結果!$AG$4*幕後結果_最佳化!$S1155)*12/3</f>
        <v>0.22152054825369316</v>
      </c>
      <c r="AF154" s="116">
        <f>(幕後結果!$AH$2+幕後結果!$AH$4*幕後結果_最佳化!$T1155)*12/3</f>
        <v>0.47577417786219134</v>
      </c>
      <c r="AG154" s="116">
        <f>(幕後結果!$AI$2+幕後結果!$AI$4*幕後結果_最佳化!$U1155)*12/3</f>
        <v>-1.2626014050418581</v>
      </c>
      <c r="AH154" s="116">
        <f>(幕後結果!$AJ$2+幕後結果!$AJ$4*幕後結果_最佳化!$V1155)*12/3</f>
        <v>0.87223917013272312</v>
      </c>
      <c r="AI154" s="90">
        <f>(幕後結果!$AK$2+幕後結果!$AK$4*幕後結果_最佳化!$W1155)*12/3</f>
        <v>-0.12410899358218508</v>
      </c>
      <c r="AJ154" s="50"/>
      <c r="AK154" s="50"/>
      <c r="AL154" s="50"/>
      <c r="AM154" s="98">
        <v>153</v>
      </c>
      <c r="AN154" s="116">
        <f t="shared" si="27"/>
        <v>2.5832990370532664E-2</v>
      </c>
      <c r="AO154" s="116">
        <f t="shared" si="28"/>
        <v>0.12829298303941458</v>
      </c>
      <c r="AP154" s="116">
        <f t="shared" si="29"/>
        <v>7.9979247389441149E-2</v>
      </c>
      <c r="AQ154" s="116">
        <f t="shared" si="30"/>
        <v>0.10511683367824198</v>
      </c>
      <c r="AR154" s="116">
        <f t="shared" si="31"/>
        <v>0.1241373661927018</v>
      </c>
      <c r="AS154" s="116">
        <f t="shared" si="32"/>
        <v>4.6297946826329636E-2</v>
      </c>
      <c r="AT154" s="116">
        <f t="shared" si="33"/>
        <v>9.0589664623033903E-2</v>
      </c>
      <c r="AU154" s="116">
        <f t="shared" si="34"/>
        <v>0.13677361278113528</v>
      </c>
      <c r="AV154" s="116">
        <f t="shared" si="35"/>
        <v>0.12657500685481882</v>
      </c>
      <c r="AW154" s="116">
        <f t="shared" si="36"/>
        <v>0.13640434824435019</v>
      </c>
      <c r="AX154" s="116">
        <f t="shared" si="37"/>
        <v>1</v>
      </c>
      <c r="AY154" s="116">
        <f>SUMPRODUCT(AN154:AW154,幕後結果_最佳化!$Z$1005:$AI$1005)</f>
        <v>-8.5516687729361607E-2</v>
      </c>
      <c r="AZ154" s="116">
        <f>(SUMPRODUCT(AN154:AW154,MMULT(AN154:AW154,幕後結果!$AB$9:$AK$18)))*252</f>
        <v>4.2615442247158151E-2</v>
      </c>
      <c r="BA154" s="116">
        <f t="shared" si="38"/>
        <v>0.20643507998195984</v>
      </c>
      <c r="BB154" s="92">
        <f t="shared" si="39"/>
        <v>-0.62206814723826886</v>
      </c>
      <c r="BC154" s="50"/>
      <c r="BD154" s="50"/>
    </row>
    <row r="155" spans="1:56">
      <c r="A155" s="85">
        <v>154</v>
      </c>
      <c r="B155" s="116">
        <v>0.99699805064978597</v>
      </c>
      <c r="C155" s="116">
        <v>0.23529435915875574</v>
      </c>
      <c r="D155" s="116">
        <v>0.41295520236738303</v>
      </c>
      <c r="E155" s="116">
        <v>0.52025183708512834</v>
      </c>
      <c r="F155" s="116">
        <v>0.87683459744939474</v>
      </c>
      <c r="G155" s="116">
        <v>0.7529808311322983</v>
      </c>
      <c r="H155" s="116">
        <v>0.52687100247479002</v>
      </c>
      <c r="I155" s="116">
        <v>0.28190955705585163</v>
      </c>
      <c r="J155" s="116">
        <v>0.96214750713768282</v>
      </c>
      <c r="K155" s="94">
        <v>0.99619440605731802</v>
      </c>
      <c r="L155" s="95"/>
      <c r="M155" s="96">
        <v>154</v>
      </c>
      <c r="N155" s="119">
        <v>2.747568385213607</v>
      </c>
      <c r="O155" s="119">
        <v>-0.72152149861358783</v>
      </c>
      <c r="P155" s="119">
        <v>-0.21994960267751495</v>
      </c>
      <c r="Q155" s="119">
        <v>5.0785649915207856E-2</v>
      </c>
      <c r="R155" s="119">
        <v>1.1593076487859846</v>
      </c>
      <c r="S155" s="119">
        <v>0.6838999624761799</v>
      </c>
      <c r="T155" s="119">
        <v>6.740662518704825E-2</v>
      </c>
      <c r="U155" s="116">
        <v>-0.57717815252121707</v>
      </c>
      <c r="V155" s="116">
        <v>1.7761694879990044</v>
      </c>
      <c r="W155" s="88">
        <v>2.6688480317547811</v>
      </c>
      <c r="X155" s="50"/>
      <c r="Y155" s="89">
        <v>154</v>
      </c>
      <c r="Z155" s="116">
        <f>(幕後結果!$AB$2+幕後結果!$AB$4*幕後結果_最佳化!$N1156)*12/3</f>
        <v>3.3629542941981811</v>
      </c>
      <c r="AA155" s="116">
        <f>(幕後結果!$AC$2+幕後結果!$AC$4*幕後結果_最佳化!$O1156)*12/3</f>
        <v>-2.1335052456079566</v>
      </c>
      <c r="AB155" s="116">
        <f>(幕後結果!$AD$2+幕後結果!$AD$4*幕後結果_最佳化!$P1156)*12/3</f>
        <v>1.0261398239115065</v>
      </c>
      <c r="AC155" s="116">
        <f>(幕後結果!$AE$2+幕後結果!$AE$4*幕後結果_最佳化!$Q1156)*12/3</f>
        <v>0.91165455440648546</v>
      </c>
      <c r="AD155" s="116">
        <f>(幕後結果!$AF$2+幕後結果!$AF$4*幕後結果_最佳化!$R1156)*12/3</f>
        <v>0.49793861808275253</v>
      </c>
      <c r="AE155" s="116">
        <f>(幕後結果!$AG$2+幕後結果!$AG$4*幕後結果_最佳化!$S1156)*12/3</f>
        <v>1.3302572128179269</v>
      </c>
      <c r="AF155" s="116">
        <f>(幕後結果!$AH$2+幕後結果!$AH$4*幕後結果_最佳化!$T1156)*12/3</f>
        <v>2.0833559726272619</v>
      </c>
      <c r="AG155" s="116">
        <f>(幕後結果!$AI$2+幕後結果!$AI$4*幕後結果_最佳化!$U1156)*12/3</f>
        <v>0.15231672048995271</v>
      </c>
      <c r="AH155" s="116">
        <f>(幕後結果!$AJ$2+幕後結果!$AJ$4*幕後結果_最佳化!$V1156)*12/3</f>
        <v>1.6706166481455835</v>
      </c>
      <c r="AI155" s="90">
        <f>(幕後結果!$AK$2+幕後結果!$AK$4*幕後結果_最佳化!$W1156)*12/3</f>
        <v>1.6073454947614561</v>
      </c>
      <c r="AJ155" s="50"/>
      <c r="AK155" s="50"/>
      <c r="AL155" s="50"/>
      <c r="AM155" s="98">
        <v>154</v>
      </c>
      <c r="AN155" s="116">
        <f t="shared" si="27"/>
        <v>0.13069288295086393</v>
      </c>
      <c r="AO155" s="116">
        <f t="shared" si="28"/>
        <v>1.6131290955627597E-2</v>
      </c>
      <c r="AP155" s="116">
        <f t="shared" si="29"/>
        <v>4.2413515631559949E-2</v>
      </c>
      <c r="AQ155" s="116">
        <f t="shared" si="30"/>
        <v>0.1047247960716047</v>
      </c>
      <c r="AR155" s="116">
        <f t="shared" si="31"/>
        <v>7.7966157866497882E-2</v>
      </c>
      <c r="AS155" s="116">
        <f t="shared" si="32"/>
        <v>3.1657863427847849E-2</v>
      </c>
      <c r="AT155" s="116">
        <f t="shared" si="33"/>
        <v>0.15646528006241678</v>
      </c>
      <c r="AU155" s="116">
        <f t="shared" si="34"/>
        <v>7.7782361697903507E-2</v>
      </c>
      <c r="AV155" s="116">
        <f t="shared" si="35"/>
        <v>0.20689927310976036</v>
      </c>
      <c r="AW155" s="116">
        <f t="shared" si="36"/>
        <v>0.15526657822591766</v>
      </c>
      <c r="AX155" s="116">
        <f t="shared" si="37"/>
        <v>1.0000000000000002</v>
      </c>
      <c r="AY155" s="116">
        <f>SUMPRODUCT(AN155:AW155,幕後結果_最佳化!$Z$1005:$AI$1005)</f>
        <v>0.17220872361760814</v>
      </c>
      <c r="AZ155" s="116">
        <f>(SUMPRODUCT(AN155:AW155,MMULT(AN155:AW155,幕後結果!$AB$9:$AK$18)))*252</f>
        <v>4.4601940744083933E-2</v>
      </c>
      <c r="BA155" s="116">
        <f t="shared" si="38"/>
        <v>0.21119171561423505</v>
      </c>
      <c r="BB155" s="92">
        <f t="shared" si="39"/>
        <v>0.61228123102046661</v>
      </c>
      <c r="BC155" s="50"/>
      <c r="BD155" s="50"/>
    </row>
    <row r="156" spans="1:56">
      <c r="A156" s="85">
        <v>155</v>
      </c>
      <c r="B156" s="116">
        <v>9.5376008499230558E-3</v>
      </c>
      <c r="C156" s="116">
        <v>0.54160428842511399</v>
      </c>
      <c r="D156" s="116">
        <v>7.817927083609777E-2</v>
      </c>
      <c r="E156" s="116">
        <v>0.52062748801536851</v>
      </c>
      <c r="F156" s="116">
        <v>0.13011309077011846</v>
      </c>
      <c r="G156" s="116">
        <v>0.49350407649959882</v>
      </c>
      <c r="H156" s="116">
        <v>0.83292559263660859</v>
      </c>
      <c r="I156" s="116">
        <v>0.30653755749177791</v>
      </c>
      <c r="J156" s="116">
        <v>0.89254313263380469</v>
      </c>
      <c r="K156" s="94">
        <v>0.30503063415930853</v>
      </c>
      <c r="L156" s="95"/>
      <c r="M156" s="96">
        <v>155</v>
      </c>
      <c r="N156" s="119">
        <v>-2.3440580606199926</v>
      </c>
      <c r="O156" s="119">
        <v>0.10447623957354248</v>
      </c>
      <c r="P156" s="119">
        <v>-1.4174255682845374</v>
      </c>
      <c r="Q156" s="119">
        <v>5.1728504955818967E-2</v>
      </c>
      <c r="R156" s="119">
        <v>-1.1258566957914113</v>
      </c>
      <c r="S156" s="119">
        <v>-1.6283585100049684E-2</v>
      </c>
      <c r="T156" s="119">
        <v>0.96579091644232495</v>
      </c>
      <c r="U156" s="116">
        <v>-0.50568882423505124</v>
      </c>
      <c r="V156" s="116">
        <v>1.2401667208215421</v>
      </c>
      <c r="W156" s="88">
        <v>-0.50998600240374581</v>
      </c>
      <c r="X156" s="50"/>
      <c r="Y156" s="89">
        <v>155</v>
      </c>
      <c r="Z156" s="116">
        <f>(幕後結果!$AB$2+幕後結果!$AB$4*幕後結果_最佳化!$N1157)*12/3</f>
        <v>-2.9585565404252505</v>
      </c>
      <c r="AA156" s="116">
        <f>(幕後結果!$AC$2+幕後結果!$AC$4*幕後結果_最佳化!$O1157)*12/3</f>
        <v>-1.4376064635023871</v>
      </c>
      <c r="AB156" s="116">
        <f>(幕後結果!$AD$2+幕後結果!$AD$4*幕後結果_最佳化!$P1157)*12/3</f>
        <v>-1.4604179734253517</v>
      </c>
      <c r="AC156" s="116">
        <f>(幕後結果!$AE$2+幕後結果!$AE$4*幕後結果_最佳化!$Q1157)*12/3</f>
        <v>0.46968441953101098</v>
      </c>
      <c r="AD156" s="116">
        <f>(幕後結果!$AF$2+幕後結果!$AF$4*幕後結果_最佳化!$R1157)*12/3</f>
        <v>-0.86922978377854443</v>
      </c>
      <c r="AE156" s="116">
        <f>(幕後結果!$AG$2+幕後結果!$AG$4*幕後結果_最佳化!$S1157)*12/3</f>
        <v>-0.49600256089319156</v>
      </c>
      <c r="AF156" s="116">
        <f>(幕後結果!$AH$2+幕後結果!$AH$4*幕後結果_最佳化!$T1157)*12/3</f>
        <v>1.1621174894676545</v>
      </c>
      <c r="AG156" s="116">
        <f>(幕後結果!$AI$2+幕後結果!$AI$4*幕後結果_最佳化!$U1157)*12/3</f>
        <v>-2.8010055779417709</v>
      </c>
      <c r="AH156" s="116">
        <f>(幕後結果!$AJ$2+幕後結果!$AJ$4*幕後結果_最佳化!$V1157)*12/3</f>
        <v>0.43285485728382983</v>
      </c>
      <c r="AI156" s="90">
        <f>(幕後結果!$AK$2+幕後結果!$AK$4*幕後結果_最佳化!$W1157)*12/3</f>
        <v>-1.3054590472242866</v>
      </c>
      <c r="AJ156" s="50"/>
      <c r="AK156" s="50"/>
      <c r="AL156" s="50"/>
      <c r="AM156" s="98">
        <v>155</v>
      </c>
      <c r="AN156" s="116">
        <f t="shared" si="27"/>
        <v>0.11748382843841995</v>
      </c>
      <c r="AO156" s="116">
        <f t="shared" si="28"/>
        <v>0.15405867942135437</v>
      </c>
      <c r="AP156" s="116">
        <f t="shared" si="29"/>
        <v>8.3535105911843863E-2</v>
      </c>
      <c r="AQ156" s="116">
        <f t="shared" si="30"/>
        <v>7.210697488259081E-2</v>
      </c>
      <c r="AR156" s="116">
        <f t="shared" si="31"/>
        <v>0.17808135008009021</v>
      </c>
      <c r="AS156" s="116">
        <f t="shared" si="32"/>
        <v>3.5390791888780838E-2</v>
      </c>
      <c r="AT156" s="116">
        <f t="shared" si="33"/>
        <v>5.7463808284492129E-2</v>
      </c>
      <c r="AU156" s="116">
        <f t="shared" si="34"/>
        <v>0.17620717613994108</v>
      </c>
      <c r="AV156" s="116">
        <f t="shared" si="35"/>
        <v>2.0168258790778659E-2</v>
      </c>
      <c r="AW156" s="116">
        <f t="shared" si="36"/>
        <v>0.1055040261617082</v>
      </c>
      <c r="AX156" s="116">
        <f t="shared" si="37"/>
        <v>1.0000000000000002</v>
      </c>
      <c r="AY156" s="116">
        <f>SUMPRODUCT(AN156:AW156,幕後結果_最佳化!$Z$1005:$AI$1005)</f>
        <v>-0.23047263078290076</v>
      </c>
      <c r="AZ156" s="116">
        <f>(SUMPRODUCT(AN156:AW156,MMULT(AN156:AW156,幕後結果!$AB$9:$AK$18)))*252</f>
        <v>4.9164325282431004E-2</v>
      </c>
      <c r="BA156" s="116">
        <f t="shared" si="38"/>
        <v>0.22173029852149437</v>
      </c>
      <c r="BB156" s="92">
        <f t="shared" si="39"/>
        <v>-1.2329060692461036</v>
      </c>
      <c r="BC156" s="50"/>
      <c r="BD156" s="50"/>
    </row>
    <row r="157" spans="1:56">
      <c r="A157" s="85">
        <v>156</v>
      </c>
      <c r="B157" s="116">
        <v>0.78800256648719347</v>
      </c>
      <c r="C157" s="116">
        <v>0.93060673571167851</v>
      </c>
      <c r="D157" s="116">
        <v>0.85765313060002435</v>
      </c>
      <c r="E157" s="116">
        <v>0.75398788898271407</v>
      </c>
      <c r="F157" s="116">
        <v>0.94832441925580735</v>
      </c>
      <c r="G157" s="116">
        <v>0.55214926268154163</v>
      </c>
      <c r="H157" s="116">
        <v>8.2308009253154735E-2</v>
      </c>
      <c r="I157" s="116">
        <v>0.66442696803831214</v>
      </c>
      <c r="J157" s="116">
        <v>0.66162915542251466</v>
      </c>
      <c r="K157" s="94">
        <v>0.67493808013513346</v>
      </c>
      <c r="L157" s="95"/>
      <c r="M157" s="96">
        <v>156</v>
      </c>
      <c r="N157" s="119">
        <v>0.79950979900760222</v>
      </c>
      <c r="O157" s="119">
        <v>1.4803250224932811</v>
      </c>
      <c r="P157" s="119">
        <v>1.0698346584775378</v>
      </c>
      <c r="Q157" s="119">
        <v>0.68709284614187216</v>
      </c>
      <c r="R157" s="119">
        <v>1.6288198490215717</v>
      </c>
      <c r="S157" s="119">
        <v>0.13109333364105316</v>
      </c>
      <c r="T157" s="119">
        <v>-1.389713089251754</v>
      </c>
      <c r="U157" s="116">
        <v>0.42457562662107495</v>
      </c>
      <c r="V157" s="116">
        <v>0.4169134856844055</v>
      </c>
      <c r="W157" s="88">
        <v>0.4535901564305988</v>
      </c>
      <c r="X157" s="50"/>
      <c r="Y157" s="89">
        <v>156</v>
      </c>
      <c r="Z157" s="116">
        <f>(幕後結果!$AB$2+幕後結果!$AB$4*幕後結果_最佳化!$N1158)*12/3</f>
        <v>0.94434138333560735</v>
      </c>
      <c r="AA157" s="116">
        <f>(幕後結果!$AC$2+幕後結果!$AC$4*幕後結果_最佳化!$O1158)*12/3</f>
        <v>0.73154262219668953</v>
      </c>
      <c r="AB157" s="116">
        <f>(幕後結果!$AD$2+幕後結果!$AD$4*幕後結果_最佳化!$P1158)*12/3</f>
        <v>1.7799340657858018</v>
      </c>
      <c r="AC157" s="116">
        <f>(幕後結果!$AE$2+幕後結果!$AE$4*幕後結果_最佳化!$Q1158)*12/3</f>
        <v>1.9420625580462172</v>
      </c>
      <c r="AD157" s="116">
        <f>(幕後結果!$AF$2+幕後結果!$AF$4*幕後結果_最佳化!$R1158)*12/3</f>
        <v>1.3086870605039402</v>
      </c>
      <c r="AE157" s="116">
        <f>(幕後結果!$AG$2+幕後結果!$AG$4*幕後結果_最佳化!$S1158)*12/3</f>
        <v>1.7132358658053672</v>
      </c>
      <c r="AF157" s="116">
        <f>(幕後結果!$AH$2+幕後結果!$AH$4*幕後結果_最佳化!$T1158)*12/3</f>
        <v>0.44404010922496373</v>
      </c>
      <c r="AG157" s="116">
        <f>(幕後結果!$AI$2+幕後結果!$AI$4*幕後結果_最佳化!$U1158)*12/3</f>
        <v>0.22538121710174153</v>
      </c>
      <c r="AH157" s="116">
        <f>(幕後結果!$AJ$2+幕後結果!$AJ$4*幕後結果_最佳化!$V1158)*12/3</f>
        <v>1.0914302966246225</v>
      </c>
      <c r="AI157" s="90">
        <f>(幕後結果!$AK$2+幕後結果!$AK$4*幕後結果_最佳化!$W1158)*12/3</f>
        <v>0.45012792175425614</v>
      </c>
      <c r="AJ157" s="50"/>
      <c r="AK157" s="50"/>
      <c r="AL157" s="50"/>
      <c r="AM157" s="98">
        <v>156</v>
      </c>
      <c r="AN157" s="116">
        <f t="shared" si="27"/>
        <v>6.2840504985322149E-2</v>
      </c>
      <c r="AO157" s="116">
        <f t="shared" si="28"/>
        <v>0.10316369521449303</v>
      </c>
      <c r="AP157" s="116">
        <f t="shared" si="29"/>
        <v>9.5570011787156309E-2</v>
      </c>
      <c r="AQ157" s="116">
        <f t="shared" si="30"/>
        <v>0.15071630713758505</v>
      </c>
      <c r="AR157" s="116">
        <f t="shared" si="31"/>
        <v>0.14137515248330973</v>
      </c>
      <c r="AS157" s="116">
        <f t="shared" si="32"/>
        <v>4.2090376371904249E-2</v>
      </c>
      <c r="AT157" s="116">
        <f t="shared" si="33"/>
        <v>9.5270762410363447E-2</v>
      </c>
      <c r="AU157" s="116">
        <f t="shared" si="34"/>
        <v>3.7144906763839164E-2</v>
      </c>
      <c r="AV157" s="116">
        <f t="shared" si="35"/>
        <v>0.13139432075780702</v>
      </c>
      <c r="AW157" s="116">
        <f t="shared" si="36"/>
        <v>0.14043396208821993</v>
      </c>
      <c r="AX157" s="116">
        <f t="shared" si="37"/>
        <v>1.0000000000000002</v>
      </c>
      <c r="AY157" s="116">
        <f>SUMPRODUCT(AN157:AW157,幕後結果_最佳化!$Z$1005:$AI$1005)</f>
        <v>8.0874708185917701E-2</v>
      </c>
      <c r="AZ157" s="116">
        <f>(SUMPRODUCT(AN157:AW157,MMULT(AN157:AW157,幕後結果!$AB$9:$AK$18)))*252</f>
        <v>3.9375831608461878E-2</v>
      </c>
      <c r="BA157" s="116">
        <f t="shared" si="38"/>
        <v>0.19843344377514058</v>
      </c>
      <c r="BB157" s="92">
        <f t="shared" si="39"/>
        <v>0.19137251999189014</v>
      </c>
      <c r="BC157" s="50"/>
      <c r="BD157" s="50"/>
    </row>
    <row r="158" spans="1:56">
      <c r="A158" s="85">
        <v>157</v>
      </c>
      <c r="B158" s="116">
        <v>0.50221211014588407</v>
      </c>
      <c r="C158" s="116">
        <v>0.48875491238237356</v>
      </c>
      <c r="D158" s="116">
        <v>0.31292577329134419</v>
      </c>
      <c r="E158" s="116">
        <v>0.57025053946324666</v>
      </c>
      <c r="F158" s="116">
        <v>0.37433680993644547</v>
      </c>
      <c r="G158" s="116">
        <v>0.47667108999664776</v>
      </c>
      <c r="H158" s="116">
        <v>0.6949868586907566</v>
      </c>
      <c r="I158" s="116">
        <v>0.54582651084482547</v>
      </c>
      <c r="J158" s="116">
        <v>0.24021433983794305</v>
      </c>
      <c r="K158" s="94">
        <v>0.27459009057927042</v>
      </c>
      <c r="L158" s="95"/>
      <c r="M158" s="96">
        <v>157</v>
      </c>
      <c r="N158" s="119">
        <v>5.5449662529968701E-3</v>
      </c>
      <c r="O158" s="119">
        <v>-2.8190988173815396E-2</v>
      </c>
      <c r="P158" s="119">
        <v>-0.48757409731797674</v>
      </c>
      <c r="Q158" s="119">
        <v>0.17701205437800671</v>
      </c>
      <c r="R158" s="119">
        <v>-0.32038879325144282</v>
      </c>
      <c r="S158" s="119">
        <v>-5.8510272812818412E-2</v>
      </c>
      <c r="T158" s="119">
        <v>0.51003594060961832</v>
      </c>
      <c r="U158" s="116">
        <v>0.11512382187648076</v>
      </c>
      <c r="V158" s="116">
        <v>-0.70561325386490403</v>
      </c>
      <c r="W158" s="88">
        <v>-0.59898905814272752</v>
      </c>
      <c r="X158" s="50"/>
      <c r="Y158" s="89">
        <v>157</v>
      </c>
      <c r="Z158" s="116">
        <f>(幕後結果!$AB$2+幕後結果!$AB$4*幕後結果_最佳化!$N1159)*12/3</f>
        <v>-4.140596988494117E-2</v>
      </c>
      <c r="AA158" s="116">
        <f>(幕後結果!$AC$2+幕後結果!$AC$4*幕後結果_最佳化!$O1159)*12/3</f>
        <v>-1.4162861461858756</v>
      </c>
      <c r="AB158" s="116">
        <f>(幕後結果!$AD$2+幕後結果!$AD$4*幕後結果_最佳化!$P1159)*12/3</f>
        <v>3.8964118280487292E-2</v>
      </c>
      <c r="AC158" s="116">
        <f>(幕後結果!$AE$2+幕後結果!$AE$4*幕後結果_最佳化!$Q1159)*12/3</f>
        <v>0.89673397961618873</v>
      </c>
      <c r="AD158" s="116">
        <f>(幕後結果!$AF$2+幕後結果!$AF$4*幕後結果_最佳化!$R1159)*12/3</f>
        <v>-0.33139933416954104</v>
      </c>
      <c r="AE158" s="116">
        <f>(幕後結果!$AG$2+幕後結果!$AG$4*幕後結果_最佳化!$S1159)*12/3</f>
        <v>0.25885796166344077</v>
      </c>
      <c r="AF158" s="116">
        <f>(幕後結果!$AH$2+幕後結果!$AH$4*幕後結果_最佳化!$T1159)*12/3</f>
        <v>1.5235206463401869</v>
      </c>
      <c r="AG158" s="116">
        <f>(幕後結果!$AI$2+幕後結果!$AI$4*幕後結果_最佳化!$U1159)*12/3</f>
        <v>-0.76112516478800607</v>
      </c>
      <c r="AH158" s="116">
        <f>(幕後結果!$AJ$2+幕後結果!$AJ$4*幕後結果_最佳化!$V1159)*12/3</f>
        <v>-0.33090875426743704</v>
      </c>
      <c r="AI158" s="90">
        <f>(幕後結果!$AK$2+幕後結果!$AK$4*幕後結果_最佳化!$W1159)*12/3</f>
        <v>-0.75770675810403176</v>
      </c>
      <c r="AJ158" s="50"/>
      <c r="AK158" s="50"/>
      <c r="AL158" s="50"/>
      <c r="AM158" s="98">
        <v>157</v>
      </c>
      <c r="AN158" s="116">
        <f t="shared" si="27"/>
        <v>0.17167907188249942</v>
      </c>
      <c r="AO158" s="116">
        <f t="shared" si="28"/>
        <v>9.6953153275216419E-2</v>
      </c>
      <c r="AP158" s="116">
        <f t="shared" si="29"/>
        <v>7.8169570554346118E-2</v>
      </c>
      <c r="AQ158" s="116">
        <f t="shared" si="30"/>
        <v>0.14569433465988474</v>
      </c>
      <c r="AR158" s="116">
        <f t="shared" si="31"/>
        <v>0.11519346900849127</v>
      </c>
      <c r="AS158" s="116">
        <f t="shared" si="32"/>
        <v>1.7461310660495239E-2</v>
      </c>
      <c r="AT158" s="116">
        <f t="shared" si="33"/>
        <v>0.12626357034610183</v>
      </c>
      <c r="AU158" s="116">
        <f t="shared" si="34"/>
        <v>9.8878040855252189E-2</v>
      </c>
      <c r="AV158" s="116">
        <f t="shared" si="35"/>
        <v>4.7666728117216381E-2</v>
      </c>
      <c r="AW158" s="116">
        <f t="shared" si="36"/>
        <v>0.10204075064049641</v>
      </c>
      <c r="AX158" s="116">
        <f t="shared" si="37"/>
        <v>1</v>
      </c>
      <c r="AY158" s="116">
        <f>SUMPRODUCT(AN158:AW158,幕後結果_最佳化!$Z$1005:$AI$1005)</f>
        <v>5.6770012558726483E-2</v>
      </c>
      <c r="AZ158" s="116">
        <f>(SUMPRODUCT(AN158:AW158,MMULT(AN158:AW158,幕後結果!$AB$9:$AK$18)))*252</f>
        <v>4.5719999251308756E-2</v>
      </c>
      <c r="BA158" s="116">
        <f t="shared" si="38"/>
        <v>0.21382235442373362</v>
      </c>
      <c r="BB158" s="92">
        <f t="shared" si="39"/>
        <v>6.486699015220905E-2</v>
      </c>
      <c r="BC158" s="50"/>
      <c r="BD158" s="50"/>
    </row>
    <row r="159" spans="1:56">
      <c r="A159" s="85">
        <v>158</v>
      </c>
      <c r="B159" s="116">
        <v>0.91688454603677405</v>
      </c>
      <c r="C159" s="116">
        <v>0.28805042474241627</v>
      </c>
      <c r="D159" s="116">
        <v>0.57698298512222412</v>
      </c>
      <c r="E159" s="116">
        <v>0.53526685455954803</v>
      </c>
      <c r="F159" s="116">
        <v>0.6980916480513093</v>
      </c>
      <c r="G159" s="116">
        <v>0.97344157444087775</v>
      </c>
      <c r="H159" s="116">
        <v>0.99156182452112307</v>
      </c>
      <c r="I159" s="116">
        <v>0.77876466581573101</v>
      </c>
      <c r="J159" s="116">
        <v>0.45885046019846665</v>
      </c>
      <c r="K159" s="94">
        <v>0.62713911613758411</v>
      </c>
      <c r="L159" s="95"/>
      <c r="M159" s="96">
        <v>158</v>
      </c>
      <c r="N159" s="119">
        <v>1.3844166685893096</v>
      </c>
      <c r="O159" s="119">
        <v>-0.55908919354698783</v>
      </c>
      <c r="P159" s="119">
        <v>0.19418116572721217</v>
      </c>
      <c r="Q159" s="119">
        <v>8.851634879682091E-2</v>
      </c>
      <c r="R159" s="119">
        <v>0.51891975090597642</v>
      </c>
      <c r="S159" s="119">
        <v>1.9339697183375024</v>
      </c>
      <c r="T159" s="119">
        <v>2.3893905620005804</v>
      </c>
      <c r="U159" s="116">
        <v>0.76802780109686941</v>
      </c>
      <c r="V159" s="116">
        <v>-0.10333018408355156</v>
      </c>
      <c r="W159" s="88">
        <v>0.32428566994785968</v>
      </c>
      <c r="X159" s="50"/>
      <c r="Y159" s="89">
        <v>158</v>
      </c>
      <c r="Z159" s="116">
        <f>(幕後結果!$AB$2+幕後結果!$AB$4*幕後結果_最佳化!$N1160)*12/3</f>
        <v>1.6705327394065226</v>
      </c>
      <c r="AA159" s="116">
        <f>(幕後結果!$AC$2+幕後結果!$AC$4*幕後結果_最佳化!$O1160)*12/3</f>
        <v>-2.0280992208384285</v>
      </c>
      <c r="AB159" s="116">
        <f>(幕後結果!$AD$2+幕後結果!$AD$4*幕後結果_最佳化!$P1160)*12/3</f>
        <v>0.99069640820927474</v>
      </c>
      <c r="AC159" s="116">
        <f>(幕後結果!$AE$2+幕後結果!$AE$4*幕後結果_最佳化!$Q1160)*12/3</f>
        <v>0.98355025694356024</v>
      </c>
      <c r="AD159" s="116">
        <f>(幕後結果!$AF$2+幕後結果!$AF$4*幕後結果_最佳化!$R1160)*12/3</f>
        <v>0.18077510211055267</v>
      </c>
      <c r="AE159" s="116">
        <f>(幕後結果!$AG$2+幕後結果!$AG$4*幕後結果_最佳化!$S1160)*12/3</f>
        <v>2.0285781549203552</v>
      </c>
      <c r="AF159" s="116">
        <f>(幕後結果!$AH$2+幕後結果!$AH$4*幕後結果_最佳化!$T1160)*12/3</f>
        <v>3.7433613155283414</v>
      </c>
      <c r="AG159" s="116">
        <f>(幕後結果!$AI$2+幕後結果!$AI$4*幕後結果_最佳化!$U1160)*12/3</f>
        <v>0.96858755529862917</v>
      </c>
      <c r="AH159" s="116">
        <f>(幕後結果!$AJ$2+幕後結果!$AJ$4*幕後結果_最佳化!$V1160)*12/3</f>
        <v>0.75551072996123281</v>
      </c>
      <c r="AI159" s="90">
        <f>(幕後結果!$AK$2+幕後結果!$AK$4*幕後結果_最佳化!$W1160)*12/3</f>
        <v>0.36599071669598521</v>
      </c>
      <c r="AJ159" s="50"/>
      <c r="AK159" s="50"/>
      <c r="AL159" s="50"/>
      <c r="AM159" s="98">
        <v>158</v>
      </c>
      <c r="AN159" s="116">
        <f t="shared" si="27"/>
        <v>1.786877337856857E-2</v>
      </c>
      <c r="AO159" s="116">
        <f t="shared" si="28"/>
        <v>0.16964539768986564</v>
      </c>
      <c r="AP159" s="116">
        <f t="shared" si="29"/>
        <v>4.0052268384976469E-2</v>
      </c>
      <c r="AQ159" s="116">
        <f t="shared" si="30"/>
        <v>0.17274699215167394</v>
      </c>
      <c r="AR159" s="116">
        <f t="shared" si="31"/>
        <v>0.14389844970002025</v>
      </c>
      <c r="AS159" s="116">
        <f t="shared" si="32"/>
        <v>0.12867724570869699</v>
      </c>
      <c r="AT159" s="116">
        <f t="shared" si="33"/>
        <v>3.0536893913912271E-2</v>
      </c>
      <c r="AU159" s="116">
        <f t="shared" si="34"/>
        <v>0.15316853332572317</v>
      </c>
      <c r="AV159" s="116">
        <f t="shared" si="35"/>
        <v>4.4184825928542677E-2</v>
      </c>
      <c r="AW159" s="116">
        <f t="shared" si="36"/>
        <v>9.9220619818019953E-2</v>
      </c>
      <c r="AX159" s="116">
        <f t="shared" si="37"/>
        <v>0.99999999999999989</v>
      </c>
      <c r="AY159" s="116">
        <f>SUMPRODUCT(AN159:AW159,幕後結果_最佳化!$Z$1005:$AI$1005)</f>
        <v>-0.14974969507265681</v>
      </c>
      <c r="AZ159" s="116">
        <f>(SUMPRODUCT(AN159:AW159,MMULT(AN159:AW159,幕後結果!$AB$9:$AK$18)))*252</f>
        <v>4.9579559200438675E-2</v>
      </c>
      <c r="BA159" s="116">
        <f t="shared" si="38"/>
        <v>0.22266467883442734</v>
      </c>
      <c r="BB159" s="92">
        <f t="shared" si="39"/>
        <v>-0.86520096533096946</v>
      </c>
      <c r="BC159" s="50"/>
      <c r="BD159" s="50"/>
    </row>
    <row r="160" spans="1:56">
      <c r="A160" s="85">
        <v>159</v>
      </c>
      <c r="B160" s="116">
        <v>0.22965991224038684</v>
      </c>
      <c r="C160" s="116">
        <v>0.48008763042984848</v>
      </c>
      <c r="D160" s="116">
        <v>0.12269136456137808</v>
      </c>
      <c r="E160" s="116">
        <v>0.80156546412902796</v>
      </c>
      <c r="F160" s="116">
        <v>0.16696995224641564</v>
      </c>
      <c r="G160" s="116">
        <v>0.97813147043154136</v>
      </c>
      <c r="H160" s="116">
        <v>0.6416844161328592</v>
      </c>
      <c r="I160" s="116">
        <v>0.21818563353344267</v>
      </c>
      <c r="J160" s="116">
        <v>0.92048540888079122</v>
      </c>
      <c r="K160" s="94">
        <v>0.1333475779908786</v>
      </c>
      <c r="L160" s="95"/>
      <c r="M160" s="96">
        <v>159</v>
      </c>
      <c r="N160" s="119">
        <v>-0.73996731936084181</v>
      </c>
      <c r="O160" s="119">
        <v>-4.9933651328443206E-2</v>
      </c>
      <c r="P160" s="119">
        <v>-1.1616375338974219</v>
      </c>
      <c r="Q160" s="119">
        <v>0.84722616571157361</v>
      </c>
      <c r="R160" s="119">
        <v>-0.96620841190893036</v>
      </c>
      <c r="S160" s="119">
        <v>2.0166020479555846</v>
      </c>
      <c r="T160" s="119">
        <v>0.36296481544371562</v>
      </c>
      <c r="U160" s="116">
        <v>-0.77833547518602608</v>
      </c>
      <c r="V160" s="116">
        <v>1.4083441705846655</v>
      </c>
      <c r="W160" s="88">
        <v>-1.1107054490640795</v>
      </c>
      <c r="X160" s="50"/>
      <c r="Y160" s="89">
        <v>159</v>
      </c>
      <c r="Z160" s="116">
        <f>(幕後結果!$AB$2+幕後結果!$AB$4*幕後結果_最佳化!$N1161)*12/3</f>
        <v>-0.96699704397269992</v>
      </c>
      <c r="AA160" s="116">
        <f>(幕後結果!$AC$2+幕後結果!$AC$4*幕後結果_最佳化!$O1161)*12/3</f>
        <v>-1.5110230115722552</v>
      </c>
      <c r="AB160" s="116">
        <f>(幕後結果!$AD$2+幕後結果!$AD$4*幕後結果_最佳化!$P1161)*12/3</f>
        <v>-0.77148042252346249</v>
      </c>
      <c r="AC160" s="116">
        <f>(幕後結果!$AE$2+幕後結果!$AE$4*幕後結果_最佳化!$Q1161)*12/3</f>
        <v>1.1756719217888123</v>
      </c>
      <c r="AD160" s="116">
        <f>(幕後結果!$AF$2+幕後結果!$AF$4*幕後結果_最佳化!$R1161)*12/3</f>
        <v>-0.74939096362277324</v>
      </c>
      <c r="AE160" s="116">
        <f>(幕後結果!$AG$2+幕後結果!$AG$4*幕後結果_最佳化!$S1161)*12/3</f>
        <v>1.790153391139903</v>
      </c>
      <c r="AF160" s="116">
        <f>(幕後結果!$AH$2+幕後結果!$AH$4*幕後結果_最佳化!$T1161)*12/3</f>
        <v>0.86011979761724111</v>
      </c>
      <c r="AG160" s="116">
        <f>(幕後結果!$AI$2+幕後結果!$AI$4*幕後結果_最佳化!$U1161)*12/3</f>
        <v>-2.1917740043713478</v>
      </c>
      <c r="AH160" s="116">
        <f>(幕後結果!$AJ$2+幕後結果!$AJ$4*幕後結果_最佳化!$V1161)*12/3</f>
        <v>0.7113515434529063</v>
      </c>
      <c r="AI160" s="90">
        <f>(幕後結果!$AK$2+幕後結果!$AK$4*幕後結果_最佳化!$W1161)*12/3</f>
        <v>-1.023851937882732</v>
      </c>
      <c r="AJ160" s="50"/>
      <c r="AK160" s="50"/>
      <c r="AL160" s="50"/>
      <c r="AM160" s="98">
        <v>159</v>
      </c>
      <c r="AN160" s="116">
        <f t="shared" si="27"/>
        <v>0.18933247684793181</v>
      </c>
      <c r="AO160" s="116">
        <f t="shared" si="28"/>
        <v>2.1231530293294608E-3</v>
      </c>
      <c r="AP160" s="116">
        <f t="shared" si="29"/>
        <v>4.1418199183239364E-2</v>
      </c>
      <c r="AQ160" s="116">
        <f t="shared" si="30"/>
        <v>7.1577766000843993E-2</v>
      </c>
      <c r="AR160" s="116">
        <f t="shared" si="31"/>
        <v>0.15136211015306281</v>
      </c>
      <c r="AS160" s="116">
        <f t="shared" si="32"/>
        <v>0.14716576254934996</v>
      </c>
      <c r="AT160" s="116">
        <f t="shared" si="33"/>
        <v>5.6598448897645835E-2</v>
      </c>
      <c r="AU160" s="116">
        <f t="shared" si="34"/>
        <v>9.7750631109117331E-2</v>
      </c>
      <c r="AV160" s="116">
        <f t="shared" si="35"/>
        <v>0.12222811585013209</v>
      </c>
      <c r="AW160" s="116">
        <f t="shared" si="36"/>
        <v>0.12044333637934736</v>
      </c>
      <c r="AX160" s="116">
        <f t="shared" si="37"/>
        <v>1</v>
      </c>
      <c r="AY160" s="116">
        <f>SUMPRODUCT(AN160:AW160,幕後結果_最佳化!$Z$1005:$AI$1005)</f>
        <v>6.4614250202648466E-2</v>
      </c>
      <c r="AZ160" s="116">
        <f>(SUMPRODUCT(AN160:AW160,MMULT(AN160:AW160,幕後結果!$AB$9:$AK$18)))*252</f>
        <v>4.8938943710638137E-2</v>
      </c>
      <c r="BA160" s="116">
        <f t="shared" si="38"/>
        <v>0.22122148112386858</v>
      </c>
      <c r="BB160" s="92">
        <f t="shared" si="39"/>
        <v>9.8156155958878152E-2</v>
      </c>
      <c r="BC160" s="50"/>
      <c r="BD160" s="50"/>
    </row>
    <row r="161" spans="1:56">
      <c r="A161" s="85">
        <v>160</v>
      </c>
      <c r="B161" s="116">
        <v>0.33132136027251891</v>
      </c>
      <c r="C161" s="116">
        <v>0.56020970310977947</v>
      </c>
      <c r="D161" s="116">
        <v>0.95538716665127987</v>
      </c>
      <c r="E161" s="116">
        <v>0.75069990210926241</v>
      </c>
      <c r="F161" s="116">
        <v>0.32561702824549821</v>
      </c>
      <c r="G161" s="116">
        <v>0.30476083795100339</v>
      </c>
      <c r="H161" s="116">
        <v>0.39064269026576159</v>
      </c>
      <c r="I161" s="116">
        <v>0.36951985486876415</v>
      </c>
      <c r="J161" s="116">
        <v>0.47055673722120073</v>
      </c>
      <c r="K161" s="94">
        <v>0.26189288942658706</v>
      </c>
      <c r="L161" s="95"/>
      <c r="M161" s="96">
        <v>160</v>
      </c>
      <c r="N161" s="119">
        <v>-0.43626741515602691</v>
      </c>
      <c r="O161" s="119">
        <v>0.15150090907052657</v>
      </c>
      <c r="P161" s="119">
        <v>1.699496536017022</v>
      </c>
      <c r="Q161" s="119">
        <v>0.67669388708421763</v>
      </c>
      <c r="R161" s="119">
        <v>-0.45204848160296157</v>
      </c>
      <c r="S161" s="119">
        <v>-0.51075635229107963</v>
      </c>
      <c r="T161" s="119">
        <v>-0.27764435412389821</v>
      </c>
      <c r="U161" s="116">
        <v>-0.33312529026350163</v>
      </c>
      <c r="V161" s="116">
        <v>-7.3870443250825701E-2</v>
      </c>
      <c r="W161" s="88">
        <v>-0.63752062644557572</v>
      </c>
      <c r="X161" s="50"/>
      <c r="Y161" s="89">
        <v>160</v>
      </c>
      <c r="Z161" s="116">
        <f>(幕後結果!$AB$2+幕後結果!$AB$4*幕後結果_最佳化!$N1162)*12/3</f>
        <v>-0.58993830737276487</v>
      </c>
      <c r="AA161" s="116">
        <f>(幕後結果!$AC$2+幕後結果!$AC$4*幕後結果_最佳化!$O1162)*12/3</f>
        <v>-1.2070445086045591</v>
      </c>
      <c r="AB161" s="116">
        <f>(幕後結果!$AD$2+幕後結果!$AD$4*幕後結果_最佳化!$P1162)*12/3</f>
        <v>1.8180326396553168</v>
      </c>
      <c r="AC161" s="116">
        <f>(幕後結果!$AE$2+幕後結果!$AE$4*幕後結果_最佳化!$Q1162)*12/3</f>
        <v>1.779429442414771</v>
      </c>
      <c r="AD161" s="116">
        <f>(幕後結果!$AF$2+幕後結果!$AF$4*幕後結果_最佳化!$R1162)*12/3</f>
        <v>-0.12910847545158935</v>
      </c>
      <c r="AE161" s="116">
        <f>(幕後結果!$AG$2+幕後結果!$AG$4*幕後結果_最佳化!$S1162)*12/3</f>
        <v>0.54760322453968524</v>
      </c>
      <c r="AF161" s="116">
        <f>(幕後結果!$AH$2+幕後結果!$AH$4*幕後結果_最佳化!$T1162)*12/3</f>
        <v>0.80448580357336341</v>
      </c>
      <c r="AG161" s="116">
        <f>(幕後結果!$AI$2+幕後結果!$AI$4*幕後結果_最佳化!$U1162)*12/3</f>
        <v>-1.5842398401043953</v>
      </c>
      <c r="AH161" s="116">
        <f>(幕後結果!$AJ$2+幕後結果!$AJ$4*幕後結果_最佳化!$V1162)*12/3</f>
        <v>0.11610662332551776</v>
      </c>
      <c r="AI161" s="90">
        <f>(幕後結果!$AK$2+幕後結果!$AK$4*幕後結果_最佳化!$W1162)*12/3</f>
        <v>-0.89246884855437303</v>
      </c>
      <c r="AJ161" s="50"/>
      <c r="AK161" s="50"/>
      <c r="AL161" s="50"/>
      <c r="AM161" s="98">
        <v>160</v>
      </c>
      <c r="AN161" s="116">
        <f t="shared" si="27"/>
        <v>9.6153916263700831E-2</v>
      </c>
      <c r="AO161" s="116">
        <f t="shared" si="28"/>
        <v>0.10851724465984522</v>
      </c>
      <c r="AP161" s="116">
        <f t="shared" si="29"/>
        <v>0.17451233051131748</v>
      </c>
      <c r="AQ161" s="116">
        <f t="shared" si="30"/>
        <v>4.525414888816337E-2</v>
      </c>
      <c r="AR161" s="116">
        <f t="shared" si="31"/>
        <v>0.14488676909334455</v>
      </c>
      <c r="AS161" s="116">
        <f t="shared" si="32"/>
        <v>0.15492812060342043</v>
      </c>
      <c r="AT161" s="116">
        <f t="shared" si="33"/>
        <v>5.5156581383311847E-4</v>
      </c>
      <c r="AU161" s="116">
        <f t="shared" si="34"/>
        <v>0.10769893772526799</v>
      </c>
      <c r="AV161" s="116">
        <f t="shared" si="35"/>
        <v>0.12561298611996599</v>
      </c>
      <c r="AW161" s="116">
        <f t="shared" si="36"/>
        <v>4.1883980321141087E-2</v>
      </c>
      <c r="AX161" s="116">
        <f t="shared" si="37"/>
        <v>0.99999999999999989</v>
      </c>
      <c r="AY161" s="116">
        <f>SUMPRODUCT(AN161:AW161,幕後結果_最佳化!$Z$1005:$AI$1005)</f>
        <v>-7.7257717457817371E-2</v>
      </c>
      <c r="AZ161" s="116">
        <f>(SUMPRODUCT(AN161:AW161,MMULT(AN161:AW161,幕後結果!$AB$9:$AK$18)))*252</f>
        <v>5.0749257376535871E-2</v>
      </c>
      <c r="BA161" s="116">
        <f t="shared" si="38"/>
        <v>0.22527595827459235</v>
      </c>
      <c r="BB161" s="92">
        <f t="shared" si="39"/>
        <v>-0.53338011911308914</v>
      </c>
      <c r="BC161" s="50"/>
      <c r="BD161" s="50"/>
    </row>
    <row r="162" spans="1:56">
      <c r="A162" s="85">
        <v>161</v>
      </c>
      <c r="B162" s="116">
        <v>0.54416092917926129</v>
      </c>
      <c r="C162" s="116">
        <v>3.2154360270294058E-2</v>
      </c>
      <c r="D162" s="116">
        <v>0.48330247412262106</v>
      </c>
      <c r="E162" s="116">
        <v>0.96182538718900235</v>
      </c>
      <c r="F162" s="116">
        <v>0.98245768013100787</v>
      </c>
      <c r="G162" s="116">
        <v>0.83149043206718742</v>
      </c>
      <c r="H162" s="116">
        <v>0.60682892563461732</v>
      </c>
      <c r="I162" s="116">
        <v>0.88261684124276751</v>
      </c>
      <c r="J162" s="116">
        <v>0.8596779844656588</v>
      </c>
      <c r="K162" s="94">
        <v>0.73530564630753625</v>
      </c>
      <c r="L162" s="95"/>
      <c r="M162" s="96">
        <v>161</v>
      </c>
      <c r="N162" s="119">
        <v>0.11092207331054565</v>
      </c>
      <c r="O162" s="119">
        <v>-1.8500335059233284</v>
      </c>
      <c r="P162" s="119">
        <v>-4.1866718083525108E-2</v>
      </c>
      <c r="Q162" s="119">
        <v>1.7722731523679152</v>
      </c>
      <c r="R162" s="119">
        <v>2.1073801625912294</v>
      </c>
      <c r="S162" s="119">
        <v>0.96007168909391238</v>
      </c>
      <c r="T162" s="119">
        <v>0.27106355851395159</v>
      </c>
      <c r="U162" s="116">
        <v>1.1881703120002767</v>
      </c>
      <c r="V162" s="116">
        <v>1.0788737077178643</v>
      </c>
      <c r="W162" s="88">
        <v>0.62893943523422702</v>
      </c>
      <c r="X162" s="50"/>
      <c r="Y162" s="89">
        <v>161</v>
      </c>
      <c r="Z162" s="116">
        <f>(幕後結果!$AB$2+幕後結果!$AB$4*幕後結果_最佳化!$N1163)*12/3</f>
        <v>8.9425019205128908E-2</v>
      </c>
      <c r="AA162" s="116">
        <f>(幕後結果!$AC$2+幕後結果!$AC$4*幕後結果_最佳化!$O1163)*12/3</f>
        <v>-3.9177623007499562</v>
      </c>
      <c r="AB162" s="116">
        <f>(幕後結果!$AD$2+幕後結果!$AD$4*幕後結果_最佳化!$P1163)*12/3</f>
        <v>0.27162511787566246</v>
      </c>
      <c r="AC162" s="116">
        <f>(幕後結果!$AE$2+幕後結果!$AE$4*幕後結果_最佳化!$Q1163)*12/3</f>
        <v>1.8496676463137767</v>
      </c>
      <c r="AD162" s="116">
        <f>(幕後結果!$AF$2+幕後結果!$AF$4*幕後結果_最佳化!$R1163)*12/3</f>
        <v>1.273023033405144</v>
      </c>
      <c r="AE162" s="116">
        <f>(幕後結果!$AG$2+幕後結果!$AG$4*幕後結果_最佳化!$S1163)*12/3</f>
        <v>1.7535057040049191</v>
      </c>
      <c r="AF162" s="116">
        <f>(幕後結果!$AH$2+幕後結果!$AH$4*幕後結果_最佳化!$T1163)*12/3</f>
        <v>1.7288831880835052</v>
      </c>
      <c r="AG162" s="116">
        <f>(幕後結果!$AI$2+幕後結果!$AI$4*幕後結果_最佳化!$U1163)*12/3</f>
        <v>1.0494668984038804</v>
      </c>
      <c r="AH162" s="116">
        <f>(幕後結果!$AJ$2+幕後結果!$AJ$4*幕後結果_最佳化!$V1163)*12/3</f>
        <v>0.69912054226578635</v>
      </c>
      <c r="AI162" s="90">
        <f>(幕後結果!$AK$2+幕後結果!$AK$4*幕後結果_最佳化!$W1163)*12/3</f>
        <v>0.28363413572902568</v>
      </c>
      <c r="AJ162" s="50"/>
      <c r="AK162" s="50"/>
      <c r="AL162" s="50"/>
      <c r="AM162" s="98">
        <v>161</v>
      </c>
      <c r="AN162" s="116">
        <f t="shared" si="27"/>
        <v>6.896729204480638E-2</v>
      </c>
      <c r="AO162" s="116">
        <f t="shared" si="28"/>
        <v>0.17408729312519805</v>
      </c>
      <c r="AP162" s="116">
        <f t="shared" si="29"/>
        <v>0.11166997748243127</v>
      </c>
      <c r="AQ162" s="116">
        <f t="shared" si="30"/>
        <v>3.6509186382912846E-2</v>
      </c>
      <c r="AR162" s="116">
        <f t="shared" si="31"/>
        <v>0.12421426488574547</v>
      </c>
      <c r="AS162" s="116">
        <f t="shared" si="32"/>
        <v>9.7435413159610046E-2</v>
      </c>
      <c r="AT162" s="116">
        <f t="shared" si="33"/>
        <v>0.15828848144915181</v>
      </c>
      <c r="AU162" s="116">
        <f t="shared" si="34"/>
        <v>0.16686276055162302</v>
      </c>
      <c r="AV162" s="116">
        <f t="shared" si="35"/>
        <v>5.7048217261702568E-2</v>
      </c>
      <c r="AW162" s="116">
        <f t="shared" si="36"/>
        <v>4.9171136568185239E-3</v>
      </c>
      <c r="AX162" s="116">
        <f t="shared" si="37"/>
        <v>1</v>
      </c>
      <c r="AY162" s="116">
        <f>SUMPRODUCT(AN162:AW162,幕後結果_最佳化!$Z$1005:$AI$1005)</f>
        <v>-7.8628227499967021E-2</v>
      </c>
      <c r="AZ162" s="116">
        <f>(SUMPRODUCT(AN162:AW162,MMULT(AN162:AW162,幕後結果!$AB$9:$AK$18)))*252</f>
        <v>5.2009819692754741E-2</v>
      </c>
      <c r="BA162" s="116">
        <f t="shared" si="38"/>
        <v>0.22805661510413316</v>
      </c>
      <c r="BB162" s="92">
        <f t="shared" si="39"/>
        <v>-0.53288621969801619</v>
      </c>
      <c r="BC162" s="50"/>
      <c r="BD162" s="50"/>
    </row>
    <row r="163" spans="1:56">
      <c r="A163" s="85">
        <v>162</v>
      </c>
      <c r="B163" s="116">
        <v>9.2297069516400487E-3</v>
      </c>
      <c r="C163" s="116">
        <v>0.13895109457203692</v>
      </c>
      <c r="D163" s="116">
        <v>0.53137156552422415</v>
      </c>
      <c r="E163" s="116">
        <v>0.28108589088623281</v>
      </c>
      <c r="F163" s="116">
        <v>0.64154185079969039</v>
      </c>
      <c r="G163" s="116">
        <v>0.86152131646257279</v>
      </c>
      <c r="H163" s="116">
        <v>0.35326722632051322</v>
      </c>
      <c r="I163" s="116">
        <v>0.95834683010491983</v>
      </c>
      <c r="J163" s="116">
        <v>0.41420644770432835</v>
      </c>
      <c r="K163" s="94">
        <v>0.61482635981339762</v>
      </c>
      <c r="L163" s="95"/>
      <c r="M163" s="96">
        <v>162</v>
      </c>
      <c r="N163" s="119">
        <v>-2.3562716324783208</v>
      </c>
      <c r="O163" s="119">
        <v>-1.0850439522320119</v>
      </c>
      <c r="P163" s="119">
        <v>7.8718074207666799E-2</v>
      </c>
      <c r="Q163" s="119">
        <v>-0.57961869685508882</v>
      </c>
      <c r="R163" s="119">
        <v>0.36258315115648426</v>
      </c>
      <c r="S163" s="119">
        <v>1.0871797754469483</v>
      </c>
      <c r="T163" s="119">
        <v>-0.37651448002386223</v>
      </c>
      <c r="U163" s="116">
        <v>1.7318159363391838</v>
      </c>
      <c r="V163" s="116">
        <v>-0.21673753384894665</v>
      </c>
      <c r="W163" s="88">
        <v>0.29192066836539976</v>
      </c>
      <c r="X163" s="50"/>
      <c r="Y163" s="89">
        <v>162</v>
      </c>
      <c r="Z163" s="116">
        <f>(幕後結果!$AB$2+幕後結果!$AB$4*幕後結果_最佳化!$N1164)*12/3</f>
        <v>-2.9737203054133623</v>
      </c>
      <c r="AA163" s="116">
        <f>(幕後結果!$AC$2+幕後結果!$AC$4*幕後結果_最佳化!$O1164)*12/3</f>
        <v>-3.0779132138991385</v>
      </c>
      <c r="AB163" s="116">
        <f>(幕後結果!$AD$2+幕後結果!$AD$4*幕後結果_最佳化!$P1164)*12/3</f>
        <v>-0.28933103697945795</v>
      </c>
      <c r="AC163" s="116">
        <f>(幕後結果!$AE$2+幕後結果!$AE$4*幕後結果_最佳化!$Q1164)*12/3</f>
        <v>0.1580148339963362</v>
      </c>
      <c r="AD163" s="116">
        <f>(幕後結果!$AF$2+幕後結果!$AF$4*幕後結果_最佳化!$R1164)*12/3</f>
        <v>9.4565393709543311E-2</v>
      </c>
      <c r="AE163" s="116">
        <f>(幕後結果!$AG$2+幕後結果!$AG$4*幕後結果_最佳化!$S1164)*12/3</f>
        <v>7.3983081978228837E-2</v>
      </c>
      <c r="AF163" s="116">
        <f>(幕後結果!$AH$2+幕後結果!$AH$4*幕後結果_最佳化!$T1164)*12/3</f>
        <v>0.39763418641228587</v>
      </c>
      <c r="AG163" s="116">
        <f>(幕後結果!$AI$2+幕後結果!$AI$4*幕後結果_最佳化!$U1164)*12/3</f>
        <v>0.12675992997183616</v>
      </c>
      <c r="AH163" s="116">
        <f>(幕後結果!$AJ$2+幕後結果!$AJ$4*幕後結果_最佳化!$V1164)*12/3</f>
        <v>-0.69161880608616444</v>
      </c>
      <c r="AI163" s="90">
        <f>(幕後結果!$AK$2+幕後結果!$AK$4*幕後結果_最佳化!$W1164)*12/3</f>
        <v>-0.85558865235393544</v>
      </c>
      <c r="AJ163" s="50"/>
      <c r="AK163" s="50"/>
      <c r="AL163" s="50"/>
      <c r="AM163" s="98">
        <v>162</v>
      </c>
      <c r="AN163" s="116">
        <f t="shared" si="27"/>
        <v>1.5562299648036628E-2</v>
      </c>
      <c r="AO163" s="116">
        <f t="shared" si="28"/>
        <v>0.16335713401677227</v>
      </c>
      <c r="AP163" s="116">
        <f t="shared" si="29"/>
        <v>0.11435574684531677</v>
      </c>
      <c r="AQ163" s="116">
        <f t="shared" si="30"/>
        <v>6.2132129418830784E-2</v>
      </c>
      <c r="AR163" s="116">
        <f t="shared" si="31"/>
        <v>0.17650299343798967</v>
      </c>
      <c r="AS163" s="116">
        <f t="shared" si="32"/>
        <v>0.11270647036308609</v>
      </c>
      <c r="AT163" s="116">
        <f t="shared" si="33"/>
        <v>6.8778676350123136E-2</v>
      </c>
      <c r="AU163" s="116">
        <f t="shared" si="34"/>
        <v>9.9229195399235751E-3</v>
      </c>
      <c r="AV163" s="116">
        <f t="shared" si="35"/>
        <v>0.10722596268329254</v>
      </c>
      <c r="AW163" s="116">
        <f t="shared" si="36"/>
        <v>0.16945566769662856</v>
      </c>
      <c r="AX163" s="116">
        <f t="shared" si="37"/>
        <v>1</v>
      </c>
      <c r="AY163" s="116">
        <f>SUMPRODUCT(AN163:AW163,幕後結果_最佳化!$Z$1005:$AI$1005)</f>
        <v>-7.1058783800749856E-2</v>
      </c>
      <c r="AZ163" s="116">
        <f>(SUMPRODUCT(AN163:AW163,MMULT(AN163:AW163,幕後結果!$AB$9:$AK$18)))*252</f>
        <v>4.5356050143573794E-2</v>
      </c>
      <c r="BA163" s="116">
        <f t="shared" si="38"/>
        <v>0.21296959910647761</v>
      </c>
      <c r="BB163" s="92">
        <f t="shared" si="39"/>
        <v>-0.5350941368104577</v>
      </c>
      <c r="BC163" s="50"/>
      <c r="BD163" s="50"/>
    </row>
    <row r="164" spans="1:56">
      <c r="A164" s="85">
        <v>163</v>
      </c>
      <c r="B164" s="116">
        <v>0.21165261385824286</v>
      </c>
      <c r="C164" s="116">
        <v>0.27764039727887746</v>
      </c>
      <c r="D164" s="116">
        <v>0.72712523149799035</v>
      </c>
      <c r="E164" s="116">
        <v>6.6015237544885252E-2</v>
      </c>
      <c r="F164" s="116">
        <v>0.89006224266706879</v>
      </c>
      <c r="G164" s="116">
        <v>0.86230076806186728</v>
      </c>
      <c r="H164" s="116">
        <v>0.14855802993666223</v>
      </c>
      <c r="I164" s="116">
        <v>0.9020321793424011</v>
      </c>
      <c r="J164" s="116">
        <v>8.4425930301794683E-3</v>
      </c>
      <c r="K164" s="94">
        <v>0.91685957053972844</v>
      </c>
      <c r="L164" s="95"/>
      <c r="M164" s="96">
        <v>163</v>
      </c>
      <c r="N164" s="119">
        <v>-0.80070019833476613</v>
      </c>
      <c r="O164" s="119">
        <v>-0.58986554605281605</v>
      </c>
      <c r="P164" s="119">
        <v>0.60414155029057726</v>
      </c>
      <c r="Q164" s="119">
        <v>-1.5061429728879427</v>
      </c>
      <c r="R164" s="119">
        <v>1.2268592026496985</v>
      </c>
      <c r="S164" s="119">
        <v>1.0907146463042834</v>
      </c>
      <c r="T164" s="119">
        <v>-1.0426378335952604</v>
      </c>
      <c r="U164" s="116">
        <v>1.2932180882875506</v>
      </c>
      <c r="V164" s="116">
        <v>-2.3891982944303316</v>
      </c>
      <c r="W164" s="88">
        <v>1.3842534605757915</v>
      </c>
      <c r="X164" s="50"/>
      <c r="Y164" s="89">
        <v>163</v>
      </c>
      <c r="Z164" s="116">
        <f>(幕後結果!$AB$2+幕後結果!$AB$4*幕後結果_最佳化!$N1165)*12/3</f>
        <v>-1.0423999739668466</v>
      </c>
      <c r="AA164" s="116">
        <f>(幕後結果!$AC$2+幕後結果!$AC$4*幕後結果_最佳化!$O1165)*12/3</f>
        <v>-2.2603653191738333</v>
      </c>
      <c r="AB164" s="116">
        <f>(幕後結果!$AD$2+幕後結果!$AD$4*幕後結果_最佳化!$P1165)*12/3</f>
        <v>0.68445819758544391</v>
      </c>
      <c r="AC164" s="116">
        <f>(幕後結果!$AE$2+幕後結果!$AE$4*幕後結果_最佳化!$Q1165)*12/3</f>
        <v>-0.2116606933403018</v>
      </c>
      <c r="AD164" s="116">
        <f>(幕後結果!$AF$2+幕後結果!$AF$4*幕後結果_最佳化!$R1165)*12/3</f>
        <v>0.64469629342436507</v>
      </c>
      <c r="AE164" s="116">
        <f>(幕後結果!$AG$2+幕後結果!$AG$4*幕後結果_最佳化!$S1165)*12/3</f>
        <v>0.20615922489287872</v>
      </c>
      <c r="AF164" s="116">
        <f>(幕後結果!$AH$2+幕後結果!$AH$4*幕後結果_最佳化!$T1165)*12/3</f>
        <v>0.4614136203880565</v>
      </c>
      <c r="AG164" s="116">
        <f>(幕後結果!$AI$2+幕後結果!$AI$4*幕後結果_最佳化!$U1165)*12/3</f>
        <v>0.54012541087359467</v>
      </c>
      <c r="AH164" s="116">
        <f>(幕後結果!$AJ$2+幕後結果!$AJ$4*幕後結果_最佳化!$V1165)*12/3</f>
        <v>-1.7978460209125375</v>
      </c>
      <c r="AI164" s="90">
        <f>(幕後結果!$AK$2+幕後結果!$AK$4*幕後結果_最佳化!$W1165)*12/3</f>
        <v>7.5065339470832826E-3</v>
      </c>
      <c r="AJ164" s="50"/>
      <c r="AK164" s="50"/>
      <c r="AL164" s="50"/>
      <c r="AM164" s="98">
        <v>163</v>
      </c>
      <c r="AN164" s="116">
        <f t="shared" si="27"/>
        <v>0.21569228697346285</v>
      </c>
      <c r="AO164" s="116">
        <f t="shared" si="28"/>
        <v>0.19286347009464649</v>
      </c>
      <c r="AP164" s="116">
        <f t="shared" si="29"/>
        <v>6.1401200247918689E-2</v>
      </c>
      <c r="AQ164" s="116">
        <f t="shared" si="30"/>
        <v>4.2978529776914978E-2</v>
      </c>
      <c r="AR164" s="116">
        <f t="shared" si="31"/>
        <v>6.2091672972660397E-2</v>
      </c>
      <c r="AS164" s="116">
        <f t="shared" si="32"/>
        <v>3.1103015429379842E-2</v>
      </c>
      <c r="AT164" s="116">
        <f t="shared" si="33"/>
        <v>3.4698387939169857E-2</v>
      </c>
      <c r="AU164" s="116">
        <f t="shared" si="34"/>
        <v>5.4945922811173144E-2</v>
      </c>
      <c r="AV164" s="116">
        <f t="shared" si="35"/>
        <v>6.61203041799487E-2</v>
      </c>
      <c r="AW164" s="116">
        <f t="shared" si="36"/>
        <v>0.2381052095747252</v>
      </c>
      <c r="AX164" s="116">
        <f t="shared" si="37"/>
        <v>1.0000000000000002</v>
      </c>
      <c r="AY164" s="116">
        <f>SUMPRODUCT(AN164:AW164,幕後結果_最佳化!$Z$1005:$AI$1005)</f>
        <v>-0.28814033381067627</v>
      </c>
      <c r="AZ164" s="116">
        <f>(SUMPRODUCT(AN164:AW164,MMULT(AN164:AW164,幕後結果!$AB$9:$AK$18)))*252</f>
        <v>5.8408478683190136E-2</v>
      </c>
      <c r="BA164" s="116">
        <f t="shared" si="38"/>
        <v>0.2416784613555584</v>
      </c>
      <c r="BB164" s="92">
        <f t="shared" si="39"/>
        <v>-1.3697552192027915</v>
      </c>
      <c r="BC164" s="50"/>
      <c r="BD164" s="50"/>
    </row>
    <row r="165" spans="1:56">
      <c r="A165" s="85">
        <v>164</v>
      </c>
      <c r="B165" s="116">
        <v>0.86881415305752463</v>
      </c>
      <c r="C165" s="116">
        <v>0.34722773913250404</v>
      </c>
      <c r="D165" s="116">
        <v>0.6212606686510489</v>
      </c>
      <c r="E165" s="116">
        <v>0.93672257063144837</v>
      </c>
      <c r="F165" s="116">
        <v>0.7537369705868826</v>
      </c>
      <c r="G165" s="116">
        <v>0.74322581146790712</v>
      </c>
      <c r="H165" s="116">
        <v>0.41374901180802648</v>
      </c>
      <c r="I165" s="116">
        <v>0.61678479045943968</v>
      </c>
      <c r="J165" s="116">
        <v>0.89532692100452449</v>
      </c>
      <c r="K165" s="94">
        <v>0.82362839746494787</v>
      </c>
      <c r="L165" s="95"/>
      <c r="M165" s="96">
        <v>164</v>
      </c>
      <c r="N165" s="119">
        <v>1.1208030775492634</v>
      </c>
      <c r="O165" s="119">
        <v>-0.39281587560053333</v>
      </c>
      <c r="P165" s="119">
        <v>0.30879343588795094</v>
      </c>
      <c r="Q165" s="119">
        <v>1.527829568855021</v>
      </c>
      <c r="R165" s="119">
        <v>0.68629665350957292</v>
      </c>
      <c r="S165" s="119">
        <v>0.65332252006582769</v>
      </c>
      <c r="T165" s="119">
        <v>-0.21791155536140666</v>
      </c>
      <c r="U165" s="116">
        <v>0.29704727209748927</v>
      </c>
      <c r="V165" s="116">
        <v>1.255365360706006</v>
      </c>
      <c r="W165" s="88">
        <v>0.92928152905123385</v>
      </c>
      <c r="X165" s="50"/>
      <c r="Y165" s="89">
        <v>164</v>
      </c>
      <c r="Z165" s="116">
        <f>(幕後結果!$AB$2+幕後結果!$AB$4*幕後結果_最佳化!$N1166)*12/3</f>
        <v>1.3432431808260301</v>
      </c>
      <c r="AA165" s="116">
        <f>(幕後結果!$AC$2+幕後結果!$AC$4*幕後結果_最佳化!$O1166)*12/3</f>
        <v>-1.8218665490728023</v>
      </c>
      <c r="AB165" s="116">
        <f>(幕後結果!$AD$2+幕後結果!$AD$4*幕後結果_最佳化!$P1166)*12/3</f>
        <v>1.0274364570441405</v>
      </c>
      <c r="AC165" s="116">
        <f>(幕後結果!$AE$2+幕後結果!$AE$4*幕後結果_最佳化!$Q1166)*12/3</f>
        <v>2.0673592127651208</v>
      </c>
      <c r="AD165" s="116">
        <f>(幕後結果!$AF$2+幕後結果!$AF$4*幕後結果_最佳化!$R1166)*12/3</f>
        <v>0.45246236965919256</v>
      </c>
      <c r="AE165" s="116">
        <f>(幕後結果!$AG$2+幕後結果!$AG$4*幕後結果_最佳化!$S1166)*12/3</f>
        <v>1.9114081978299351</v>
      </c>
      <c r="AF165" s="116">
        <f>(幕後結果!$AH$2+幕後結果!$AH$4*幕後結果_最佳化!$T1166)*12/3</f>
        <v>1.2358053203335333</v>
      </c>
      <c r="AG165" s="116">
        <f>(幕後結果!$AI$2+幕後結果!$AI$4*幕後結果_最佳化!$U1166)*12/3</f>
        <v>0.20304805039801455</v>
      </c>
      <c r="AH165" s="116">
        <f>(幕後結果!$AJ$2+幕後結果!$AJ$4*幕後結果_最佳化!$V1166)*12/3</f>
        <v>1.2016919632465699</v>
      </c>
      <c r="AI165" s="90">
        <f>(幕後結果!$AK$2+幕後結果!$AK$4*幕後結果_最佳化!$W1166)*12/3</f>
        <v>0.50336096247824802</v>
      </c>
      <c r="AJ165" s="50"/>
      <c r="AK165" s="50"/>
      <c r="AL165" s="50"/>
      <c r="AM165" s="98">
        <v>164</v>
      </c>
      <c r="AN165" s="116">
        <f t="shared" si="27"/>
        <v>8.4580133099167093E-2</v>
      </c>
      <c r="AO165" s="116">
        <f t="shared" si="28"/>
        <v>0.10504743435390097</v>
      </c>
      <c r="AP165" s="116">
        <f t="shared" si="29"/>
        <v>1.1937651739053751E-2</v>
      </c>
      <c r="AQ165" s="116">
        <f t="shared" si="30"/>
        <v>0.14697505718683826</v>
      </c>
      <c r="AR165" s="116">
        <f t="shared" si="31"/>
        <v>0.13219516491379418</v>
      </c>
      <c r="AS165" s="116">
        <f t="shared" si="32"/>
        <v>0.16412190749309519</v>
      </c>
      <c r="AT165" s="116">
        <f t="shared" si="33"/>
        <v>0.13317319949529699</v>
      </c>
      <c r="AU165" s="116">
        <f t="shared" si="34"/>
        <v>5.1880912593686337E-2</v>
      </c>
      <c r="AV165" s="116">
        <f t="shared" si="35"/>
        <v>0.11785625117992689</v>
      </c>
      <c r="AW165" s="116">
        <f t="shared" si="36"/>
        <v>5.2232287945240256E-2</v>
      </c>
      <c r="AX165" s="116">
        <f t="shared" si="37"/>
        <v>1</v>
      </c>
      <c r="AY165" s="116">
        <f>SUMPRODUCT(AN165:AW165,幕後結果_最佳化!$Z$1005:$AI$1005)</f>
        <v>0.14642990339398243</v>
      </c>
      <c r="AZ165" s="116">
        <f>(SUMPRODUCT(AN165:AW165,MMULT(AN165:AW165,幕後結果!$AB$9:$AK$18)))*252</f>
        <v>4.5311550589382896E-2</v>
      </c>
      <c r="BA165" s="116">
        <f t="shared" si="38"/>
        <v>0.21286509950995466</v>
      </c>
      <c r="BB165" s="92">
        <f t="shared" si="39"/>
        <v>0.48636391607794233</v>
      </c>
      <c r="BC165" s="50"/>
      <c r="BD165" s="50"/>
    </row>
    <row r="166" spans="1:56">
      <c r="A166" s="85">
        <v>165</v>
      </c>
      <c r="B166" s="116">
        <v>4.2584762296928425E-2</v>
      </c>
      <c r="C166" s="116">
        <v>0.69437323214009572</v>
      </c>
      <c r="D166" s="116">
        <v>8.7146753503671404E-2</v>
      </c>
      <c r="E166" s="116">
        <v>0.32287794231429356</v>
      </c>
      <c r="F166" s="116">
        <v>0.94918479921479615</v>
      </c>
      <c r="G166" s="116">
        <v>0.70114570505920026</v>
      </c>
      <c r="H166" s="116">
        <v>0.1306319249297736</v>
      </c>
      <c r="I166" s="116">
        <v>0.19514972951750842</v>
      </c>
      <c r="J166" s="116">
        <v>0.88311374145733201</v>
      </c>
      <c r="K166" s="94">
        <v>0.78857625496512318</v>
      </c>
      <c r="L166" s="95"/>
      <c r="M166" s="96">
        <v>165</v>
      </c>
      <c r="N166" s="119">
        <v>-1.7214481979133185</v>
      </c>
      <c r="O166" s="119">
        <v>0.50828493187229462</v>
      </c>
      <c r="P166" s="119">
        <v>-1.3585365059300811</v>
      </c>
      <c r="Q166" s="119">
        <v>-0.45966612954579023</v>
      </c>
      <c r="R166" s="119">
        <v>1.6370003254229712</v>
      </c>
      <c r="S166" s="119">
        <v>0.52769853548900303</v>
      </c>
      <c r="T166" s="119">
        <v>-1.1234089513217496</v>
      </c>
      <c r="U166" s="116">
        <v>-0.85907441997943346</v>
      </c>
      <c r="V166" s="116">
        <v>1.190697099276135</v>
      </c>
      <c r="W166" s="88">
        <v>0.8014909346939687</v>
      </c>
      <c r="X166" s="50"/>
      <c r="Y166" s="89">
        <v>165</v>
      </c>
      <c r="Z166" s="116">
        <f>(幕後結果!$AB$2+幕後結果!$AB$4*幕後結果_最佳化!$N1167)*12/3</f>
        <v>-2.1855550182762169</v>
      </c>
      <c r="AA166" s="116">
        <f>(幕後結果!$AC$2+幕後結果!$AC$4*幕後結果_最佳化!$O1167)*12/3</f>
        <v>-0.8270331328287398</v>
      </c>
      <c r="AB166" s="116">
        <f>(幕後結果!$AD$2+幕後結果!$AD$4*幕後結果_最佳化!$P1167)*12/3</f>
        <v>-1.1808922985576782</v>
      </c>
      <c r="AC166" s="116">
        <f>(幕後結果!$AE$2+幕後結果!$AE$4*幕後結果_最佳化!$Q1167)*12/3</f>
        <v>0.21968125791628224</v>
      </c>
      <c r="AD166" s="116">
        <f>(幕後結果!$AF$2+幕後結果!$AF$4*幕後結果_最佳化!$R1167)*12/3</f>
        <v>0.97268487115899005</v>
      </c>
      <c r="AE166" s="116">
        <f>(幕後結果!$AG$2+幕後結果!$AG$4*幕後結果_最佳化!$S1167)*12/3</f>
        <v>0.135788184983097</v>
      </c>
      <c r="AF166" s="116">
        <f>(幕後結果!$AH$2+幕後結果!$AH$4*幕後結果_最佳化!$T1167)*12/3</f>
        <v>3.1302779383565627E-2</v>
      </c>
      <c r="AG166" s="116">
        <f>(幕後結果!$AI$2+幕後結果!$AI$4*幕後結果_最佳化!$U1167)*12/3</f>
        <v>-2.4293400153306726</v>
      </c>
      <c r="AH166" s="116">
        <f>(幕後結果!$AJ$2+幕後結果!$AJ$4*幕後結果_最佳化!$V1167)*12/3</f>
        <v>0.42078273777715575</v>
      </c>
      <c r="AI166" s="90">
        <f>(幕後結果!$AK$2+幕後結果!$AK$4*幕後結果_最佳化!$W1167)*12/3</f>
        <v>-0.15879060223528191</v>
      </c>
      <c r="AJ166" s="50"/>
      <c r="AK166" s="50"/>
      <c r="AL166" s="50"/>
      <c r="AM166" s="98">
        <v>165</v>
      </c>
      <c r="AN166" s="116">
        <f t="shared" si="27"/>
        <v>9.390450079142218E-2</v>
      </c>
      <c r="AO166" s="116">
        <f t="shared" si="28"/>
        <v>2.2187244112808265E-2</v>
      </c>
      <c r="AP166" s="116">
        <f t="shared" si="29"/>
        <v>0.18534722360536168</v>
      </c>
      <c r="AQ166" s="116">
        <f t="shared" si="30"/>
        <v>3.0926560255391752E-2</v>
      </c>
      <c r="AR166" s="116">
        <f t="shared" si="31"/>
        <v>0.21736359289839779</v>
      </c>
      <c r="AS166" s="116">
        <f t="shared" si="32"/>
        <v>0.13532049254751086</v>
      </c>
      <c r="AT166" s="116">
        <f t="shared" si="33"/>
        <v>0.10022514560606324</v>
      </c>
      <c r="AU166" s="116">
        <f t="shared" si="34"/>
        <v>0.15176804007930128</v>
      </c>
      <c r="AV166" s="116">
        <f t="shared" si="35"/>
        <v>4.7771445267716726E-2</v>
      </c>
      <c r="AW166" s="116">
        <f t="shared" si="36"/>
        <v>1.5185754836026362E-2</v>
      </c>
      <c r="AX166" s="116">
        <f t="shared" si="37"/>
        <v>1.0000000000000002</v>
      </c>
      <c r="AY166" s="116">
        <f>SUMPRODUCT(AN166:AW166,幕後結果_最佳化!$Z$1005:$AI$1005)</f>
        <v>9.8681970491125745E-2</v>
      </c>
      <c r="AZ166" s="116">
        <f>(SUMPRODUCT(AN166:AW166,MMULT(AN166:AW166,幕後結果!$AB$9:$AK$18)))*252</f>
        <v>4.7211429010280838E-2</v>
      </c>
      <c r="BA166" s="116">
        <f t="shared" si="38"/>
        <v>0.21728191137386665</v>
      </c>
      <c r="BB166" s="92">
        <f t="shared" si="39"/>
        <v>0.2567262508803338</v>
      </c>
      <c r="BC166" s="50"/>
      <c r="BD166" s="50"/>
    </row>
    <row r="167" spans="1:56">
      <c r="A167" s="85">
        <v>166</v>
      </c>
      <c r="B167" s="116">
        <v>0.95916692538586679</v>
      </c>
      <c r="C167" s="116">
        <v>0.51438343390077113</v>
      </c>
      <c r="D167" s="116">
        <v>0.4032924618345024</v>
      </c>
      <c r="E167" s="116">
        <v>7.3819047657106784E-2</v>
      </c>
      <c r="F167" s="116">
        <v>0.95881380771949876</v>
      </c>
      <c r="G167" s="116">
        <v>1.4025113519130272E-2</v>
      </c>
      <c r="H167" s="116">
        <v>0.52578938375182593</v>
      </c>
      <c r="I167" s="116">
        <v>0.19324698840653132</v>
      </c>
      <c r="J167" s="116">
        <v>7.8685817671751312E-2</v>
      </c>
      <c r="K167" s="94">
        <v>0.26866428438892509</v>
      </c>
      <c r="L167" s="95"/>
      <c r="M167" s="96">
        <v>166</v>
      </c>
      <c r="N167" s="119">
        <v>1.7410994416229546</v>
      </c>
      <c r="O167" s="119">
        <v>3.6061736651529175E-2</v>
      </c>
      <c r="P167" s="119">
        <v>-0.2448340556340034</v>
      </c>
      <c r="Q167" s="119">
        <v>-1.4479247558111121</v>
      </c>
      <c r="R167" s="119">
        <v>1.7370837763117459</v>
      </c>
      <c r="S167" s="119">
        <v>-2.1965832014961904</v>
      </c>
      <c r="T167" s="119">
        <v>6.4689488196469386E-2</v>
      </c>
      <c r="U167" s="116">
        <v>-0.86599304324260973</v>
      </c>
      <c r="V167" s="116">
        <v>-1.4139668522835589</v>
      </c>
      <c r="W167" s="88">
        <v>-0.61685773155401669</v>
      </c>
      <c r="X167" s="50"/>
      <c r="Y167" s="89">
        <v>166</v>
      </c>
      <c r="Z167" s="116">
        <f>(幕後結果!$AB$2+幕後結果!$AB$4*幕後結果_最佳化!$N1168)*12/3</f>
        <v>2.1133723778290876</v>
      </c>
      <c r="AA167" s="116">
        <f>(幕後結果!$AC$2+幕後結果!$AC$4*幕後結果_最佳化!$O1168)*12/3</f>
        <v>-1.1769474269836304</v>
      </c>
      <c r="AB167" s="116">
        <f>(幕後結果!$AD$2+幕後結果!$AD$4*幕後結果_最佳化!$P1168)*12/3</f>
        <v>0.7784055963155363</v>
      </c>
      <c r="AC167" s="116">
        <f>(幕後結果!$AE$2+幕後結果!$AE$4*幕後結果_最佳化!$Q1168)*12/3</f>
        <v>-0.10987696500438104</v>
      </c>
      <c r="AD167" s="116">
        <f>(幕後結果!$AF$2+幕後結果!$AF$4*幕後結果_最佳化!$R1168)*12/3</f>
        <v>0.88144929945665229</v>
      </c>
      <c r="AE167" s="116">
        <f>(幕後結果!$AG$2+幕後結果!$AG$4*幕後結果_最佳化!$S1168)*12/3</f>
        <v>-1.5646706857154828</v>
      </c>
      <c r="AF167" s="116">
        <f>(幕後結果!$AH$2+幕後結果!$AH$4*幕後結果_最佳化!$T1168)*12/3</f>
        <v>2.2499158687307839</v>
      </c>
      <c r="AG167" s="116">
        <f>(幕後結果!$AI$2+幕後結果!$AI$4*幕後結果_最佳化!$U1168)*12/3</f>
        <v>-0.74014429048085562</v>
      </c>
      <c r="AH167" s="116">
        <f>(幕後結果!$AJ$2+幕後結果!$AJ$4*幕後結果_最佳化!$V1168)*12/3</f>
        <v>-0.48502641569636351</v>
      </c>
      <c r="AI167" s="90">
        <f>(幕後結果!$AK$2+幕後結果!$AK$4*幕後結果_最佳化!$W1168)*12/3</f>
        <v>-0.34457189718893561</v>
      </c>
      <c r="AJ167" s="50"/>
      <c r="AK167" s="50"/>
      <c r="AL167" s="50"/>
      <c r="AM167" s="98">
        <v>166</v>
      </c>
      <c r="AN167" s="116">
        <f t="shared" si="27"/>
        <v>6.3622444366563655E-2</v>
      </c>
      <c r="AO167" s="116">
        <f t="shared" si="28"/>
        <v>0.1604837663480117</v>
      </c>
      <c r="AP167" s="116">
        <f t="shared" si="29"/>
        <v>0.12429712768300884</v>
      </c>
      <c r="AQ167" s="116">
        <f t="shared" si="30"/>
        <v>0.12830065541951929</v>
      </c>
      <c r="AR167" s="116">
        <f t="shared" si="31"/>
        <v>7.5125002177340319E-2</v>
      </c>
      <c r="AS167" s="116">
        <f t="shared" si="32"/>
        <v>0.18219260580576713</v>
      </c>
      <c r="AT167" s="116">
        <f t="shared" si="33"/>
        <v>1.6461042200946595E-2</v>
      </c>
      <c r="AU167" s="116">
        <f t="shared" si="34"/>
        <v>9.5384600473571682E-2</v>
      </c>
      <c r="AV167" s="116">
        <f t="shared" si="35"/>
        <v>3.2293573621331381E-3</v>
      </c>
      <c r="AW167" s="116">
        <f t="shared" si="36"/>
        <v>0.15090339816313755</v>
      </c>
      <c r="AX167" s="116">
        <f t="shared" si="37"/>
        <v>0.99999999999999989</v>
      </c>
      <c r="AY167" s="116">
        <f>SUMPRODUCT(AN167:AW167,幕後結果_最佳化!$Z$1005:$AI$1005)</f>
        <v>-0.11233047860052744</v>
      </c>
      <c r="AZ167" s="116">
        <f>(SUMPRODUCT(AN167:AW167,MMULT(AN167:AW167,幕後結果!$AB$9:$AK$18)))*252</f>
        <v>5.2458618691115483E-2</v>
      </c>
      <c r="BA167" s="116">
        <f t="shared" si="38"/>
        <v>0.2290384655273334</v>
      </c>
      <c r="BB167" s="92">
        <f t="shared" si="39"/>
        <v>-0.67774850937430098</v>
      </c>
      <c r="BC167" s="50"/>
      <c r="BD167" s="50"/>
    </row>
    <row r="168" spans="1:56">
      <c r="A168" s="85">
        <v>167</v>
      </c>
      <c r="B168" s="116">
        <v>0.3171197926420144</v>
      </c>
      <c r="C168" s="116">
        <v>0.85298822078944636</v>
      </c>
      <c r="D168" s="116">
        <v>0.67830196191470682</v>
      </c>
      <c r="E168" s="116">
        <v>0.60927405929077816</v>
      </c>
      <c r="F168" s="116">
        <v>0.69601001464351708</v>
      </c>
      <c r="G168" s="116">
        <v>0.27669874443067011</v>
      </c>
      <c r="H168" s="116">
        <v>0.65112963808882696</v>
      </c>
      <c r="I168" s="116">
        <v>8.8242511346206198E-2</v>
      </c>
      <c r="J168" s="116">
        <v>0.32929491464037319</v>
      </c>
      <c r="K168" s="94">
        <v>8.0560749544527077E-2</v>
      </c>
      <c r="L168" s="95"/>
      <c r="M168" s="96">
        <v>167</v>
      </c>
      <c r="N168" s="119">
        <v>-0.47576811867458024</v>
      </c>
      <c r="O168" s="119">
        <v>1.0493358787998104</v>
      </c>
      <c r="P168" s="119">
        <v>0.46295576270229755</v>
      </c>
      <c r="Q168" s="119">
        <v>0.27742748260840078</v>
      </c>
      <c r="R168" s="119">
        <v>0.51295904313239282</v>
      </c>
      <c r="S168" s="119">
        <v>-0.59267677276567321</v>
      </c>
      <c r="T168" s="119">
        <v>0.38837205157686272</v>
      </c>
      <c r="U168" s="116">
        <v>-1.3516571378424622</v>
      </c>
      <c r="V168" s="116">
        <v>-0.44186095091496774</v>
      </c>
      <c r="W168" s="88">
        <v>-1.4013096421517153</v>
      </c>
      <c r="X168" s="50"/>
      <c r="Y168" s="89">
        <v>167</v>
      </c>
      <c r="Z168" s="116">
        <f>(幕後結果!$AB$2+幕後結果!$AB$4*幕後結果_最佳化!$N1169)*12/3</f>
        <v>-0.63898042150352796</v>
      </c>
      <c r="AA168" s="116">
        <f>(幕後結果!$AC$2+幕後結果!$AC$4*幕後結果_最佳化!$O1169)*12/3</f>
        <v>2.6805535202502062E-2</v>
      </c>
      <c r="AB168" s="116">
        <f>(幕後結果!$AD$2+幕後結果!$AD$4*幕後結果_最佳化!$P1169)*12/3</f>
        <v>0.82654733473748221</v>
      </c>
      <c r="AC168" s="116">
        <f>(幕後結果!$AE$2+幕後結果!$AE$4*幕後結果_最佳化!$Q1169)*12/3</f>
        <v>1.3513949959647753</v>
      </c>
      <c r="AD168" s="116">
        <f>(幕後結果!$AF$2+幕後結果!$AF$4*幕後結果_最佳化!$R1169)*12/3</f>
        <v>0.46671503755467364</v>
      </c>
      <c r="AE168" s="116">
        <f>(幕後結果!$AG$2+幕後結果!$AG$4*幕後結果_最佳化!$S1169)*12/3</f>
        <v>0.35606965840628463</v>
      </c>
      <c r="AF168" s="116">
        <f>(幕後結果!$AH$2+幕後結果!$AH$4*幕後結果_最佳化!$T1169)*12/3</f>
        <v>1.5702964328930158</v>
      </c>
      <c r="AG168" s="116">
        <f>(幕後結果!$AI$2+幕後結果!$AI$4*幕後結果_最佳化!$U1169)*12/3</f>
        <v>-2.6444615882293032</v>
      </c>
      <c r="AH168" s="116">
        <f>(幕後結果!$AJ$2+幕後結果!$AJ$4*幕後結果_最佳化!$V1169)*12/3</f>
        <v>8.9306567020796757E-2</v>
      </c>
      <c r="AI168" s="90">
        <f>(幕後結果!$AK$2+幕後結果!$AK$4*幕後結果_最佳化!$W1169)*12/3</f>
        <v>-0.99922007096130061</v>
      </c>
      <c r="AJ168" s="50"/>
      <c r="AK168" s="50"/>
      <c r="AL168" s="50"/>
      <c r="AM168" s="98">
        <v>167</v>
      </c>
      <c r="AN168" s="116">
        <f t="shared" si="27"/>
        <v>4.4722543650801895E-2</v>
      </c>
      <c r="AO168" s="116">
        <f t="shared" si="28"/>
        <v>4.7241369238810088E-2</v>
      </c>
      <c r="AP168" s="116">
        <f t="shared" si="29"/>
        <v>7.578742872848028E-2</v>
      </c>
      <c r="AQ168" s="116">
        <f t="shared" si="30"/>
        <v>5.2986086960697683E-2</v>
      </c>
      <c r="AR168" s="116">
        <f t="shared" si="31"/>
        <v>0.1677867174856105</v>
      </c>
      <c r="AS168" s="116">
        <f t="shared" si="32"/>
        <v>0.13923978023103015</v>
      </c>
      <c r="AT168" s="116">
        <f t="shared" si="33"/>
        <v>0.11392849796146004</v>
      </c>
      <c r="AU168" s="116">
        <f t="shared" si="34"/>
        <v>9.5480913280584348E-2</v>
      </c>
      <c r="AV168" s="116">
        <f t="shared" si="35"/>
        <v>8.8010482480506427E-2</v>
      </c>
      <c r="AW168" s="116">
        <f t="shared" si="36"/>
        <v>0.17481617998201876</v>
      </c>
      <c r="AX168" s="116">
        <f t="shared" si="37"/>
        <v>1.0000000000000002</v>
      </c>
      <c r="AY168" s="116">
        <f>SUMPRODUCT(AN168:AW168,幕後結果_最佳化!$Z$1005:$AI$1005)</f>
        <v>4.3933650786000575E-2</v>
      </c>
      <c r="AZ168" s="116">
        <f>(SUMPRODUCT(AN168:AW168,MMULT(AN168:AW168,幕後結果!$AB$9:$AK$18)))*252</f>
        <v>3.9227618299241256E-2</v>
      </c>
      <c r="BA168" s="116">
        <f t="shared" si="38"/>
        <v>0.19805963318970693</v>
      </c>
      <c r="BB168" s="92">
        <f t="shared" si="39"/>
        <v>5.2188867027261193E-3</v>
      </c>
      <c r="BC168" s="50"/>
      <c r="BD168" s="50"/>
    </row>
    <row r="169" spans="1:56">
      <c r="A169" s="85">
        <v>168</v>
      </c>
      <c r="B169" s="116">
        <v>0.3256902262560204</v>
      </c>
      <c r="C169" s="116">
        <v>0.92761713898491571</v>
      </c>
      <c r="D169" s="116">
        <v>5.0073699390660975E-2</v>
      </c>
      <c r="E169" s="116">
        <v>0.16083077060944184</v>
      </c>
      <c r="F169" s="116">
        <v>0.16048608672703302</v>
      </c>
      <c r="G169" s="116">
        <v>0.14223473806546316</v>
      </c>
      <c r="H169" s="116">
        <v>0.91996231560682951</v>
      </c>
      <c r="I169" s="116">
        <v>0.55924887851520233</v>
      </c>
      <c r="J169" s="116">
        <v>0.2154946576434662</v>
      </c>
      <c r="K169" s="94">
        <v>3.920193928196225E-2</v>
      </c>
      <c r="L169" s="95"/>
      <c r="M169" s="96">
        <v>168</v>
      </c>
      <c r="N169" s="119">
        <v>-0.45184527265166596</v>
      </c>
      <c r="O169" s="119">
        <v>1.4582715020493207</v>
      </c>
      <c r="P169" s="119">
        <v>-1.6441394594943313</v>
      </c>
      <c r="Q169" s="119">
        <v>-0.99104923160506653</v>
      </c>
      <c r="R169" s="119">
        <v>-0.99246206982775598</v>
      </c>
      <c r="S169" s="119">
        <v>-1.0703329319211818</v>
      </c>
      <c r="T169" s="119">
        <v>1.404818122220574</v>
      </c>
      <c r="U169" s="116">
        <v>0.1490651270651869</v>
      </c>
      <c r="V169" s="116">
        <v>-0.78749985155038482</v>
      </c>
      <c r="W169" s="88">
        <v>-1.7600231673727356</v>
      </c>
      <c r="X169" s="50"/>
      <c r="Y169" s="89">
        <v>168</v>
      </c>
      <c r="Z169" s="116">
        <f>(幕後結果!$AB$2+幕後結果!$AB$4*幕後結果_最佳化!$N1170)*12/3</f>
        <v>-0.60927900252911971</v>
      </c>
      <c r="AA169" s="116">
        <f>(幕後結果!$AC$2+幕後結果!$AC$4*幕後結果_最佳化!$O1170)*12/3</f>
        <v>0.59242718502448488</v>
      </c>
      <c r="AB169" s="116">
        <f>(幕後結果!$AD$2+幕後結果!$AD$4*幕後結果_最佳化!$P1170)*12/3</f>
        <v>-0.94934348808542757</v>
      </c>
      <c r="AC169" s="116">
        <f>(幕後結果!$AE$2+幕後結果!$AE$4*幕後結果_最佳化!$Q1170)*12/3</f>
        <v>7.0135323033541086E-3</v>
      </c>
      <c r="AD169" s="116">
        <f>(幕後結果!$AF$2+幕後結果!$AF$4*幕後結果_最佳化!$R1170)*12/3</f>
        <v>-0.81198762350699083</v>
      </c>
      <c r="AE169" s="116">
        <f>(幕後結果!$AG$2+幕後結果!$AG$4*幕後結果_最佳化!$S1170)*12/3</f>
        <v>-1.1169906963681362</v>
      </c>
      <c r="AF169" s="116">
        <f>(幕後結果!$AH$2+幕後結果!$AH$4*幕後結果_最佳化!$T1170)*12/3</f>
        <v>2.1498663651113374</v>
      </c>
      <c r="AG169" s="116">
        <f>(幕後結果!$AI$2+幕後結果!$AI$4*幕後結果_最佳化!$U1170)*12/3</f>
        <v>-1.1562683231490365</v>
      </c>
      <c r="AH169" s="116">
        <f>(幕後結果!$AJ$2+幕後結果!$AJ$4*幕後結果_最佳化!$V1170)*12/3</f>
        <v>-2.9653061484635701E-2</v>
      </c>
      <c r="AI169" s="90">
        <f>(幕後結果!$AK$2+幕後結果!$AK$4*幕後結果_最佳化!$W1170)*12/3</f>
        <v>-1.4111881408277693</v>
      </c>
      <c r="AJ169" s="50"/>
      <c r="AK169" s="50"/>
      <c r="AL169" s="50"/>
      <c r="AM169" s="98">
        <v>168</v>
      </c>
      <c r="AN169" s="116">
        <f t="shared" si="27"/>
        <v>0.16729414150916685</v>
      </c>
      <c r="AO169" s="116">
        <f t="shared" si="28"/>
        <v>8.1611655652535364E-2</v>
      </c>
      <c r="AP169" s="116">
        <f t="shared" si="29"/>
        <v>8.465084660526101E-2</v>
      </c>
      <c r="AQ169" s="116">
        <f t="shared" si="30"/>
        <v>6.897904658961955E-2</v>
      </c>
      <c r="AR169" s="116">
        <f t="shared" si="31"/>
        <v>0.12262918278616346</v>
      </c>
      <c r="AS169" s="116">
        <f t="shared" si="32"/>
        <v>0.12186362065810642</v>
      </c>
      <c r="AT169" s="116">
        <f t="shared" si="33"/>
        <v>4.3652027312824429E-3</v>
      </c>
      <c r="AU169" s="116">
        <f t="shared" si="34"/>
        <v>0.1500922431775939</v>
      </c>
      <c r="AV169" s="116">
        <f t="shared" si="35"/>
        <v>8.1800301147561108E-2</v>
      </c>
      <c r="AW169" s="116">
        <f t="shared" si="36"/>
        <v>0.11671375914271005</v>
      </c>
      <c r="AX169" s="116">
        <f t="shared" si="37"/>
        <v>1.0000000000000002</v>
      </c>
      <c r="AY169" s="116">
        <f>SUMPRODUCT(AN169:AW169,幕後結果_最佳化!$Z$1005:$AI$1005)</f>
        <v>-0.13975895902160954</v>
      </c>
      <c r="AZ169" s="116">
        <f>(SUMPRODUCT(AN169:AW169,MMULT(AN169:AW169,幕後結果!$AB$9:$AK$18)))*252</f>
        <v>5.240180569545607E-2</v>
      </c>
      <c r="BA169" s="116">
        <f t="shared" si="38"/>
        <v>0.22891440691982684</v>
      </c>
      <c r="BB169" s="92">
        <f t="shared" si="39"/>
        <v>-0.79793561916608657</v>
      </c>
      <c r="BC169" s="50"/>
      <c r="BD169" s="50"/>
    </row>
    <row r="170" spans="1:56">
      <c r="A170" s="85">
        <v>169</v>
      </c>
      <c r="B170" s="116">
        <v>0.90546438440017418</v>
      </c>
      <c r="C170" s="116">
        <v>0.12588772174574281</v>
      </c>
      <c r="D170" s="116">
        <v>0.70056250294950551</v>
      </c>
      <c r="E170" s="116">
        <v>0.53098504204533792</v>
      </c>
      <c r="F170" s="116">
        <v>0.90290443314958613</v>
      </c>
      <c r="G170" s="116">
        <v>3.1537519248294732E-3</v>
      </c>
      <c r="H170" s="116">
        <v>0.62170758739105136</v>
      </c>
      <c r="I170" s="116">
        <v>0.62776517549955524</v>
      </c>
      <c r="J170" s="116">
        <v>7.9222800422877881E-3</v>
      </c>
      <c r="K170" s="94">
        <v>0.7103902490512719</v>
      </c>
      <c r="L170" s="95"/>
      <c r="M170" s="96">
        <v>169</v>
      </c>
      <c r="N170" s="119">
        <v>1.3133316108748652</v>
      </c>
      <c r="O170" s="119">
        <v>-1.1460476332061249</v>
      </c>
      <c r="P170" s="119">
        <v>0.52601901685953234</v>
      </c>
      <c r="Q170" s="119">
        <v>7.7746234072528203E-2</v>
      </c>
      <c r="R170" s="119">
        <v>1.2982800078522543</v>
      </c>
      <c r="S170" s="119">
        <v>-2.7313521313536677</v>
      </c>
      <c r="T170" s="119">
        <v>0.30996861245213814</v>
      </c>
      <c r="U170" s="116">
        <v>0.32594013504085639</v>
      </c>
      <c r="V170" s="116">
        <v>-2.4124764710737399</v>
      </c>
      <c r="W170" s="88">
        <v>0.55452514507304684</v>
      </c>
      <c r="X170" s="50"/>
      <c r="Y170" s="89">
        <v>169</v>
      </c>
      <c r="Z170" s="116">
        <f>(幕後結果!$AB$2+幕後結果!$AB$4*幕後結果_最佳化!$N1171)*12/3</f>
        <v>1.5822770577884417</v>
      </c>
      <c r="AA170" s="116">
        <f>(幕後結果!$AC$2+幕後結果!$AC$4*幕後結果_最佳化!$O1171)*12/3</f>
        <v>-2.8431469867122092</v>
      </c>
      <c r="AB170" s="116">
        <f>(幕後結果!$AD$2+幕後結果!$AD$4*幕後結果_最佳化!$P1171)*12/3</f>
        <v>1.1970261504680768</v>
      </c>
      <c r="AC170" s="116">
        <f>(幕後結果!$AE$2+幕後結果!$AE$4*幕後結果_最佳化!$Q1171)*12/3</f>
        <v>0.94817483263046132</v>
      </c>
      <c r="AD170" s="116">
        <f>(幕後結果!$AF$2+幕後結果!$AF$4*幕後結果_最佳化!$R1171)*12/3</f>
        <v>0.67452366361251304</v>
      </c>
      <c r="AE170" s="116">
        <f>(幕後結果!$AG$2+幕後結果!$AG$4*幕後結果_最佳化!$S1171)*12/3</f>
        <v>-1.4098739517141052</v>
      </c>
      <c r="AF170" s="116">
        <f>(幕後結果!$AH$2+幕後結果!$AH$4*幕後結果_最佳化!$T1171)*12/3</f>
        <v>2.2228735811101719</v>
      </c>
      <c r="AG170" s="116">
        <f>(幕後結果!$AI$2+幕後結果!$AI$4*幕後結果_最佳化!$U1171)*12/3</f>
        <v>0.34930219721673872</v>
      </c>
      <c r="AH170" s="116">
        <f>(幕後結果!$AJ$2+幕後結果!$AJ$4*幕後結果_最佳化!$V1171)*12/3</f>
        <v>-1.3554232338676311</v>
      </c>
      <c r="AI170" s="90">
        <f>(幕後結果!$AK$2+幕後結果!$AK$4*幕後結果_最佳化!$W1171)*12/3</f>
        <v>-8.8775918213150729E-2</v>
      </c>
      <c r="AJ170" s="50"/>
      <c r="AK170" s="50"/>
      <c r="AL170" s="50"/>
      <c r="AM170" s="98">
        <v>169</v>
      </c>
      <c r="AN170" s="116">
        <f t="shared" si="27"/>
        <v>0.14328555972564105</v>
      </c>
      <c r="AO170" s="116">
        <f t="shared" si="28"/>
        <v>2.5430349977253359E-2</v>
      </c>
      <c r="AP170" s="116">
        <f t="shared" si="29"/>
        <v>0.11896005684096363</v>
      </c>
      <c r="AQ170" s="116">
        <f t="shared" si="30"/>
        <v>0.1683113120104415</v>
      </c>
      <c r="AR170" s="116">
        <f t="shared" si="31"/>
        <v>0.11622235810878549</v>
      </c>
      <c r="AS170" s="116">
        <f t="shared" si="32"/>
        <v>0.11675026674990317</v>
      </c>
      <c r="AT170" s="116">
        <f t="shared" si="33"/>
        <v>2.2463013825838575E-2</v>
      </c>
      <c r="AU170" s="116">
        <f t="shared" si="34"/>
        <v>8.6311479483083958E-2</v>
      </c>
      <c r="AV170" s="116">
        <f t="shared" si="35"/>
        <v>8.8768139752653422E-2</v>
      </c>
      <c r="AW170" s="116">
        <f t="shared" si="36"/>
        <v>0.11349746352543581</v>
      </c>
      <c r="AX170" s="116">
        <f t="shared" si="37"/>
        <v>0.99999999999999989</v>
      </c>
      <c r="AY170" s="116">
        <f>SUMPRODUCT(AN170:AW170,幕後結果_最佳化!$Z$1005:$AI$1005)</f>
        <v>0.11636649621914129</v>
      </c>
      <c r="AZ170" s="116">
        <f>(SUMPRODUCT(AN170:AW170,MMULT(AN170:AW170,幕後結果!$AB$9:$AK$18)))*252</f>
        <v>4.574232906703516E-2</v>
      </c>
      <c r="BA170" s="116">
        <f t="shared" si="38"/>
        <v>0.21387456386170647</v>
      </c>
      <c r="BB170" s="92">
        <f t="shared" si="39"/>
        <v>0.34350272838730594</v>
      </c>
      <c r="BC170" s="50"/>
      <c r="BD170" s="50"/>
    </row>
    <row r="171" spans="1:56">
      <c r="A171" s="85">
        <v>170</v>
      </c>
      <c r="B171" s="116">
        <v>0.55930852625040672</v>
      </c>
      <c r="C171" s="116">
        <v>8.7536168007560144E-2</v>
      </c>
      <c r="D171" s="116">
        <v>0.49610683734890371</v>
      </c>
      <c r="E171" s="116">
        <v>0.92736382539978468</v>
      </c>
      <c r="F171" s="116">
        <v>0.79465482368011098</v>
      </c>
      <c r="G171" s="116">
        <v>0.51469011192619374</v>
      </c>
      <c r="H171" s="116">
        <v>0.41687507916371191</v>
      </c>
      <c r="I171" s="116">
        <v>0.4956596134184883</v>
      </c>
      <c r="J171" s="116">
        <v>0.13815783416102589</v>
      </c>
      <c r="K171" s="94">
        <v>0.61890601518823707</v>
      </c>
      <c r="L171" s="95"/>
      <c r="M171" s="96">
        <v>170</v>
      </c>
      <c r="N171" s="119">
        <v>0.14921631387014411</v>
      </c>
      <c r="O171" s="119">
        <v>-1.3560843363591146</v>
      </c>
      <c r="P171" s="119">
        <v>-9.7588664751431155E-3</v>
      </c>
      <c r="Q171" s="119">
        <v>1.4564352057109877</v>
      </c>
      <c r="R171" s="119">
        <v>0.8226793653313631</v>
      </c>
      <c r="S171" s="119">
        <v>3.683097521453297E-2</v>
      </c>
      <c r="T171" s="119">
        <v>-0.20989431634342079</v>
      </c>
      <c r="U171" s="116">
        <v>-1.087995037354306E-2</v>
      </c>
      <c r="V171" s="116">
        <v>-1.0886332039987905</v>
      </c>
      <c r="W171" s="88">
        <v>0.30260884944317962</v>
      </c>
      <c r="X171" s="50"/>
      <c r="Y171" s="89">
        <v>170</v>
      </c>
      <c r="Z171" s="116">
        <f>(幕後結果!$AB$2+幕後結果!$AB$4*幕後結果_最佳化!$N1172)*12/3</f>
        <v>0.13696924877037245</v>
      </c>
      <c r="AA171" s="116">
        <f>(幕後結果!$AC$2+幕後結果!$AC$4*幕後結果_最佳化!$O1172)*12/3</f>
        <v>-3.2337371245879019</v>
      </c>
      <c r="AB171" s="116">
        <f>(幕後結果!$AD$2+幕後結果!$AD$4*幕後結果_最佳化!$P1172)*12/3</f>
        <v>0.36113004278190802</v>
      </c>
      <c r="AC171" s="116">
        <f>(幕後結果!$AE$2+幕後結果!$AE$4*幕後結果_最佳化!$Q1172)*12/3</f>
        <v>1.7159516858509847</v>
      </c>
      <c r="AD171" s="116">
        <f>(幕後結果!$AF$2+幕後結果!$AF$4*幕後結果_最佳化!$R1172)*12/3</f>
        <v>0.43868530028042318</v>
      </c>
      <c r="AE171" s="116">
        <f>(幕後結果!$AG$2+幕後結果!$AG$4*幕後結果_最佳化!$S1172)*12/3</f>
        <v>0.92191977444040119</v>
      </c>
      <c r="AF171" s="116">
        <f>(幕後結果!$AH$2+幕後結果!$AH$4*幕後結果_最佳化!$T1172)*12/3</f>
        <v>1.070471161032434</v>
      </c>
      <c r="AG171" s="116">
        <f>(幕後結果!$AI$2+幕後結果!$AI$4*幕後結果_最佳化!$U1172)*12/3</f>
        <v>-0.59841003858001962</v>
      </c>
      <c r="AH171" s="116">
        <f>(幕後結果!$AJ$2+幕後結果!$AJ$4*幕後結果_最佳化!$V1172)*12/3</f>
        <v>-0.96480820046821592</v>
      </c>
      <c r="AI171" s="90">
        <f>(幕後結果!$AK$2+幕後結果!$AK$4*幕後結果_最佳化!$W1172)*12/3</f>
        <v>-0.26965558785400023</v>
      </c>
      <c r="AJ171" s="50"/>
      <c r="AK171" s="50"/>
      <c r="AL171" s="50"/>
      <c r="AM171" s="98">
        <v>170</v>
      </c>
      <c r="AN171" s="116">
        <f t="shared" si="27"/>
        <v>0.17376917809401174</v>
      </c>
      <c r="AO171" s="116">
        <f t="shared" si="28"/>
        <v>0.1473212145185798</v>
      </c>
      <c r="AP171" s="116">
        <f t="shared" si="29"/>
        <v>7.4923479584479452E-2</v>
      </c>
      <c r="AQ171" s="116">
        <f t="shared" si="30"/>
        <v>8.3233175044736527E-2</v>
      </c>
      <c r="AR171" s="116">
        <f t="shared" si="31"/>
        <v>6.1138734107097963E-2</v>
      </c>
      <c r="AS171" s="116">
        <f t="shared" si="32"/>
        <v>2.4583395317024585E-2</v>
      </c>
      <c r="AT171" s="116">
        <f t="shared" si="33"/>
        <v>0.18750855953910645</v>
      </c>
      <c r="AU171" s="116">
        <f t="shared" si="34"/>
        <v>4.9145799163029268E-2</v>
      </c>
      <c r="AV171" s="116">
        <f t="shared" si="35"/>
        <v>9.671720665287413E-2</v>
      </c>
      <c r="AW171" s="116">
        <f t="shared" si="36"/>
        <v>0.10165925797906041</v>
      </c>
      <c r="AX171" s="116">
        <f t="shared" si="37"/>
        <v>1.0000000000000004</v>
      </c>
      <c r="AY171" s="116">
        <f>SUMPRODUCT(AN171:AW171,幕後結果_最佳化!$Z$1005:$AI$1005)</f>
        <v>5.7466640386799057E-2</v>
      </c>
      <c r="AZ171" s="116">
        <f>(SUMPRODUCT(AN171:AW171,MMULT(AN171:AW171,幕後結果!$AB$9:$AK$18)))*252</f>
        <v>5.1610795318353643E-2</v>
      </c>
      <c r="BA171" s="116">
        <f t="shared" si="38"/>
        <v>0.22718009445889761</v>
      </c>
      <c r="BB171" s="92">
        <f t="shared" si="39"/>
        <v>6.4119351748198675E-2</v>
      </c>
      <c r="BC171" s="50"/>
      <c r="BD171" s="50"/>
    </row>
    <row r="172" spans="1:56">
      <c r="A172" s="85">
        <v>171</v>
      </c>
      <c r="B172" s="116">
        <v>0.26572065874911366</v>
      </c>
      <c r="C172" s="116">
        <v>0.45782340902908292</v>
      </c>
      <c r="D172" s="116">
        <v>0.78882625652026395</v>
      </c>
      <c r="E172" s="116">
        <v>0.38739007464264308</v>
      </c>
      <c r="F172" s="116">
        <v>5.3711039047345199E-2</v>
      </c>
      <c r="G172" s="116">
        <v>0.73201031425867358</v>
      </c>
      <c r="H172" s="116">
        <v>0.68445869301982754</v>
      </c>
      <c r="I172" s="116">
        <v>0.31302025487868268</v>
      </c>
      <c r="J172" s="116">
        <v>0.30171181006285885</v>
      </c>
      <c r="K172" s="94">
        <v>0.47969939895812574</v>
      </c>
      <c r="L172" s="95"/>
      <c r="M172" s="96">
        <v>171</v>
      </c>
      <c r="N172" s="119">
        <v>-0.6258073390330221</v>
      </c>
      <c r="O172" s="119">
        <v>-0.10591874917305472</v>
      </c>
      <c r="P172" s="119">
        <v>0.80235525723337575</v>
      </c>
      <c r="Q172" s="119">
        <v>-0.2861279183431808</v>
      </c>
      <c r="R172" s="119">
        <v>-1.6098890582781078</v>
      </c>
      <c r="S172" s="119">
        <v>0.6189043517973648</v>
      </c>
      <c r="T172" s="119">
        <v>0.48020361870819389</v>
      </c>
      <c r="U172" s="116">
        <v>-0.48730739243286936</v>
      </c>
      <c r="V172" s="116">
        <v>-0.51948349435669117</v>
      </c>
      <c r="W172" s="88">
        <v>-5.0908041141069407E-2</v>
      </c>
      <c r="X172" s="50"/>
      <c r="Y172" s="89">
        <v>171</v>
      </c>
      <c r="Z172" s="116">
        <f>(幕後結果!$AB$2+幕後結果!$AB$4*幕後結果_最佳化!$N1173)*12/3</f>
        <v>-0.82526167508811954</v>
      </c>
      <c r="AA172" s="116">
        <f>(幕後結果!$AC$2+幕後結果!$AC$4*幕後結果_最佳化!$O1173)*12/3</f>
        <v>-1.5782557609577641</v>
      </c>
      <c r="AB172" s="116">
        <f>(幕後結果!$AD$2+幕後結果!$AD$4*幕後結果_最佳化!$P1173)*12/3</f>
        <v>0.95792674081406037</v>
      </c>
      <c r="AC172" s="116">
        <f>(幕後結果!$AE$2+幕後結果!$AE$4*幕後結果_最佳化!$Q1173)*12/3</f>
        <v>0.8139160447886401</v>
      </c>
      <c r="AD172" s="116">
        <f>(幕後結果!$AF$2+幕後結果!$AF$4*幕後結果_最佳化!$R1173)*12/3</f>
        <v>-1.0960628659073439</v>
      </c>
      <c r="AE172" s="116">
        <f>(幕後結果!$AG$2+幕後結果!$AG$4*幕後結果_最佳化!$S1173)*12/3</f>
        <v>0.45605912368456591</v>
      </c>
      <c r="AF172" s="116">
        <f>(幕後結果!$AH$2+幕後結果!$AH$4*幕後結果_最佳化!$T1173)*12/3</f>
        <v>1.1738548431343598</v>
      </c>
      <c r="AG172" s="116">
        <f>(幕後結果!$AI$2+幕後結果!$AI$4*幕後結果_最佳化!$U1173)*12/3</f>
        <v>-1.9602426204906269</v>
      </c>
      <c r="AH172" s="116">
        <f>(幕後結果!$AJ$2+幕後結果!$AJ$4*幕後結果_最佳化!$V1173)*12/3</f>
        <v>-0.40999532826857604</v>
      </c>
      <c r="AI172" s="90">
        <f>(幕後結果!$AK$2+幕後結果!$AK$4*幕後結果_最佳化!$W1173)*12/3</f>
        <v>-0.87661681805762781</v>
      </c>
      <c r="AJ172" s="50"/>
      <c r="AK172" s="50"/>
      <c r="AL172" s="50"/>
      <c r="AM172" s="98">
        <v>171</v>
      </c>
      <c r="AN172" s="116">
        <f t="shared" si="27"/>
        <v>0.10249013372196522</v>
      </c>
      <c r="AO172" s="116">
        <f t="shared" si="28"/>
        <v>0.11320882932339629</v>
      </c>
      <c r="AP172" s="116">
        <f t="shared" si="29"/>
        <v>4.0564550774805148E-2</v>
      </c>
      <c r="AQ172" s="116">
        <f t="shared" si="30"/>
        <v>9.6269541814570481E-2</v>
      </c>
      <c r="AR172" s="116">
        <f t="shared" si="31"/>
        <v>7.7633032985233164E-2</v>
      </c>
      <c r="AS172" s="116">
        <f t="shared" si="32"/>
        <v>0.1359604996248352</v>
      </c>
      <c r="AT172" s="116">
        <f t="shared" si="33"/>
        <v>0.15573855160630504</v>
      </c>
      <c r="AU172" s="116">
        <f t="shared" si="34"/>
        <v>4.6719779858138667E-2</v>
      </c>
      <c r="AV172" s="116">
        <f t="shared" si="35"/>
        <v>0.18643737335738844</v>
      </c>
      <c r="AW172" s="116">
        <f t="shared" si="36"/>
        <v>4.4977706933362525E-2</v>
      </c>
      <c r="AX172" s="116">
        <f t="shared" si="37"/>
        <v>1</v>
      </c>
      <c r="AY172" s="116">
        <f>SUMPRODUCT(AN172:AW172,幕後結果_最佳化!$Z$1005:$AI$1005)</f>
        <v>0.13887238737372221</v>
      </c>
      <c r="AZ172" s="116">
        <f>(SUMPRODUCT(AN172:AW172,MMULT(AN172:AW172,幕後結果!$AB$9:$AK$18)))*252</f>
        <v>4.8490315132379454E-2</v>
      </c>
      <c r="BA172" s="116">
        <f t="shared" si="38"/>
        <v>0.22020516599839218</v>
      </c>
      <c r="BB172" s="92">
        <f t="shared" si="39"/>
        <v>0.43583167969103392</v>
      </c>
      <c r="BC172" s="50"/>
      <c r="BD172" s="50"/>
    </row>
    <row r="173" spans="1:56">
      <c r="A173" s="85">
        <v>172</v>
      </c>
      <c r="B173" s="116">
        <v>0.99384629290346238</v>
      </c>
      <c r="C173" s="116">
        <v>0.94050584712397067</v>
      </c>
      <c r="D173" s="116">
        <v>3.6523045098280082E-2</v>
      </c>
      <c r="E173" s="116">
        <v>0.72640129104329199</v>
      </c>
      <c r="F173" s="116">
        <v>0.15538954518328474</v>
      </c>
      <c r="G173" s="116">
        <v>0.81089383751989041</v>
      </c>
      <c r="H173" s="116">
        <v>0.4602203788190502</v>
      </c>
      <c r="I173" s="116">
        <v>0.19334205762949552</v>
      </c>
      <c r="J173" s="116">
        <v>0.44182301261085621</v>
      </c>
      <c r="K173" s="94">
        <v>3.3488354146760102E-3</v>
      </c>
      <c r="L173" s="95"/>
      <c r="M173" s="96">
        <v>172</v>
      </c>
      <c r="N173" s="119">
        <v>2.5032052637274571</v>
      </c>
      <c r="O173" s="119">
        <v>1.5590341157168617</v>
      </c>
      <c r="P173" s="119">
        <v>-1.7925426091221102</v>
      </c>
      <c r="Q173" s="119">
        <v>0.60196502618319814</v>
      </c>
      <c r="R173" s="119">
        <v>-1.0135886193919466</v>
      </c>
      <c r="S173" s="119">
        <v>0.88119492630572072</v>
      </c>
      <c r="T173" s="119">
        <v>-9.9878535095248508E-2</v>
      </c>
      <c r="U173" s="116">
        <v>-0.8656463758809595</v>
      </c>
      <c r="V173" s="116">
        <v>-0.14634882341170175</v>
      </c>
      <c r="W173" s="88">
        <v>-2.7115140215564555</v>
      </c>
      <c r="X173" s="50"/>
      <c r="Y173" s="89">
        <v>172</v>
      </c>
      <c r="Z173" s="116">
        <f>(幕後結果!$AB$2+幕後結果!$AB$4*幕後結果_最佳化!$N1174)*12/3</f>
        <v>3.0595651637325836</v>
      </c>
      <c r="AA173" s="116">
        <f>(幕後結果!$AC$2+幕後結果!$AC$4*幕後結果_最佳化!$O1174)*12/3</f>
        <v>0.98803519883180135</v>
      </c>
      <c r="AB173" s="116">
        <f>(幕後結果!$AD$2+幕後結果!$AD$4*幕後結果_最佳化!$P1174)*12/3</f>
        <v>-0.17761346757942631</v>
      </c>
      <c r="AC173" s="116">
        <f>(幕後結果!$AE$2+幕後結果!$AE$4*幕後結果_最佳化!$Q1174)*12/3</f>
        <v>1.320660607567731</v>
      </c>
      <c r="AD173" s="116">
        <f>(幕後結果!$AF$2+幕後結果!$AF$4*幕後結果_最佳化!$R1174)*12/3</f>
        <v>-0.81053566869875882</v>
      </c>
      <c r="AE173" s="116">
        <f>(幕後結果!$AG$2+幕後結果!$AG$4*幕後結果_最佳化!$S1174)*12/3</f>
        <v>1.8103401086124233</v>
      </c>
      <c r="AF173" s="116">
        <f>(幕後結果!$AH$2+幕後結果!$AH$4*幕後結果_最佳化!$T1174)*12/3</f>
        <v>1.1733188616642043</v>
      </c>
      <c r="AG173" s="116">
        <f>(幕後結果!$AI$2+幕後結果!$AI$4*幕後結果_最佳化!$U1174)*12/3</f>
        <v>-0.78276038420141936</v>
      </c>
      <c r="AH173" s="116">
        <f>(幕後結果!$AJ$2+幕後結果!$AJ$4*幕後結果_最佳化!$V1174)*12/3</f>
        <v>0.62047716856797153</v>
      </c>
      <c r="AI173" s="90">
        <f>(幕後結果!$AK$2+幕後結果!$AK$4*幕後結果_最佳化!$W1174)*12/3</f>
        <v>-0.9925005342002885</v>
      </c>
      <c r="AJ173" s="50"/>
      <c r="AK173" s="50"/>
      <c r="AL173" s="50"/>
      <c r="AM173" s="98">
        <v>172</v>
      </c>
      <c r="AN173" s="116">
        <f t="shared" si="27"/>
        <v>0.11287608719291714</v>
      </c>
      <c r="AO173" s="116">
        <f t="shared" si="28"/>
        <v>8.4077870476278668E-2</v>
      </c>
      <c r="AP173" s="116">
        <f t="shared" si="29"/>
        <v>0.16991159205471526</v>
      </c>
      <c r="AQ173" s="116">
        <f t="shared" si="30"/>
        <v>4.8244054054622842E-2</v>
      </c>
      <c r="AR173" s="116">
        <f t="shared" si="31"/>
        <v>6.4601095317877957E-2</v>
      </c>
      <c r="AS173" s="116">
        <f t="shared" si="32"/>
        <v>0.14260697866844127</v>
      </c>
      <c r="AT173" s="116">
        <f t="shared" si="33"/>
        <v>0.10633000941011027</v>
      </c>
      <c r="AU173" s="116">
        <f t="shared" si="34"/>
        <v>3.8670291584052559E-2</v>
      </c>
      <c r="AV173" s="116">
        <f t="shared" si="35"/>
        <v>0.16654220719371118</v>
      </c>
      <c r="AW173" s="116">
        <f t="shared" si="36"/>
        <v>6.6139814047272968E-2</v>
      </c>
      <c r="AX173" s="116">
        <f t="shared" si="37"/>
        <v>1</v>
      </c>
      <c r="AY173" s="116">
        <f>SUMPRODUCT(AN173:AW173,幕後結果_最佳化!$Z$1005:$AI$1005)</f>
        <v>0.13338283416533564</v>
      </c>
      <c r="AZ173" s="116">
        <f>(SUMPRODUCT(AN173:AW173,MMULT(AN173:AW173,幕後結果!$AB$9:$AK$18)))*252</f>
        <v>4.9141187493792489E-2</v>
      </c>
      <c r="BA173" s="116">
        <f t="shared" si="38"/>
        <v>0.22167811685818808</v>
      </c>
      <c r="BB173" s="92">
        <f t="shared" si="39"/>
        <v>0.40817215270382018</v>
      </c>
      <c r="BC173" s="50"/>
      <c r="BD173" s="50"/>
    </row>
    <row r="174" spans="1:56">
      <c r="A174" s="85">
        <v>173</v>
      </c>
      <c r="B174" s="116">
        <v>0.47993792482739939</v>
      </c>
      <c r="C174" s="116">
        <v>0.79720600240919892</v>
      </c>
      <c r="D174" s="116">
        <v>0.26035430300522955</v>
      </c>
      <c r="E174" s="116">
        <v>0.42360334064291716</v>
      </c>
      <c r="F174" s="116">
        <v>0.3807089911273962</v>
      </c>
      <c r="G174" s="116">
        <v>0.90432472036383693</v>
      </c>
      <c r="H174" s="116">
        <v>0.50366775898762395</v>
      </c>
      <c r="I174" s="116">
        <v>0.96058332217821718</v>
      </c>
      <c r="J174" s="116">
        <v>0.64281683836684222</v>
      </c>
      <c r="K174" s="94">
        <v>4.8969455630433645E-2</v>
      </c>
      <c r="L174" s="95"/>
      <c r="M174" s="96">
        <v>173</v>
      </c>
      <c r="N174" s="119">
        <v>-5.0309379275880216E-2</v>
      </c>
      <c r="O174" s="119">
        <v>0.83168282924588721</v>
      </c>
      <c r="P174" s="119">
        <v>-0.64225349224086736</v>
      </c>
      <c r="Q174" s="119">
        <v>-0.19268371080792757</v>
      </c>
      <c r="R174" s="119">
        <v>-0.30361925246898114</v>
      </c>
      <c r="S174" s="119">
        <v>1.3065942242024884</v>
      </c>
      <c r="T174" s="119">
        <v>9.1938379019959604E-3</v>
      </c>
      <c r="U174" s="116">
        <v>1.7574956911705448</v>
      </c>
      <c r="V174" s="116">
        <v>0.36599832792293413</v>
      </c>
      <c r="W174" s="88">
        <v>-1.6549289488432715</v>
      </c>
      <c r="X174" s="50"/>
      <c r="Y174" s="89">
        <v>173</v>
      </c>
      <c r="Z174" s="116">
        <f>(幕後結果!$AB$2+幕後結果!$AB$4*幕後結果_最佳化!$N1175)*12/3</f>
        <v>-0.1107519547441644</v>
      </c>
      <c r="AA174" s="116">
        <f>(幕後結果!$AC$2+幕後結果!$AC$4*幕後結果_最佳化!$O1175)*12/3</f>
        <v>-0.23617022607388716</v>
      </c>
      <c r="AB174" s="116">
        <f>(幕後結果!$AD$2+幕後結果!$AD$4*幕後結果_最佳化!$P1175)*12/3</f>
        <v>-2.4469259772564977E-2</v>
      </c>
      <c r="AC174" s="116">
        <f>(幕後結果!$AE$2+幕後結果!$AE$4*幕後結果_最佳化!$Q1175)*12/3</f>
        <v>0.73763588068852382</v>
      </c>
      <c r="AD174" s="116">
        <f>(幕後結果!$AF$2+幕後結果!$AF$4*幕後結果_最佳化!$R1175)*12/3</f>
        <v>-0.26922976782414271</v>
      </c>
      <c r="AE174" s="116">
        <f>(幕後結果!$AG$2+幕後結果!$AG$4*幕後結果_最佳化!$S1175)*12/3</f>
        <v>1.2335127637957157</v>
      </c>
      <c r="AF174" s="116">
        <f>(幕後結果!$AH$2+幕後結果!$AH$4*幕後結果_最佳化!$T1175)*12/3</f>
        <v>1.0081895086823525</v>
      </c>
      <c r="AG174" s="116">
        <f>(幕後結果!$AI$2+幕後結果!$AI$4*幕後結果_最佳化!$U1175)*12/3</f>
        <v>1.1284411215957713</v>
      </c>
      <c r="AH174" s="116">
        <f>(幕後結果!$AJ$2+幕後結果!$AJ$4*幕後結果_最佳化!$V1175)*12/3</f>
        <v>0.72636422100994713</v>
      </c>
      <c r="AI174" s="90">
        <f>(幕後結果!$AK$2+幕後結果!$AK$4*幕後結果_最佳化!$W1175)*12/3</f>
        <v>-0.97074547629995289</v>
      </c>
      <c r="AJ174" s="50"/>
      <c r="AK174" s="50"/>
      <c r="AL174" s="50"/>
      <c r="AM174" s="98">
        <v>173</v>
      </c>
      <c r="AN174" s="116">
        <f t="shared" si="27"/>
        <v>0.18100930400534321</v>
      </c>
      <c r="AO174" s="116">
        <f t="shared" si="28"/>
        <v>0.13417138083261304</v>
      </c>
      <c r="AP174" s="116">
        <f t="shared" si="29"/>
        <v>7.1935811581211137E-2</v>
      </c>
      <c r="AQ174" s="116">
        <f t="shared" si="30"/>
        <v>4.0423172021062159E-2</v>
      </c>
      <c r="AR174" s="116">
        <f t="shared" si="31"/>
        <v>7.3906686665091689E-2</v>
      </c>
      <c r="AS174" s="116">
        <f t="shared" si="32"/>
        <v>0.18393686173551302</v>
      </c>
      <c r="AT174" s="116">
        <f t="shared" si="33"/>
        <v>9.603756704316721E-2</v>
      </c>
      <c r="AU174" s="116">
        <f t="shared" si="34"/>
        <v>3.3121965562591824E-2</v>
      </c>
      <c r="AV174" s="116">
        <f t="shared" si="35"/>
        <v>0.13416909659473406</v>
      </c>
      <c r="AW174" s="116">
        <f t="shared" si="36"/>
        <v>5.1288153958672637E-2</v>
      </c>
      <c r="AX174" s="116">
        <f t="shared" si="37"/>
        <v>1</v>
      </c>
      <c r="AY174" s="116">
        <f>SUMPRODUCT(AN174:AW174,幕後結果_最佳化!$Z$1005:$AI$1005)</f>
        <v>2.2063256611618877E-2</v>
      </c>
      <c r="AZ174" s="116">
        <f>(SUMPRODUCT(AN174:AW174,MMULT(AN174:AW174,幕後結果!$AB$9:$AK$18)))*252</f>
        <v>5.5953970044253461E-2</v>
      </c>
      <c r="BA174" s="116">
        <f t="shared" si="38"/>
        <v>0.23654591529817939</v>
      </c>
      <c r="BB174" s="92">
        <f t="shared" si="39"/>
        <v>-8.8087521452717713E-2</v>
      </c>
      <c r="BC174" s="50"/>
      <c r="BD174" s="50"/>
    </row>
    <row r="175" spans="1:56">
      <c r="A175" s="85">
        <v>174</v>
      </c>
      <c r="B175" s="116">
        <v>0.13507748809177289</v>
      </c>
      <c r="C175" s="116">
        <v>0.84515015644286051</v>
      </c>
      <c r="D175" s="116">
        <v>0.56073644212992813</v>
      </c>
      <c r="E175" s="116">
        <v>0.60906231567100844</v>
      </c>
      <c r="F175" s="116">
        <v>0.74300937445488757</v>
      </c>
      <c r="G175" s="116">
        <v>0.55184056429222195</v>
      </c>
      <c r="H175" s="116">
        <v>0.4528903753139002</v>
      </c>
      <c r="I175" s="116">
        <v>0.65484683866859617</v>
      </c>
      <c r="J175" s="116">
        <v>0.40996959265039479</v>
      </c>
      <c r="K175" s="94">
        <v>0.89482771341735035</v>
      </c>
      <c r="L175" s="95"/>
      <c r="M175" s="96">
        <v>174</v>
      </c>
      <c r="N175" s="119">
        <v>-1.1027057333209402</v>
      </c>
      <c r="O175" s="119">
        <v>1.0158523825395944</v>
      </c>
      <c r="P175" s="119">
        <v>0.15283662336592105</v>
      </c>
      <c r="Q175" s="119">
        <v>0.2768759387934569</v>
      </c>
      <c r="R175" s="119">
        <v>0.65265107379799525</v>
      </c>
      <c r="S175" s="119">
        <v>0.13031290373876059</v>
      </c>
      <c r="T175" s="119">
        <v>-0.11836210482822106</v>
      </c>
      <c r="U175" s="116">
        <v>0.39843939627005004</v>
      </c>
      <c r="V175" s="116">
        <v>-0.22762319623165633</v>
      </c>
      <c r="W175" s="88">
        <v>1.2526185157058431</v>
      </c>
      <c r="X175" s="50"/>
      <c r="Y175" s="89">
        <v>174</v>
      </c>
      <c r="Z175" s="116">
        <f>(幕後結果!$AB$2+幕後結果!$AB$4*幕後結果_最佳化!$N1176)*12/3</f>
        <v>-1.417355065790906</v>
      </c>
      <c r="AA175" s="116">
        <f>(幕後結果!$AC$2+幕後結果!$AC$4*幕後結果_最佳化!$O1176)*12/3</f>
        <v>-7.3808685403797369E-2</v>
      </c>
      <c r="AB175" s="116">
        <f>(幕後結果!$AD$2+幕後結果!$AD$4*幕後結果_最佳化!$P1176)*12/3</f>
        <v>0.36577865680714128</v>
      </c>
      <c r="AC175" s="116">
        <f>(幕後結果!$AE$2+幕後結果!$AE$4*幕後結果_最佳化!$Q1176)*12/3</f>
        <v>1.2347515014172723</v>
      </c>
      <c r="AD175" s="116">
        <f>(幕後結果!$AF$2+幕後結果!$AF$4*幕後結果_最佳化!$R1176)*12/3</f>
        <v>0.55083741145243192</v>
      </c>
      <c r="AE175" s="116">
        <f>(幕後結果!$AG$2+幕後結果!$AG$4*幕後結果_最佳化!$S1176)*12/3</f>
        <v>0.69738667429478818</v>
      </c>
      <c r="AF175" s="116">
        <f>(幕後結果!$AH$2+幕後結果!$AH$4*幕後結果_最佳化!$T1176)*12/3</f>
        <v>0.93509248680088053</v>
      </c>
      <c r="AG175" s="116">
        <f>(幕後結果!$AI$2+幕後結果!$AI$4*幕後結果_最佳化!$U1176)*12/3</f>
        <v>-0.8893563378648377</v>
      </c>
      <c r="AH175" s="116">
        <f>(幕後結果!$AJ$2+幕後結果!$AJ$4*幕後結果_最佳化!$V1176)*12/3</f>
        <v>0.17795399208137297</v>
      </c>
      <c r="AI175" s="90">
        <f>(幕後結果!$AK$2+幕後結果!$AK$4*幕後結果_最佳化!$W1176)*12/3</f>
        <v>0.14494604446363962</v>
      </c>
      <c r="AJ175" s="50"/>
      <c r="AK175" s="50"/>
      <c r="AL175" s="50"/>
      <c r="AM175" s="98">
        <v>174</v>
      </c>
      <c r="AN175" s="116">
        <f t="shared" si="27"/>
        <v>0.21085918983483179</v>
      </c>
      <c r="AO175" s="116">
        <f t="shared" si="28"/>
        <v>1.1965152380775855E-2</v>
      </c>
      <c r="AP175" s="116">
        <f t="shared" si="29"/>
        <v>1.4003141385966237E-3</v>
      </c>
      <c r="AQ175" s="116">
        <f t="shared" si="30"/>
        <v>0.10423988780184704</v>
      </c>
      <c r="AR175" s="116">
        <f t="shared" si="31"/>
        <v>6.153519287949797E-2</v>
      </c>
      <c r="AS175" s="116">
        <f t="shared" si="32"/>
        <v>0.13214734544590317</v>
      </c>
      <c r="AT175" s="116">
        <f t="shared" si="33"/>
        <v>0.18362329749989953</v>
      </c>
      <c r="AU175" s="116">
        <f t="shared" si="34"/>
        <v>5.5770419425988878E-2</v>
      </c>
      <c r="AV175" s="116">
        <f t="shared" si="35"/>
        <v>0.11461238788242718</v>
      </c>
      <c r="AW175" s="116">
        <f t="shared" si="36"/>
        <v>0.12384681271023196</v>
      </c>
      <c r="AX175" s="116">
        <f t="shared" si="37"/>
        <v>1</v>
      </c>
      <c r="AY175" s="116">
        <f>SUMPRODUCT(AN175:AW175,幕後結果_最佳化!$Z$1005:$AI$1005)</f>
        <v>0.24404259678679185</v>
      </c>
      <c r="AZ175" s="116">
        <f>(SUMPRODUCT(AN175:AW175,MMULT(AN175:AW175,幕後結果!$AB$9:$AK$18)))*252</f>
        <v>5.2102947836597378E-2</v>
      </c>
      <c r="BA175" s="116">
        <f t="shared" si="38"/>
        <v>0.22826070147223629</v>
      </c>
      <c r="BB175" s="92">
        <f t="shared" si="39"/>
        <v>0.88119678722382777</v>
      </c>
      <c r="BC175" s="50"/>
      <c r="BD175" s="50"/>
    </row>
    <row r="176" spans="1:56">
      <c r="A176" s="85">
        <v>175</v>
      </c>
      <c r="B176" s="116">
        <v>0.23476105927363888</v>
      </c>
      <c r="C176" s="116">
        <v>0.7495680069973738</v>
      </c>
      <c r="D176" s="116">
        <v>0.60011753590473904</v>
      </c>
      <c r="E176" s="116">
        <v>0.3948429665687947</v>
      </c>
      <c r="F176" s="116">
        <v>0.48823137857861498</v>
      </c>
      <c r="G176" s="116">
        <v>0.12334351469691063</v>
      </c>
      <c r="H176" s="116">
        <v>0.92270984885203711</v>
      </c>
      <c r="I176" s="116">
        <v>9.1788529772321326E-2</v>
      </c>
      <c r="J176" s="116">
        <v>0.38902625880698083</v>
      </c>
      <c r="K176" s="94">
        <v>0.36443183525889666</v>
      </c>
      <c r="L176" s="95"/>
      <c r="M176" s="96">
        <v>175</v>
      </c>
      <c r="N176" s="119">
        <v>-0.72325681588779955</v>
      </c>
      <c r="O176" s="119">
        <v>0.67313094894190517</v>
      </c>
      <c r="P176" s="119">
        <v>0.25365134205887607</v>
      </c>
      <c r="Q176" s="119">
        <v>-0.26671846842478109</v>
      </c>
      <c r="R176" s="119">
        <v>-2.9503839049281923E-2</v>
      </c>
      <c r="S176" s="119">
        <v>-1.1584338565594468</v>
      </c>
      <c r="T176" s="119">
        <v>1.4235378348288563</v>
      </c>
      <c r="U176" s="116">
        <v>-1.3298215935062176</v>
      </c>
      <c r="V176" s="116">
        <v>-0.28185784069694608</v>
      </c>
      <c r="W176" s="88">
        <v>-0.34663749894078411</v>
      </c>
      <c r="X176" s="50"/>
      <c r="Y176" s="89">
        <v>175</v>
      </c>
      <c r="Z176" s="116">
        <f>(幕後結果!$AB$2+幕後結果!$AB$4*幕後結果_最佳化!$N1177)*12/3</f>
        <v>-0.94625011175356821</v>
      </c>
      <c r="AA176" s="116">
        <f>(幕後結果!$AC$2+幕後結果!$AC$4*幕後結果_最佳化!$O1177)*12/3</f>
        <v>-0.51313536761941403</v>
      </c>
      <c r="AB176" s="116">
        <f>(幕後結果!$AD$2+幕後結果!$AD$4*幕後結果_最佳化!$P1177)*12/3</f>
        <v>0.53255311779602077</v>
      </c>
      <c r="AC176" s="116">
        <f>(幕後結果!$AE$2+幕後結果!$AE$4*幕後結果_最佳化!$Q1177)*12/3</f>
        <v>0.82763053161544831</v>
      </c>
      <c r="AD176" s="116">
        <f>(幕後結果!$AF$2+幕後結果!$AF$4*幕後結果_最佳化!$R1177)*12/3</f>
        <v>4.4635445928057627E-3</v>
      </c>
      <c r="AE176" s="116">
        <f>(幕後結果!$AG$2+幕後結果!$AG$4*幕後結果_最佳化!$S1177)*12/3</f>
        <v>-0.59754908648284044</v>
      </c>
      <c r="AF176" s="116">
        <f>(幕後結果!$AH$2+幕後結果!$AH$4*幕後結果_最佳化!$T1177)*12/3</f>
        <v>2.4119007316142991</v>
      </c>
      <c r="AG176" s="116">
        <f>(幕後結果!$AI$2+幕後結果!$AI$4*幕後結果_最佳化!$U1177)*12/3</f>
        <v>-2.8237616603298434</v>
      </c>
      <c r="AH176" s="116">
        <f>(幕後結果!$AJ$2+幕後結果!$AJ$4*幕後結果_最佳化!$V1177)*12/3</f>
        <v>0.15696615720743023</v>
      </c>
      <c r="AI176" s="90">
        <f>(幕後結果!$AK$2+幕後結果!$AK$4*幕後結果_最佳化!$W1177)*12/3</f>
        <v>-0.74481061137414672</v>
      </c>
      <c r="AJ176" s="50"/>
      <c r="AK176" s="50"/>
      <c r="AL176" s="50"/>
      <c r="AM176" s="98">
        <v>175</v>
      </c>
      <c r="AN176" s="116">
        <f t="shared" si="27"/>
        <v>0.1367456363434375</v>
      </c>
      <c r="AO176" s="116">
        <f t="shared" si="28"/>
        <v>1.7337543084672577E-3</v>
      </c>
      <c r="AP176" s="116">
        <f t="shared" si="29"/>
        <v>0.19994675324893016</v>
      </c>
      <c r="AQ176" s="116">
        <f t="shared" si="30"/>
        <v>0.11706116316939044</v>
      </c>
      <c r="AR176" s="116">
        <f t="shared" si="31"/>
        <v>5.3313133254563341E-2</v>
      </c>
      <c r="AS176" s="116">
        <f t="shared" si="32"/>
        <v>0.10380232257034389</v>
      </c>
      <c r="AT176" s="116">
        <f t="shared" si="33"/>
        <v>9.6413200612053981E-2</v>
      </c>
      <c r="AU176" s="116">
        <f t="shared" si="34"/>
        <v>0.11223448636788996</v>
      </c>
      <c r="AV176" s="116">
        <f t="shared" si="35"/>
        <v>0.13198449608079874</v>
      </c>
      <c r="AW176" s="116">
        <f t="shared" si="36"/>
        <v>4.6765054044124579E-2</v>
      </c>
      <c r="AX176" s="116">
        <f t="shared" si="37"/>
        <v>0.99999999999999967</v>
      </c>
      <c r="AY176" s="116">
        <f>SUMPRODUCT(AN176:AW176,幕後結果_最佳化!$Z$1005:$AI$1005)</f>
        <v>0.23591010970491083</v>
      </c>
      <c r="AZ176" s="116">
        <f>(SUMPRODUCT(AN176:AW176,MMULT(AN176:AW176,幕後結果!$AB$9:$AK$18)))*252</f>
        <v>5.095792611430635E-2</v>
      </c>
      <c r="BA176" s="116">
        <f t="shared" si="38"/>
        <v>0.22573862344381024</v>
      </c>
      <c r="BB176" s="92">
        <f t="shared" si="39"/>
        <v>0.85501588855464061</v>
      </c>
      <c r="BC176" s="50"/>
      <c r="BD176" s="50"/>
    </row>
    <row r="177" spans="1:56">
      <c r="A177" s="85">
        <v>176</v>
      </c>
      <c r="B177" s="116">
        <v>0.74872012771250707</v>
      </c>
      <c r="C177" s="116">
        <v>0.44259008617309603</v>
      </c>
      <c r="D177" s="116">
        <v>0.55878072733642692</v>
      </c>
      <c r="E177" s="116">
        <v>0.83027270494589289</v>
      </c>
      <c r="F177" s="116">
        <v>0.91049707629032817</v>
      </c>
      <c r="G177" s="116">
        <v>0.6383588283314201</v>
      </c>
      <c r="H177" s="116">
        <v>0.54245874887225431</v>
      </c>
      <c r="I177" s="116">
        <v>0.47223225947705094</v>
      </c>
      <c r="J177" s="116">
        <v>0.26592998459689432</v>
      </c>
      <c r="K177" s="94">
        <v>0.82908751815472703</v>
      </c>
      <c r="L177" s="95"/>
      <c r="M177" s="96">
        <v>176</v>
      </c>
      <c r="N177" s="119">
        <v>0.67046761466121951</v>
      </c>
      <c r="O177" s="119">
        <v>-0.14440562868890416</v>
      </c>
      <c r="P177" s="119">
        <v>0.14787864042492482</v>
      </c>
      <c r="Q177" s="119">
        <v>0.9552434649067123</v>
      </c>
      <c r="R177" s="119">
        <v>1.3438223282046946</v>
      </c>
      <c r="S177" s="119">
        <v>0.35407544540384622</v>
      </c>
      <c r="T177" s="119">
        <v>0.10663001947173703</v>
      </c>
      <c r="U177" s="116">
        <v>-6.965969951212099E-2</v>
      </c>
      <c r="V177" s="116">
        <v>-0.62516926872953404</v>
      </c>
      <c r="W177" s="88">
        <v>0.95056554985450759</v>
      </c>
      <c r="X177" s="50"/>
      <c r="Y177" s="89">
        <v>176</v>
      </c>
      <c r="Z177" s="116">
        <f>(幕後結果!$AB$2+幕後結果!$AB$4*幕後結果_最佳化!$N1178)*12/3</f>
        <v>0.78412900814523157</v>
      </c>
      <c r="AA177" s="116">
        <f>(幕後結果!$AC$2+幕後結果!$AC$4*幕後結果_最佳化!$O1178)*12/3</f>
        <v>-1.5186665427401846</v>
      </c>
      <c r="AB177" s="116">
        <f>(幕後結果!$AD$2+幕後結果!$AD$4*幕後結果_最佳化!$P1178)*12/3</f>
        <v>0.77769024753240867</v>
      </c>
      <c r="AC177" s="116">
        <f>(幕後結果!$AE$2+幕後結果!$AE$4*幕後結果_最佳化!$Q1178)*12/3</f>
        <v>1.6303694582528117</v>
      </c>
      <c r="AD177" s="116">
        <f>(幕後結果!$AF$2+幕後結果!$AF$4*幕後結果_最佳化!$R1178)*12/3</f>
        <v>0.87604204887923798</v>
      </c>
      <c r="AE177" s="116">
        <f>(幕後結果!$AG$2+幕後結果!$AG$4*幕後結果_最佳化!$S1178)*12/3</f>
        <v>1.379969627266685</v>
      </c>
      <c r="AF177" s="116">
        <f>(幕後結果!$AH$2+幕後結果!$AH$4*幕後結果_最佳化!$T1178)*12/3</f>
        <v>1.6378705039524124</v>
      </c>
      <c r="AG177" s="116">
        <f>(幕後結果!$AI$2+幕後結果!$AI$4*幕後結果_最佳化!$U1178)*12/3</f>
        <v>-0.34994116769305711</v>
      </c>
      <c r="AH177" s="116">
        <f>(幕後結果!$AJ$2+幕後結果!$AJ$4*幕後結果_最佳化!$V1178)*12/3</f>
        <v>-5.5412831450928512E-2</v>
      </c>
      <c r="AI177" s="90">
        <f>(幕後結果!$AK$2+幕後結果!$AK$4*幕後結果_最佳化!$W1178)*12/3</f>
        <v>0.42663061883843995</v>
      </c>
      <c r="AJ177" s="50"/>
      <c r="AK177" s="50"/>
      <c r="AL177" s="50"/>
      <c r="AM177" s="98">
        <v>176</v>
      </c>
      <c r="AN177" s="116">
        <f t="shared" si="27"/>
        <v>0.13085294322522997</v>
      </c>
      <c r="AO177" s="116">
        <f t="shared" si="28"/>
        <v>0.11990257620789196</v>
      </c>
      <c r="AP177" s="116">
        <f t="shared" si="29"/>
        <v>2.8470182582210964E-2</v>
      </c>
      <c r="AQ177" s="116">
        <f t="shared" si="30"/>
        <v>6.5184065958482418E-2</v>
      </c>
      <c r="AR177" s="116">
        <f t="shared" si="31"/>
        <v>0.11091266280545752</v>
      </c>
      <c r="AS177" s="116">
        <f t="shared" si="32"/>
        <v>9.3777597574490293E-2</v>
      </c>
      <c r="AT177" s="116">
        <f t="shared" si="33"/>
        <v>0.15491025746189196</v>
      </c>
      <c r="AU177" s="116">
        <f t="shared" si="34"/>
        <v>7.7247697857372635E-2</v>
      </c>
      <c r="AV177" s="116">
        <f t="shared" si="35"/>
        <v>0.10020608747748184</v>
      </c>
      <c r="AW177" s="116">
        <f t="shared" si="36"/>
        <v>0.11853592884949052</v>
      </c>
      <c r="AX177" s="116">
        <f t="shared" si="37"/>
        <v>1.0000000000000002</v>
      </c>
      <c r="AY177" s="116">
        <f>SUMPRODUCT(AN177:AW177,幕後結果_最佳化!$Z$1005:$AI$1005)</f>
        <v>1.0560244987096387E-2</v>
      </c>
      <c r="AZ177" s="116">
        <f>(SUMPRODUCT(AN177:AW177,MMULT(AN177:AW177,幕後結果!$AB$9:$AK$18)))*252</f>
        <v>4.639842671994511E-2</v>
      </c>
      <c r="BA177" s="116">
        <f t="shared" si="38"/>
        <v>0.21540294036977561</v>
      </c>
      <c r="BB177" s="92">
        <f t="shared" si="39"/>
        <v>-0.15013608893818695</v>
      </c>
      <c r="BC177" s="50"/>
      <c r="BD177" s="50"/>
    </row>
    <row r="178" spans="1:56">
      <c r="A178" s="85">
        <v>177</v>
      </c>
      <c r="B178" s="116">
        <v>0.43851321929638432</v>
      </c>
      <c r="C178" s="116">
        <v>0.64264816234249444</v>
      </c>
      <c r="D178" s="116">
        <v>9.3113443054249068E-3</v>
      </c>
      <c r="E178" s="116">
        <v>0.35080725551452252</v>
      </c>
      <c r="F178" s="116">
        <v>0.79023343281431324</v>
      </c>
      <c r="G178" s="116">
        <v>0.17553686937950341</v>
      </c>
      <c r="H178" s="116">
        <v>0.87641712527327664</v>
      </c>
      <c r="I178" s="116">
        <v>0.21416833767585208</v>
      </c>
      <c r="J178" s="116">
        <v>0.44055418435925042</v>
      </c>
      <c r="K178" s="94">
        <v>8.320713393214918E-2</v>
      </c>
      <c r="L178" s="95"/>
      <c r="M178" s="96">
        <v>177</v>
      </c>
      <c r="N178" s="119">
        <v>-0.15473981702095502</v>
      </c>
      <c r="O178" s="119">
        <v>0.36554626874897661</v>
      </c>
      <c r="P178" s="119">
        <v>-2.3529989113693484</v>
      </c>
      <c r="Q178" s="119">
        <v>-0.38314195789124117</v>
      </c>
      <c r="R178" s="119">
        <v>0.8072314762698054</v>
      </c>
      <c r="S178" s="119">
        <v>-0.93250861074123659</v>
      </c>
      <c r="T178" s="119">
        <v>1.1572609822892763</v>
      </c>
      <c r="U178" s="116">
        <v>-0.79204116260533641</v>
      </c>
      <c r="V178" s="116">
        <v>-0.14956430893803829</v>
      </c>
      <c r="W178" s="88">
        <v>-1.3838177458211645</v>
      </c>
      <c r="X178" s="50"/>
      <c r="Y178" s="89">
        <v>177</v>
      </c>
      <c r="Z178" s="116">
        <f>(幕後結果!$AB$2+幕後結果!$AB$4*幕後結果_最佳化!$N1179)*12/3</f>
        <v>-0.24040760617361193</v>
      </c>
      <c r="AA178" s="116">
        <f>(幕後結果!$AC$2+幕後結果!$AC$4*幕後結果_最佳化!$O1179)*12/3</f>
        <v>-0.88761384700094093</v>
      </c>
      <c r="AB178" s="116">
        <f>(幕後結果!$AD$2+幕後結果!$AD$4*幕後結果_最佳化!$P1179)*12/3</f>
        <v>-1.5846767926779464</v>
      </c>
      <c r="AC178" s="116">
        <f>(幕後結果!$AE$2+幕後結果!$AE$4*幕後結果_最佳化!$Q1179)*12/3</f>
        <v>0.10936419091189464</v>
      </c>
      <c r="AD178" s="116">
        <f>(幕後結果!$AF$2+幕後結果!$AF$4*幕後結果_最佳化!$R1179)*12/3</f>
        <v>0.24851316747980198</v>
      </c>
      <c r="AE178" s="116">
        <f>(幕後結果!$AG$2+幕後結果!$AG$4*幕後結果_最佳化!$S1179)*12/3</f>
        <v>-0.85496957716904853</v>
      </c>
      <c r="AF178" s="116">
        <f>(幕後結果!$AH$2+幕後結果!$AH$4*幕後結果_最佳化!$T1179)*12/3</f>
        <v>2.2878690407303375</v>
      </c>
      <c r="AG178" s="116">
        <f>(幕後結果!$AI$2+幕後結果!$AI$4*幕後結果_最佳化!$U1179)*12/3</f>
        <v>-1.7308753939648824</v>
      </c>
      <c r="AH178" s="116">
        <f>(幕後結果!$AJ$2+幕後結果!$AJ$4*幕後結果_最佳化!$V1179)*12/3</f>
        <v>4.8217426728586421E-2</v>
      </c>
      <c r="AI178" s="90">
        <f>(幕後結果!$AK$2+幕後結果!$AK$4*幕後結果_最佳化!$W1179)*12/3</f>
        <v>-0.97573030067498268</v>
      </c>
      <c r="AJ178" s="50"/>
      <c r="AK178" s="50"/>
      <c r="AL178" s="50"/>
      <c r="AM178" s="98">
        <v>177</v>
      </c>
      <c r="AN178" s="116">
        <f t="shared" si="27"/>
        <v>9.4588785113565207E-2</v>
      </c>
      <c r="AO178" s="116">
        <f t="shared" si="28"/>
        <v>9.4678378473920743E-2</v>
      </c>
      <c r="AP178" s="116">
        <f t="shared" si="29"/>
        <v>5.9608734527130648E-2</v>
      </c>
      <c r="AQ178" s="116">
        <f t="shared" si="30"/>
        <v>0.17834839570498584</v>
      </c>
      <c r="AR178" s="116">
        <f t="shared" si="31"/>
        <v>6.1841852934815963E-2</v>
      </c>
      <c r="AS178" s="116">
        <f t="shared" si="32"/>
        <v>0.10374143680973417</v>
      </c>
      <c r="AT178" s="116">
        <f t="shared" si="33"/>
        <v>3.7713351344279535E-2</v>
      </c>
      <c r="AU178" s="116">
        <f t="shared" si="34"/>
        <v>0.19027796585153017</v>
      </c>
      <c r="AV178" s="116">
        <f t="shared" si="35"/>
        <v>8.0460504386538415E-2</v>
      </c>
      <c r="AW178" s="116">
        <f t="shared" si="36"/>
        <v>9.8740594853499258E-2</v>
      </c>
      <c r="AX178" s="116">
        <f t="shared" si="37"/>
        <v>1</v>
      </c>
      <c r="AY178" s="116">
        <f>SUMPRODUCT(AN178:AW178,幕後結果_最佳化!$Z$1005:$AI$1005)</f>
        <v>-5.8318206204180864E-2</v>
      </c>
      <c r="AZ178" s="116">
        <f>(SUMPRODUCT(AN178:AW178,MMULT(AN178:AW178,幕後結果!$AB$9:$AK$18)))*252</f>
        <v>5.0343660735892179E-2</v>
      </c>
      <c r="BA178" s="116">
        <f t="shared" si="38"/>
        <v>0.22437393060668206</v>
      </c>
      <c r="BB178" s="92">
        <f t="shared" si="39"/>
        <v>-0.45111393257896826</v>
      </c>
      <c r="BC178" s="50"/>
      <c r="BD178" s="50"/>
    </row>
    <row r="179" spans="1:56">
      <c r="A179" s="85">
        <v>178</v>
      </c>
      <c r="B179" s="116">
        <v>0.90488969805402841</v>
      </c>
      <c r="C179" s="116">
        <v>0.84794318186482776</v>
      </c>
      <c r="D179" s="116">
        <v>0.93061635071789883</v>
      </c>
      <c r="E179" s="116">
        <v>0.52551618587402293</v>
      </c>
      <c r="F179" s="116">
        <v>0.68630222113417783</v>
      </c>
      <c r="G179" s="116">
        <v>0.83924165953496432</v>
      </c>
      <c r="H179" s="116">
        <v>0.2952216212577119</v>
      </c>
      <c r="I179" s="116">
        <v>0.59614577239366118</v>
      </c>
      <c r="J179" s="116">
        <v>0.20864121208462771</v>
      </c>
      <c r="K179" s="94">
        <v>2.2327031390201313E-2</v>
      </c>
      <c r="L179" s="95"/>
      <c r="M179" s="96">
        <v>178</v>
      </c>
      <c r="N179" s="119">
        <v>1.3099267880932512</v>
      </c>
      <c r="O179" s="119">
        <v>1.0276518257906215</v>
      </c>
      <c r="P179" s="119">
        <v>1.4803971184532076</v>
      </c>
      <c r="Q179" s="119">
        <v>6.4003263485891165E-2</v>
      </c>
      <c r="R179" s="119">
        <v>0.4853958752108235</v>
      </c>
      <c r="S179" s="119">
        <v>0.99134595412900084</v>
      </c>
      <c r="T179" s="119">
        <v>-0.5381938252653905</v>
      </c>
      <c r="U179" s="116">
        <v>0.24338333147647417</v>
      </c>
      <c r="V179" s="116">
        <v>-0.811144968678288</v>
      </c>
      <c r="W179" s="88">
        <v>-2.0078986490515658</v>
      </c>
      <c r="X179" s="50"/>
      <c r="Y179" s="89">
        <v>178</v>
      </c>
      <c r="Z179" s="116">
        <f>(幕後結果!$AB$2+幕後結果!$AB$4*幕後結果_最佳化!$N1180)*12/3</f>
        <v>1.5780497987126001</v>
      </c>
      <c r="AA179" s="116">
        <f>(幕後結果!$AC$2+幕後結果!$AC$4*幕後結果_最佳化!$O1180)*12/3</f>
        <v>0.15207356245519188</v>
      </c>
      <c r="AB179" s="116">
        <f>(幕後結果!$AD$2+幕後結果!$AD$4*幕後結果_最佳化!$P1180)*12/3</f>
        <v>2.2432110301615564</v>
      </c>
      <c r="AC179" s="116">
        <f>(幕後結果!$AE$2+幕後結果!$AE$4*幕後結果_最佳化!$Q1180)*12/3</f>
        <v>1.5390913247308795</v>
      </c>
      <c r="AD179" s="116">
        <f>(幕後結果!$AF$2+幕後結果!$AF$4*幕後結果_最佳化!$R1180)*12/3</f>
        <v>0.45848420388251498</v>
      </c>
      <c r="AE179" s="116">
        <f>(幕後結果!$AG$2+幕後結果!$AG$4*幕後結果_最佳化!$S1180)*12/3</f>
        <v>1.95418861257179</v>
      </c>
      <c r="AF179" s="116">
        <f>(幕後結果!$AH$2+幕後結果!$AH$4*幕後結果_最佳化!$T1180)*12/3</f>
        <v>1.1447576322684108</v>
      </c>
      <c r="AG179" s="116">
        <f>(幕後結果!$AI$2+幕後結果!$AI$4*幕後結果_最佳化!$U1180)*12/3</f>
        <v>0.16109591414946856</v>
      </c>
      <c r="AH179" s="116">
        <f>(幕後結果!$AJ$2+幕後結果!$AJ$4*幕後結果_最佳化!$V1180)*12/3</f>
        <v>0.27391116256141562</v>
      </c>
      <c r="AI179" s="90">
        <f>(幕後結果!$AK$2+幕後結果!$AK$4*幕後結果_最佳化!$W1180)*12/3</f>
        <v>-0.7676658239704669</v>
      </c>
      <c r="AJ179" s="50"/>
      <c r="AK179" s="50"/>
      <c r="AL179" s="50"/>
      <c r="AM179" s="98">
        <v>178</v>
      </c>
      <c r="AN179" s="116">
        <f t="shared" si="27"/>
        <v>0.22448717401871793</v>
      </c>
      <c r="AO179" s="116">
        <f t="shared" si="28"/>
        <v>5.9299159356910158E-2</v>
      </c>
      <c r="AP179" s="116">
        <f t="shared" si="29"/>
        <v>0.15057655606771381</v>
      </c>
      <c r="AQ179" s="116">
        <f t="shared" si="30"/>
        <v>0.10595033329589358</v>
      </c>
      <c r="AR179" s="116">
        <f t="shared" si="31"/>
        <v>0.10175092984766666</v>
      </c>
      <c r="AS179" s="116">
        <f t="shared" si="32"/>
        <v>8.9193773398704657E-2</v>
      </c>
      <c r="AT179" s="116">
        <f t="shared" si="33"/>
        <v>0.1273552006375466</v>
      </c>
      <c r="AU179" s="116">
        <f t="shared" si="34"/>
        <v>7.9706941631011538E-2</v>
      </c>
      <c r="AV179" s="116">
        <f t="shared" si="35"/>
        <v>4.1603697800514337E-2</v>
      </c>
      <c r="AW179" s="116">
        <f t="shared" si="36"/>
        <v>2.0076233945320765E-2</v>
      </c>
      <c r="AX179" s="116">
        <f t="shared" si="37"/>
        <v>0.99999999999999989</v>
      </c>
      <c r="AY179" s="116">
        <f>SUMPRODUCT(AN179:AW179,幕後結果_最佳化!$Z$1005:$AI$1005)</f>
        <v>0.1790228236839107</v>
      </c>
      <c r="AZ179" s="116">
        <f>(SUMPRODUCT(AN179:AW179,MMULT(AN179:AW179,幕後結果!$AB$9:$AK$18)))*252</f>
        <v>5.3997594461400483E-2</v>
      </c>
      <c r="BA179" s="116">
        <f t="shared" si="38"/>
        <v>0.2323738248198374</v>
      </c>
      <c r="BB179" s="92">
        <f t="shared" si="39"/>
        <v>0.58579241353645828</v>
      </c>
      <c r="BC179" s="50"/>
      <c r="BD179" s="50"/>
    </row>
    <row r="180" spans="1:56">
      <c r="A180" s="85">
        <v>179</v>
      </c>
      <c r="B180" s="116">
        <v>0.93178401576458869</v>
      </c>
      <c r="C180" s="116">
        <v>0.37548247535974477</v>
      </c>
      <c r="D180" s="116">
        <v>0.40498599834606286</v>
      </c>
      <c r="E180" s="116">
        <v>0.21476498079264017</v>
      </c>
      <c r="F180" s="116">
        <v>0.48478347769674945</v>
      </c>
      <c r="G180" s="116">
        <v>0.96333030120629792</v>
      </c>
      <c r="H180" s="116">
        <v>0.63918295198851838</v>
      </c>
      <c r="I180" s="116">
        <v>0.19690629913957047</v>
      </c>
      <c r="J180" s="116">
        <v>0.86444267835375022</v>
      </c>
      <c r="K180" s="94">
        <v>0.95618678726841377</v>
      </c>
      <c r="L180" s="95"/>
      <c r="M180" s="96">
        <v>179</v>
      </c>
      <c r="N180" s="119">
        <v>1.4892104173347387</v>
      </c>
      <c r="O180" s="119">
        <v>-0.31736725488073242</v>
      </c>
      <c r="P180" s="119">
        <v>-0.24046215742581828</v>
      </c>
      <c r="Q180" s="119">
        <v>-0.78999624447540395</v>
      </c>
      <c r="R180" s="119">
        <v>-3.8151418119986312E-2</v>
      </c>
      <c r="S180" s="119">
        <v>1.790712781367745</v>
      </c>
      <c r="T180" s="119">
        <v>0.35627571272900604</v>
      </c>
      <c r="U180" s="116">
        <v>-0.85272360358572341</v>
      </c>
      <c r="V180" s="116">
        <v>1.1004992796909097</v>
      </c>
      <c r="W180" s="88">
        <v>1.7080534486189409</v>
      </c>
      <c r="X180" s="50"/>
      <c r="Y180" s="89">
        <v>179</v>
      </c>
      <c r="Z180" s="116">
        <f>(幕後結果!$AB$2+幕後結果!$AB$4*幕後結果_最佳化!$N1181)*12/3</f>
        <v>1.8006394597526534</v>
      </c>
      <c r="AA180" s="116">
        <f>(幕後結果!$AC$2+幕後結果!$AC$4*幕後結果_最佳化!$O1181)*12/3</f>
        <v>-1.6858837485379581</v>
      </c>
      <c r="AB180" s="116">
        <f>(幕後結果!$AD$2+幕後結果!$AD$4*幕後結果_最佳化!$P1181)*12/3</f>
        <v>0.67043133261582188</v>
      </c>
      <c r="AC180" s="116">
        <f>(幕後結果!$AE$2+幕後結果!$AE$4*幕後結果_最佳化!$Q1181)*12/3</f>
        <v>0.29209754470529115</v>
      </c>
      <c r="AD180" s="116">
        <f>(幕後結果!$AF$2+幕後結果!$AF$4*幕後結果_最佳化!$R1181)*12/3</f>
        <v>-0.28658994944925531</v>
      </c>
      <c r="AE180" s="116">
        <f>(幕後結果!$AG$2+幕後結果!$AG$4*幕後結果_最佳化!$S1181)*12/3</f>
        <v>1.3899615016607945</v>
      </c>
      <c r="AF180" s="116">
        <f>(幕後結果!$AH$2+幕後結果!$AH$4*幕後結果_最佳化!$T1181)*12/3</f>
        <v>1.8182895249214888</v>
      </c>
      <c r="AG180" s="116">
        <f>(幕後結果!$AI$2+幕後結果!$AI$4*幕後結果_最佳化!$U1181)*12/3</f>
        <v>-0.96062667648237676</v>
      </c>
      <c r="AH180" s="116">
        <f>(幕後結果!$AJ$2+幕後結果!$AJ$4*幕後結果_最佳化!$V1181)*12/3</f>
        <v>0.97943637876359146</v>
      </c>
      <c r="AI180" s="90">
        <f>(幕後結果!$AK$2+幕後結果!$AK$4*幕後結果_最佳化!$W1181)*12/3</f>
        <v>0.74441287918952526</v>
      </c>
      <c r="AJ180" s="50"/>
      <c r="AK180" s="50"/>
      <c r="AL180" s="50"/>
      <c r="AM180" s="98">
        <v>179</v>
      </c>
      <c r="AN180" s="116">
        <f t="shared" si="27"/>
        <v>0.23691177457481463</v>
      </c>
      <c r="AO180" s="116">
        <f t="shared" si="28"/>
        <v>8.4481926430760551E-2</v>
      </c>
      <c r="AP180" s="116">
        <f t="shared" si="29"/>
        <v>3.4706444487367483E-2</v>
      </c>
      <c r="AQ180" s="116">
        <f t="shared" si="30"/>
        <v>6.5701656055009439E-2</v>
      </c>
      <c r="AR180" s="116">
        <f t="shared" si="31"/>
        <v>0.10828252920225007</v>
      </c>
      <c r="AS180" s="116">
        <f t="shared" si="32"/>
        <v>0.20912823256310797</v>
      </c>
      <c r="AT180" s="116">
        <f t="shared" si="33"/>
        <v>5.5441997314940039E-3</v>
      </c>
      <c r="AU180" s="116">
        <f t="shared" si="34"/>
        <v>6.9454505034006991E-2</v>
      </c>
      <c r="AV180" s="116">
        <f t="shared" si="35"/>
        <v>5.3983256265585131E-2</v>
      </c>
      <c r="AW180" s="116">
        <f t="shared" si="36"/>
        <v>0.13180547565560391</v>
      </c>
      <c r="AX180" s="116">
        <f t="shared" si="37"/>
        <v>1</v>
      </c>
      <c r="AY180" s="116">
        <f>SUMPRODUCT(AN180:AW180,幕後結果_最佳化!$Z$1005:$AI$1005)</f>
        <v>-8.0144459733435355E-2</v>
      </c>
      <c r="AZ180" s="116">
        <f>(SUMPRODUCT(AN180:AW180,MMULT(AN180:AW180,幕後結果!$AB$9:$AK$18)))*252</f>
        <v>5.8952017136050736E-2</v>
      </c>
      <c r="BA180" s="116">
        <f t="shared" si="38"/>
        <v>0.2428003647774252</v>
      </c>
      <c r="BB180" s="92">
        <f t="shared" si="39"/>
        <v>-0.50677213704448121</v>
      </c>
      <c r="BC180" s="50"/>
      <c r="BD180" s="50"/>
    </row>
    <row r="181" spans="1:56">
      <c r="A181" s="85">
        <v>180</v>
      </c>
      <c r="B181" s="116">
        <v>0.12437843851028574</v>
      </c>
      <c r="C181" s="116">
        <v>0.53825718093263486</v>
      </c>
      <c r="D181" s="116">
        <v>0.18474535914751056</v>
      </c>
      <c r="E181" s="116">
        <v>2.6878474145700881E-2</v>
      </c>
      <c r="F181" s="116">
        <v>0.30816943383513773</v>
      </c>
      <c r="G181" s="116">
        <v>0.78611578315432129</v>
      </c>
      <c r="H181" s="116">
        <v>0.47655889742520441</v>
      </c>
      <c r="I181" s="116">
        <v>0.58549895015461106</v>
      </c>
      <c r="J181" s="116">
        <v>0.93627157222419655</v>
      </c>
      <c r="K181" s="94">
        <v>0.30563223257389738</v>
      </c>
      <c r="L181" s="95"/>
      <c r="M181" s="96">
        <v>180</v>
      </c>
      <c r="N181" s="119">
        <v>-1.1533740766892653</v>
      </c>
      <c r="O181" s="119">
        <v>9.6043986127944153E-2</v>
      </c>
      <c r="P181" s="119">
        <v>-0.89742773531775766</v>
      </c>
      <c r="Q181" s="119">
        <v>-1.9287899153729047</v>
      </c>
      <c r="R181" s="119">
        <v>-0.5010458320724408</v>
      </c>
      <c r="S181" s="119">
        <v>0.79301611532362559</v>
      </c>
      <c r="T181" s="119">
        <v>-5.8791982002506168E-2</v>
      </c>
      <c r="U181" s="116">
        <v>0.21598158776404711</v>
      </c>
      <c r="V181" s="116">
        <v>1.5242076182937474</v>
      </c>
      <c r="W181" s="88">
        <v>-0.50826934509190713</v>
      </c>
      <c r="X181" s="50"/>
      <c r="Y181" s="89">
        <v>180</v>
      </c>
      <c r="Z181" s="116">
        <f>(幕後結果!$AB$2+幕後結果!$AB$4*幕後結果_最佳化!$N1182)*12/3</f>
        <v>-1.4802623676094406</v>
      </c>
      <c r="AA181" s="116">
        <f>(幕後結果!$AC$2+幕後結果!$AC$4*幕後結果_最佳化!$O1182)*12/3</f>
        <v>-1.3457740579397501</v>
      </c>
      <c r="AB181" s="116">
        <f>(幕後結果!$AD$2+幕後結果!$AD$4*幕後結果_最佳化!$P1182)*12/3</f>
        <v>-0.65237326927952466</v>
      </c>
      <c r="AC181" s="116">
        <f>(幕後結果!$AE$2+幕後結果!$AE$4*幕後結果_最佳化!$Q1182)*12/3</f>
        <v>-0.77444906921677659</v>
      </c>
      <c r="AD181" s="116">
        <f>(幕後結果!$AF$2+幕後結果!$AF$4*幕後結果_最佳化!$R1182)*12/3</f>
        <v>-0.60960718600760988</v>
      </c>
      <c r="AE181" s="116">
        <f>(幕後結果!$AG$2+幕後結果!$AG$4*幕後結果_最佳化!$S1182)*12/3</f>
        <v>-0.58834463694488681</v>
      </c>
      <c r="AF181" s="116">
        <f>(幕後結果!$AH$2+幕後結果!$AH$4*幕後結果_最佳化!$T1182)*12/3</f>
        <v>0.8280631212012407</v>
      </c>
      <c r="AG181" s="116">
        <f>(幕後結果!$AI$2+幕後結果!$AI$4*幕後結果_最佳化!$U1182)*12/3</f>
        <v>-1.1978011021064687</v>
      </c>
      <c r="AH181" s="116">
        <f>(幕後結果!$AJ$2+幕後結果!$AJ$4*幕後結果_最佳化!$V1182)*12/3</f>
        <v>0.79324596654606305</v>
      </c>
      <c r="AI181" s="90">
        <f>(幕後結果!$AK$2+幕後結果!$AK$4*幕後結果_最佳化!$W1182)*12/3</f>
        <v>-1.0022438599253101</v>
      </c>
      <c r="AJ181" s="50"/>
      <c r="AK181" s="50"/>
      <c r="AL181" s="50"/>
      <c r="AM181" s="98">
        <v>180</v>
      </c>
      <c r="AN181" s="116">
        <f t="shared" si="27"/>
        <v>3.4825538853700141E-2</v>
      </c>
      <c r="AO181" s="116">
        <f t="shared" si="28"/>
        <v>3.0654862571825137E-2</v>
      </c>
      <c r="AP181" s="116">
        <f t="shared" si="29"/>
        <v>0.26750590967489002</v>
      </c>
      <c r="AQ181" s="116">
        <f t="shared" si="30"/>
        <v>1.3365355787259248E-2</v>
      </c>
      <c r="AR181" s="116">
        <f t="shared" si="31"/>
        <v>3.9749087487034887E-2</v>
      </c>
      <c r="AS181" s="116">
        <f t="shared" si="32"/>
        <v>0.26228300110831254</v>
      </c>
      <c r="AT181" s="116">
        <f t="shared" si="33"/>
        <v>0.12627765755197595</v>
      </c>
      <c r="AU181" s="116">
        <f t="shared" si="34"/>
        <v>1.4663003500134974E-2</v>
      </c>
      <c r="AV181" s="116">
        <f t="shared" si="35"/>
        <v>4.3118765462100842E-3</v>
      </c>
      <c r="AW181" s="116">
        <f t="shared" si="36"/>
        <v>0.20636370691865716</v>
      </c>
      <c r="AX181" s="116">
        <f t="shared" si="37"/>
        <v>1.0000000000000002</v>
      </c>
      <c r="AY181" s="116">
        <f>SUMPRODUCT(AN181:AW181,幕後結果_最佳化!$Z$1005:$AI$1005)</f>
        <v>0.22593682435183055</v>
      </c>
      <c r="AZ181" s="116">
        <f>(SUMPRODUCT(AN181:AW181,MMULT(AN181:AW181,幕後結果!$AB$9:$AK$18)))*252</f>
        <v>5.1004170763303859E-2</v>
      </c>
      <c r="BA181" s="116">
        <f t="shared" si="38"/>
        <v>0.22584102984910395</v>
      </c>
      <c r="BB181" s="92">
        <f t="shared" si="39"/>
        <v>0.81046754203222904</v>
      </c>
      <c r="BC181" s="50"/>
      <c r="BD181" s="50"/>
    </row>
    <row r="182" spans="1:56">
      <c r="A182" s="85">
        <v>181</v>
      </c>
      <c r="B182" s="116">
        <v>0.85648939506840605</v>
      </c>
      <c r="C182" s="116">
        <v>0.76038664162035396</v>
      </c>
      <c r="D182" s="116">
        <v>0.81523809939242908</v>
      </c>
      <c r="E182" s="116">
        <v>0.98745304934815126</v>
      </c>
      <c r="F182" s="116">
        <v>0.81033274075717698</v>
      </c>
      <c r="G182" s="116">
        <v>0.64936307012322203</v>
      </c>
      <c r="H182" s="116">
        <v>0.9949663123749799</v>
      </c>
      <c r="I182" s="116">
        <v>0.11006626796444574</v>
      </c>
      <c r="J182" s="116">
        <v>0.40668655458011571</v>
      </c>
      <c r="K182" s="94">
        <v>0.89748839044472706</v>
      </c>
      <c r="L182" s="95"/>
      <c r="M182" s="96">
        <v>181</v>
      </c>
      <c r="N182" s="119">
        <v>1.064679014288427</v>
      </c>
      <c r="O182" s="119">
        <v>0.70754683751628067</v>
      </c>
      <c r="P182" s="119">
        <v>0.89736571457222603</v>
      </c>
      <c r="Q182" s="119">
        <v>2.2399541242390564</v>
      </c>
      <c r="R182" s="119">
        <v>0.87912312872984244</v>
      </c>
      <c r="S182" s="119">
        <v>0.38360145727226452</v>
      </c>
      <c r="T182" s="119">
        <v>2.5735065114207649</v>
      </c>
      <c r="U182" s="116">
        <v>-1.2261757736766639</v>
      </c>
      <c r="V182" s="116">
        <v>-0.23607675738847758</v>
      </c>
      <c r="W182" s="88">
        <v>1.2673694472270465</v>
      </c>
      <c r="X182" s="50"/>
      <c r="Y182" s="89">
        <v>181</v>
      </c>
      <c r="Z182" s="116">
        <f>(幕後結果!$AB$2+幕後結果!$AB$4*幕後結果_最佳化!$N1183)*12/3</f>
        <v>1.2735623278096453</v>
      </c>
      <c r="AA182" s="116">
        <f>(幕後結果!$AC$2+幕後結果!$AC$4*幕後結果_最佳化!$O1183)*12/3</f>
        <v>-0.31036282682806249</v>
      </c>
      <c r="AB182" s="116">
        <f>(幕後結果!$AD$2+幕後結果!$AD$4*幕後結果_最佳化!$P1183)*12/3</f>
        <v>1.6319623600109407</v>
      </c>
      <c r="AC182" s="116">
        <f>(幕後結果!$AE$2+幕後結果!$AE$4*幕後結果_最佳化!$Q1183)*12/3</f>
        <v>2.9095537784613517</v>
      </c>
      <c r="AD182" s="116">
        <f>(幕後結果!$AF$2+幕後結果!$AF$4*幕後結果_最佳化!$R1183)*12/3</f>
        <v>0.82162596658907672</v>
      </c>
      <c r="AE182" s="116">
        <f>(幕後結果!$AG$2+幕後結果!$AG$4*幕後結果_最佳化!$S1183)*12/3</f>
        <v>2.5057185250621345</v>
      </c>
      <c r="AF182" s="116">
        <f>(幕後結果!$AH$2+幕後結果!$AH$4*幕後結果_最佳化!$T1183)*12/3</f>
        <v>3.8249688295325144</v>
      </c>
      <c r="AG182" s="116">
        <f>(幕後結果!$AI$2+幕後結果!$AI$4*幕後結果_最佳化!$U1183)*12/3</f>
        <v>-1.6089521320761875</v>
      </c>
      <c r="AH182" s="116">
        <f>(幕後結果!$AJ$2+幕後結果!$AJ$4*幕後結果_最佳化!$V1183)*12/3</f>
        <v>0.98910657922603751</v>
      </c>
      <c r="AI182" s="90">
        <f>(幕後結果!$AK$2+幕後結果!$AK$4*幕後結果_最佳化!$W1183)*12/3</f>
        <v>0.90814549006709422</v>
      </c>
      <c r="AJ182" s="50"/>
      <c r="AK182" s="50"/>
      <c r="AL182" s="50"/>
      <c r="AM182" s="98">
        <v>181</v>
      </c>
      <c r="AN182" s="116">
        <f t="shared" si="27"/>
        <v>4.420645106323217E-2</v>
      </c>
      <c r="AO182" s="116">
        <f t="shared" si="28"/>
        <v>0.10779957472724781</v>
      </c>
      <c r="AP182" s="116">
        <f t="shared" si="29"/>
        <v>3.5862009604081903E-2</v>
      </c>
      <c r="AQ182" s="116">
        <f t="shared" si="30"/>
        <v>4.862678726775E-2</v>
      </c>
      <c r="AR182" s="116">
        <f t="shared" si="31"/>
        <v>0.12937674325864554</v>
      </c>
      <c r="AS182" s="116">
        <f t="shared" si="32"/>
        <v>0.13100817319919345</v>
      </c>
      <c r="AT182" s="116">
        <f t="shared" si="33"/>
        <v>0.13749852597923604</v>
      </c>
      <c r="AU182" s="116">
        <f t="shared" si="34"/>
        <v>8.4675692932580527E-3</v>
      </c>
      <c r="AV182" s="116">
        <f t="shared" si="35"/>
        <v>0.17433886846865881</v>
      </c>
      <c r="AW182" s="116">
        <f t="shared" si="36"/>
        <v>0.18281529713869632</v>
      </c>
      <c r="AX182" s="116">
        <f t="shared" si="37"/>
        <v>1</v>
      </c>
      <c r="AY182" s="116">
        <f>SUMPRODUCT(AN182:AW182,幕後結果_最佳化!$Z$1005:$AI$1005)</f>
        <v>4.9395174834996239E-2</v>
      </c>
      <c r="AZ182" s="116">
        <f>(SUMPRODUCT(AN182:AW182,MMULT(AN182:AW182,幕後結果!$AB$9:$AK$18)))*252</f>
        <v>4.3308386377943861E-2</v>
      </c>
      <c r="BA182" s="116">
        <f t="shared" si="38"/>
        <v>0.20810667067142241</v>
      </c>
      <c r="BB182" s="92">
        <f t="shared" si="39"/>
        <v>3.1210795954020168E-2</v>
      </c>
      <c r="BC182" s="50"/>
      <c r="BD182" s="50"/>
    </row>
    <row r="183" spans="1:56">
      <c r="A183" s="85">
        <v>182</v>
      </c>
      <c r="B183" s="116">
        <v>0.52638429073814796</v>
      </c>
      <c r="C183" s="116">
        <v>0.47475542751139876</v>
      </c>
      <c r="D183" s="116">
        <v>0.3805139874948491</v>
      </c>
      <c r="E183" s="116">
        <v>0.40638647792330129</v>
      </c>
      <c r="F183" s="116">
        <v>0.79976780521762203</v>
      </c>
      <c r="G183" s="116">
        <v>0.21207992749393245</v>
      </c>
      <c r="H183" s="116">
        <v>0.61354086998012658</v>
      </c>
      <c r="I183" s="116">
        <v>0.77011456164680148</v>
      </c>
      <c r="J183" s="116">
        <v>0.31879375659962039</v>
      </c>
      <c r="K183" s="94">
        <v>5.2468338473155018E-3</v>
      </c>
      <c r="L183" s="95"/>
      <c r="M183" s="96">
        <v>182</v>
      </c>
      <c r="N183" s="119">
        <v>6.618389508044846E-2</v>
      </c>
      <c r="O183" s="119">
        <v>-6.3321048616739664E-2</v>
      </c>
      <c r="P183" s="119">
        <v>-0.30413115119211576</v>
      </c>
      <c r="Q183" s="119">
        <v>-0.23685026384520644</v>
      </c>
      <c r="R183" s="119">
        <v>0.8407921429323475</v>
      </c>
      <c r="S183" s="119">
        <v>-0.79922517812451521</v>
      </c>
      <c r="T183" s="119">
        <v>0.28855980296545936</v>
      </c>
      <c r="U183" s="116">
        <v>0.73922418606250739</v>
      </c>
      <c r="V183" s="116">
        <v>-0.47107452954987278</v>
      </c>
      <c r="W183" s="88">
        <v>-2.5591227638138756</v>
      </c>
      <c r="X183" s="50"/>
      <c r="Y183" s="89">
        <v>182</v>
      </c>
      <c r="Z183" s="116">
        <f>(幕後結果!$AB$2+幕後結果!$AB$4*幕後結果_最佳化!$N1184)*12/3</f>
        <v>3.3880316267564617E-2</v>
      </c>
      <c r="AA183" s="116">
        <f>(幕後結果!$AC$2+幕後結果!$AC$4*幕後結果_最佳化!$O1184)*12/3</f>
        <v>-1.4594293136282428</v>
      </c>
      <c r="AB183" s="116">
        <f>(幕後結果!$AD$2+幕後結果!$AD$4*幕後結果_最佳化!$P1184)*12/3</f>
        <v>0.21251100835208137</v>
      </c>
      <c r="AC183" s="116">
        <f>(幕後結果!$AE$2+幕後結果!$AE$4*幕後結果_最佳化!$Q1184)*12/3</f>
        <v>0.6373981749261064</v>
      </c>
      <c r="AD183" s="116">
        <f>(幕後結果!$AF$2+幕後結果!$AF$4*幕後結果_最佳化!$R1184)*12/3</f>
        <v>0.4268226068466292</v>
      </c>
      <c r="AE183" s="116">
        <f>(幕後結果!$AG$2+幕後結果!$AG$4*幕後結果_最佳化!$S1184)*12/3</f>
        <v>-0.35861542796177631</v>
      </c>
      <c r="AF183" s="116">
        <f>(幕後結果!$AH$2+幕後結果!$AH$4*幕後結果_最佳化!$T1184)*12/3</f>
        <v>1.6857145160602516</v>
      </c>
      <c r="AG183" s="116">
        <f>(幕後結果!$AI$2+幕後結果!$AI$4*幕後結果_最佳化!$U1184)*12/3</f>
        <v>0.15787166149831178</v>
      </c>
      <c r="AH183" s="116">
        <f>(幕後結果!$AJ$2+幕後結果!$AJ$4*幕後結果_最佳化!$V1184)*12/3</f>
        <v>-2.7687137919998828E-2</v>
      </c>
      <c r="AI183" s="90">
        <f>(幕後結果!$AK$2+幕後結果!$AK$4*幕後結果_最佳化!$W1184)*12/3</f>
        <v>-1.4764275519954246</v>
      </c>
      <c r="AJ183" s="50"/>
      <c r="AK183" s="50"/>
      <c r="AL183" s="50"/>
      <c r="AM183" s="98">
        <v>182</v>
      </c>
      <c r="AN183" s="116">
        <f t="shared" si="27"/>
        <v>0.12304248321743375</v>
      </c>
      <c r="AO183" s="116">
        <f t="shared" si="28"/>
        <v>2.4826335672298121E-2</v>
      </c>
      <c r="AP183" s="116">
        <f t="shared" si="29"/>
        <v>0.16448876243625724</v>
      </c>
      <c r="AQ183" s="116">
        <f t="shared" si="30"/>
        <v>0.10984716394834039</v>
      </c>
      <c r="AR183" s="116">
        <f t="shared" si="31"/>
        <v>0.13742706806784499</v>
      </c>
      <c r="AS183" s="116">
        <f t="shared" si="32"/>
        <v>8.0097741845977274E-2</v>
      </c>
      <c r="AT183" s="116">
        <f t="shared" si="33"/>
        <v>3.2915593613383469E-2</v>
      </c>
      <c r="AU183" s="116">
        <f t="shared" si="34"/>
        <v>0.1442285398058227</v>
      </c>
      <c r="AV183" s="116">
        <f t="shared" si="35"/>
        <v>0.14943248997888772</v>
      </c>
      <c r="AW183" s="116">
        <f t="shared" si="36"/>
        <v>3.3693821413754203E-2</v>
      </c>
      <c r="AX183" s="116">
        <f t="shared" si="37"/>
        <v>0.99999999999999989</v>
      </c>
      <c r="AY183" s="116">
        <f>SUMPRODUCT(AN183:AW183,幕後結果_最佳化!$Z$1005:$AI$1005)</f>
        <v>7.5970995386230755E-2</v>
      </c>
      <c r="AZ183" s="116">
        <f>(SUMPRODUCT(AN183:AW183,MMULT(AN183:AW183,幕後結果!$AB$9:$AK$18)))*252</f>
        <v>4.8102011991315974E-2</v>
      </c>
      <c r="BA183" s="116">
        <f t="shared" si="38"/>
        <v>0.21932170889202002</v>
      </c>
      <c r="BB183" s="92">
        <f t="shared" si="39"/>
        <v>0.1507876058111183</v>
      </c>
      <c r="BC183" s="50"/>
      <c r="BD183" s="50"/>
    </row>
    <row r="184" spans="1:56">
      <c r="A184" s="85">
        <v>183</v>
      </c>
      <c r="B184" s="116">
        <v>0.72812152634779248</v>
      </c>
      <c r="C184" s="116">
        <v>0.23323597736265267</v>
      </c>
      <c r="D184" s="116">
        <v>0.79280642935959067</v>
      </c>
      <c r="E184" s="116">
        <v>0.4542452383760458</v>
      </c>
      <c r="F184" s="116">
        <v>0.73815650378117437</v>
      </c>
      <c r="G184" s="116">
        <v>9.1193788079884097E-2</v>
      </c>
      <c r="H184" s="116">
        <v>0.51470537444108189</v>
      </c>
      <c r="I184" s="116">
        <v>0.44421616235117289</v>
      </c>
      <c r="J184" s="116">
        <v>0.63389080291401223</v>
      </c>
      <c r="K184" s="94">
        <v>0.19343932542867215</v>
      </c>
      <c r="L184" s="95"/>
      <c r="M184" s="96">
        <v>183</v>
      </c>
      <c r="N184" s="119">
        <v>0.60714159621598052</v>
      </c>
      <c r="O184" s="119">
        <v>-0.72823138816643929</v>
      </c>
      <c r="P184" s="119">
        <v>0.81619757900192447</v>
      </c>
      <c r="Q184" s="119">
        <v>-0.11494277936743057</v>
      </c>
      <c r="R184" s="119">
        <v>0.63767234331649691</v>
      </c>
      <c r="S184" s="119">
        <v>-1.3334396248602671</v>
      </c>
      <c r="T184" s="119">
        <v>3.6869258650207994E-2</v>
      </c>
      <c r="U184" s="116">
        <v>-0.14028815248442164</v>
      </c>
      <c r="V184" s="116">
        <v>0.34217606824414593</v>
      </c>
      <c r="W184" s="88">
        <v>-0.86529179910568887</v>
      </c>
      <c r="X184" s="50"/>
      <c r="Y184" s="89">
        <v>183</v>
      </c>
      <c r="Z184" s="116">
        <f>(幕後結果!$AB$2+幕後結果!$AB$4*幕後結果_最佳化!$N1185)*12/3</f>
        <v>0.7055065648112917</v>
      </c>
      <c r="AA184" s="116">
        <f>(幕後結果!$AC$2+幕後結果!$AC$4*幕後結果_最佳化!$O1185)*12/3</f>
        <v>-2.3287231021653634</v>
      </c>
      <c r="AB184" s="116">
        <f>(幕後結果!$AD$2+幕後結果!$AD$4*幕後結果_最佳化!$P1185)*12/3</f>
        <v>1.2780492724453159</v>
      </c>
      <c r="AC184" s="116">
        <f>(幕後結果!$AE$2+幕後結果!$AE$4*幕後結果_最佳化!$Q1185)*12/3</f>
        <v>0.9070799283249209</v>
      </c>
      <c r="AD184" s="116">
        <f>(幕後結果!$AF$2+幕後結果!$AF$4*幕後結果_最佳化!$R1185)*12/3</f>
        <v>0.31543469030329285</v>
      </c>
      <c r="AE184" s="116">
        <f>(幕後結果!$AG$2+幕後結果!$AG$4*幕後結果_最佳化!$S1185)*12/3</f>
        <v>-0.5498652372265258</v>
      </c>
      <c r="AF184" s="116">
        <f>(幕後結果!$AH$2+幕後結果!$AH$4*幕後結果_最佳化!$T1185)*12/3</f>
        <v>1.6345408555047494</v>
      </c>
      <c r="AG184" s="116">
        <f>(幕後結果!$AI$2+幕後結果!$AI$4*幕後結果_最佳化!$U1185)*12/3</f>
        <v>-0.61722056971152839</v>
      </c>
      <c r="AH184" s="116">
        <f>(幕後結果!$AJ$2+幕後結果!$AJ$4*幕後結果_最佳化!$V1185)*12/3</f>
        <v>0.3885019312455899</v>
      </c>
      <c r="AI184" s="90">
        <f>(幕後結果!$AK$2+幕後結果!$AK$4*幕後結果_最佳化!$W1185)*12/3</f>
        <v>-0.75618096700256421</v>
      </c>
      <c r="AJ184" s="50"/>
      <c r="AK184" s="50"/>
      <c r="AL184" s="50"/>
      <c r="AM184" s="98">
        <v>183</v>
      </c>
      <c r="AN184" s="116">
        <f t="shared" si="27"/>
        <v>7.2236346647652716E-2</v>
      </c>
      <c r="AO184" s="116">
        <f t="shared" si="28"/>
        <v>0.13504086706926691</v>
      </c>
      <c r="AP184" s="116">
        <f t="shared" si="29"/>
        <v>3.0431423434380819E-2</v>
      </c>
      <c r="AQ184" s="116">
        <f t="shared" si="30"/>
        <v>7.0269674025664544E-2</v>
      </c>
      <c r="AR184" s="116">
        <f t="shared" si="31"/>
        <v>0.13387191512923968</v>
      </c>
      <c r="AS184" s="116">
        <f t="shared" si="32"/>
        <v>1.8315417078648935E-2</v>
      </c>
      <c r="AT184" s="116">
        <f t="shared" si="33"/>
        <v>9.5960313159002969E-2</v>
      </c>
      <c r="AU184" s="116">
        <f t="shared" si="34"/>
        <v>0.16553472528196664</v>
      </c>
      <c r="AV184" s="116">
        <f t="shared" si="35"/>
        <v>0.15679743794638901</v>
      </c>
      <c r="AW184" s="116">
        <f t="shared" si="36"/>
        <v>0.12154188022778775</v>
      </c>
      <c r="AX184" s="116">
        <f t="shared" si="37"/>
        <v>1</v>
      </c>
      <c r="AY184" s="116">
        <f>SUMPRODUCT(AN184:AW184,幕後結果_最佳化!$Z$1005:$AI$1005)</f>
        <v>-0.16725458139323718</v>
      </c>
      <c r="AZ184" s="116">
        <f>(SUMPRODUCT(AN184:AW184,MMULT(AN184:AW184,幕後結果!$AB$9:$AK$18)))*252</f>
        <v>4.7559471532937561E-2</v>
      </c>
      <c r="BA184" s="116">
        <f t="shared" si="38"/>
        <v>0.21808134155158154</v>
      </c>
      <c r="BB184" s="92">
        <f t="shared" si="39"/>
        <v>-0.96365227716434654</v>
      </c>
      <c r="BC184" s="50"/>
      <c r="BD184" s="50"/>
    </row>
    <row r="185" spans="1:56">
      <c r="A185" s="85">
        <v>184</v>
      </c>
      <c r="B185" s="116">
        <v>0.95623441319430613</v>
      </c>
      <c r="C185" s="116">
        <v>0.98284588511212956</v>
      </c>
      <c r="D185" s="116">
        <v>0.613241131010823</v>
      </c>
      <c r="E185" s="116">
        <v>0.25668606335692012</v>
      </c>
      <c r="F185" s="116">
        <v>0.76476583039409651</v>
      </c>
      <c r="G185" s="116">
        <v>0.28638322255425996</v>
      </c>
      <c r="H185" s="116">
        <v>0.16229751809379023</v>
      </c>
      <c r="I185" s="116">
        <v>0.32730247226890175</v>
      </c>
      <c r="J185" s="116">
        <v>0.46624975569742877</v>
      </c>
      <c r="K185" s="94">
        <v>0.70658459157578846</v>
      </c>
      <c r="L185" s="95"/>
      <c r="M185" s="96">
        <v>184</v>
      </c>
      <c r="N185" s="119">
        <v>1.7085670655688199</v>
      </c>
      <c r="O185" s="119">
        <v>2.116430271308452</v>
      </c>
      <c r="P185" s="119">
        <v>0.28777661634433754</v>
      </c>
      <c r="Q185" s="119">
        <v>-0.65359599262473023</v>
      </c>
      <c r="R185" s="119">
        <v>0.7217172420078215</v>
      </c>
      <c r="S185" s="119">
        <v>-0.5639819076875805</v>
      </c>
      <c r="T185" s="119">
        <v>-0.98505911160439485</v>
      </c>
      <c r="U185" s="116">
        <v>-0.44737413945720689</v>
      </c>
      <c r="V185" s="116">
        <v>-8.4700483724176295E-2</v>
      </c>
      <c r="W185" s="88">
        <v>0.54343429722696346</v>
      </c>
      <c r="X185" s="50"/>
      <c r="Y185" s="89">
        <v>184</v>
      </c>
      <c r="Z185" s="116">
        <f>(幕後結果!$AB$2+幕後結果!$AB$4*幕後結果_最佳化!$N1186)*12/3</f>
        <v>2.0729817934274095</v>
      </c>
      <c r="AA185" s="116">
        <f>(幕後結果!$AC$2+幕後結果!$AC$4*幕後結果_最佳化!$O1186)*12/3</f>
        <v>1.6871255524176394</v>
      </c>
      <c r="AB185" s="116">
        <f>(幕後結果!$AD$2+幕後結果!$AD$4*幕後結果_最佳化!$P1186)*12/3</f>
        <v>1.441111135656026</v>
      </c>
      <c r="AC185" s="116">
        <f>(幕後結果!$AE$2+幕後結果!$AE$4*幕後結果_最佳化!$Q1186)*12/3</f>
        <v>0.94970584128377633</v>
      </c>
      <c r="AD185" s="116">
        <f>(幕後結果!$AF$2+幕後結果!$AF$4*幕後結果_最佳化!$R1186)*12/3</f>
        <v>0.54622476116336494</v>
      </c>
      <c r="AE185" s="116">
        <f>(幕後結果!$AG$2+幕後結果!$AG$4*幕後結果_最佳化!$S1186)*12/3</f>
        <v>0.59189001287675325</v>
      </c>
      <c r="AF185" s="116">
        <f>(幕後結果!$AH$2+幕後結果!$AH$4*幕後結果_最佳化!$T1186)*12/3</f>
        <v>0.91447984216212941</v>
      </c>
      <c r="AG185" s="116">
        <f>(幕後結果!$AI$2+幕後結果!$AI$4*幕後結果_最佳化!$U1186)*12/3</f>
        <v>-0.50458514666664989</v>
      </c>
      <c r="AH185" s="116">
        <f>(幕後結果!$AJ$2+幕後結果!$AJ$4*幕後結果_最佳化!$V1186)*12/3</f>
        <v>0.91390173200183555</v>
      </c>
      <c r="AI185" s="90">
        <f>(幕後結果!$AK$2+幕後結果!$AK$4*幕後結果_最佳化!$W1186)*12/3</f>
        <v>0.45051726801152264</v>
      </c>
      <c r="AJ185" s="50"/>
      <c r="AK185" s="50"/>
      <c r="AL185" s="50"/>
      <c r="AM185" s="98">
        <v>184</v>
      </c>
      <c r="AN185" s="116">
        <f t="shared" si="27"/>
        <v>0.13928249905740567</v>
      </c>
      <c r="AO185" s="116">
        <f t="shared" si="28"/>
        <v>4.2120364664152372E-2</v>
      </c>
      <c r="AP185" s="116">
        <f t="shared" si="29"/>
        <v>9.7499029623033195E-2</v>
      </c>
      <c r="AQ185" s="116">
        <f t="shared" si="30"/>
        <v>0.14808496885032429</v>
      </c>
      <c r="AR185" s="116">
        <f t="shared" si="31"/>
        <v>0.13555174467187428</v>
      </c>
      <c r="AS185" s="116">
        <f t="shared" si="32"/>
        <v>3.2199322150693793E-2</v>
      </c>
      <c r="AT185" s="116">
        <f t="shared" si="33"/>
        <v>0.10772771654863084</v>
      </c>
      <c r="AU185" s="116">
        <f t="shared" si="34"/>
        <v>6.8306748147300575E-2</v>
      </c>
      <c r="AV185" s="116">
        <f t="shared" si="35"/>
        <v>0.11812450679385193</v>
      </c>
      <c r="AW185" s="116">
        <f t="shared" si="36"/>
        <v>0.11110309949273312</v>
      </c>
      <c r="AX185" s="116">
        <f t="shared" si="37"/>
        <v>1</v>
      </c>
      <c r="AY185" s="116">
        <f>SUMPRODUCT(AN185:AW185,幕後結果_最佳化!$Z$1005:$AI$1005)</f>
        <v>0.1551022466922363</v>
      </c>
      <c r="AZ185" s="116">
        <f>(SUMPRODUCT(AN185:AW185,MMULT(AN185:AW185,幕後結果!$AB$9:$AK$18)))*252</f>
        <v>4.1138631985060514E-2</v>
      </c>
      <c r="BA185" s="116">
        <f t="shared" si="38"/>
        <v>0.20282660571300926</v>
      </c>
      <c r="BB185" s="92">
        <f t="shared" si="39"/>
        <v>0.55319294181256262</v>
      </c>
      <c r="BC185" s="50"/>
      <c r="BD185" s="50"/>
    </row>
    <row r="186" spans="1:56">
      <c r="A186" s="85">
        <v>185</v>
      </c>
      <c r="B186" s="116">
        <v>0.71727152531906402</v>
      </c>
      <c r="C186" s="116">
        <v>0.89749565304936407</v>
      </c>
      <c r="D186" s="116">
        <v>0.4832066229139671</v>
      </c>
      <c r="E186" s="116">
        <v>0.39802138349547334</v>
      </c>
      <c r="F186" s="116">
        <v>0.92975156287071314</v>
      </c>
      <c r="G186" s="116">
        <v>0.81242914793844045</v>
      </c>
      <c r="H186" s="116">
        <v>3.4244821669846326E-2</v>
      </c>
      <c r="I186" s="116">
        <v>5.5151988925825401E-2</v>
      </c>
      <c r="J186" s="116">
        <v>0.66583155021964346</v>
      </c>
      <c r="K186" s="94">
        <v>9.4079443280156161E-2</v>
      </c>
      <c r="L186" s="95"/>
      <c r="M186" s="96">
        <v>185</v>
      </c>
      <c r="N186" s="119">
        <v>0.57475508165520517</v>
      </c>
      <c r="O186" s="119">
        <v>1.2674100897741352</v>
      </c>
      <c r="P186" s="119">
        <v>-4.2107193307901858E-2</v>
      </c>
      <c r="Q186" s="119">
        <v>-0.258471855742817</v>
      </c>
      <c r="R186" s="119">
        <v>1.4739432398407188</v>
      </c>
      <c r="S186" s="119">
        <v>0.88688335476434965</v>
      </c>
      <c r="T186" s="119">
        <v>-1.8217716350691275</v>
      </c>
      <c r="U186" s="116">
        <v>-1.5968283355876436</v>
      </c>
      <c r="V186" s="116">
        <v>0.42843163130525325</v>
      </c>
      <c r="W186" s="88">
        <v>-1.3160451573358531</v>
      </c>
      <c r="X186" s="50"/>
      <c r="Y186" s="89">
        <v>185</v>
      </c>
      <c r="Z186" s="116">
        <f>(幕後結果!$AB$2+幕後結果!$AB$4*幕後結果_最佳化!$N1187)*12/3</f>
        <v>0.66529707480458478</v>
      </c>
      <c r="AA186" s="116">
        <f>(幕後結果!$AC$2+幕後結果!$AC$4*幕後結果_最佳化!$O1187)*12/3</f>
        <v>0.41860248731620664</v>
      </c>
      <c r="AB186" s="116">
        <f>(幕後結果!$AD$2+幕後結果!$AD$4*幕後結果_最佳化!$P1187)*12/3</f>
        <v>0.72773668684694304</v>
      </c>
      <c r="AC186" s="116">
        <f>(幕後結果!$AE$2+幕後結果!$AE$4*幕後結果_最佳化!$Q1187)*12/3</f>
        <v>0.94402947522937974</v>
      </c>
      <c r="AD186" s="116">
        <f>(幕後結果!$AF$2+幕後結果!$AF$4*幕後結果_最佳化!$R1187)*12/3</f>
        <v>1.0030766510611275</v>
      </c>
      <c r="AE186" s="116">
        <f>(幕後結果!$AG$2+幕後結果!$AG$4*幕後結果_最佳化!$S1187)*12/3</f>
        <v>1.4204577364400233</v>
      </c>
      <c r="AF186" s="116">
        <f>(幕後結果!$AH$2+幕後結果!$AH$4*幕後結果_最佳化!$T1187)*12/3</f>
        <v>-6.731897127761699E-2</v>
      </c>
      <c r="AG186" s="116">
        <f>(幕後結果!$AI$2+幕後結果!$AI$4*幕後結果_最佳化!$U1187)*12/3</f>
        <v>-2.1804743063463539</v>
      </c>
      <c r="AH186" s="116">
        <f>(幕後結果!$AJ$2+幕後結果!$AJ$4*幕後結果_最佳化!$V1187)*12/3</f>
        <v>0.50210186226133624</v>
      </c>
      <c r="AI186" s="90">
        <f>(幕後結果!$AK$2+幕後結果!$AK$4*幕後結果_最佳化!$W1187)*12/3</f>
        <v>-0.54577709512812478</v>
      </c>
      <c r="AJ186" s="50"/>
      <c r="AK186" s="50"/>
      <c r="AL186" s="50"/>
      <c r="AM186" s="98">
        <v>185</v>
      </c>
      <c r="AN186" s="116">
        <f t="shared" si="27"/>
        <v>0.16539785353124503</v>
      </c>
      <c r="AO186" s="116">
        <f t="shared" si="28"/>
        <v>5.5519216733454786E-2</v>
      </c>
      <c r="AP186" s="116">
        <f t="shared" si="29"/>
        <v>0.17355024725283436</v>
      </c>
      <c r="AQ186" s="116">
        <f t="shared" si="30"/>
        <v>0.15470684535965804</v>
      </c>
      <c r="AR186" s="116">
        <f t="shared" si="31"/>
        <v>6.3019682093648791E-2</v>
      </c>
      <c r="AS186" s="116">
        <f t="shared" si="32"/>
        <v>9.667335667145939E-2</v>
      </c>
      <c r="AT186" s="116">
        <f t="shared" si="33"/>
        <v>6.3623821499488364E-2</v>
      </c>
      <c r="AU186" s="116">
        <f t="shared" si="34"/>
        <v>0.11386791605582662</v>
      </c>
      <c r="AV186" s="116">
        <f t="shared" si="35"/>
        <v>8.9904767294902072E-2</v>
      </c>
      <c r="AW186" s="116">
        <f t="shared" si="36"/>
        <v>2.3736293507482794E-2</v>
      </c>
      <c r="AX186" s="116">
        <f t="shared" si="37"/>
        <v>1.0000000000000002</v>
      </c>
      <c r="AY186" s="116">
        <f>SUMPRODUCT(AN186:AW186,幕後結果_最佳化!$Z$1005:$AI$1005)</f>
        <v>0.14660954922440558</v>
      </c>
      <c r="AZ186" s="116">
        <f>(SUMPRODUCT(AN186:AW186,MMULT(AN186:AW186,幕後結果!$AB$9:$AK$18)))*252</f>
        <v>5.2371000801696134E-2</v>
      </c>
      <c r="BA186" s="116">
        <f t="shared" si="38"/>
        <v>0.22884711228612026</v>
      </c>
      <c r="BB186" s="92">
        <f t="shared" si="39"/>
        <v>0.45318268685313734</v>
      </c>
      <c r="BC186" s="50"/>
      <c r="BD186" s="50"/>
    </row>
    <row r="187" spans="1:56">
      <c r="A187" s="85">
        <v>186</v>
      </c>
      <c r="B187" s="116">
        <v>0.41220649219878691</v>
      </c>
      <c r="C187" s="116">
        <v>0.22800095846586377</v>
      </c>
      <c r="D187" s="116">
        <v>0.53216840024608425</v>
      </c>
      <c r="E187" s="116">
        <v>2.7445525238012136E-2</v>
      </c>
      <c r="F187" s="116">
        <v>0.84862952957133642</v>
      </c>
      <c r="G187" s="116">
        <v>0.45847345837995412</v>
      </c>
      <c r="H187" s="116">
        <v>0.81224406542893668</v>
      </c>
      <c r="I187" s="116">
        <v>0.99679703849901791</v>
      </c>
      <c r="J187" s="116">
        <v>0.88090043376959914</v>
      </c>
      <c r="K187" s="94">
        <v>0.6981902459080449</v>
      </c>
      <c r="L187" s="95"/>
      <c r="M187" s="96">
        <v>186</v>
      </c>
      <c r="N187" s="119">
        <v>-0.22187269835533102</v>
      </c>
      <c r="O187" s="119">
        <v>-0.74544637617688669</v>
      </c>
      <c r="P187" s="119">
        <v>8.0721799985769671E-2</v>
      </c>
      <c r="Q187" s="119">
        <v>-1.9197376146020544</v>
      </c>
      <c r="R187" s="119">
        <v>1.030573345561401</v>
      </c>
      <c r="S187" s="119">
        <v>-0.1042802927323863</v>
      </c>
      <c r="T187" s="119">
        <v>0.88619609206801797</v>
      </c>
      <c r="U187" s="116">
        <v>2.7262460272825511</v>
      </c>
      <c r="V187" s="116">
        <v>1.1795000106464142</v>
      </c>
      <c r="W187" s="88">
        <v>0.51920253969665942</v>
      </c>
      <c r="X187" s="50"/>
      <c r="Y187" s="89">
        <v>186</v>
      </c>
      <c r="Z187" s="116">
        <f>(幕後結果!$AB$2+幕後結果!$AB$4*幕後結果_最佳化!$N1188)*12/3</f>
        <v>-0.32375646163845301</v>
      </c>
      <c r="AA187" s="116">
        <f>(幕後結果!$AC$2+幕後結果!$AC$4*幕後結果_最佳化!$O1188)*12/3</f>
        <v>-2.4244755792164998</v>
      </c>
      <c r="AB187" s="116">
        <f>(幕後結果!$AD$2+幕後結果!$AD$4*幕後結果_最佳化!$P1188)*12/3</f>
        <v>0.38973563044061521</v>
      </c>
      <c r="AC187" s="116">
        <f>(幕後結果!$AE$2+幕後結果!$AE$4*幕後結果_最佳化!$Q1188)*12/3</f>
        <v>-0.62741162069773893</v>
      </c>
      <c r="AD187" s="116">
        <f>(幕後結果!$AF$2+幕後結果!$AF$4*幕後結果_最佳化!$R1188)*12/3</f>
        <v>0.38813067773343563</v>
      </c>
      <c r="AE187" s="116">
        <f>(幕後結果!$AG$2+幕後結果!$AG$4*幕後結果_最佳化!$S1188)*12/3</f>
        <v>-0.92610781884189164</v>
      </c>
      <c r="AF187" s="116">
        <f>(幕後結果!$AH$2+幕後結果!$AH$4*幕後結果_最佳化!$T1188)*12/3</f>
        <v>2.3851108261457181</v>
      </c>
      <c r="AG187" s="116">
        <f>(幕後結果!$AI$2+幕後結果!$AI$4*幕後結果_最佳化!$U1188)*12/3</f>
        <v>2.4339917546585568</v>
      </c>
      <c r="AH187" s="116">
        <f>(幕後結果!$AJ$2+幕後結果!$AJ$4*幕後結果_最佳化!$V1188)*12/3</f>
        <v>1.1884605698502091</v>
      </c>
      <c r="AI187" s="90">
        <f>(幕後結果!$AK$2+幕後結果!$AK$4*幕後結果_最佳化!$W1188)*12/3</f>
        <v>-0.10712608195459272</v>
      </c>
      <c r="AJ187" s="50"/>
      <c r="AK187" s="50"/>
      <c r="AL187" s="50"/>
      <c r="AM187" s="98">
        <v>186</v>
      </c>
      <c r="AN187" s="116">
        <f t="shared" si="27"/>
        <v>0.17393816656802982</v>
      </c>
      <c r="AO187" s="116">
        <f t="shared" si="28"/>
        <v>3.0345483360055582E-2</v>
      </c>
      <c r="AP187" s="116">
        <f t="shared" si="29"/>
        <v>3.2330766667255914E-2</v>
      </c>
      <c r="AQ187" s="116">
        <f t="shared" si="30"/>
        <v>2.9451380665986158E-2</v>
      </c>
      <c r="AR187" s="116">
        <f t="shared" si="31"/>
        <v>6.2467723050109683E-2</v>
      </c>
      <c r="AS187" s="116">
        <f t="shared" si="32"/>
        <v>0.15514969183016847</v>
      </c>
      <c r="AT187" s="116">
        <f t="shared" si="33"/>
        <v>0.10840299586327662</v>
      </c>
      <c r="AU187" s="116">
        <f t="shared" si="34"/>
        <v>5.6540334627271205E-2</v>
      </c>
      <c r="AV187" s="116">
        <f t="shared" si="35"/>
        <v>0.10626304150498124</v>
      </c>
      <c r="AW187" s="116">
        <f t="shared" si="36"/>
        <v>0.24511041586286525</v>
      </c>
      <c r="AX187" s="116">
        <f t="shared" si="37"/>
        <v>1</v>
      </c>
      <c r="AY187" s="116">
        <f>SUMPRODUCT(AN187:AW187,幕後結果_最佳化!$Z$1005:$AI$1005)</f>
        <v>3.5008599266682316E-2</v>
      </c>
      <c r="AZ187" s="116">
        <f>(SUMPRODUCT(AN187:AW187,MMULT(AN187:AW187,幕後結果!$AB$9:$AK$18)))*252</f>
        <v>4.8813349713900098E-2</v>
      </c>
      <c r="BA187" s="116">
        <f t="shared" si="38"/>
        <v>0.22093743393526616</v>
      </c>
      <c r="BB187" s="92">
        <f t="shared" si="39"/>
        <v>-3.5717807493092522E-2</v>
      </c>
      <c r="BC187" s="50"/>
      <c r="BD187" s="50"/>
    </row>
    <row r="188" spans="1:56">
      <c r="A188" s="85">
        <v>187</v>
      </c>
      <c r="B188" s="116">
        <v>0.31289847528960069</v>
      </c>
      <c r="C188" s="116">
        <v>0.94177861822315978</v>
      </c>
      <c r="D188" s="116">
        <v>0.10774672186148693</v>
      </c>
      <c r="E188" s="116">
        <v>6.1895929401527328E-2</v>
      </c>
      <c r="F188" s="116">
        <v>0.15485942195358637</v>
      </c>
      <c r="G188" s="116">
        <v>1.2399964302539201E-2</v>
      </c>
      <c r="H188" s="116">
        <v>0.97856301618666452</v>
      </c>
      <c r="I188" s="116">
        <v>0.40756673914136599</v>
      </c>
      <c r="J188" s="116">
        <v>0.45219125436781837</v>
      </c>
      <c r="K188" s="94">
        <v>0.81234097155951002</v>
      </c>
      <c r="L188" s="95"/>
      <c r="M188" s="96">
        <v>187</v>
      </c>
      <c r="N188" s="119">
        <v>-0.48765116122776209</v>
      </c>
      <c r="O188" s="119">
        <v>1.5698811507222421</v>
      </c>
      <c r="P188" s="119">
        <v>-1.2386006055740095</v>
      </c>
      <c r="Q188" s="119">
        <v>-1.5390509478457195</v>
      </c>
      <c r="R188" s="119">
        <v>-1.0158121608525938</v>
      </c>
      <c r="S188" s="119">
        <v>-2.2445049840569302</v>
      </c>
      <c r="T188" s="119">
        <v>2.0249356959146469</v>
      </c>
      <c r="U188" s="116">
        <v>-0.23380872171149467</v>
      </c>
      <c r="V188" s="116">
        <v>-0.12012704496161884</v>
      </c>
      <c r="W188" s="88">
        <v>0.88655587918406131</v>
      </c>
      <c r="X188" s="50"/>
      <c r="Y188" s="89">
        <v>187</v>
      </c>
      <c r="Z188" s="116">
        <f>(幕後結果!$AB$2+幕後結果!$AB$4*幕後結果_最佳化!$N1189)*12/3</f>
        <v>-0.65373381770165206</v>
      </c>
      <c r="AA188" s="116">
        <f>(幕後結果!$AC$2+幕後結果!$AC$4*幕後結果_最佳化!$O1189)*12/3</f>
        <v>0.74312242306353882</v>
      </c>
      <c r="AB188" s="116">
        <f>(幕後結果!$AD$2+幕後結果!$AD$4*幕後結果_最佳化!$P1189)*12/3</f>
        <v>-0.59761745502518193</v>
      </c>
      <c r="AC188" s="116">
        <f>(幕後結果!$AE$2+幕後結果!$AE$4*幕後結果_最佳化!$Q1189)*12/3</f>
        <v>-0.2775928116652373</v>
      </c>
      <c r="AD188" s="116">
        <f>(幕後結果!$AF$2+幕後結果!$AF$4*幕後結果_最佳化!$R1189)*12/3</f>
        <v>-0.82015762756902566</v>
      </c>
      <c r="AE188" s="116">
        <f>(幕後結果!$AG$2+幕後結果!$AG$4*幕後結果_最佳化!$S1189)*12/3</f>
        <v>-2.1817980537878152</v>
      </c>
      <c r="AF188" s="116">
        <f>(幕後結果!$AH$2+幕後結果!$AH$4*幕後結果_最佳化!$T1189)*12/3</f>
        <v>2.8458394798632312</v>
      </c>
      <c r="AG188" s="116">
        <f>(幕後結果!$AI$2+幕後結果!$AI$4*幕後結果_最佳化!$U1189)*12/3</f>
        <v>-1.667158195599254</v>
      </c>
      <c r="AH188" s="116">
        <f>(幕後結果!$AJ$2+幕後結果!$AJ$4*幕後結果_最佳化!$V1189)*12/3</f>
        <v>0.57277929584375953</v>
      </c>
      <c r="AI188" s="90">
        <f>(幕後結果!$AK$2+幕後結果!$AK$4*幕後結果_最佳化!$W1189)*12/3</f>
        <v>-0.29969821030448707</v>
      </c>
      <c r="AJ188" s="50"/>
      <c r="AK188" s="50"/>
      <c r="AL188" s="50"/>
      <c r="AM188" s="98">
        <v>187</v>
      </c>
      <c r="AN188" s="116">
        <f t="shared" si="27"/>
        <v>2.7235521737731441E-2</v>
      </c>
      <c r="AO188" s="116">
        <f t="shared" si="28"/>
        <v>2.7993567353246544E-2</v>
      </c>
      <c r="AP188" s="116">
        <f t="shared" si="29"/>
        <v>0.24356229709728672</v>
      </c>
      <c r="AQ188" s="116">
        <f t="shared" si="30"/>
        <v>0.24388462905069178</v>
      </c>
      <c r="AR188" s="116">
        <f t="shared" si="31"/>
        <v>8.28226034391428E-2</v>
      </c>
      <c r="AS188" s="116">
        <f t="shared" si="32"/>
        <v>8.1085971057782452E-2</v>
      </c>
      <c r="AT188" s="116">
        <f t="shared" si="33"/>
        <v>3.6816441039916048E-2</v>
      </c>
      <c r="AU188" s="116">
        <f t="shared" si="34"/>
        <v>8.7812074494673653E-2</v>
      </c>
      <c r="AV188" s="116">
        <f t="shared" si="35"/>
        <v>8.1127847011262771E-2</v>
      </c>
      <c r="AW188" s="116">
        <f t="shared" si="36"/>
        <v>8.7659047718266117E-2</v>
      </c>
      <c r="AX188" s="116">
        <f t="shared" si="37"/>
        <v>1.0000000000000004</v>
      </c>
      <c r="AY188" s="116">
        <f>SUMPRODUCT(AN188:AW188,幕後結果_最佳化!$Z$1005:$AI$1005)</f>
        <v>0.25446449930747428</v>
      </c>
      <c r="AZ188" s="116">
        <f>(SUMPRODUCT(AN188:AW188,MMULT(AN188:AW188,幕後結果!$AB$9:$AK$18)))*252</f>
        <v>4.5306810854355006E-2</v>
      </c>
      <c r="BA188" s="116">
        <f t="shared" si="38"/>
        <v>0.21285396602918868</v>
      </c>
      <c r="BB188" s="92">
        <f t="shared" si="39"/>
        <v>0.99394201223604373</v>
      </c>
      <c r="BC188" s="50"/>
      <c r="BD188" s="50"/>
    </row>
    <row r="189" spans="1:56">
      <c r="A189" s="85">
        <v>188</v>
      </c>
      <c r="B189" s="116">
        <v>0.48420531485524987</v>
      </c>
      <c r="C189" s="116">
        <v>0.23069180497330422</v>
      </c>
      <c r="D189" s="116">
        <v>0.95698245866305554</v>
      </c>
      <c r="E189" s="116">
        <v>0.16075874782228583</v>
      </c>
      <c r="F189" s="116">
        <v>0.63803078525340617</v>
      </c>
      <c r="G189" s="116">
        <v>0.87916905872356876</v>
      </c>
      <c r="H189" s="116">
        <v>0.32071591703306557</v>
      </c>
      <c r="I189" s="116">
        <v>8.3056616923369297E-2</v>
      </c>
      <c r="J189" s="116">
        <v>0.43161623940155991</v>
      </c>
      <c r="K189" s="94">
        <v>0.92997421639008304</v>
      </c>
      <c r="L189" s="95"/>
      <c r="M189" s="96">
        <v>188</v>
      </c>
      <c r="N189" s="119">
        <v>-3.960175316879145E-2</v>
      </c>
      <c r="O189" s="119">
        <v>-0.73657045096877893</v>
      </c>
      <c r="P189" s="119">
        <v>1.7166940784408538</v>
      </c>
      <c r="Q189" s="119">
        <v>-0.99134428507601524</v>
      </c>
      <c r="R189" s="119">
        <v>0.35320010457057144</v>
      </c>
      <c r="S189" s="119">
        <v>1.1708430187601846</v>
      </c>
      <c r="T189" s="119">
        <v>-0.46569779058429633</v>
      </c>
      <c r="U189" s="116">
        <v>-1.3848012983196727</v>
      </c>
      <c r="V189" s="116">
        <v>-0.17226082784683353</v>
      </c>
      <c r="W189" s="88">
        <v>1.475599024323746</v>
      </c>
      <c r="X189" s="50"/>
      <c r="Y189" s="89">
        <v>188</v>
      </c>
      <c r="Z189" s="116">
        <f>(幕後結果!$AB$2+幕後結果!$AB$4*幕後結果_最佳化!$N1190)*12/3</f>
        <v>-9.7457897301194141E-2</v>
      </c>
      <c r="AA189" s="116">
        <f>(幕後結果!$AC$2+幕後結果!$AC$4*幕後結果_最佳化!$O1190)*12/3</f>
        <v>-2.3964072824638754</v>
      </c>
      <c r="AB189" s="116">
        <f>(幕後結果!$AD$2+幕後結果!$AD$4*幕後結果_最佳化!$P1190)*12/3</f>
        <v>1.8621962690691083</v>
      </c>
      <c r="AC189" s="116">
        <f>(幕後結果!$AE$2+幕後結果!$AE$4*幕後結果_最佳化!$Q1190)*12/3</f>
        <v>0.44386905243204861</v>
      </c>
      <c r="AD189" s="116">
        <f>(幕後結果!$AF$2+幕後結果!$AF$4*幕後結果_最佳化!$R1190)*12/3</f>
        <v>0.16272942498342002</v>
      </c>
      <c r="AE189" s="116">
        <f>(幕後結果!$AG$2+幕後結果!$AG$4*幕後結果_最佳化!$S1190)*12/3</f>
        <v>0.79302309743745913</v>
      </c>
      <c r="AF189" s="116">
        <f>(幕後結果!$AH$2+幕後結果!$AH$4*幕後結果_最佳化!$T1190)*12/3</f>
        <v>1.0023212231570633</v>
      </c>
      <c r="AG189" s="116">
        <f>(幕後結果!$AI$2+幕後結果!$AI$4*幕後結果_最佳化!$U1190)*12/3</f>
        <v>-2.3079734947954695</v>
      </c>
      <c r="AH189" s="116">
        <f>(幕後結果!$AJ$2+幕後結果!$AJ$4*幕後結果_最佳化!$V1190)*12/3</f>
        <v>-0.30399892673559281</v>
      </c>
      <c r="AI189" s="90">
        <f>(幕後結果!$AK$2+幕後結果!$AK$4*幕後結果_最佳化!$W1190)*12/3</f>
        <v>0.14118517370009115</v>
      </c>
      <c r="AJ189" s="50"/>
      <c r="AK189" s="50"/>
      <c r="AL189" s="50"/>
      <c r="AM189" s="98">
        <v>188</v>
      </c>
      <c r="AN189" s="116">
        <f t="shared" si="27"/>
        <v>1.6427033549637367E-2</v>
      </c>
      <c r="AO189" s="116">
        <f t="shared" si="28"/>
        <v>6.736123312160007E-2</v>
      </c>
      <c r="AP189" s="116">
        <f t="shared" si="29"/>
        <v>4.676946378095715E-2</v>
      </c>
      <c r="AQ189" s="116">
        <f t="shared" si="30"/>
        <v>0.10178776723086164</v>
      </c>
      <c r="AR189" s="116">
        <f t="shared" si="31"/>
        <v>0.1085387559640317</v>
      </c>
      <c r="AS189" s="116">
        <f t="shared" si="32"/>
        <v>0.16634043408635471</v>
      </c>
      <c r="AT189" s="116">
        <f t="shared" si="33"/>
        <v>9.5326825328711548E-2</v>
      </c>
      <c r="AU189" s="116">
        <f t="shared" si="34"/>
        <v>0.17583165716051635</v>
      </c>
      <c r="AV189" s="116">
        <f t="shared" si="35"/>
        <v>3.7303755119867395E-2</v>
      </c>
      <c r="AW189" s="116">
        <f t="shared" si="36"/>
        <v>0.18431307465746191</v>
      </c>
      <c r="AX189" s="116">
        <f t="shared" si="37"/>
        <v>0.99999999999999978</v>
      </c>
      <c r="AY189" s="116">
        <f>SUMPRODUCT(AN189:AW189,幕後結果_最佳化!$Z$1005:$AI$1005)</f>
        <v>-3.8000874499274327E-2</v>
      </c>
      <c r="AZ189" s="116">
        <f>(SUMPRODUCT(AN189:AW189,MMULT(AN189:AW189,幕後結果!$AB$9:$AK$18)))*252</f>
        <v>4.4001924955937362E-2</v>
      </c>
      <c r="BA189" s="116">
        <f t="shared" si="38"/>
        <v>0.2097663580175271</v>
      </c>
      <c r="BB189" s="92">
        <f t="shared" si="39"/>
        <v>-0.38567135008614978</v>
      </c>
      <c r="BC189" s="50"/>
      <c r="BD189" s="50"/>
    </row>
    <row r="190" spans="1:56">
      <c r="A190" s="85">
        <v>189</v>
      </c>
      <c r="B190" s="116">
        <v>0.63145981950180063</v>
      </c>
      <c r="C190" s="116">
        <v>1.9164488139553848E-2</v>
      </c>
      <c r="D190" s="116">
        <v>0.9460746844917578</v>
      </c>
      <c r="E190" s="116">
        <v>0.27282120949908095</v>
      </c>
      <c r="F190" s="116">
        <v>0.20142607549311919</v>
      </c>
      <c r="G190" s="116">
        <v>0.46620272645150429</v>
      </c>
      <c r="H190" s="116">
        <v>0.21784027276118612</v>
      </c>
      <c r="I190" s="116">
        <v>0.16528407010271851</v>
      </c>
      <c r="J190" s="116">
        <v>0.98261441401075511</v>
      </c>
      <c r="K190" s="94">
        <v>0.89430550505564677</v>
      </c>
      <c r="L190" s="95"/>
      <c r="M190" s="96">
        <v>189</v>
      </c>
      <c r="N190" s="119">
        <v>0.33572220309354295</v>
      </c>
      <c r="O190" s="119">
        <v>-2.0713191988337263</v>
      </c>
      <c r="P190" s="119">
        <v>1.6079294500909129</v>
      </c>
      <c r="Q190" s="119">
        <v>-0.60430268885178307</v>
      </c>
      <c r="R190" s="119">
        <v>-0.83653827986122742</v>
      </c>
      <c r="S190" s="119">
        <v>-8.481879277717469E-2</v>
      </c>
      <c r="T190" s="119">
        <v>-0.77950796834693259</v>
      </c>
      <c r="U190" s="116">
        <v>-0.97297014536886028</v>
      </c>
      <c r="V190" s="116">
        <v>2.1110132618585209</v>
      </c>
      <c r="W190" s="88">
        <v>1.249755189381069</v>
      </c>
      <c r="X190" s="50"/>
      <c r="Y190" s="89">
        <v>189</v>
      </c>
      <c r="Z190" s="116">
        <f>(幕後結果!$AB$2+幕後結果!$AB$4*幕後結果_最佳化!$N1191)*12/3</f>
        <v>0.36852570955738684</v>
      </c>
      <c r="AA190" s="116">
        <f>(幕後結果!$AC$2+幕後結果!$AC$4*幕後結果_最佳化!$O1191)*12/3</f>
        <v>-4.2031783475868236</v>
      </c>
      <c r="AB190" s="116">
        <f>(幕後結果!$AD$2+幕後結果!$AD$4*幕後結果_最佳化!$P1191)*12/3</f>
        <v>1.7454891852810555</v>
      </c>
      <c r="AC190" s="116">
        <f>(幕後結果!$AE$2+幕後結果!$AE$4*幕後結果_最佳化!$Q1191)*12/3</f>
        <v>0.49030621942222141</v>
      </c>
      <c r="AD190" s="116">
        <f>(幕後結果!$AF$2+幕後結果!$AF$4*幕後結果_最佳化!$R1191)*12/3</f>
        <v>-0.77694455671931195</v>
      </c>
      <c r="AE190" s="116">
        <f>(幕後結果!$AG$2+幕後結果!$AG$4*幕後結果_最佳化!$S1191)*12/3</f>
        <v>-0.30937291592702554</v>
      </c>
      <c r="AF190" s="116">
        <f>(幕後結果!$AH$2+幕後結果!$AH$4*幕後結果_最佳化!$T1191)*12/3</f>
        <v>0.54705465569903022</v>
      </c>
      <c r="AG190" s="116">
        <f>(幕後結果!$AI$2+幕後結果!$AI$4*幕後結果_最佳化!$U1191)*12/3</f>
        <v>-1.842159924605798</v>
      </c>
      <c r="AH190" s="116">
        <f>(幕後結果!$AJ$2+幕後結果!$AJ$4*幕後結果_最佳化!$V1191)*12/3</f>
        <v>0.80786062163551853</v>
      </c>
      <c r="AI190" s="90">
        <f>(幕後結果!$AK$2+幕後結果!$AK$4*幕後結果_最佳化!$W1191)*12/3</f>
        <v>-0.24763928869645321</v>
      </c>
      <c r="AJ190" s="50"/>
      <c r="AK190" s="50"/>
      <c r="AL190" s="50"/>
      <c r="AM190" s="98">
        <v>189</v>
      </c>
      <c r="AN190" s="116">
        <f t="shared" si="27"/>
        <v>5.6503373991365499E-2</v>
      </c>
      <c r="AO190" s="116">
        <f t="shared" si="28"/>
        <v>0.11294036144006016</v>
      </c>
      <c r="AP190" s="116">
        <f t="shared" si="29"/>
        <v>0.11908691211099116</v>
      </c>
      <c r="AQ190" s="116">
        <f t="shared" si="30"/>
        <v>0.18272682644401403</v>
      </c>
      <c r="AR190" s="116">
        <f t="shared" si="31"/>
        <v>4.1676892410397695E-2</v>
      </c>
      <c r="AS190" s="116">
        <f t="shared" si="32"/>
        <v>5.558206718516584E-2</v>
      </c>
      <c r="AT190" s="116">
        <f t="shared" si="33"/>
        <v>7.3977384972202798E-2</v>
      </c>
      <c r="AU190" s="116">
        <f t="shared" si="34"/>
        <v>0.10461177496147367</v>
      </c>
      <c r="AV190" s="116">
        <f t="shared" si="35"/>
        <v>0.18079230891660356</v>
      </c>
      <c r="AW190" s="116">
        <f t="shared" si="36"/>
        <v>7.2102097567725662E-2</v>
      </c>
      <c r="AX190" s="116">
        <f t="shared" si="37"/>
        <v>1</v>
      </c>
      <c r="AY190" s="116">
        <f>SUMPRODUCT(AN190:AW190,幕後結果_最佳化!$Z$1005:$AI$1005)</f>
        <v>7.1908316562453056E-2</v>
      </c>
      <c r="AZ190" s="116">
        <f>(SUMPRODUCT(AN190:AW190,MMULT(AN190:AW190,幕後結果!$AB$9:$AK$18)))*252</f>
        <v>4.6342388531937902E-2</v>
      </c>
      <c r="BA190" s="116">
        <f t="shared" si="38"/>
        <v>0.21527282348670465</v>
      </c>
      <c r="BB190" s="92">
        <f t="shared" si="39"/>
        <v>0.13475141029236615</v>
      </c>
      <c r="BC190" s="50"/>
      <c r="BD190" s="50"/>
    </row>
    <row r="191" spans="1:56">
      <c r="A191" s="85">
        <v>190</v>
      </c>
      <c r="B191" s="116">
        <v>0.7503699194366209</v>
      </c>
      <c r="C191" s="116">
        <v>0.88597309578542127</v>
      </c>
      <c r="D191" s="116">
        <v>0.74899661450673416</v>
      </c>
      <c r="E191" s="116">
        <v>0.27800928223373345</v>
      </c>
      <c r="F191" s="116">
        <v>0.90737255296897468</v>
      </c>
      <c r="G191" s="116">
        <v>0.2823681128226756</v>
      </c>
      <c r="H191" s="116">
        <v>0.7613457224995448</v>
      </c>
      <c r="I191" s="116">
        <v>0.94639324902703237</v>
      </c>
      <c r="J191" s="116">
        <v>0.90928842116596154</v>
      </c>
      <c r="K191" s="94">
        <v>0.75969791084970151</v>
      </c>
      <c r="L191" s="95"/>
      <c r="M191" s="96">
        <v>190</v>
      </c>
      <c r="N191" s="119">
        <v>0.67565429425612133</v>
      </c>
      <c r="O191" s="119">
        <v>1.2053873349921769</v>
      </c>
      <c r="P191" s="119">
        <v>0.67133558373757873</v>
      </c>
      <c r="Q191" s="119">
        <v>-0.58876554128727365</v>
      </c>
      <c r="R191" s="119">
        <v>1.3247475568193134</v>
      </c>
      <c r="S191" s="119">
        <v>-0.57582092900761694</v>
      </c>
      <c r="T191" s="119">
        <v>0.71063805465401919</v>
      </c>
      <c r="U191" s="116">
        <v>1.6108450378104098</v>
      </c>
      <c r="V191" s="116">
        <v>1.3363859455948317</v>
      </c>
      <c r="W191" s="88">
        <v>0.70533115204328167</v>
      </c>
      <c r="X191" s="50"/>
      <c r="Y191" s="89">
        <v>190</v>
      </c>
      <c r="Z191" s="116">
        <f>(幕後結果!$AB$2+幕後結果!$AB$4*幕後結果_最佳化!$N1192)*12/3</f>
        <v>0.79056853225480594</v>
      </c>
      <c r="AA191" s="116">
        <f>(幕後結果!$AC$2+幕後結果!$AC$4*幕後結果_最佳化!$O1192)*12/3</f>
        <v>0.34189724357654905</v>
      </c>
      <c r="AB191" s="116">
        <f>(幕後結果!$AD$2+幕後結果!$AD$4*幕後結果_最佳化!$P1192)*12/3</f>
        <v>1.3696287590424003</v>
      </c>
      <c r="AC191" s="116">
        <f>(幕後結果!$AE$2+幕後結果!$AE$4*幕後結果_最佳化!$Q1192)*12/3</f>
        <v>0.86797966008012539</v>
      </c>
      <c r="AD191" s="116">
        <f>(幕後結果!$AF$2+幕後結果!$AF$4*幕後結果_最佳化!$R1192)*12/3</f>
        <v>0.93396502144965921</v>
      </c>
      <c r="AE191" s="116">
        <f>(幕後結果!$AG$2+幕後結果!$AG$4*幕後結果_最佳化!$S1192)*12/3</f>
        <v>0.29416094328567755</v>
      </c>
      <c r="AF191" s="116">
        <f>(幕後結果!$AH$2+幕後結果!$AH$4*幕後結果_最佳化!$T1192)*12/3</f>
        <v>2.4148740482917259</v>
      </c>
      <c r="AG191" s="116">
        <f>(幕後結果!$AI$2+幕後結果!$AI$4*幕後結果_最佳化!$U1192)*12/3</f>
        <v>1.5036417883575706</v>
      </c>
      <c r="AH191" s="116">
        <f>(幕後結果!$AJ$2+幕後結果!$AJ$4*幕後結果_最佳化!$V1192)*12/3</f>
        <v>2.0621861323845581</v>
      </c>
      <c r="AI191" s="90">
        <f>(幕後結果!$AK$2+幕後結果!$AK$4*幕後結果_最佳化!$W1192)*12/3</f>
        <v>0.50866221058378125</v>
      </c>
      <c r="AJ191" s="50"/>
      <c r="AK191" s="50"/>
      <c r="AL191" s="50"/>
      <c r="AM191" s="98">
        <v>190</v>
      </c>
      <c r="AN191" s="116">
        <f t="shared" si="27"/>
        <v>5.285705229553124E-2</v>
      </c>
      <c r="AO191" s="116">
        <f t="shared" si="28"/>
        <v>6.1621343604475881E-2</v>
      </c>
      <c r="AP191" s="116">
        <f t="shared" si="29"/>
        <v>9.687256456691315E-2</v>
      </c>
      <c r="AQ191" s="116">
        <f t="shared" si="30"/>
        <v>4.3570571383034468E-2</v>
      </c>
      <c r="AR191" s="116">
        <f t="shared" si="31"/>
        <v>2.2350112189378212E-4</v>
      </c>
      <c r="AS191" s="116">
        <f t="shared" si="32"/>
        <v>9.0634398946885068E-3</v>
      </c>
      <c r="AT191" s="116">
        <f t="shared" si="33"/>
        <v>0.18536932954391475</v>
      </c>
      <c r="AU191" s="116">
        <f t="shared" si="34"/>
        <v>0.18131161442289287</v>
      </c>
      <c r="AV191" s="116">
        <f t="shared" si="35"/>
        <v>0.13869826578222605</v>
      </c>
      <c r="AW191" s="116">
        <f t="shared" si="36"/>
        <v>0.23041231738442927</v>
      </c>
      <c r="AX191" s="116">
        <f t="shared" si="37"/>
        <v>1</v>
      </c>
      <c r="AY191" s="116">
        <f>SUMPRODUCT(AN191:AW191,幕後結果_最佳化!$Z$1005:$AI$1005)</f>
        <v>-1.373133177582582E-2</v>
      </c>
      <c r="AZ191" s="116">
        <f>(SUMPRODUCT(AN191:AW191,MMULT(AN191:AW191,幕後結果!$AB$9:$AK$18)))*252</f>
        <v>4.9207075074382448E-2</v>
      </c>
      <c r="BA191" s="116">
        <f t="shared" si="38"/>
        <v>0.22182667800420772</v>
      </c>
      <c r="BB191" s="92">
        <f t="shared" si="39"/>
        <v>-0.25529540578862031</v>
      </c>
      <c r="BC191" s="50"/>
      <c r="BD191" s="50"/>
    </row>
    <row r="192" spans="1:56">
      <c r="A192" s="85">
        <v>191</v>
      </c>
      <c r="B192" s="116">
        <v>0.60119353477207871</v>
      </c>
      <c r="C192" s="116">
        <v>0.21962112970833392</v>
      </c>
      <c r="D192" s="116">
        <v>0.49614621297406059</v>
      </c>
      <c r="E192" s="116">
        <v>0.28662394523049062</v>
      </c>
      <c r="F192" s="116">
        <v>0.59037384522428638</v>
      </c>
      <c r="G192" s="116">
        <v>0.84477544017837469</v>
      </c>
      <c r="H192" s="116">
        <v>0.89470481524620671</v>
      </c>
      <c r="I192" s="116">
        <v>0.89729206453052268</v>
      </c>
      <c r="J192" s="116">
        <v>0.31989739873674683</v>
      </c>
      <c r="K192" s="94">
        <v>0.32788966824753096</v>
      </c>
      <c r="L192" s="95"/>
      <c r="M192" s="96">
        <v>191</v>
      </c>
      <c r="N192" s="119">
        <v>0.25643763520315682</v>
      </c>
      <c r="O192" s="119">
        <v>-0.77347340975690038</v>
      </c>
      <c r="P192" s="119">
        <v>-9.6601617671865925E-3</v>
      </c>
      <c r="Q192" s="119">
        <v>-0.56327463059938521</v>
      </c>
      <c r="R192" s="119">
        <v>0.22850674952932254</v>
      </c>
      <c r="S192" s="119">
        <v>1.0142800942039918</v>
      </c>
      <c r="T192" s="119">
        <v>1.2519437276421292</v>
      </c>
      <c r="U192" s="116">
        <v>1.2662715722946722</v>
      </c>
      <c r="V192" s="116">
        <v>-0.46798572586896658</v>
      </c>
      <c r="W192" s="88">
        <v>-0.44574793238981941</v>
      </c>
      <c r="X192" s="50"/>
      <c r="Y192" s="89">
        <v>191</v>
      </c>
      <c r="Z192" s="116">
        <f>(幕後結果!$AB$2+幕後結果!$AB$4*幕後結果_最佳化!$N1193)*12/3</f>
        <v>0.27008992282608885</v>
      </c>
      <c r="AA192" s="116">
        <f>(幕後結果!$AC$2+幕後結果!$AC$4*幕後結果_最佳化!$O1193)*12/3</f>
        <v>-2.421540846831264</v>
      </c>
      <c r="AB192" s="116">
        <f>(幕後結果!$AD$2+幕後結果!$AD$4*幕後結果_最佳化!$P1193)*12/3</f>
        <v>0.45268122501310132</v>
      </c>
      <c r="AC192" s="116">
        <f>(幕後結果!$AE$2+幕後結果!$AE$4*幕後結果_最佳化!$Q1193)*12/3</f>
        <v>0.35856718324612946</v>
      </c>
      <c r="AD192" s="116">
        <f>(幕後結果!$AF$2+幕後結果!$AF$4*幕後結果_最佳化!$R1193)*12/3</f>
        <v>-6.881396774218676E-2</v>
      </c>
      <c r="AE192" s="116">
        <f>(幕後結果!$AG$2+幕後結果!$AG$4*幕後結果_最佳化!$S1193)*12/3</f>
        <v>0.63710391864637639</v>
      </c>
      <c r="AF192" s="116">
        <f>(幕後結果!$AH$2+幕後結果!$AH$4*幕後結果_最佳化!$T1193)*12/3</f>
        <v>2.4596402533676849</v>
      </c>
      <c r="AG192" s="116">
        <f>(幕後結果!$AI$2+幕後結果!$AI$4*幕後結果_最佳化!$U1193)*12/3</f>
        <v>0.89122288832819097</v>
      </c>
      <c r="AH192" s="116">
        <f>(幕後結果!$AJ$2+幕後結果!$AJ$4*幕後結果_最佳化!$V1193)*12/3</f>
        <v>-7.3538676872693387E-3</v>
      </c>
      <c r="AI192" s="90">
        <f>(幕後結果!$AK$2+幕後結果!$AK$4*幕後結果_最佳化!$W1193)*12/3</f>
        <v>-0.49908342715839948</v>
      </c>
      <c r="AJ192" s="50"/>
      <c r="AK192" s="50"/>
      <c r="AL192" s="50"/>
      <c r="AM192" s="98">
        <v>191</v>
      </c>
      <c r="AN192" s="116">
        <f t="shared" si="27"/>
        <v>7.2854388473552509E-2</v>
      </c>
      <c r="AO192" s="116">
        <f t="shared" si="28"/>
        <v>5.463792687454419E-2</v>
      </c>
      <c r="AP192" s="116">
        <f t="shared" si="29"/>
        <v>0.24794388614903032</v>
      </c>
      <c r="AQ192" s="116">
        <f t="shared" si="30"/>
        <v>0.14282301153000715</v>
      </c>
      <c r="AR192" s="116">
        <f t="shared" si="31"/>
        <v>5.1946231693493369E-2</v>
      </c>
      <c r="AS192" s="116">
        <f t="shared" si="32"/>
        <v>0.13857214160742617</v>
      </c>
      <c r="AT192" s="116">
        <f t="shared" si="33"/>
        <v>3.5121142802469661E-2</v>
      </c>
      <c r="AU192" s="116">
        <f t="shared" si="34"/>
        <v>3.3366602280388582E-3</v>
      </c>
      <c r="AV192" s="116">
        <f t="shared" si="35"/>
        <v>6.8585266710669848E-2</v>
      </c>
      <c r="AW192" s="116">
        <f t="shared" si="36"/>
        <v>0.18417934393076771</v>
      </c>
      <c r="AX192" s="116">
        <f t="shared" si="37"/>
        <v>0.99999999999999989</v>
      </c>
      <c r="AY192" s="116">
        <f>SUMPRODUCT(AN192:AW192,幕後結果_最佳化!$Z$1005:$AI$1005)</f>
        <v>0.1780503632630952</v>
      </c>
      <c r="AZ192" s="116">
        <f>(SUMPRODUCT(AN192:AW192,MMULT(AN192:AW192,幕後結果!$AB$9:$AK$18)))*252</f>
        <v>4.7639557131244743E-2</v>
      </c>
      <c r="BA192" s="116">
        <f t="shared" si="38"/>
        <v>0.2182648783731472</v>
      </c>
      <c r="BB192" s="92">
        <f t="shared" si="39"/>
        <v>0.61920343882372675</v>
      </c>
      <c r="BC192" s="50"/>
      <c r="BD192" s="50"/>
    </row>
    <row r="193" spans="1:56">
      <c r="A193" s="85">
        <v>192</v>
      </c>
      <c r="B193" s="116">
        <v>7.894771647021015E-3</v>
      </c>
      <c r="C193" s="116">
        <v>0.71402532941762886</v>
      </c>
      <c r="D193" s="116">
        <v>0.1620729039310409</v>
      </c>
      <c r="E193" s="116">
        <v>0.73851130184170444</v>
      </c>
      <c r="F193" s="116">
        <v>0.40862019471631861</v>
      </c>
      <c r="G193" s="116">
        <v>0.71729874041832531</v>
      </c>
      <c r="H193" s="116">
        <v>8.7704061913497888E-2</v>
      </c>
      <c r="I193" s="116">
        <v>0.1155034440235343</v>
      </c>
      <c r="J193" s="116">
        <v>0.26123416820565803</v>
      </c>
      <c r="K193" s="94">
        <v>0.7907285412278342</v>
      </c>
      <c r="L193" s="95"/>
      <c r="M193" s="96">
        <v>192</v>
      </c>
      <c r="N193" s="119">
        <v>-2.4137441972891156</v>
      </c>
      <c r="O193" s="119">
        <v>0.56518293716084034</v>
      </c>
      <c r="P193" s="119">
        <v>-0.98597412997030232</v>
      </c>
      <c r="Q193" s="119">
        <v>0.6387625778387338</v>
      </c>
      <c r="R193" s="119">
        <v>-0.23109578519750087</v>
      </c>
      <c r="S193" s="119">
        <v>0.5748355533335785</v>
      </c>
      <c r="T193" s="119">
        <v>-1.3550296084414122</v>
      </c>
      <c r="U193" s="116">
        <v>-1.1977691816329932</v>
      </c>
      <c r="V193" s="116">
        <v>-0.63954517329810778</v>
      </c>
      <c r="W193" s="88">
        <v>0.80895172014444483</v>
      </c>
      <c r="X193" s="50"/>
      <c r="Y193" s="89">
        <v>192</v>
      </c>
      <c r="Z193" s="116">
        <f>(幕後結果!$AB$2+幕後結果!$AB$4*幕後結果_最佳化!$N1194)*12/3</f>
        <v>-3.0450753910642998</v>
      </c>
      <c r="AA193" s="116">
        <f>(幕後結果!$AC$2+幕後結果!$AC$4*幕後結果_最佳化!$O1194)*12/3</f>
        <v>-0.80877372106122836</v>
      </c>
      <c r="AB193" s="116">
        <f>(幕後結果!$AD$2+幕後結果!$AD$4*幕後結果_最佳化!$P1194)*12/3</f>
        <v>-1.0610012210679507</v>
      </c>
      <c r="AC193" s="116">
        <f>(幕後結果!$AE$2+幕後結果!$AE$4*幕後結果_最佳化!$Q1194)*12/3</f>
        <v>1.0726461762812673</v>
      </c>
      <c r="AD193" s="116">
        <f>(幕後結果!$AF$2+幕後結果!$AF$4*幕後結果_最佳化!$R1194)*12/3</f>
        <v>-0.12342418219419522</v>
      </c>
      <c r="AE193" s="116">
        <f>(幕後結果!$AG$2+幕後結果!$AG$4*幕後結果_最佳化!$S1194)*12/3</f>
        <v>0.52931275603568151</v>
      </c>
      <c r="AF193" s="116">
        <f>(幕後結果!$AH$2+幕後結果!$AH$4*幕後結果_最佳化!$T1194)*12/3</f>
        <v>-0.8481072832061779</v>
      </c>
      <c r="AG193" s="116">
        <f>(幕後結果!$AI$2+幕後結果!$AI$4*幕後結果_最佳化!$U1194)*12/3</f>
        <v>-3.5128517538492265</v>
      </c>
      <c r="AH193" s="116">
        <f>(幕後結果!$AJ$2+幕後結果!$AJ$4*幕後結果_最佳化!$V1194)*12/3</f>
        <v>-1.1273055248891304</v>
      </c>
      <c r="AI193" s="90">
        <f>(幕後結果!$AK$2+幕後結果!$AK$4*幕後結果_最佳化!$W1194)*12/3</f>
        <v>-0.67014432332183704</v>
      </c>
      <c r="AJ193" s="50"/>
      <c r="AK193" s="50"/>
      <c r="AL193" s="50"/>
      <c r="AM193" s="98">
        <v>192</v>
      </c>
      <c r="AN193" s="116">
        <f t="shared" si="27"/>
        <v>0.18253233147748882</v>
      </c>
      <c r="AO193" s="116">
        <f t="shared" si="28"/>
        <v>3.8889575434140455E-2</v>
      </c>
      <c r="AP193" s="116">
        <f t="shared" si="29"/>
        <v>6.9716339531313995E-2</v>
      </c>
      <c r="AQ193" s="116">
        <f t="shared" si="30"/>
        <v>6.0623132967802619E-2</v>
      </c>
      <c r="AR193" s="116">
        <f t="shared" si="31"/>
        <v>8.6288874229917767E-2</v>
      </c>
      <c r="AS193" s="116">
        <f t="shared" si="32"/>
        <v>0.14350271648895507</v>
      </c>
      <c r="AT193" s="116">
        <f t="shared" si="33"/>
        <v>0.21268831098149554</v>
      </c>
      <c r="AU193" s="116">
        <f t="shared" si="34"/>
        <v>0.14777698091143321</v>
      </c>
      <c r="AV193" s="116">
        <f t="shared" si="35"/>
        <v>3.990185755334711E-2</v>
      </c>
      <c r="AW193" s="116">
        <f t="shared" si="36"/>
        <v>1.8079880424105372E-2</v>
      </c>
      <c r="AX193" s="116">
        <f t="shared" si="37"/>
        <v>0.99999999999999989</v>
      </c>
      <c r="AY193" s="116">
        <f>SUMPRODUCT(AN193:AW193,幕後結果_最佳化!$Z$1005:$AI$1005)</f>
        <v>0.19288996306292583</v>
      </c>
      <c r="AZ193" s="116">
        <f>(SUMPRODUCT(AN193:AW193,MMULT(AN193:AW193,幕後結果!$AB$9:$AK$18)))*252</f>
        <v>5.6209928992230658E-2</v>
      </c>
      <c r="BA193" s="116">
        <f t="shared" si="38"/>
        <v>0.23708633236066279</v>
      </c>
      <c r="BB193" s="92">
        <f t="shared" si="39"/>
        <v>0.63263859021091373</v>
      </c>
      <c r="BC193" s="50"/>
      <c r="BD193" s="50"/>
    </row>
    <row r="194" spans="1:56">
      <c r="A194" s="85">
        <v>193</v>
      </c>
      <c r="B194" s="116">
        <v>0.38586087731162944</v>
      </c>
      <c r="C194" s="116">
        <v>0.69298158760901751</v>
      </c>
      <c r="D194" s="116">
        <v>0.65350606045232218</v>
      </c>
      <c r="E194" s="116">
        <v>0.99840773235604541</v>
      </c>
      <c r="F194" s="116">
        <v>7.9773213403712351E-2</v>
      </c>
      <c r="G194" s="116">
        <v>0.95920660868703456</v>
      </c>
      <c r="H194" s="116">
        <v>5.8945359721649826E-2</v>
      </c>
      <c r="I194" s="116">
        <v>0.63653342038539096</v>
      </c>
      <c r="J194" s="116">
        <v>0.49838081702084835</v>
      </c>
      <c r="K194" s="94">
        <v>0.32111588164575733</v>
      </c>
      <c r="L194" s="95"/>
      <c r="M194" s="96">
        <v>193</v>
      </c>
      <c r="N194" s="119">
        <v>-0.2901235046694966</v>
      </c>
      <c r="O194" s="119">
        <v>0.50431957375858016</v>
      </c>
      <c r="P194" s="119">
        <v>0.39480354417888752</v>
      </c>
      <c r="Q194" s="119">
        <v>2.9493398937474491</v>
      </c>
      <c r="R194" s="119">
        <v>-1.4065986729935083</v>
      </c>
      <c r="S194" s="119">
        <v>1.7415524800910958</v>
      </c>
      <c r="T194" s="119">
        <v>-1.5636885863915764</v>
      </c>
      <c r="U194" s="116">
        <v>0.34920800193913615</v>
      </c>
      <c r="V194" s="116">
        <v>-4.0587009805150712E-3</v>
      </c>
      <c r="W194" s="88">
        <v>-0.46458068993111429</v>
      </c>
      <c r="X194" s="50"/>
      <c r="Y194" s="89">
        <v>193</v>
      </c>
      <c r="Z194" s="116">
        <f>(幕後結果!$AB$2+幕後結果!$AB$4*幕後結果_最佳化!$N1195)*12/3</f>
        <v>-0.40849327730564139</v>
      </c>
      <c r="AA194" s="116">
        <f>(幕後結果!$AC$2+幕後結果!$AC$4*幕後結果_最佳化!$O1195)*12/3</f>
        <v>-0.70813693396256328</v>
      </c>
      <c r="AB194" s="116">
        <f>(幕後結果!$AD$2+幕後結果!$AD$4*幕後結果_最佳化!$P1195)*12/3</f>
        <v>0.76808947238952585</v>
      </c>
      <c r="AC194" s="116">
        <f>(幕後結果!$AE$2+幕後結果!$AE$4*幕後結果_最佳化!$Q1195)*12/3</f>
        <v>3.1896330918796862</v>
      </c>
      <c r="AD194" s="116">
        <f>(幕後結果!$AF$2+幕後結果!$AF$4*幕後結果_最佳化!$R1195)*12/3</f>
        <v>-0.67594216362509363</v>
      </c>
      <c r="AE194" s="116">
        <f>(幕後結果!$AG$2+幕後結果!$AG$4*幕後結果_最佳化!$S1195)*12/3</f>
        <v>3.2307617125214292</v>
      </c>
      <c r="AF194" s="116">
        <f>(幕後結果!$AH$2+幕後結果!$AH$4*幕後結果_最佳化!$T1195)*12/3</f>
        <v>-0.99543163344896579</v>
      </c>
      <c r="AG194" s="116">
        <f>(幕後結果!$AI$2+幕後結果!$AI$4*幕後結果_最佳化!$U1195)*12/3</f>
        <v>-0.8424707833373023</v>
      </c>
      <c r="AH194" s="116">
        <f>(幕後結果!$AJ$2+幕後結果!$AJ$4*幕後結果_最佳化!$V1195)*12/3</f>
        <v>-4.8708677676823825E-2</v>
      </c>
      <c r="AI194" s="90">
        <f>(幕後結果!$AK$2+幕後結果!$AK$4*幕後結果_最佳化!$W1195)*12/3</f>
        <v>-0.65494429851452485</v>
      </c>
      <c r="AJ194" s="50"/>
      <c r="AK194" s="50"/>
      <c r="AL194" s="50"/>
      <c r="AM194" s="98">
        <v>193</v>
      </c>
      <c r="AN194" s="116">
        <f t="shared" si="27"/>
        <v>0.13679259601702068</v>
      </c>
      <c r="AO194" s="116">
        <f t="shared" si="28"/>
        <v>0.11408048818409698</v>
      </c>
      <c r="AP194" s="116">
        <f t="shared" si="29"/>
        <v>8.1194127472145008E-2</v>
      </c>
      <c r="AQ194" s="116">
        <f t="shared" si="30"/>
        <v>7.5255646475698046E-2</v>
      </c>
      <c r="AR194" s="116">
        <f t="shared" si="31"/>
        <v>0.13279599008761545</v>
      </c>
      <c r="AS194" s="116">
        <f t="shared" si="32"/>
        <v>4.918031003615532E-2</v>
      </c>
      <c r="AT194" s="116">
        <f t="shared" si="33"/>
        <v>9.1889985948059888E-2</v>
      </c>
      <c r="AU194" s="116">
        <f t="shared" si="34"/>
        <v>8.2210388427489511E-2</v>
      </c>
      <c r="AV194" s="116">
        <f t="shared" si="35"/>
        <v>9.513132384506591E-2</v>
      </c>
      <c r="AW194" s="116">
        <f t="shared" si="36"/>
        <v>0.14146914350665324</v>
      </c>
      <c r="AX194" s="116">
        <f t="shared" si="37"/>
        <v>1</v>
      </c>
      <c r="AY194" s="116">
        <f>SUMPRODUCT(AN194:AW194,幕後結果_最佳化!$Z$1005:$AI$1005)</f>
        <v>-5.3747500444082989E-2</v>
      </c>
      <c r="AZ194" s="116">
        <f>(SUMPRODUCT(AN194:AW194,MMULT(AN194:AW194,幕後結果!$AB$9:$AK$18)))*252</f>
        <v>4.4399559364824738E-2</v>
      </c>
      <c r="BA194" s="116">
        <f t="shared" si="38"/>
        <v>0.2107120294734611</v>
      </c>
      <c r="BB194" s="92">
        <f t="shared" si="39"/>
        <v>-0.45867101506065466</v>
      </c>
      <c r="BC194" s="50"/>
      <c r="BD194" s="50"/>
    </row>
    <row r="195" spans="1:56">
      <c r="A195" s="85">
        <v>194</v>
      </c>
      <c r="B195" s="116">
        <v>0.13565830315814686</v>
      </c>
      <c r="C195" s="116">
        <v>0.22078690920606014</v>
      </c>
      <c r="D195" s="116">
        <v>0.70943726013643249</v>
      </c>
      <c r="E195" s="116">
        <v>0.70820192081142563</v>
      </c>
      <c r="F195" s="116">
        <v>0.62678000676922396</v>
      </c>
      <c r="G195" s="116">
        <v>6.6596263152720603E-3</v>
      </c>
      <c r="H195" s="116">
        <v>0.66210770684194054</v>
      </c>
      <c r="I195" s="116">
        <v>0.90847104128047262</v>
      </c>
      <c r="J195" s="116">
        <v>0.77789387477645033</v>
      </c>
      <c r="K195" s="94">
        <v>0.4730514427381467</v>
      </c>
      <c r="L195" s="95"/>
      <c r="M195" s="96">
        <v>194</v>
      </c>
      <c r="N195" s="119">
        <v>-1.1000356110289493</v>
      </c>
      <c r="O195" s="119">
        <v>-0.76953829755409087</v>
      </c>
      <c r="P195" s="119">
        <v>0.55174148959696812</v>
      </c>
      <c r="Q195" s="119">
        <v>0.54813944416986382</v>
      </c>
      <c r="R195" s="119">
        <v>0.32333706497385539</v>
      </c>
      <c r="S195" s="119">
        <v>-2.4751170213250528</v>
      </c>
      <c r="T195" s="119">
        <v>0.41822230893603762</v>
      </c>
      <c r="U195" s="116">
        <v>1.3313985160727124</v>
      </c>
      <c r="V195" s="116">
        <v>0.76509957917515148</v>
      </c>
      <c r="W195" s="88">
        <v>-6.7601469637342176E-2</v>
      </c>
      <c r="X195" s="50"/>
      <c r="Y195" s="89">
        <v>194</v>
      </c>
      <c r="Z195" s="116">
        <f>(幕後結果!$AB$2+幕後結果!$AB$4*幕後結果_最佳化!$N1196)*12/3</f>
        <v>-1.4140399743995486</v>
      </c>
      <c r="AA195" s="116">
        <f>(幕後結果!$AC$2+幕後結果!$AC$4*幕後結果_最佳化!$O1196)*12/3</f>
        <v>-2.5339752532745932</v>
      </c>
      <c r="AB195" s="116">
        <f>(幕後結果!$AD$2+幕後結果!$AD$4*幕後結果_最佳化!$P1196)*12/3</f>
        <v>0.53068006200530471</v>
      </c>
      <c r="AC195" s="116">
        <f>(幕後結果!$AE$2+幕後結果!$AE$4*幕後結果_最佳化!$Q1196)*12/3</f>
        <v>1.2167396246709838</v>
      </c>
      <c r="AD195" s="116">
        <f>(幕後結果!$AF$2+幕後結果!$AF$4*幕後結果_最佳化!$R1196)*12/3</f>
        <v>0.19435064580870001</v>
      </c>
      <c r="AE195" s="116">
        <f>(幕後結果!$AG$2+幕後結果!$AG$4*幕後結果_最佳化!$S1196)*12/3</f>
        <v>-1.4712111586948204</v>
      </c>
      <c r="AF195" s="116">
        <f>(幕後結果!$AH$2+幕後結果!$AH$4*幕後結果_最佳化!$T1196)*12/3</f>
        <v>1.4914880483946009</v>
      </c>
      <c r="AG195" s="116">
        <f>(幕後結果!$AI$2+幕後結果!$AI$4*幕後結果_最佳化!$U1196)*12/3</f>
        <v>0.10119789440227778</v>
      </c>
      <c r="AH195" s="116">
        <f>(幕後結果!$AJ$2+幕後結果!$AJ$4*幕後結果_最佳化!$V1196)*12/3</f>
        <v>0.54691382969328473</v>
      </c>
      <c r="AI195" s="90">
        <f>(幕後結果!$AK$2+幕後結果!$AK$4*幕後結果_最佳化!$W1196)*12/3</f>
        <v>-0.81707902916654229</v>
      </c>
      <c r="AJ195" s="50"/>
      <c r="AK195" s="50"/>
      <c r="AL195" s="50"/>
      <c r="AM195" s="98">
        <v>194</v>
      </c>
      <c r="AN195" s="116">
        <f t="shared" si="27"/>
        <v>4.0549604948010236E-2</v>
      </c>
      <c r="AO195" s="116">
        <f t="shared" si="28"/>
        <v>7.965452899496242E-2</v>
      </c>
      <c r="AP195" s="116">
        <f t="shared" si="29"/>
        <v>0.13942962277941165</v>
      </c>
      <c r="AQ195" s="116">
        <f t="shared" si="30"/>
        <v>9.0023940662987148E-2</v>
      </c>
      <c r="AR195" s="116">
        <f t="shared" si="31"/>
        <v>2.3582626231867662E-4</v>
      </c>
      <c r="AS195" s="116">
        <f t="shared" si="32"/>
        <v>0.14391759498657178</v>
      </c>
      <c r="AT195" s="116">
        <f t="shared" si="33"/>
        <v>0.16870849698416579</v>
      </c>
      <c r="AU195" s="116">
        <f t="shared" si="34"/>
        <v>0.15310802561166439</v>
      </c>
      <c r="AV195" s="116">
        <f t="shared" si="35"/>
        <v>7.2549813847170644E-2</v>
      </c>
      <c r="AW195" s="116">
        <f t="shared" si="36"/>
        <v>0.11182254492273715</v>
      </c>
      <c r="AX195" s="116">
        <f t="shared" si="37"/>
        <v>0.99999999999999978</v>
      </c>
      <c r="AY195" s="116">
        <f>SUMPRODUCT(AN195:AW195,幕後結果_最佳化!$Z$1005:$AI$1005)</f>
        <v>0.11472717387857367</v>
      </c>
      <c r="AZ195" s="116">
        <f>(SUMPRODUCT(AN195:AW195,MMULT(AN195:AW195,幕後結果!$AB$9:$AK$18)))*252</f>
        <v>4.7818130229321444E-2</v>
      </c>
      <c r="BA195" s="116">
        <f t="shared" si="38"/>
        <v>0.21867357002921373</v>
      </c>
      <c r="BB195" s="92">
        <f t="shared" si="39"/>
        <v>0.32846755951795142</v>
      </c>
      <c r="BC195" s="50"/>
      <c r="BD195" s="50"/>
    </row>
    <row r="196" spans="1:56">
      <c r="A196" s="85">
        <v>195</v>
      </c>
      <c r="B196" s="116">
        <v>0.52115119074362304</v>
      </c>
      <c r="C196" s="116">
        <v>0.36023549387325571</v>
      </c>
      <c r="D196" s="116">
        <v>0.58115597370671757</v>
      </c>
      <c r="E196" s="116">
        <v>0.45720769002677719</v>
      </c>
      <c r="F196" s="116">
        <v>0.25257275566173831</v>
      </c>
      <c r="G196" s="116">
        <v>5.7727896266612788E-4</v>
      </c>
      <c r="H196" s="116">
        <v>0.88888257558962414</v>
      </c>
      <c r="I196" s="116">
        <v>7.3692013720920713E-3</v>
      </c>
      <c r="J196" s="116">
        <v>0.78623665979005497</v>
      </c>
      <c r="K196" s="94">
        <v>0.51058111213363278</v>
      </c>
      <c r="L196" s="95"/>
      <c r="M196" s="96">
        <v>195</v>
      </c>
      <c r="N196" s="119">
        <v>5.3043035592106762E-2</v>
      </c>
      <c r="O196" s="119">
        <v>-0.35782939950924431</v>
      </c>
      <c r="P196" s="119">
        <v>0.20485162332029389</v>
      </c>
      <c r="Q196" s="119">
        <v>-0.10747093778493394</v>
      </c>
      <c r="R196" s="119">
        <v>-0.66641557290377074</v>
      </c>
      <c r="S196" s="119">
        <v>-3.2498748828778474</v>
      </c>
      <c r="T196" s="119">
        <v>1.2206070155098372</v>
      </c>
      <c r="U196" s="116">
        <v>-2.4387440566513381</v>
      </c>
      <c r="V196" s="116">
        <v>0.7934311287528435</v>
      </c>
      <c r="W196" s="88">
        <v>2.6526025274178296E-2</v>
      </c>
      <c r="X196" s="50"/>
      <c r="Y196" s="89">
        <v>195</v>
      </c>
      <c r="Z196" s="116">
        <f>(幕後結果!$AB$2+幕後結果!$AB$4*幕後結果_最佳化!$N1197)*12/3</f>
        <v>1.7565276954381856E-2</v>
      </c>
      <c r="AA196" s="116">
        <f>(幕後結果!$AC$2+幕後結果!$AC$4*幕後結果_最佳化!$O1197)*12/3</f>
        <v>-1.8664250435268246</v>
      </c>
      <c r="AB196" s="116">
        <f>(幕後結果!$AD$2+幕後結果!$AD$4*幕後結果_最佳化!$P1197)*12/3</f>
        <v>0.61939286316985243</v>
      </c>
      <c r="AC196" s="116">
        <f>(幕後結果!$AE$2+幕後結果!$AE$4*幕後結果_最佳化!$Q1197)*12/3</f>
        <v>0.79946468057023745</v>
      </c>
      <c r="AD196" s="116">
        <f>(幕後結果!$AF$2+幕後結果!$AF$4*幕後結果_最佳化!$R1197)*12/3</f>
        <v>-0.55849201129740378</v>
      </c>
      <c r="AE196" s="116">
        <f>(幕後結果!$AG$2+幕後結果!$AG$4*幕後結果_最佳化!$S1197)*12/3</f>
        <v>-2.2066562769649343</v>
      </c>
      <c r="AF196" s="116">
        <f>(幕後結果!$AH$2+幕後結果!$AH$4*幕後結果_最佳化!$T1197)*12/3</f>
        <v>2.3382862272715021</v>
      </c>
      <c r="AG196" s="116">
        <f>(幕後結果!$AI$2+幕後結果!$AI$4*幕後結果_最佳化!$U1197)*12/3</f>
        <v>-3.863272466517119</v>
      </c>
      <c r="AH196" s="116">
        <f>(幕後結果!$AJ$2+幕後結果!$AJ$4*幕後結果_最佳化!$V1197)*12/3</f>
        <v>0.5128562758063242</v>
      </c>
      <c r="AI196" s="90">
        <f>(幕後結果!$AK$2+幕後結果!$AK$4*幕後結果_最佳化!$W1197)*12/3</f>
        <v>-0.80859017537745659</v>
      </c>
      <c r="AJ196" s="50"/>
      <c r="AK196" s="50"/>
      <c r="AL196" s="50"/>
      <c r="AM196" s="98">
        <v>195</v>
      </c>
      <c r="AN196" s="116">
        <f t="shared" ref="AN196:AN259" si="40">B1197/SUM($B1197:$K1197)</f>
        <v>7.626907522811284E-2</v>
      </c>
      <c r="AO196" s="116">
        <f t="shared" ref="AO196:AO259" si="41">C1197/SUM($B1197:$K1197)</f>
        <v>0.10818928853820323</v>
      </c>
      <c r="AP196" s="116">
        <f t="shared" ref="AP196:AP259" si="42">D1197/SUM($B1197:$K1197)</f>
        <v>0.16171100272329728</v>
      </c>
      <c r="AQ196" s="116">
        <f t="shared" ref="AQ196:AQ259" si="43">E1197/SUM($B1197:$K1197)</f>
        <v>5.7452097354660579E-2</v>
      </c>
      <c r="AR196" s="116">
        <f t="shared" ref="AR196:AR259" si="44">F1197/SUM($B1197:$K1197)</f>
        <v>0.15178161247362984</v>
      </c>
      <c r="AS196" s="116">
        <f t="shared" ref="AS196:AS259" si="45">G1197/SUM($B1197:$K1197)</f>
        <v>1.6851053335376915E-2</v>
      </c>
      <c r="AT196" s="116">
        <f t="shared" ref="AT196:AT259" si="46">H1197/SUM($B1197:$K1197)</f>
        <v>0.10647358219325188</v>
      </c>
      <c r="AU196" s="116">
        <f t="shared" ref="AU196:AU259" si="47">I1197/SUM($B1197:$K1197)</f>
        <v>5.9703463989683569E-2</v>
      </c>
      <c r="AV196" s="116">
        <f t="shared" ref="AV196:AV259" si="48">J1197/SUM($B1197:$K1197)</f>
        <v>0.13322668379451172</v>
      </c>
      <c r="AW196" s="116">
        <f t="shared" ref="AW196:AW259" si="49">K1197/SUM($B1197:$K1197)</f>
        <v>0.12834214036927202</v>
      </c>
      <c r="AX196" s="116">
        <f t="shared" ref="AX196:AX259" si="50">SUM(AN196:AW196)</f>
        <v>0.99999999999999989</v>
      </c>
      <c r="AY196" s="116">
        <f>SUMPRODUCT(AN196:AW196,幕後結果_最佳化!$Z$1005:$AI$1005)</f>
        <v>9.5178589171840272E-3</v>
      </c>
      <c r="AZ196" s="116">
        <f>(SUMPRODUCT(AN196:AW196,MMULT(AN196:AW196,幕後結果!$AB$9:$AK$18)))*252</f>
        <v>4.19976116831327E-2</v>
      </c>
      <c r="BA196" s="116">
        <f t="shared" ref="BA196:BA259" si="51">AZ196^0.5</f>
        <v>0.20493318833984089</v>
      </c>
      <c r="BB196" s="92">
        <f t="shared" ref="BB196:BB259" si="52">(AY196-$BC$2)/$BA196</f>
        <v>-0.16289280107943443</v>
      </c>
      <c r="BC196" s="50"/>
      <c r="BD196" s="50"/>
    </row>
    <row r="197" spans="1:56">
      <c r="A197" s="85">
        <v>196</v>
      </c>
      <c r="B197" s="116">
        <v>8.5029573322985774E-2</v>
      </c>
      <c r="C197" s="116">
        <v>4.2511992411011779E-2</v>
      </c>
      <c r="D197" s="116">
        <v>0.54337975545124606</v>
      </c>
      <c r="E197" s="116">
        <v>0.85525588356435756</v>
      </c>
      <c r="F197" s="116">
        <v>0.99181040452810842</v>
      </c>
      <c r="G197" s="116">
        <v>0.53427305910386447</v>
      </c>
      <c r="H197" s="116">
        <v>0.95868148847706891</v>
      </c>
      <c r="I197" s="116">
        <v>0.54949776938898709</v>
      </c>
      <c r="J197" s="116">
        <v>0.36769259397758969</v>
      </c>
      <c r="K197" s="94">
        <v>0.90942015284645628</v>
      </c>
      <c r="L197" s="95"/>
      <c r="M197" s="96">
        <v>196</v>
      </c>
      <c r="N197" s="119">
        <v>-1.3720137845936879</v>
      </c>
      <c r="O197" s="119">
        <v>-1.7222514142372594</v>
      </c>
      <c r="P197" s="119">
        <v>0.10895209198520195</v>
      </c>
      <c r="Q197" s="119">
        <v>1.0592449627693206</v>
      </c>
      <c r="R197" s="119">
        <v>2.4003547220339225</v>
      </c>
      <c r="S197" s="119">
        <v>8.6015769054829286E-2</v>
      </c>
      <c r="T197" s="119">
        <v>1.7355862266843389</v>
      </c>
      <c r="U197" s="116">
        <v>0.12439256332805682</v>
      </c>
      <c r="V197" s="116">
        <v>-0.33797080612410146</v>
      </c>
      <c r="W197" s="88">
        <v>1.3371928527328079</v>
      </c>
      <c r="X197" s="50"/>
      <c r="Y197" s="89">
        <v>196</v>
      </c>
      <c r="Z197" s="116">
        <f>(幕後結果!$AB$2+幕後結果!$AB$4*幕後結果_最佳化!$N1198)*12/3</f>
        <v>-1.7517145837333647</v>
      </c>
      <c r="AA197" s="116">
        <f>(幕後結果!$AC$2+幕後結果!$AC$4*幕後結果_最佳化!$O1198)*12/3</f>
        <v>-3.8705142509289856</v>
      </c>
      <c r="AB197" s="116">
        <f>(幕後結果!$AD$2+幕後結果!$AD$4*幕後結果_最佳化!$P1198)*12/3</f>
        <v>-3.1428013905970276E-2</v>
      </c>
      <c r="AC197" s="116">
        <f>(幕後結果!$AE$2+幕後結果!$AE$4*幕後結果_最佳化!$Q1198)*12/3</f>
        <v>1.3019450051701151</v>
      </c>
      <c r="AD197" s="116">
        <f>(幕後結果!$AF$2+幕後結果!$AF$4*幕後結果_最佳化!$R1198)*12/3</f>
        <v>1.4964081264149491</v>
      </c>
      <c r="AE197" s="116">
        <f>(幕後結果!$AG$2+幕後結果!$AG$4*幕後結果_最佳化!$S1198)*12/3</f>
        <v>0.49640922898435685</v>
      </c>
      <c r="AF197" s="116">
        <f>(幕後結果!$AH$2+幕後結果!$AH$4*幕後結果_最佳化!$T1198)*12/3</f>
        <v>2.930157568936854</v>
      </c>
      <c r="AG197" s="116">
        <f>(幕後結果!$AI$2+幕後結果!$AI$4*幕後結果_最佳化!$U1198)*12/3</f>
        <v>-0.90355678645842241</v>
      </c>
      <c r="AH197" s="116">
        <f>(幕後結果!$AJ$2+幕後結果!$AJ$4*幕後結果_最佳化!$V1198)*12/3</f>
        <v>-0.33290496831492961</v>
      </c>
      <c r="AI197" s="90">
        <f>(幕後結果!$AK$2+幕後結果!$AK$4*幕後結果_最佳化!$W1198)*12/3</f>
        <v>0.21026243631648814</v>
      </c>
      <c r="AJ197" s="50"/>
      <c r="AK197" s="50"/>
      <c r="AL197" s="50"/>
      <c r="AM197" s="98">
        <v>196</v>
      </c>
      <c r="AN197" s="116">
        <f t="shared" si="40"/>
        <v>5.7968686643303999E-2</v>
      </c>
      <c r="AO197" s="116">
        <f t="shared" si="41"/>
        <v>2.190373803121369E-2</v>
      </c>
      <c r="AP197" s="116">
        <f t="shared" si="42"/>
        <v>9.7966902032151235E-2</v>
      </c>
      <c r="AQ197" s="116">
        <f t="shared" si="43"/>
        <v>0.23722452017435627</v>
      </c>
      <c r="AR197" s="116">
        <f t="shared" si="44"/>
        <v>5.6889348612507364E-2</v>
      </c>
      <c r="AS197" s="116">
        <f t="shared" si="45"/>
        <v>0.12990001313193528</v>
      </c>
      <c r="AT197" s="116">
        <f t="shared" si="46"/>
        <v>2.3122516734600421E-2</v>
      </c>
      <c r="AU197" s="116">
        <f t="shared" si="47"/>
        <v>2.8747335263735119E-2</v>
      </c>
      <c r="AV197" s="116">
        <f t="shared" si="48"/>
        <v>0.2074540586531726</v>
      </c>
      <c r="AW197" s="116">
        <f t="shared" si="49"/>
        <v>0.13882288072302396</v>
      </c>
      <c r="AX197" s="116">
        <f t="shared" si="50"/>
        <v>0.99999999999999978</v>
      </c>
      <c r="AY197" s="116">
        <f>SUMPRODUCT(AN197:AW197,幕後結果_最佳化!$Z$1005:$AI$1005)</f>
        <v>0.23836270039443258</v>
      </c>
      <c r="AZ197" s="116">
        <f>(SUMPRODUCT(AN197:AW197,MMULT(AN197:AW197,幕後結果!$AB$9:$AK$18)))*252</f>
        <v>4.4654929458902932E-2</v>
      </c>
      <c r="BA197" s="116">
        <f t="shared" si="51"/>
        <v>0.2113171300649877</v>
      </c>
      <c r="BB197" s="92">
        <f t="shared" si="52"/>
        <v>0.92497328699438941</v>
      </c>
      <c r="BC197" s="50"/>
      <c r="BD197" s="50"/>
    </row>
    <row r="198" spans="1:56">
      <c r="A198" s="85">
        <v>197</v>
      </c>
      <c r="B198" s="116">
        <v>0.84388418409122212</v>
      </c>
      <c r="C198" s="116">
        <v>0.37935640138783189</v>
      </c>
      <c r="D198" s="116">
        <v>0.41538773086728997</v>
      </c>
      <c r="E198" s="116">
        <v>6.5171890909298202E-2</v>
      </c>
      <c r="F198" s="116">
        <v>0.9604718656098199</v>
      </c>
      <c r="G198" s="116">
        <v>0.69777089057157116</v>
      </c>
      <c r="H198" s="116">
        <v>0.66675777201414332</v>
      </c>
      <c r="I198" s="116">
        <v>0.1584024604006975</v>
      </c>
      <c r="J198" s="116">
        <v>0.29521482947699185</v>
      </c>
      <c r="K198" s="94">
        <v>0.70216559342406693</v>
      </c>
      <c r="L198" s="95"/>
      <c r="M198" s="96">
        <v>197</v>
      </c>
      <c r="N198" s="119">
        <v>1.0105504703198132</v>
      </c>
      <c r="O198" s="119">
        <v>-0.3071715453081712</v>
      </c>
      <c r="P198" s="119">
        <v>-0.21370711605260084</v>
      </c>
      <c r="Q198" s="119">
        <v>-1.5127476069854628</v>
      </c>
      <c r="R198" s="119">
        <v>1.7561882590994571</v>
      </c>
      <c r="S198" s="119">
        <v>0.51800007234228185</v>
      </c>
      <c r="T198" s="119">
        <v>0.43097787773749435</v>
      </c>
      <c r="U198" s="116">
        <v>-1.0010452740495097</v>
      </c>
      <c r="V198" s="116">
        <v>-0.53821350291174563</v>
      </c>
      <c r="W198" s="88">
        <v>0.53063921834366456</v>
      </c>
      <c r="X198" s="50"/>
      <c r="Y198" s="89">
        <v>197</v>
      </c>
      <c r="Z198" s="116">
        <f>(幕後結果!$AB$2+幕後結果!$AB$4*幕後結果_最佳化!$N1199)*12/3</f>
        <v>1.2063590125625145</v>
      </c>
      <c r="AA198" s="116">
        <f>(幕後結果!$AC$2+幕後結果!$AC$4*幕後結果_最佳化!$O1199)*12/3</f>
        <v>-1.7134217219942378</v>
      </c>
      <c r="AB198" s="116">
        <f>(幕後結果!$AD$2+幕後結果!$AD$4*幕後結果_最佳化!$P1199)*12/3</f>
        <v>0.55047197195232045</v>
      </c>
      <c r="AC198" s="116">
        <f>(幕後結果!$AE$2+幕後結果!$AE$4*幕後結果_最佳化!$Q1199)*12/3</f>
        <v>-0.25244825486747335</v>
      </c>
      <c r="AD198" s="116">
        <f>(幕後結果!$AF$2+幕後結果!$AF$4*幕後結果_最佳化!$R1199)*12/3</f>
        <v>0.88223680870951604</v>
      </c>
      <c r="AE198" s="116">
        <f>(幕後結果!$AG$2+幕後結果!$AG$4*幕後結果_最佳化!$S1199)*12/3</f>
        <v>0.14373031482348539</v>
      </c>
      <c r="AF198" s="116">
        <f>(幕後結果!$AH$2+幕後結果!$AH$4*幕後結果_最佳化!$T1199)*12/3</f>
        <v>2.3170251520765754</v>
      </c>
      <c r="AG198" s="116">
        <f>(幕後結果!$AI$2+幕後結果!$AI$4*幕後結果_最佳化!$U1199)*12/3</f>
        <v>-1.1168970039662733</v>
      </c>
      <c r="AH198" s="116">
        <f>(幕後結果!$AJ$2+幕後結果!$AJ$4*幕後結果_最佳化!$V1199)*12/3</f>
        <v>-9.7117138981565043E-2</v>
      </c>
      <c r="AI198" s="90">
        <f>(幕後結果!$AK$2+幕後結果!$AK$4*幕後結果_最佳化!$W1199)*12/3</f>
        <v>0.21925114517708297</v>
      </c>
      <c r="AJ198" s="50"/>
      <c r="AK198" s="50"/>
      <c r="AL198" s="50"/>
      <c r="AM198" s="98">
        <v>197</v>
      </c>
      <c r="AN198" s="116">
        <f t="shared" si="40"/>
        <v>0.18749014139184514</v>
      </c>
      <c r="AO198" s="116">
        <f t="shared" si="41"/>
        <v>0.20270467113047991</v>
      </c>
      <c r="AP198" s="116">
        <f t="shared" si="42"/>
        <v>0.15529403927311003</v>
      </c>
      <c r="AQ198" s="116">
        <f t="shared" si="43"/>
        <v>8.3765467689601733E-2</v>
      </c>
      <c r="AR198" s="116">
        <f t="shared" si="44"/>
        <v>2.7418182258956793E-2</v>
      </c>
      <c r="AS198" s="116">
        <f t="shared" si="45"/>
        <v>1.6406684401615117E-2</v>
      </c>
      <c r="AT198" s="116">
        <f t="shared" si="46"/>
        <v>2.608352983075081E-2</v>
      </c>
      <c r="AU198" s="116">
        <f t="shared" si="47"/>
        <v>0.14263761599666944</v>
      </c>
      <c r="AV198" s="116">
        <f t="shared" si="48"/>
        <v>3.7358039029523463E-2</v>
      </c>
      <c r="AW198" s="116">
        <f t="shared" si="49"/>
        <v>0.12084162899744756</v>
      </c>
      <c r="AX198" s="116">
        <f t="shared" si="50"/>
        <v>0.99999999999999989</v>
      </c>
      <c r="AY198" s="116">
        <f>SUMPRODUCT(AN198:AW198,幕後結果_最佳化!$Z$1005:$AI$1005)</f>
        <v>-0.2635339480286078</v>
      </c>
      <c r="AZ198" s="116">
        <f>(SUMPRODUCT(AN198:AW198,MMULT(AN198:AW198,幕後結果!$AB$9:$AK$18)))*252</f>
        <v>6.2615725260349434E-2</v>
      </c>
      <c r="BA198" s="116">
        <f t="shared" si="51"/>
        <v>0.25023134348108639</v>
      </c>
      <c r="BB198" s="92">
        <f t="shared" si="52"/>
        <v>-1.2246025768221536</v>
      </c>
      <c r="BC198" s="50"/>
      <c r="BD198" s="50"/>
    </row>
    <row r="199" spans="1:56">
      <c r="A199" s="85">
        <v>198</v>
      </c>
      <c r="B199" s="116">
        <v>0.85412216455814072</v>
      </c>
      <c r="C199" s="116">
        <v>0.54897708607090712</v>
      </c>
      <c r="D199" s="116">
        <v>0.29996836450460629</v>
      </c>
      <c r="E199" s="116">
        <v>0.32017397839038875</v>
      </c>
      <c r="F199" s="116">
        <v>0.19913057109830179</v>
      </c>
      <c r="G199" s="116">
        <v>0.12092643213590493</v>
      </c>
      <c r="H199" s="116">
        <v>0.87908632899152317</v>
      </c>
      <c r="I199" s="116">
        <v>0.15083384195441307</v>
      </c>
      <c r="J199" s="116">
        <v>0.65734884312119268</v>
      </c>
      <c r="K199" s="94">
        <v>2.066416548953387E-2</v>
      </c>
      <c r="L199" s="95"/>
      <c r="M199" s="96">
        <v>198</v>
      </c>
      <c r="N199" s="119">
        <v>1.0542779719028161</v>
      </c>
      <c r="O199" s="119">
        <v>0.12307737414779053</v>
      </c>
      <c r="P199" s="119">
        <v>-0.52449150184295823</v>
      </c>
      <c r="Q199" s="119">
        <v>-0.46721235258020044</v>
      </c>
      <c r="R199" s="119">
        <v>-0.84473082965962187</v>
      </c>
      <c r="S199" s="119">
        <v>-1.1703681076013124</v>
      </c>
      <c r="T199" s="119">
        <v>1.1704315580996381</v>
      </c>
      <c r="U199" s="116">
        <v>-1.0328637096624802</v>
      </c>
      <c r="V199" s="116">
        <v>0.40523835573804312</v>
      </c>
      <c r="W199" s="88">
        <v>-2.0402208802232487</v>
      </c>
      <c r="X199" s="50"/>
      <c r="Y199" s="89">
        <v>198</v>
      </c>
      <c r="Z199" s="116">
        <f>(幕後結果!$AB$2+幕後結果!$AB$4*幕後結果_最佳化!$N1200)*12/3</f>
        <v>1.2606489095077549</v>
      </c>
      <c r="AA199" s="116">
        <f>(幕後結果!$AC$2+幕後結果!$AC$4*幕後結果_最佳化!$O1200)*12/3</f>
        <v>-1.116708066710725</v>
      </c>
      <c r="AB199" s="116">
        <f>(幕後結果!$AD$2+幕後結果!$AD$4*幕後結果_最佳化!$P1200)*12/3</f>
        <v>0.33821765412407584</v>
      </c>
      <c r="AC199" s="116">
        <f>(幕後結果!$AE$2+幕後結果!$AE$4*幕後結果_最佳化!$Q1200)*12/3</f>
        <v>0.50950998106938217</v>
      </c>
      <c r="AD199" s="116">
        <f>(幕後結果!$AF$2+幕後結果!$AF$4*幕後結果_最佳化!$R1200)*12/3</f>
        <v>-0.76476612060902605</v>
      </c>
      <c r="AE199" s="116">
        <f>(幕後結果!$AG$2+幕後結果!$AG$4*幕後結果_最佳化!$S1200)*12/3</f>
        <v>-0.70286044044148233</v>
      </c>
      <c r="AF199" s="116">
        <f>(幕後結果!$AH$2+幕後結果!$AH$4*幕後結果_最佳化!$T1200)*12/3</f>
        <v>2.3616539498513243</v>
      </c>
      <c r="AG199" s="116">
        <f>(幕後結果!$AI$2+幕後結果!$AI$4*幕後結果_最佳化!$U1200)*12/3</f>
        <v>-1.6820758677580592</v>
      </c>
      <c r="AH199" s="116">
        <f>(幕後結果!$AJ$2+幕後結果!$AJ$4*幕後結果_最佳化!$V1200)*12/3</f>
        <v>0.62756457148974087</v>
      </c>
      <c r="AI199" s="90">
        <f>(幕後結果!$AK$2+幕後結果!$AK$4*幕後結果_最佳化!$W1200)*12/3</f>
        <v>-1.3072930329877293</v>
      </c>
      <c r="AJ199" s="50"/>
      <c r="AK199" s="50"/>
      <c r="AL199" s="50"/>
      <c r="AM199" s="98">
        <v>198</v>
      </c>
      <c r="AN199" s="116">
        <f t="shared" si="40"/>
        <v>0.17019363691343156</v>
      </c>
      <c r="AO199" s="116">
        <f t="shared" si="41"/>
        <v>6.0364230430889294E-2</v>
      </c>
      <c r="AP199" s="116">
        <f t="shared" si="42"/>
        <v>0.20576124574461785</v>
      </c>
      <c r="AQ199" s="116">
        <f t="shared" si="43"/>
        <v>1.731891243215879E-3</v>
      </c>
      <c r="AR199" s="116">
        <f t="shared" si="44"/>
        <v>2.0111735464693487E-2</v>
      </c>
      <c r="AS199" s="116">
        <f t="shared" si="45"/>
        <v>0.10439961762929628</v>
      </c>
      <c r="AT199" s="116">
        <f t="shared" si="46"/>
        <v>4.6706649740671444E-2</v>
      </c>
      <c r="AU199" s="116">
        <f t="shared" si="47"/>
        <v>0.14410802214328766</v>
      </c>
      <c r="AV199" s="116">
        <f t="shared" si="48"/>
        <v>0.16423264586640762</v>
      </c>
      <c r="AW199" s="116">
        <f t="shared" si="49"/>
        <v>8.2390324823488903E-2</v>
      </c>
      <c r="AX199" s="116">
        <f t="shared" si="50"/>
        <v>0.99999999999999978</v>
      </c>
      <c r="AY199" s="116">
        <f>SUMPRODUCT(AN199:AW199,幕後結果_最佳化!$Z$1005:$AI$1005)</f>
        <v>-3.7339363401921975E-2</v>
      </c>
      <c r="AZ199" s="116">
        <f>(SUMPRODUCT(AN199:AW199,MMULT(AN199:AW199,幕後結果!$AB$9:$AK$18)))*252</f>
        <v>6.0269695002748293E-2</v>
      </c>
      <c r="BA199" s="116">
        <f t="shared" si="51"/>
        <v>0.24549886965676296</v>
      </c>
      <c r="BB199" s="92">
        <f t="shared" si="52"/>
        <v>-0.32684208898438633</v>
      </c>
      <c r="BC199" s="50"/>
      <c r="BD199" s="50"/>
    </row>
    <row r="200" spans="1:56">
      <c r="A200" s="85">
        <v>199</v>
      </c>
      <c r="B200" s="116">
        <v>0.42423342673567022</v>
      </c>
      <c r="C200" s="116">
        <v>0.11293155393443333</v>
      </c>
      <c r="D200" s="116">
        <v>0.95753151332455255</v>
      </c>
      <c r="E200" s="116">
        <v>0.94567106224075803</v>
      </c>
      <c r="F200" s="116">
        <v>0.51924464042462359</v>
      </c>
      <c r="G200" s="116">
        <v>0.90637885636347293</v>
      </c>
      <c r="H200" s="116">
        <v>0.39638852152082205</v>
      </c>
      <c r="I200" s="116">
        <v>0.48218198617173424</v>
      </c>
      <c r="J200" s="116">
        <v>0.58096100810502183</v>
      </c>
      <c r="K200" s="94">
        <v>7.4763320865537386E-2</v>
      </c>
      <c r="L200" s="95"/>
      <c r="M200" s="96">
        <v>199</v>
      </c>
      <c r="N200" s="119">
        <v>-0.19107497498982146</v>
      </c>
      <c r="O200" s="119">
        <v>-1.2110842738813359</v>
      </c>
      <c r="P200" s="119">
        <v>1.7227321512004661</v>
      </c>
      <c r="Q200" s="119">
        <v>1.6042549105504225</v>
      </c>
      <c r="R200" s="119">
        <v>4.8257883963498283E-2</v>
      </c>
      <c r="S200" s="119">
        <v>1.3187811517238288</v>
      </c>
      <c r="T200" s="119">
        <v>-0.26270619305573689</v>
      </c>
      <c r="U200" s="116">
        <v>-4.4677996609199383E-2</v>
      </c>
      <c r="V200" s="116">
        <v>0.20435258010559604</v>
      </c>
      <c r="W200" s="88">
        <v>-1.4412054762741089</v>
      </c>
      <c r="X200" s="50"/>
      <c r="Y200" s="89">
        <v>199</v>
      </c>
      <c r="Z200" s="116">
        <f>(幕後結果!$AB$2+幕後結果!$AB$4*幕後結果_最佳化!$N1201)*12/3</f>
        <v>-0.28551953597079838</v>
      </c>
      <c r="AA200" s="116">
        <f>(幕後結果!$AC$2+幕後結果!$AC$4*幕後結果_最佳化!$O1201)*12/3</f>
        <v>-3.0634826976981508</v>
      </c>
      <c r="AB200" s="116">
        <f>(幕後結果!$AD$2+幕後結果!$AD$4*幕後結果_最佳化!$P1201)*12/3</f>
        <v>1.7736102145598531</v>
      </c>
      <c r="AC200" s="116">
        <f>(幕後結果!$AE$2+幕後結果!$AE$4*幕後結果_最佳化!$Q1201)*12/3</f>
        <v>2.2363760763219132</v>
      </c>
      <c r="AD200" s="116">
        <f>(幕後結果!$AF$2+幕後結果!$AF$4*幕後結果_最佳化!$R1201)*12/3</f>
        <v>0.12754549399631124</v>
      </c>
      <c r="AE200" s="116">
        <f>(幕後結果!$AG$2+幕後結果!$AG$4*幕後結果_最佳化!$S1201)*12/3</f>
        <v>2.1480574913386592</v>
      </c>
      <c r="AF200" s="116">
        <f>(幕後結果!$AH$2+幕後結果!$AH$4*幕後結果_最佳化!$T1201)*12/3</f>
        <v>0.8292433782649411</v>
      </c>
      <c r="AG200" s="116">
        <f>(幕後結果!$AI$2+幕後結果!$AI$4*幕後結果_最佳化!$U1201)*12/3</f>
        <v>-0.90373210213251876</v>
      </c>
      <c r="AH200" s="116">
        <f>(幕後結果!$AJ$2+幕後結果!$AJ$4*幕後結果_最佳化!$V1201)*12/3</f>
        <v>1.0889665508071689E-2</v>
      </c>
      <c r="AI200" s="90">
        <f>(幕後結果!$AK$2+幕後結果!$AK$4*幕後結果_最佳化!$W1201)*12/3</f>
        <v>-1.0636795566498356</v>
      </c>
      <c r="AJ200" s="50"/>
      <c r="AK200" s="50"/>
      <c r="AL200" s="50"/>
      <c r="AM200" s="98">
        <v>199</v>
      </c>
      <c r="AN200" s="116">
        <f t="shared" si="40"/>
        <v>0.20210229175164854</v>
      </c>
      <c r="AO200" s="116">
        <f t="shared" si="41"/>
        <v>8.4434901198119319E-2</v>
      </c>
      <c r="AP200" s="116">
        <f t="shared" si="42"/>
        <v>9.77836075617316E-2</v>
      </c>
      <c r="AQ200" s="116">
        <f t="shared" si="43"/>
        <v>9.3930107880791452E-2</v>
      </c>
      <c r="AR200" s="116">
        <f t="shared" si="44"/>
        <v>2.6045815121731881E-2</v>
      </c>
      <c r="AS200" s="116">
        <f t="shared" si="45"/>
        <v>0.20511170901519452</v>
      </c>
      <c r="AT200" s="116">
        <f t="shared" si="46"/>
        <v>8.865865341594853E-2</v>
      </c>
      <c r="AU200" s="116">
        <f t="shared" si="47"/>
        <v>8.1934439409707807E-2</v>
      </c>
      <c r="AV200" s="116">
        <f t="shared" si="48"/>
        <v>0.11915236473157478</v>
      </c>
      <c r="AW200" s="116">
        <f t="shared" si="49"/>
        <v>8.4610991355175004E-4</v>
      </c>
      <c r="AX200" s="116">
        <f t="shared" si="50"/>
        <v>1</v>
      </c>
      <c r="AY200" s="116">
        <f>SUMPRODUCT(AN200:AW200,幕後結果_最佳化!$Z$1005:$AI$1005)</f>
        <v>0.12774908949762914</v>
      </c>
      <c r="AZ200" s="116">
        <f>(SUMPRODUCT(AN200:AW200,MMULT(AN200:AW200,幕後結果!$AB$9:$AK$18)))*252</f>
        <v>6.0018941283001309E-2</v>
      </c>
      <c r="BA200" s="116">
        <f t="shared" si="51"/>
        <v>0.24498763495940221</v>
      </c>
      <c r="BB200" s="92">
        <f t="shared" si="52"/>
        <v>0.34634029391601662</v>
      </c>
      <c r="BC200" s="50"/>
      <c r="BD200" s="50"/>
    </row>
    <row r="201" spans="1:56">
      <c r="A201" s="85">
        <v>200</v>
      </c>
      <c r="B201" s="116">
        <v>0.695948217407933</v>
      </c>
      <c r="C201" s="116">
        <v>0.36736951214432922</v>
      </c>
      <c r="D201" s="116">
        <v>0.88220267160629295</v>
      </c>
      <c r="E201" s="116">
        <v>0.55944298045709484</v>
      </c>
      <c r="F201" s="116">
        <v>9.3356809067856927E-2</v>
      </c>
      <c r="G201" s="116">
        <v>0.95728263256344803</v>
      </c>
      <c r="H201" s="116">
        <v>0.69586958142393396</v>
      </c>
      <c r="I201" s="116">
        <v>0.83777723614064925</v>
      </c>
      <c r="J201" s="116">
        <v>0.2569864484059281</v>
      </c>
      <c r="K201" s="94">
        <v>2.1480969899108748E-2</v>
      </c>
      <c r="L201" s="95"/>
      <c r="M201" s="96">
        <v>200</v>
      </c>
      <c r="N201" s="119">
        <v>0.51278236752116857</v>
      </c>
      <c r="O201" s="119">
        <v>-0.33882837487057771</v>
      </c>
      <c r="P201" s="119">
        <v>1.1860699999035564</v>
      </c>
      <c r="Q201" s="119">
        <v>0.14955712225702736</v>
      </c>
      <c r="R201" s="119">
        <v>-1.3203636969835821</v>
      </c>
      <c r="S201" s="119">
        <v>1.719987383970788</v>
      </c>
      <c r="T201" s="119">
        <v>0.51255757379918065</v>
      </c>
      <c r="U201" s="116">
        <v>0.98536354888004296</v>
      </c>
      <c r="V201" s="116">
        <v>-0.65266402963058345</v>
      </c>
      <c r="W201" s="88">
        <v>-2.0240798181058621</v>
      </c>
      <c r="X201" s="50"/>
      <c r="Y201" s="89">
        <v>200</v>
      </c>
      <c r="Z201" s="116">
        <f>(幕後結果!$AB$2+幕後結果!$AB$4*幕後結果_最佳化!$N1202)*12/3</f>
        <v>0.58835482697532671</v>
      </c>
      <c r="AA201" s="116">
        <f>(幕後結果!$AC$2+幕後結果!$AC$4*幕後結果_最佳化!$O1202)*12/3</f>
        <v>-1.800295760113291</v>
      </c>
      <c r="AB201" s="116">
        <f>(幕後結果!$AD$2+幕後結果!$AD$4*幕後結果_最佳化!$P1202)*12/3</f>
        <v>1.6094689585315642</v>
      </c>
      <c r="AC201" s="116">
        <f>(幕後結果!$AE$2+幕後結果!$AE$4*幕後結果_最佳化!$Q1202)*12/3</f>
        <v>1.2478314482501931</v>
      </c>
      <c r="AD201" s="116">
        <f>(幕後結果!$AF$2+幕後結果!$AF$4*幕後結果_最佳化!$R1202)*12/3</f>
        <v>-0.89710556394809027</v>
      </c>
      <c r="AE201" s="116">
        <f>(幕後結果!$AG$2+幕後結果!$AG$4*幕後結果_最佳化!$S1202)*12/3</f>
        <v>1.7811103815663396</v>
      </c>
      <c r="AF201" s="116">
        <f>(幕後結果!$AH$2+幕後結果!$AH$4*幕後結果_最佳化!$T1202)*12/3</f>
        <v>1.469525303146052</v>
      </c>
      <c r="AG201" s="116">
        <f>(幕後結果!$AI$2+幕後結果!$AI$4*幕後結果_最佳化!$U1202)*12/3</f>
        <v>0.4188121855767879</v>
      </c>
      <c r="AH201" s="116">
        <f>(幕後結果!$AJ$2+幕後結果!$AJ$4*幕後結果_最佳化!$V1202)*12/3</f>
        <v>-0.10648880221332419</v>
      </c>
      <c r="AI201" s="90">
        <f>(幕後結果!$AK$2+幕後結果!$AK$4*幕後結果_最佳化!$W1202)*12/3</f>
        <v>-1.3115748182999714</v>
      </c>
      <c r="AJ201" s="50"/>
      <c r="AK201" s="50"/>
      <c r="AL201" s="50"/>
      <c r="AM201" s="98">
        <v>200</v>
      </c>
      <c r="AN201" s="116">
        <f t="shared" si="40"/>
        <v>0.15468876325949957</v>
      </c>
      <c r="AO201" s="116">
        <f t="shared" si="41"/>
        <v>0.10962787554063529</v>
      </c>
      <c r="AP201" s="116">
        <f t="shared" si="42"/>
        <v>8.9283046381377323E-2</v>
      </c>
      <c r="AQ201" s="116">
        <f t="shared" si="43"/>
        <v>4.463912281375957E-2</v>
      </c>
      <c r="AR201" s="116">
        <f t="shared" si="44"/>
        <v>8.4315630163611155E-2</v>
      </c>
      <c r="AS201" s="116">
        <f t="shared" si="45"/>
        <v>0.12733848801859116</v>
      </c>
      <c r="AT201" s="116">
        <f t="shared" si="46"/>
        <v>8.5501596361473156E-2</v>
      </c>
      <c r="AU201" s="116">
        <f t="shared" si="47"/>
        <v>0.10110140144261516</v>
      </c>
      <c r="AV201" s="116">
        <f t="shared" si="48"/>
        <v>0.11680795370767533</v>
      </c>
      <c r="AW201" s="116">
        <f t="shared" si="49"/>
        <v>8.6696122310762333E-2</v>
      </c>
      <c r="AX201" s="116">
        <f t="shared" si="50"/>
        <v>1</v>
      </c>
      <c r="AY201" s="116">
        <f>SUMPRODUCT(AN201:AW201,幕後結果_最佳化!$Z$1005:$AI$1005)</f>
        <v>-3.958244200091722E-2</v>
      </c>
      <c r="AZ201" s="116">
        <f>(SUMPRODUCT(AN201:AW201,MMULT(AN201:AW201,幕後結果!$AB$9:$AK$18)))*252</f>
        <v>5.0968115189690147E-2</v>
      </c>
      <c r="BA201" s="116">
        <f t="shared" si="51"/>
        <v>0.22576119061895947</v>
      </c>
      <c r="BB201" s="92">
        <f t="shared" si="52"/>
        <v>-0.36535261784710987</v>
      </c>
      <c r="BC201" s="50"/>
      <c r="BD201" s="50"/>
    </row>
    <row r="202" spans="1:56">
      <c r="A202" s="85">
        <v>201</v>
      </c>
      <c r="B202" s="116">
        <v>0.31343248332569207</v>
      </c>
      <c r="C202" s="116">
        <v>0.19100585211644217</v>
      </c>
      <c r="D202" s="116">
        <v>0.7576971031234212</v>
      </c>
      <c r="E202" s="116">
        <v>0.87146695131862018</v>
      </c>
      <c r="F202" s="116">
        <v>0.25961937430850202</v>
      </c>
      <c r="G202" s="116">
        <v>0.36584550031247476</v>
      </c>
      <c r="H202" s="116">
        <v>0.97237408907818468</v>
      </c>
      <c r="I202" s="116">
        <v>0.84838683264579462</v>
      </c>
      <c r="J202" s="116">
        <v>0.58226274811941559</v>
      </c>
      <c r="K202" s="94">
        <v>0.72129930203574877</v>
      </c>
      <c r="L202" s="95"/>
      <c r="M202" s="96">
        <v>201</v>
      </c>
      <c r="N202" s="119">
        <v>-0.48614414923528648</v>
      </c>
      <c r="O202" s="119">
        <v>-0.87419566900680001</v>
      </c>
      <c r="P202" s="119">
        <v>0.69891397433197466</v>
      </c>
      <c r="Q202" s="119">
        <v>1.1333528705269804</v>
      </c>
      <c r="R202" s="119">
        <v>-0.64451929675364938</v>
      </c>
      <c r="S202" s="119">
        <v>-0.34287699305483688</v>
      </c>
      <c r="T202" s="119">
        <v>1.9168906761891082</v>
      </c>
      <c r="U202" s="116">
        <v>1.0295392732609563</v>
      </c>
      <c r="V202" s="116">
        <v>0.20768554659727786</v>
      </c>
      <c r="W202" s="88">
        <v>0.58670567469162027</v>
      </c>
      <c r="X202" s="50"/>
      <c r="Y202" s="89">
        <v>201</v>
      </c>
      <c r="Z202" s="116">
        <f>(幕後結果!$AB$2+幕後結果!$AB$4*幕後結果_最佳化!$N1203)*12/3</f>
        <v>-0.65186278636428097</v>
      </c>
      <c r="AA202" s="116">
        <f>(幕後結果!$AC$2+幕後結果!$AC$4*幕後結果_最佳化!$O1203)*12/3</f>
        <v>-2.6248627386281558</v>
      </c>
      <c r="AB202" s="116">
        <f>(幕後結果!$AD$2+幕後結果!$AD$4*幕後結果_最佳化!$P1203)*12/3</f>
        <v>0.83238635544951567</v>
      </c>
      <c r="AC202" s="116">
        <f>(幕後結果!$AE$2+幕後結果!$AE$4*幕後結果_最佳化!$Q1203)*12/3</f>
        <v>1.6942614197297681</v>
      </c>
      <c r="AD202" s="116">
        <f>(幕後結果!$AF$2+幕後結果!$AF$4*幕後結果_最佳化!$R1203)*12/3</f>
        <v>-0.4287055489455221</v>
      </c>
      <c r="AE202" s="116">
        <f>(幕後結果!$AG$2+幕後結果!$AG$4*幕後結果_最佳化!$S1203)*12/3</f>
        <v>0.4434974826757106</v>
      </c>
      <c r="AF202" s="116">
        <f>(幕後結果!$AH$2+幕後結果!$AH$4*幕後結果_最佳化!$T1203)*12/3</f>
        <v>2.6554739592938699</v>
      </c>
      <c r="AG202" s="116">
        <f>(幕後結果!$AI$2+幕後結果!$AI$4*幕後結果_最佳化!$U1203)*12/3</f>
        <v>7.3620090717810838E-3</v>
      </c>
      <c r="AH202" s="116">
        <f>(幕後結果!$AJ$2+幕後結果!$AJ$4*幕後結果_最佳化!$V1203)*12/3</f>
        <v>0.44296502034476304</v>
      </c>
      <c r="AI202" s="90">
        <f>(幕後結果!$AK$2+幕後結果!$AK$4*幕後結果_最佳化!$W1203)*12/3</f>
        <v>-0.31177888523292896</v>
      </c>
      <c r="AJ202" s="50"/>
      <c r="AK202" s="50"/>
      <c r="AL202" s="50"/>
      <c r="AM202" s="98">
        <v>201</v>
      </c>
      <c r="AN202" s="116">
        <f t="shared" si="40"/>
        <v>9.3722280970476232E-3</v>
      </c>
      <c r="AO202" s="116">
        <f t="shared" si="41"/>
        <v>0.10878840797694309</v>
      </c>
      <c r="AP202" s="116">
        <f t="shared" si="42"/>
        <v>9.4769721160547007E-3</v>
      </c>
      <c r="AQ202" s="116">
        <f t="shared" si="43"/>
        <v>0.10021508266990337</v>
      </c>
      <c r="AR202" s="116">
        <f t="shared" si="44"/>
        <v>0.18759601713836124</v>
      </c>
      <c r="AS202" s="116">
        <f t="shared" si="45"/>
        <v>7.5569129141902794E-2</v>
      </c>
      <c r="AT202" s="116">
        <f t="shared" si="46"/>
        <v>0.16093233816063715</v>
      </c>
      <c r="AU202" s="116">
        <f t="shared" si="47"/>
        <v>0.12839785938058892</v>
      </c>
      <c r="AV202" s="116">
        <f t="shared" si="48"/>
        <v>0.20711973301982223</v>
      </c>
      <c r="AW202" s="116">
        <f t="shared" si="49"/>
        <v>1.2532232298738819E-2</v>
      </c>
      <c r="AX202" s="116">
        <f t="shared" si="50"/>
        <v>0.99999999999999989</v>
      </c>
      <c r="AY202" s="116">
        <f>SUMPRODUCT(AN202:AW202,幕後結果_最佳化!$Z$1005:$AI$1005)</f>
        <v>6.1895404928753561E-2</v>
      </c>
      <c r="AZ202" s="116">
        <f>(SUMPRODUCT(AN202:AW202,MMULT(AN202:AW202,幕後結果!$AB$9:$AK$18)))*252</f>
        <v>4.5461399135301207E-2</v>
      </c>
      <c r="BA202" s="116">
        <f t="shared" si="51"/>
        <v>0.2132167890558837</v>
      </c>
      <c r="BB202" s="92">
        <f t="shared" si="52"/>
        <v>8.908963038447644E-2</v>
      </c>
      <c r="BC202" s="50"/>
      <c r="BD202" s="50"/>
    </row>
    <row r="203" spans="1:56">
      <c r="A203" s="85">
        <v>202</v>
      </c>
      <c r="B203" s="116">
        <v>0.91038426114747195</v>
      </c>
      <c r="C203" s="116">
        <v>0.30935734075780563</v>
      </c>
      <c r="D203" s="116">
        <v>0.50421192901779288</v>
      </c>
      <c r="E203" s="116">
        <v>7.7660802737019585E-2</v>
      </c>
      <c r="F203" s="116">
        <v>0.66277351114727345</v>
      </c>
      <c r="G203" s="116">
        <v>0.41903779796622231</v>
      </c>
      <c r="H203" s="116">
        <v>0.16652501450166346</v>
      </c>
      <c r="I203" s="116">
        <v>0.95273627200691591</v>
      </c>
      <c r="J203" s="116">
        <v>0.23297006403344844</v>
      </c>
      <c r="K203" s="94">
        <v>0.88601063422019188</v>
      </c>
      <c r="L203" s="95"/>
      <c r="M203" s="96">
        <v>202</v>
      </c>
      <c r="N203" s="119">
        <v>1.3431250741198542</v>
      </c>
      <c r="O203" s="119">
        <v>-0.49767280149083876</v>
      </c>
      <c r="P203" s="119">
        <v>1.0557936512363763E-2</v>
      </c>
      <c r="Q203" s="119">
        <v>-1.4209833308504953</v>
      </c>
      <c r="R203" s="119">
        <v>0.42004445608144564</v>
      </c>
      <c r="S203" s="119">
        <v>-0.20435563598735371</v>
      </c>
      <c r="T203" s="119">
        <v>-0.96798866836235009</v>
      </c>
      <c r="U203" s="116">
        <v>1.671984107417976</v>
      </c>
      <c r="V203" s="116">
        <v>-0.72910059928394477</v>
      </c>
      <c r="W203" s="88">
        <v>1.2055819260982437</v>
      </c>
      <c r="X203" s="50"/>
      <c r="Y203" s="89">
        <v>202</v>
      </c>
      <c r="Z203" s="116">
        <f>(幕後結果!$AB$2+幕後結果!$AB$4*幕後結果_最佳化!$N1204)*12/3</f>
        <v>1.6192671439048862</v>
      </c>
      <c r="AA203" s="116">
        <f>(幕後結果!$AC$2+幕後結果!$AC$4*幕後結果_最佳化!$O1204)*12/3</f>
        <v>-1.9470505768582285</v>
      </c>
      <c r="AB203" s="116">
        <f>(幕後結果!$AD$2+幕後結果!$AD$4*幕後結果_最佳化!$P1204)*12/3</f>
        <v>0.82549021506320275</v>
      </c>
      <c r="AC203" s="116">
        <f>(幕後結果!$AE$2+幕後結果!$AE$4*幕後結果_最佳化!$Q1204)*12/3</f>
        <v>-0.14618893919171283</v>
      </c>
      <c r="AD203" s="116">
        <f>(幕後結果!$AF$2+幕後結果!$AF$4*幕後結果_最佳化!$R1204)*12/3</f>
        <v>-2.0662650710966381E-2</v>
      </c>
      <c r="AE203" s="116">
        <f>(幕後結果!$AG$2+幕後結果!$AG$4*幕後結果_最佳化!$S1204)*12/3</f>
        <v>-0.3996790168770003</v>
      </c>
      <c r="AF203" s="116">
        <f>(幕後結果!$AH$2+幕後結果!$AH$4*幕後結果_最佳化!$T1204)*12/3</f>
        <v>0.83751341336674978</v>
      </c>
      <c r="AG203" s="116">
        <f>(幕後結果!$AI$2+幕後結果!$AI$4*幕後結果_最佳化!$U1204)*12/3</f>
        <v>1.8683649437103282</v>
      </c>
      <c r="AH203" s="116">
        <f>(幕後結果!$AJ$2+幕後結果!$AJ$4*幕後結果_最佳化!$V1204)*12/3</f>
        <v>-0.26825957941508483</v>
      </c>
      <c r="AI203" s="90">
        <f>(幕後結果!$AK$2+幕後結果!$AK$4*幕後結果_最佳化!$W1204)*12/3</f>
        <v>0.2742608524073003</v>
      </c>
      <c r="AJ203" s="50"/>
      <c r="AK203" s="50"/>
      <c r="AL203" s="50"/>
      <c r="AM203" s="98">
        <v>202</v>
      </c>
      <c r="AN203" s="116">
        <f t="shared" si="40"/>
        <v>0.15875256653581007</v>
      </c>
      <c r="AO203" s="116">
        <f t="shared" si="41"/>
        <v>0.11001357811164683</v>
      </c>
      <c r="AP203" s="116">
        <f t="shared" si="42"/>
        <v>7.3733308835631076E-2</v>
      </c>
      <c r="AQ203" s="116">
        <f t="shared" si="43"/>
        <v>0.16584478620437582</v>
      </c>
      <c r="AR203" s="116">
        <f t="shared" si="44"/>
        <v>7.3515724883249381E-2</v>
      </c>
      <c r="AS203" s="116">
        <f t="shared" si="45"/>
        <v>0.10548800275809526</v>
      </c>
      <c r="AT203" s="116">
        <f t="shared" si="46"/>
        <v>6.1830235461518786E-2</v>
      </c>
      <c r="AU203" s="116">
        <f t="shared" si="47"/>
        <v>8.2900131237681723E-2</v>
      </c>
      <c r="AV203" s="116">
        <f t="shared" si="48"/>
        <v>1.6676147610984484E-2</v>
      </c>
      <c r="AW203" s="116">
        <f t="shared" si="49"/>
        <v>0.15124551836100644</v>
      </c>
      <c r="AX203" s="116">
        <f t="shared" si="50"/>
        <v>0.99999999999999978</v>
      </c>
      <c r="AY203" s="116">
        <f>SUMPRODUCT(AN203:AW203,幕後結果_最佳化!$Z$1005:$AI$1005)</f>
        <v>2.7771772281492829E-3</v>
      </c>
      <c r="AZ203" s="116">
        <f>(SUMPRODUCT(AN203:AW203,MMULT(AN203:AW203,幕後結果!$AB$9:$AK$18)))*252</f>
        <v>4.8108962327227257E-2</v>
      </c>
      <c r="BA203" s="116">
        <f t="shared" si="51"/>
        <v>0.21933755339026478</v>
      </c>
      <c r="BB203" s="92">
        <f t="shared" si="52"/>
        <v>-0.18292728332052033</v>
      </c>
      <c r="BC203" s="50"/>
      <c r="BD203" s="50"/>
    </row>
    <row r="204" spans="1:56">
      <c r="A204" s="85">
        <v>203</v>
      </c>
      <c r="B204" s="116">
        <v>0.70830121492730624</v>
      </c>
      <c r="C204" s="116">
        <v>7.2436799334405499E-3</v>
      </c>
      <c r="D204" s="116">
        <v>0.85609210502856059</v>
      </c>
      <c r="E204" s="116">
        <v>0.54737188438024287</v>
      </c>
      <c r="F204" s="116">
        <v>0.22760192927689205</v>
      </c>
      <c r="G204" s="116">
        <v>0.58196639496186164</v>
      </c>
      <c r="H204" s="116">
        <v>0.70443999688203252</v>
      </c>
      <c r="I204" s="116">
        <v>4.5802113938600231E-2</v>
      </c>
      <c r="J204" s="116">
        <v>0.67555359186547226</v>
      </c>
      <c r="K204" s="94">
        <v>0.69823685654064316</v>
      </c>
      <c r="L204" s="95"/>
      <c r="M204" s="96">
        <v>203</v>
      </c>
      <c r="N204" s="119">
        <v>0.54842870608616756</v>
      </c>
      <c r="O204" s="119">
        <v>-2.4449465796723242</v>
      </c>
      <c r="P204" s="119">
        <v>1.0629253852265039</v>
      </c>
      <c r="Q204" s="119">
        <v>0.11902413940919646</v>
      </c>
      <c r="R204" s="119">
        <v>-0.7467675963371464</v>
      </c>
      <c r="S204" s="119">
        <v>0.20692656441679844</v>
      </c>
      <c r="T204" s="119">
        <v>0.53721370405040958</v>
      </c>
      <c r="U204" s="116">
        <v>-1.6869954447022726</v>
      </c>
      <c r="V204" s="116">
        <v>0.45530084799414988</v>
      </c>
      <c r="W204" s="88">
        <v>0.51933623823683051</v>
      </c>
      <c r="X204" s="50"/>
      <c r="Y204" s="89">
        <v>203</v>
      </c>
      <c r="Z204" s="116">
        <f>(幕後結果!$AB$2+幕後結果!$AB$4*幕後結果_最佳化!$N1205)*12/3</f>
        <v>0.63261155276825809</v>
      </c>
      <c r="AA204" s="116">
        <f>(幕後結果!$AC$2+幕後結果!$AC$4*幕後結果_最佳化!$O1205)*12/3</f>
        <v>-4.6995831059764877</v>
      </c>
      <c r="AB204" s="116">
        <f>(幕後結果!$AD$2+幕後結果!$AD$4*幕後結果_最佳化!$P1205)*12/3</f>
        <v>1.2996612629921067</v>
      </c>
      <c r="AC204" s="116">
        <f>(幕後結果!$AE$2+幕後結果!$AE$4*幕後結果_最佳化!$Q1205)*12/3</f>
        <v>0.83437469190022673</v>
      </c>
      <c r="AD204" s="116">
        <f>(幕後結果!$AF$2+幕後結果!$AF$4*幕後結果_最佳化!$R1205)*12/3</f>
        <v>-0.75867649427759165</v>
      </c>
      <c r="AE204" s="116">
        <f>(幕後結果!$AG$2+幕後結果!$AG$4*幕後結果_最佳化!$S1205)*12/3</f>
        <v>0.15921726121367272</v>
      </c>
      <c r="AF204" s="116">
        <f>(幕後結果!$AH$2+幕後結果!$AH$4*幕後結果_最佳化!$T1205)*12/3</f>
        <v>1.7095701477297887</v>
      </c>
      <c r="AG204" s="116">
        <f>(幕後結果!$AI$2+幕後結果!$AI$4*幕後結果_最佳化!$U1205)*12/3</f>
        <v>-2.5066879194375571</v>
      </c>
      <c r="AH204" s="116">
        <f>(幕後結果!$AJ$2+幕後結果!$AJ$4*幕後結果_最佳化!$V1205)*12/3</f>
        <v>-0.26978864475578512</v>
      </c>
      <c r="AI204" s="90">
        <f>(幕後結果!$AK$2+幕後結果!$AK$4*幕後結果_最佳化!$W1205)*12/3</f>
        <v>-0.51007325829746564</v>
      </c>
      <c r="AJ204" s="50"/>
      <c r="AK204" s="50"/>
      <c r="AL204" s="50"/>
      <c r="AM204" s="98">
        <v>203</v>
      </c>
      <c r="AN204" s="116">
        <f t="shared" si="40"/>
        <v>6.8355615337250319E-2</v>
      </c>
      <c r="AO204" s="116">
        <f t="shared" si="41"/>
        <v>3.7919018614635917E-2</v>
      </c>
      <c r="AP204" s="116">
        <f t="shared" si="42"/>
        <v>7.4382695372209096E-2</v>
      </c>
      <c r="AQ204" s="116">
        <f t="shared" si="43"/>
        <v>9.6920566251065265E-2</v>
      </c>
      <c r="AR204" s="116">
        <f t="shared" si="44"/>
        <v>5.5472704650217031E-2</v>
      </c>
      <c r="AS204" s="116">
        <f t="shared" si="45"/>
        <v>4.3434063767819373E-2</v>
      </c>
      <c r="AT204" s="116">
        <f t="shared" si="46"/>
        <v>0.18997510212370569</v>
      </c>
      <c r="AU204" s="116">
        <f t="shared" si="47"/>
        <v>7.4179891583195601E-2</v>
      </c>
      <c r="AV204" s="116">
        <f t="shared" si="48"/>
        <v>0.17398094409368256</v>
      </c>
      <c r="AW204" s="116">
        <f t="shared" si="49"/>
        <v>0.18537939820621915</v>
      </c>
      <c r="AX204" s="116">
        <f t="shared" si="50"/>
        <v>1</v>
      </c>
      <c r="AY204" s="116">
        <f>SUMPRODUCT(AN204:AW204,幕後結果_最佳化!$Z$1005:$AI$1005)</f>
        <v>0.18255251367401321</v>
      </c>
      <c r="AZ204" s="116">
        <f>(SUMPRODUCT(AN204:AW204,MMULT(AN204:AW204,幕後結果!$AB$9:$AK$18)))*252</f>
        <v>4.174863146548663E-2</v>
      </c>
      <c r="BA204" s="116">
        <f t="shared" si="51"/>
        <v>0.20432481852551987</v>
      </c>
      <c r="BB204" s="92">
        <f t="shared" si="52"/>
        <v>0.68348287144848641</v>
      </c>
      <c r="BC204" s="50"/>
      <c r="BD204" s="50"/>
    </row>
    <row r="205" spans="1:56">
      <c r="A205" s="85">
        <v>204</v>
      </c>
      <c r="B205" s="116">
        <v>0.59011264467262459</v>
      </c>
      <c r="C205" s="116">
        <v>0.20858707905332818</v>
      </c>
      <c r="D205" s="116">
        <v>0.14144023345774959</v>
      </c>
      <c r="E205" s="116">
        <v>0.12352929664657264</v>
      </c>
      <c r="F205" s="116">
        <v>0.89671663675574353</v>
      </c>
      <c r="G205" s="116">
        <v>0.70718498476137581</v>
      </c>
      <c r="H205" s="116">
        <v>0.40127119887008633</v>
      </c>
      <c r="I205" s="116">
        <v>0.44731465087439948</v>
      </c>
      <c r="J205" s="116">
        <v>0.35611622477984439</v>
      </c>
      <c r="K205" s="94">
        <v>0.47862796473460278</v>
      </c>
      <c r="L205" s="95"/>
      <c r="M205" s="96">
        <v>204</v>
      </c>
      <c r="N205" s="119">
        <v>0.22783474975414533</v>
      </c>
      <c r="O205" s="119">
        <v>-0.81133353271268915</v>
      </c>
      <c r="P205" s="119">
        <v>-1.0738710795344777</v>
      </c>
      <c r="Q205" s="119">
        <v>-1.1575233788353265</v>
      </c>
      <c r="R205" s="119">
        <v>1.2630624801986514</v>
      </c>
      <c r="S205" s="119">
        <v>0.5451795564713714</v>
      </c>
      <c r="T205" s="119">
        <v>-0.25005812636038066</v>
      </c>
      <c r="U205" s="116">
        <v>-0.13244882031947255</v>
      </c>
      <c r="V205" s="116">
        <v>-0.36885950361461228</v>
      </c>
      <c r="W205" s="88">
        <v>-5.3597398200977718E-2</v>
      </c>
      <c r="X205" s="50"/>
      <c r="Y205" s="89">
        <v>204</v>
      </c>
      <c r="Z205" s="116">
        <f>(幕後結果!$AB$2+幕後結果!$AB$4*幕後結果_最佳化!$N1206)*12/3</f>
        <v>0.23457799904476437</v>
      </c>
      <c r="AA205" s="116">
        <f>(幕後結果!$AC$2+幕後結果!$AC$4*幕後結果_最佳化!$O1206)*12/3</f>
        <v>-2.4762000211285118</v>
      </c>
      <c r="AB205" s="116">
        <f>(幕後結果!$AD$2+幕後結果!$AD$4*幕後結果_最佳化!$P1206)*12/3</f>
        <v>-0.48132718220365422</v>
      </c>
      <c r="AC205" s="116">
        <f>(幕後結果!$AE$2+幕後結果!$AE$4*幕後結果_最佳化!$Q1206)*12/3</f>
        <v>-0.33148343924605328</v>
      </c>
      <c r="AD205" s="116">
        <f>(幕後結果!$AF$2+幕後結果!$AF$4*幕後結果_最佳化!$R1206)*12/3</f>
        <v>0.47108333460455021</v>
      </c>
      <c r="AE205" s="116">
        <f>(幕後結果!$AG$2+幕後結果!$AG$4*幕後結果_最佳化!$S1206)*12/3</f>
        <v>-0.14416490258507209</v>
      </c>
      <c r="AF205" s="116">
        <f>(幕後結果!$AH$2+幕後結果!$AH$4*幕後結果_最佳化!$T1206)*12/3</f>
        <v>1.2981231429068254</v>
      </c>
      <c r="AG205" s="116">
        <f>(幕後結果!$AI$2+幕後結果!$AI$4*幕後結果_最佳化!$U1206)*12/3</f>
        <v>-0.57686188971967578</v>
      </c>
      <c r="AH205" s="116">
        <f>(幕後結果!$AJ$2+幕後結果!$AJ$4*幕後結果_最佳化!$V1206)*12/3</f>
        <v>-0.45562562364328835</v>
      </c>
      <c r="AI205" s="90">
        <f>(幕後結果!$AK$2+幕後結果!$AK$4*幕後結果_最佳化!$W1206)*12/3</f>
        <v>-0.36669445517530491</v>
      </c>
      <c r="AJ205" s="50"/>
      <c r="AK205" s="50"/>
      <c r="AL205" s="50"/>
      <c r="AM205" s="98">
        <v>204</v>
      </c>
      <c r="AN205" s="116">
        <f t="shared" si="40"/>
        <v>0.13667106831386905</v>
      </c>
      <c r="AO205" s="116">
        <f t="shared" si="41"/>
        <v>0.17374345499677368</v>
      </c>
      <c r="AP205" s="116">
        <f t="shared" si="42"/>
        <v>3.6942460567687796E-2</v>
      </c>
      <c r="AQ205" s="116">
        <f t="shared" si="43"/>
        <v>5.7882740169550334E-2</v>
      </c>
      <c r="AR205" s="116">
        <f t="shared" si="44"/>
        <v>0.13186878630167448</v>
      </c>
      <c r="AS205" s="116">
        <f t="shared" si="45"/>
        <v>8.4690319822481971E-2</v>
      </c>
      <c r="AT205" s="116">
        <f t="shared" si="46"/>
        <v>0.1476791680089069</v>
      </c>
      <c r="AU205" s="116">
        <f t="shared" si="47"/>
        <v>4.007112447336706E-2</v>
      </c>
      <c r="AV205" s="116">
        <f t="shared" si="48"/>
        <v>0.15162965691551661</v>
      </c>
      <c r="AW205" s="116">
        <f t="shared" si="49"/>
        <v>3.8821220430172013E-2</v>
      </c>
      <c r="AX205" s="116">
        <f t="shared" si="50"/>
        <v>0.99999999999999989</v>
      </c>
      <c r="AY205" s="116">
        <f>SUMPRODUCT(AN205:AW205,幕後結果_最佳化!$Z$1005:$AI$1005)</f>
        <v>-6.2802907056349264E-3</v>
      </c>
      <c r="AZ205" s="116">
        <f>(SUMPRODUCT(AN205:AW205,MMULT(AN205:AW205,幕後結果!$AB$9:$AK$18)))*252</f>
        <v>5.1613751823340874E-2</v>
      </c>
      <c r="BA205" s="116">
        <f t="shared" si="51"/>
        <v>0.22718660132882149</v>
      </c>
      <c r="BB205" s="92">
        <f t="shared" si="52"/>
        <v>-0.21647531332383987</v>
      </c>
      <c r="BC205" s="50"/>
      <c r="BD205" s="50"/>
    </row>
    <row r="206" spans="1:56">
      <c r="A206" s="85">
        <v>205</v>
      </c>
      <c r="B206" s="116">
        <v>0.78122264711019174</v>
      </c>
      <c r="C206" s="116">
        <v>0.88954567382520944</v>
      </c>
      <c r="D206" s="116">
        <v>0.15012127301309275</v>
      </c>
      <c r="E206" s="116">
        <v>0.67316246844700545</v>
      </c>
      <c r="F206" s="116">
        <v>0.1955878335087049</v>
      </c>
      <c r="G206" s="116">
        <v>9.476067693166712E-2</v>
      </c>
      <c r="H206" s="116">
        <v>0.44904244263822335</v>
      </c>
      <c r="I206" s="116">
        <v>1.8157353619486338E-2</v>
      </c>
      <c r="J206" s="116">
        <v>0.64439912539110389</v>
      </c>
      <c r="K206" s="94">
        <v>0.65910940547684671</v>
      </c>
      <c r="L206" s="95"/>
      <c r="M206" s="96">
        <v>205</v>
      </c>
      <c r="N206" s="119">
        <v>0.77632908231429143</v>
      </c>
      <c r="O206" s="119">
        <v>1.2241155193222011</v>
      </c>
      <c r="P206" s="119">
        <v>-1.0359133990186498</v>
      </c>
      <c r="Q206" s="119">
        <v>0.44866260685152054</v>
      </c>
      <c r="R206" s="119">
        <v>-0.85748723407631389</v>
      </c>
      <c r="S206" s="119">
        <v>-1.3119963862472444</v>
      </c>
      <c r="T206" s="119">
        <v>-0.12808098322282804</v>
      </c>
      <c r="U206" s="116">
        <v>-2.0933860438433998</v>
      </c>
      <c r="V206" s="116">
        <v>0.37024258503523699</v>
      </c>
      <c r="W206" s="88">
        <v>0.41003375123702124</v>
      </c>
      <c r="X206" s="50"/>
      <c r="Y206" s="89">
        <v>205</v>
      </c>
      <c r="Z206" s="116">
        <f>(幕後結果!$AB$2+幕後結果!$AB$4*幕後結果_最佳化!$N1207)*12/3</f>
        <v>0.91556135532490968</v>
      </c>
      <c r="AA206" s="116">
        <f>(幕後結果!$AC$2+幕後結果!$AC$4*幕後結果_最佳化!$O1207)*12/3</f>
        <v>0.37645318377224002</v>
      </c>
      <c r="AB206" s="116">
        <f>(幕後結果!$AD$2+幕後結果!$AD$4*幕後結果_最佳化!$P1207)*12/3</f>
        <v>-7.6532126089783659E-2</v>
      </c>
      <c r="AC206" s="116">
        <f>(幕後結果!$AE$2+幕後結果!$AE$4*幕後結果_最佳化!$Q1207)*12/3</f>
        <v>1.2270488804268886</v>
      </c>
      <c r="AD206" s="116">
        <f>(幕後結果!$AF$2+幕後結果!$AF$4*幕後結果_最佳化!$R1207)*12/3</f>
        <v>-0.61529869185178565</v>
      </c>
      <c r="AE206" s="116">
        <f>(幕後結果!$AG$2+幕後結果!$AG$4*幕後結果_最佳化!$S1207)*12/3</f>
        <v>-0.17318593526328485</v>
      </c>
      <c r="AF206" s="116">
        <f>(幕後結果!$AH$2+幕後結果!$AH$4*幕後結果_最佳化!$T1207)*12/3</f>
        <v>0.96323248139324147</v>
      </c>
      <c r="AG206" s="116">
        <f>(幕後結果!$AI$2+幕後結果!$AI$4*幕後結果_最佳化!$U1207)*12/3</f>
        <v>-3.1360008750585475</v>
      </c>
      <c r="AH206" s="116">
        <f>(幕後結果!$AJ$2+幕後結果!$AJ$4*幕後結果_最佳化!$V1207)*12/3</f>
        <v>0.49218243268328266</v>
      </c>
      <c r="AI206" s="90">
        <f>(幕後結果!$AK$2+幕後結果!$AK$4*幕後結果_最佳化!$W1207)*12/3</f>
        <v>-0.20980849749693456</v>
      </c>
      <c r="AJ206" s="50"/>
      <c r="AK206" s="50"/>
      <c r="AL206" s="50"/>
      <c r="AM206" s="98">
        <v>205</v>
      </c>
      <c r="AN206" s="116">
        <f t="shared" si="40"/>
        <v>0.13608774244614791</v>
      </c>
      <c r="AO206" s="116">
        <f t="shared" si="41"/>
        <v>0.13634411756181719</v>
      </c>
      <c r="AP206" s="116">
        <f t="shared" si="42"/>
        <v>4.1878229105191178E-2</v>
      </c>
      <c r="AQ206" s="116">
        <f t="shared" si="43"/>
        <v>0.14691991091270895</v>
      </c>
      <c r="AR206" s="116">
        <f t="shared" si="44"/>
        <v>9.5020571879773488E-2</v>
      </c>
      <c r="AS206" s="116">
        <f t="shared" si="45"/>
        <v>4.1116779078509365E-2</v>
      </c>
      <c r="AT206" s="116">
        <f t="shared" si="46"/>
        <v>5.6337393483034674E-2</v>
      </c>
      <c r="AU206" s="116">
        <f t="shared" si="47"/>
        <v>7.913874571586757E-2</v>
      </c>
      <c r="AV206" s="116">
        <f t="shared" si="48"/>
        <v>0.14915767407403874</v>
      </c>
      <c r="AW206" s="116">
        <f t="shared" si="49"/>
        <v>0.11799883574291103</v>
      </c>
      <c r="AX206" s="116">
        <f t="shared" si="50"/>
        <v>1</v>
      </c>
      <c r="AY206" s="116">
        <f>SUMPRODUCT(AN206:AW206,幕後結果_最佳化!$Z$1005:$AI$1005)</f>
        <v>-5.8957215790848241E-2</v>
      </c>
      <c r="AZ206" s="116">
        <f>(SUMPRODUCT(AN206:AW206,MMULT(AN206:AW206,幕後結果!$AB$9:$AK$18)))*252</f>
        <v>4.7111409102456363E-2</v>
      </c>
      <c r="BA206" s="116">
        <f t="shared" si="51"/>
        <v>0.21705162773509984</v>
      </c>
      <c r="BB206" s="92">
        <f t="shared" si="52"/>
        <v>-0.46927644290767379</v>
      </c>
      <c r="BC206" s="50"/>
      <c r="BD206" s="50"/>
    </row>
    <row r="207" spans="1:56">
      <c r="A207" s="85">
        <v>206</v>
      </c>
      <c r="B207" s="116">
        <v>0.54740223047859615</v>
      </c>
      <c r="C207" s="116">
        <v>0.82540664637925754</v>
      </c>
      <c r="D207" s="116">
        <v>0.71786986611654613</v>
      </c>
      <c r="E207" s="116">
        <v>0.14471240149046771</v>
      </c>
      <c r="F207" s="116">
        <v>0.48188731623406911</v>
      </c>
      <c r="G207" s="116">
        <v>3.5846156121611905E-2</v>
      </c>
      <c r="H207" s="116">
        <v>0.97711283277314886</v>
      </c>
      <c r="I207" s="116">
        <v>0.95588969270343482</v>
      </c>
      <c r="J207" s="116">
        <v>0.29546630919359917</v>
      </c>
      <c r="K207" s="94">
        <v>0.69657540853813615</v>
      </c>
      <c r="L207" s="95"/>
      <c r="M207" s="96">
        <v>206</v>
      </c>
      <c r="N207" s="119">
        <v>0.11910074686607475</v>
      </c>
      <c r="O207" s="119">
        <v>0.936167978601252</v>
      </c>
      <c r="P207" s="119">
        <v>0.57652516140747112</v>
      </c>
      <c r="Q207" s="119">
        <v>-1.0593842865102514</v>
      </c>
      <c r="R207" s="119">
        <v>-4.5417374450453941E-2</v>
      </c>
      <c r="S207" s="119">
        <v>-1.8010670511696989</v>
      </c>
      <c r="T207" s="119">
        <v>1.9974683026693547</v>
      </c>
      <c r="U207" s="116">
        <v>1.7048595897700152</v>
      </c>
      <c r="V207" s="116">
        <v>-0.53748503629208599</v>
      </c>
      <c r="W207" s="88">
        <v>0.51457622423263683</v>
      </c>
      <c r="X207" s="50"/>
      <c r="Y207" s="89">
        <v>206</v>
      </c>
      <c r="Z207" s="116">
        <f>(幕後結果!$AB$2+幕後結果!$AB$4*幕後結果_最佳化!$N1208)*12/3</f>
        <v>9.9579254604002673E-2</v>
      </c>
      <c r="AA207" s="116">
        <f>(幕後結果!$AC$2+幕後結果!$AC$4*幕後結果_最佳化!$O1208)*12/3</f>
        <v>-7.7462859094651559E-2</v>
      </c>
      <c r="AB207" s="116">
        <f>(幕後結果!$AD$2+幕後結果!$AD$4*幕後結果_最佳化!$P1208)*12/3</f>
        <v>1.0925615777869129</v>
      </c>
      <c r="AC207" s="116">
        <f>(幕後結果!$AE$2+幕後結果!$AE$4*幕後結果_最佳化!$Q1208)*12/3</f>
        <v>0.42462597941040742</v>
      </c>
      <c r="AD207" s="116">
        <f>(幕後結果!$AF$2+幕後結果!$AF$4*幕後結果_最佳化!$R1208)*12/3</f>
        <v>-4.4110777361087011E-2</v>
      </c>
      <c r="AE207" s="116">
        <f>(幕後結果!$AG$2+幕後結果!$AG$4*幕後結果_最佳化!$S1208)*12/3</f>
        <v>-1.1978993652886571</v>
      </c>
      <c r="AF207" s="116">
        <f>(幕後結果!$AH$2+幕後結果!$AH$4*幕後結果_最佳化!$T1208)*12/3</f>
        <v>3.2597945958938168</v>
      </c>
      <c r="AG207" s="116">
        <f>(幕後結果!$AI$2+幕後結果!$AI$4*幕後結果_最佳化!$U1208)*12/3</f>
        <v>1.074405081368826</v>
      </c>
      <c r="AH207" s="116">
        <f>(幕後結果!$AJ$2+幕後結果!$AJ$4*幕後結果_最佳化!$V1208)*12/3</f>
        <v>0.71196893131798278</v>
      </c>
      <c r="AI207" s="90">
        <f>(幕後結果!$AK$2+幕後結果!$AK$4*幕後結果_最佳化!$W1208)*12/3</f>
        <v>-0.11183082079187745</v>
      </c>
      <c r="AJ207" s="50"/>
      <c r="AK207" s="50"/>
      <c r="AL207" s="50"/>
      <c r="AM207" s="98">
        <v>206</v>
      </c>
      <c r="AN207" s="116">
        <f t="shared" si="40"/>
        <v>0.11482187898994917</v>
      </c>
      <c r="AO207" s="116">
        <f t="shared" si="41"/>
        <v>0.16837253260832813</v>
      </c>
      <c r="AP207" s="116">
        <f t="shared" si="42"/>
        <v>0.20242422170906391</v>
      </c>
      <c r="AQ207" s="116">
        <f t="shared" si="43"/>
        <v>2.8928926495296145E-2</v>
      </c>
      <c r="AR207" s="116">
        <f t="shared" si="44"/>
        <v>4.5584288007047911E-2</v>
      </c>
      <c r="AS207" s="116">
        <f t="shared" si="45"/>
        <v>1.7225867967838426E-2</v>
      </c>
      <c r="AT207" s="116">
        <f t="shared" si="46"/>
        <v>0.16181080694706007</v>
      </c>
      <c r="AU207" s="116">
        <f t="shared" si="47"/>
        <v>3.8186224375865718E-2</v>
      </c>
      <c r="AV207" s="116">
        <f t="shared" si="48"/>
        <v>0.21210452654924231</v>
      </c>
      <c r="AW207" s="116">
        <f t="shared" si="49"/>
        <v>1.0540726350308277E-2</v>
      </c>
      <c r="AX207" s="116">
        <f t="shared" si="50"/>
        <v>1</v>
      </c>
      <c r="AY207" s="116">
        <f>SUMPRODUCT(AN207:AW207,幕後結果_最佳化!$Z$1005:$AI$1005)</f>
        <v>6.969324006601571E-2</v>
      </c>
      <c r="AZ207" s="116">
        <f>(SUMPRODUCT(AN207:AW207,MMULT(AN207:AW207,幕後結果!$AB$9:$AK$18)))*252</f>
        <v>5.825616872300917E-2</v>
      </c>
      <c r="BA207" s="116">
        <f t="shared" si="51"/>
        <v>0.24136314698604916</v>
      </c>
      <c r="BB207" s="92">
        <f t="shared" si="52"/>
        <v>0.11100799935942318</v>
      </c>
      <c r="BC207" s="50"/>
      <c r="BD207" s="50"/>
    </row>
    <row r="208" spans="1:56">
      <c r="A208" s="85">
        <v>207</v>
      </c>
      <c r="B208" s="116">
        <v>0.37632244971198348</v>
      </c>
      <c r="C208" s="116">
        <v>0.41168123634217624</v>
      </c>
      <c r="D208" s="116">
        <v>0.37375710558256103</v>
      </c>
      <c r="E208" s="116">
        <v>0.31870267821086751</v>
      </c>
      <c r="F208" s="116">
        <v>0.33798094804066414</v>
      </c>
      <c r="G208" s="116">
        <v>0.59138181494680486</v>
      </c>
      <c r="H208" s="116">
        <v>1.7778500266674602E-2</v>
      </c>
      <c r="I208" s="116">
        <v>0.40798813071518136</v>
      </c>
      <c r="J208" s="116">
        <v>0.87323430481385578</v>
      </c>
      <c r="K208" s="94">
        <v>0.65935933869200403</v>
      </c>
      <c r="L208" s="95"/>
      <c r="M208" s="96">
        <v>207</v>
      </c>
      <c r="N208" s="119">
        <v>-0.3151537766172135</v>
      </c>
      <c r="O208" s="119">
        <v>-0.2232223310998154</v>
      </c>
      <c r="P208" s="119">
        <v>-0.32191879895157721</v>
      </c>
      <c r="Q208" s="119">
        <v>-0.47132963443809039</v>
      </c>
      <c r="R208" s="119">
        <v>-0.4179797865822682</v>
      </c>
      <c r="S208" s="119">
        <v>0.23110095900495919</v>
      </c>
      <c r="T208" s="119">
        <v>-2.1019574813492503</v>
      </c>
      <c r="U208" s="116">
        <v>-0.2327233176505292</v>
      </c>
      <c r="V208" s="116">
        <v>1.1418138830732556</v>
      </c>
      <c r="W208" s="88">
        <v>0.4107152782673088</v>
      </c>
      <c r="X208" s="50"/>
      <c r="Y208" s="89">
        <v>207</v>
      </c>
      <c r="Z208" s="116">
        <f>(幕後結果!$AB$2+幕後結果!$AB$4*幕後結果_最佳化!$N1209)*12/3</f>
        <v>-0.43956962137651084</v>
      </c>
      <c r="AA208" s="116">
        <f>(幕後結果!$AC$2+幕後結果!$AC$4*幕後結果_最佳化!$O1209)*12/3</f>
        <v>-1.7129174938548521</v>
      </c>
      <c r="AB208" s="116">
        <f>(幕後結果!$AD$2+幕後結果!$AD$4*幕後結果_最佳化!$P1209)*12/3</f>
        <v>6.6015890323042559E-2</v>
      </c>
      <c r="AC208" s="116">
        <f>(幕後結果!$AE$2+幕後結果!$AE$4*幕後結果_最佳化!$Q1209)*12/3</f>
        <v>0.41279033825457739</v>
      </c>
      <c r="AD208" s="116">
        <f>(幕後結果!$AF$2+幕後結果!$AF$4*幕後結果_最佳化!$R1209)*12/3</f>
        <v>-0.44393276400698695</v>
      </c>
      <c r="AE208" s="116">
        <f>(幕後結果!$AG$2+幕後結果!$AG$4*幕後結果_最佳化!$S1209)*12/3</f>
        <v>1.5530535821255409E-2</v>
      </c>
      <c r="AF208" s="116">
        <f>(幕後結果!$AH$2+幕後結果!$AH$4*幕後結果_最佳化!$T1209)*12/3</f>
        <v>-0.92013609373315008</v>
      </c>
      <c r="AG208" s="116">
        <f>(幕後結果!$AI$2+幕後結果!$AI$4*幕後結果_最佳化!$U1209)*12/3</f>
        <v>-1.3316298820677792</v>
      </c>
      <c r="AH208" s="116">
        <f>(幕後結果!$AJ$2+幕後結果!$AJ$4*幕後結果_最佳化!$V1209)*12/3</f>
        <v>0.25411834076349632</v>
      </c>
      <c r="AI208" s="90">
        <f>(幕後結果!$AK$2+幕後結果!$AK$4*幕後結果_最佳化!$W1209)*12/3</f>
        <v>-0.5316356490926244</v>
      </c>
      <c r="AJ208" s="50"/>
      <c r="AK208" s="50"/>
      <c r="AL208" s="50"/>
      <c r="AM208" s="98">
        <v>207</v>
      </c>
      <c r="AN208" s="116">
        <f t="shared" si="40"/>
        <v>0.18932942332654834</v>
      </c>
      <c r="AO208" s="116">
        <f t="shared" si="41"/>
        <v>2.7704620518197651E-2</v>
      </c>
      <c r="AP208" s="116">
        <f t="shared" si="42"/>
        <v>7.4371400007761046E-2</v>
      </c>
      <c r="AQ208" s="116">
        <f t="shared" si="43"/>
        <v>3.2497705031970268E-2</v>
      </c>
      <c r="AR208" s="116">
        <f t="shared" si="44"/>
        <v>8.570891214439938E-2</v>
      </c>
      <c r="AS208" s="116">
        <f t="shared" si="45"/>
        <v>0.17219974863903895</v>
      </c>
      <c r="AT208" s="116">
        <f t="shared" si="46"/>
        <v>0.18334784441094654</v>
      </c>
      <c r="AU208" s="116">
        <f t="shared" si="47"/>
        <v>2.6897852309503478E-2</v>
      </c>
      <c r="AV208" s="116">
        <f t="shared" si="48"/>
        <v>2.1059272005192087E-2</v>
      </c>
      <c r="AW208" s="116">
        <f t="shared" si="49"/>
        <v>0.18688322160644211</v>
      </c>
      <c r="AX208" s="116">
        <f t="shared" si="50"/>
        <v>0.99999999999999989</v>
      </c>
      <c r="AY208" s="116">
        <f>SUMPRODUCT(AN208:AW208,幕後結果_最佳化!$Z$1005:$AI$1005)</f>
        <v>0.18932806785037387</v>
      </c>
      <c r="AZ208" s="116">
        <f>(SUMPRODUCT(AN208:AW208,MMULT(AN208:AW208,幕後結果!$AB$9:$AK$18)))*252</f>
        <v>5.0395481625972453E-2</v>
      </c>
      <c r="BA208" s="116">
        <f t="shared" si="51"/>
        <v>0.22448937976210023</v>
      </c>
      <c r="BB208" s="92">
        <f t="shared" si="52"/>
        <v>0.65227169323354695</v>
      </c>
      <c r="BC208" s="50"/>
      <c r="BD208" s="50"/>
    </row>
    <row r="209" spans="1:56">
      <c r="A209" s="85">
        <v>208</v>
      </c>
      <c r="B209" s="116">
        <v>0.24665313113272602</v>
      </c>
      <c r="C209" s="116">
        <v>0.56767414151778395</v>
      </c>
      <c r="D209" s="116">
        <v>0.35458717235983328</v>
      </c>
      <c r="E209" s="116">
        <v>0.94490608656006958</v>
      </c>
      <c r="F209" s="116">
        <v>0.93139543636380884</v>
      </c>
      <c r="G209" s="116">
        <v>0.71107570554347443</v>
      </c>
      <c r="H209" s="116">
        <v>0.97490513022962944</v>
      </c>
      <c r="I209" s="116">
        <v>0.11370165359602247</v>
      </c>
      <c r="J209" s="116">
        <v>0.65040507725645891</v>
      </c>
      <c r="K209" s="94">
        <v>0.95372350701610431</v>
      </c>
      <c r="L209" s="95"/>
      <c r="M209" s="96">
        <v>208</v>
      </c>
      <c r="N209" s="119">
        <v>-0.68505967949467894</v>
      </c>
      <c r="O209" s="119">
        <v>0.17045576837593504</v>
      </c>
      <c r="P209" s="119">
        <v>-0.37296519985119847</v>
      </c>
      <c r="Q209" s="119">
        <v>1.597349480763423</v>
      </c>
      <c r="R209" s="119">
        <v>1.4862646720785375</v>
      </c>
      <c r="S209" s="119">
        <v>0.55653000428820176</v>
      </c>
      <c r="T209" s="119">
        <v>1.958343330844273</v>
      </c>
      <c r="U209" s="116">
        <v>-1.2070748819376644</v>
      </c>
      <c r="V209" s="116">
        <v>0.38641432115703994</v>
      </c>
      <c r="W209" s="88">
        <v>1.6820817642877579</v>
      </c>
      <c r="X209" s="50"/>
      <c r="Y209" s="89">
        <v>208</v>
      </c>
      <c r="Z209" s="116">
        <f>(幕後結果!$AB$2+幕後結果!$AB$4*幕後結果_最佳化!$N1210)*12/3</f>
        <v>-0.89882644190475458</v>
      </c>
      <c r="AA209" s="116">
        <f>(幕後結果!$AC$2+幕後結果!$AC$4*幕後結果_最佳化!$O1210)*12/3</f>
        <v>-1.2025396643822801</v>
      </c>
      <c r="AB209" s="116">
        <f>(幕後結果!$AD$2+幕後結果!$AD$4*幕後結果_最佳化!$P1210)*12/3</f>
        <v>-4.9612355147380938E-2</v>
      </c>
      <c r="AC209" s="116">
        <f>(幕後結果!$AE$2+幕後結果!$AE$4*幕後結果_最佳化!$Q1210)*12/3</f>
        <v>1.9469495593869655</v>
      </c>
      <c r="AD209" s="116">
        <f>(幕後結果!$AF$2+幕後結果!$AF$4*幕後結果_最佳化!$R1210)*12/3</f>
        <v>1.0611547602292875</v>
      </c>
      <c r="AE209" s="116">
        <f>(幕後結果!$AG$2+幕後結果!$AG$4*幕後結果_最佳化!$S1210)*12/3</f>
        <v>1.5913874807863941</v>
      </c>
      <c r="AF209" s="116">
        <f>(幕後結果!$AH$2+幕後結果!$AH$4*幕後結果_最佳化!$T1210)*12/3</f>
        <v>2.9571962220337231</v>
      </c>
      <c r="AG209" s="116">
        <f>(幕後結果!$AI$2+幕後結果!$AI$4*幕後結果_最佳化!$U1210)*12/3</f>
        <v>-2.3245396483720429</v>
      </c>
      <c r="AH209" s="116">
        <f>(幕後結果!$AJ$2+幕後結果!$AJ$4*幕後結果_最佳化!$V1210)*12/3</f>
        <v>0.67620652314574503</v>
      </c>
      <c r="AI209" s="90">
        <f>(幕後結果!$AK$2+幕後結果!$AK$4*幕後結果_最佳化!$W1210)*12/3</f>
        <v>0.67894869877677122</v>
      </c>
      <c r="AJ209" s="50"/>
      <c r="AK209" s="50"/>
      <c r="AL209" s="50"/>
      <c r="AM209" s="98">
        <v>208</v>
      </c>
      <c r="AN209" s="116">
        <f t="shared" si="40"/>
        <v>0.1404235011457855</v>
      </c>
      <c r="AO209" s="116">
        <f t="shared" si="41"/>
        <v>2.4564782888856995E-2</v>
      </c>
      <c r="AP209" s="116">
        <f t="shared" si="42"/>
        <v>0.12093554620300027</v>
      </c>
      <c r="AQ209" s="116">
        <f t="shared" si="43"/>
        <v>4.5216332083879276E-2</v>
      </c>
      <c r="AR209" s="116">
        <f t="shared" si="44"/>
        <v>5.0383062872323296E-2</v>
      </c>
      <c r="AS209" s="116">
        <f t="shared" si="45"/>
        <v>0.20497231759907045</v>
      </c>
      <c r="AT209" s="116">
        <f t="shared" si="46"/>
        <v>0.19923436199518041</v>
      </c>
      <c r="AU209" s="116">
        <f t="shared" si="47"/>
        <v>2.484927033451274E-2</v>
      </c>
      <c r="AV209" s="116">
        <f t="shared" si="48"/>
        <v>3.8447111142948999E-2</v>
      </c>
      <c r="AW209" s="116">
        <f t="shared" si="49"/>
        <v>0.15097371373444193</v>
      </c>
      <c r="AX209" s="116">
        <f t="shared" si="50"/>
        <v>0.99999999999999989</v>
      </c>
      <c r="AY209" s="116">
        <f>SUMPRODUCT(AN209:AW209,幕後結果_最佳化!$Z$1005:$AI$1005)</f>
        <v>0.27806320031498799</v>
      </c>
      <c r="AZ209" s="116">
        <f>(SUMPRODUCT(AN209:AW209,MMULT(AN209:AW209,幕後結果!$AB$9:$AK$18)))*252</f>
        <v>4.9699534556283766E-2</v>
      </c>
      <c r="BA209" s="116">
        <f t="shared" si="51"/>
        <v>0.22293392419343397</v>
      </c>
      <c r="BB209" s="92">
        <f t="shared" si="52"/>
        <v>1.0548560573084562</v>
      </c>
      <c r="BC209" s="50"/>
      <c r="BD209" s="50"/>
    </row>
    <row r="210" spans="1:56">
      <c r="A210" s="85">
        <v>209</v>
      </c>
      <c r="B210" s="116">
        <v>0.15819681404290908</v>
      </c>
      <c r="C210" s="116">
        <v>0.85130572601312782</v>
      </c>
      <c r="D210" s="116">
        <v>0.65706991802690573</v>
      </c>
      <c r="E210" s="116">
        <v>8.6913114798716551E-2</v>
      </c>
      <c r="F210" s="116">
        <v>0.97636712797346981</v>
      </c>
      <c r="G210" s="116">
        <v>0.7723445433636511</v>
      </c>
      <c r="H210" s="116">
        <v>0.87295108185271664</v>
      </c>
      <c r="I210" s="116">
        <v>0.44894856493821877</v>
      </c>
      <c r="J210" s="116">
        <v>0.52994714775862239</v>
      </c>
      <c r="K210" s="94">
        <v>0.97270070966963429</v>
      </c>
      <c r="L210" s="95"/>
      <c r="M210" s="96">
        <v>209</v>
      </c>
      <c r="N210" s="119">
        <v>-1.001896407080213</v>
      </c>
      <c r="O210" s="119">
        <v>1.0420498925611097</v>
      </c>
      <c r="P210" s="119">
        <v>0.40447948064837985</v>
      </c>
      <c r="Q210" s="119">
        <v>-1.360011674295968</v>
      </c>
      <c r="R210" s="119">
        <v>1.9839111648674805</v>
      </c>
      <c r="S210" s="119">
        <v>0.74659028694770102</v>
      </c>
      <c r="T210" s="119">
        <v>1.1404524877587987</v>
      </c>
      <c r="U210" s="116">
        <v>-0.12831824141751144</v>
      </c>
      <c r="V210" s="116">
        <v>7.5137006020266614E-2</v>
      </c>
      <c r="W210" s="88">
        <v>1.9220570416871936</v>
      </c>
      <c r="X210" s="50"/>
      <c r="Y210" s="89">
        <v>209</v>
      </c>
      <c r="Z210" s="116">
        <f>(幕後結果!$AB$2+幕後結果!$AB$4*幕後結果_最佳化!$N1211)*12/3</f>
        <v>-1.2921952067868521</v>
      </c>
      <c r="AA210" s="116">
        <f>(幕後結果!$AC$2+幕後結果!$AC$4*幕後結果_最佳化!$O1211)*12/3</f>
        <v>-2.8947780324415806E-2</v>
      </c>
      <c r="AB210" s="116">
        <f>(幕後結果!$AD$2+幕後結果!$AD$4*幕後結果_最佳化!$P1211)*12/3</f>
        <v>0.61671021890501765</v>
      </c>
      <c r="AC210" s="116">
        <f>(幕後結果!$AE$2+幕後結果!$AE$4*幕後結果_最佳化!$Q1211)*12/3</f>
        <v>0.1176155319649389</v>
      </c>
      <c r="AD210" s="116">
        <f>(幕後結果!$AF$2+幕後結果!$AF$4*幕後結果_最佳化!$R1211)*12/3</f>
        <v>1.3336592795057245</v>
      </c>
      <c r="AE210" s="116">
        <f>(幕後結果!$AG$2+幕後結果!$AG$4*幕後結果_最佳化!$S1211)*12/3</f>
        <v>0.44958587896498797</v>
      </c>
      <c r="AF210" s="116">
        <f>(幕後結果!$AH$2+幕後結果!$AH$4*幕後結果_最佳化!$T1211)*12/3</f>
        <v>2.5772841554210908</v>
      </c>
      <c r="AG210" s="116">
        <f>(幕後結果!$AI$2+幕後結果!$AI$4*幕後結果_最佳化!$U1211)*12/3</f>
        <v>-1.1543154770284578</v>
      </c>
      <c r="AH210" s="116">
        <f>(幕後結果!$AJ$2+幕後結果!$AJ$4*幕後結果_最佳化!$V1211)*12/3</f>
        <v>0.69131699479196396</v>
      </c>
      <c r="AI210" s="90">
        <f>(幕後結果!$AK$2+幕後結果!$AK$4*幕後結果_最佳化!$W1211)*12/3</f>
        <v>0.7292695527216434</v>
      </c>
      <c r="AJ210" s="50"/>
      <c r="AK210" s="50"/>
      <c r="AL210" s="50"/>
      <c r="AM210" s="98">
        <v>209</v>
      </c>
      <c r="AN210" s="116">
        <f t="shared" si="40"/>
        <v>6.960479403695842E-2</v>
      </c>
      <c r="AO210" s="116">
        <f t="shared" si="41"/>
        <v>0.15923050493282304</v>
      </c>
      <c r="AP210" s="116">
        <f t="shared" si="42"/>
        <v>0.10406772042739619</v>
      </c>
      <c r="AQ210" s="116">
        <f t="shared" si="43"/>
        <v>0.17695225835374889</v>
      </c>
      <c r="AR210" s="116">
        <f t="shared" si="44"/>
        <v>1.1030623812682805E-3</v>
      </c>
      <c r="AS210" s="116">
        <f t="shared" si="45"/>
        <v>7.2726307077116872E-2</v>
      </c>
      <c r="AT210" s="116">
        <f t="shared" si="46"/>
        <v>7.8690354845383267E-2</v>
      </c>
      <c r="AU210" s="116">
        <f t="shared" si="47"/>
        <v>0.10222476696294733</v>
      </c>
      <c r="AV210" s="116">
        <f t="shared" si="48"/>
        <v>3.1675902761901631E-2</v>
      </c>
      <c r="AW210" s="116">
        <f t="shared" si="49"/>
        <v>0.20372432822045605</v>
      </c>
      <c r="AX210" s="116">
        <f t="shared" si="50"/>
        <v>0.99999999999999989</v>
      </c>
      <c r="AY210" s="116">
        <f>SUMPRODUCT(AN210:AW210,幕後結果_最佳化!$Z$1005:$AI$1005)</f>
        <v>-6.0456164151554456E-2</v>
      </c>
      <c r="AZ210" s="116">
        <f>(SUMPRODUCT(AN210:AW210,MMULT(AN210:AW210,幕後結果!$AB$9:$AK$18)))*252</f>
        <v>4.7401306030646524E-2</v>
      </c>
      <c r="BA210" s="116">
        <f t="shared" si="51"/>
        <v>0.21771840994882938</v>
      </c>
      <c r="BB210" s="92">
        <f t="shared" si="52"/>
        <v>-0.47472404458514272</v>
      </c>
      <c r="BC210" s="50"/>
      <c r="BD210" s="50"/>
    </row>
    <row r="211" spans="1:56">
      <c r="A211" s="85">
        <v>210</v>
      </c>
      <c r="B211" s="116">
        <v>0.92302634807400108</v>
      </c>
      <c r="C211" s="116">
        <v>5.1687775882425457E-2</v>
      </c>
      <c r="D211" s="116">
        <v>0.26569637003918989</v>
      </c>
      <c r="E211" s="116">
        <v>0.84987876989486821</v>
      </c>
      <c r="F211" s="116">
        <v>0.82309626902129862</v>
      </c>
      <c r="G211" s="116">
        <v>0.13488754452968443</v>
      </c>
      <c r="H211" s="116">
        <v>0.74004689884083419</v>
      </c>
      <c r="I211" s="116">
        <v>0.72724197995085604</v>
      </c>
      <c r="J211" s="116">
        <v>0.51729154621249474</v>
      </c>
      <c r="K211" s="94">
        <v>0.84554807129039444</v>
      </c>
      <c r="L211" s="95"/>
      <c r="M211" s="96">
        <v>210</v>
      </c>
      <c r="N211" s="119">
        <v>1.4257265008574669</v>
      </c>
      <c r="O211" s="119">
        <v>-1.6287046790379514</v>
      </c>
      <c r="P211" s="119">
        <v>-0.6258813927510164</v>
      </c>
      <c r="Q211" s="119">
        <v>1.0359135829484727</v>
      </c>
      <c r="R211" s="119">
        <v>0.92722936009899048</v>
      </c>
      <c r="S211" s="119">
        <v>-1.1035806493920264</v>
      </c>
      <c r="T211" s="119">
        <v>0.64348999864793055</v>
      </c>
      <c r="U211" s="116">
        <v>0.60449282192519094</v>
      </c>
      <c r="V211" s="116">
        <v>4.3357058835032852E-2</v>
      </c>
      <c r="W211" s="88">
        <v>1.0175247647941619</v>
      </c>
      <c r="X211" s="50"/>
      <c r="Y211" s="89">
        <v>210</v>
      </c>
      <c r="Z211" s="116">
        <f>(幕後結果!$AB$2+幕後結果!$AB$4*幕後結果_最佳化!$N1212)*12/3</f>
        <v>1.7218209780543756</v>
      </c>
      <c r="AA211" s="116">
        <f>(幕後結果!$AC$2+幕後結果!$AC$4*幕後結果_最佳化!$O1212)*12/3</f>
        <v>-3.4985181566418344</v>
      </c>
      <c r="AB211" s="116">
        <f>(幕後結果!$AD$2+幕後結果!$AD$4*幕後結果_最佳化!$P1212)*12/3</f>
        <v>0.18437363737962573</v>
      </c>
      <c r="AC211" s="116">
        <f>(幕後結果!$AE$2+幕後結果!$AE$4*幕後結果_最佳化!$Q1212)*12/3</f>
        <v>1.294630719326558</v>
      </c>
      <c r="AD211" s="116">
        <f>(幕後結果!$AF$2+幕後結果!$AF$4*幕後結果_最佳化!$R1212)*12/3</f>
        <v>0.33523734064276639</v>
      </c>
      <c r="AE211" s="116">
        <f>(幕後結果!$AG$2+幕後結果!$AG$4*幕後結果_最佳化!$S1212)*12/3</f>
        <v>-4.3656345247324868E-2</v>
      </c>
      <c r="AF211" s="116">
        <f>(幕後結果!$AH$2+幕後結果!$AH$4*幕後結果_最佳化!$T1212)*12/3</f>
        <v>2.2202460107175139</v>
      </c>
      <c r="AG211" s="116">
        <f>(幕後結果!$AI$2+幕後結果!$AI$4*幕後結果_最佳化!$U1212)*12/3</f>
        <v>0.7580537661629686</v>
      </c>
      <c r="AH211" s="116">
        <f>(幕後結果!$AJ$2+幕後結果!$AJ$4*幕後結果_最佳化!$V1212)*12/3</f>
        <v>0.15369750002290425</v>
      </c>
      <c r="AI211" s="90">
        <f>(幕後結果!$AK$2+幕後結果!$AK$4*幕後結果_最佳化!$W1212)*12/3</f>
        <v>0.32209515099337743</v>
      </c>
      <c r="AJ211" s="50"/>
      <c r="AK211" s="50"/>
      <c r="AL211" s="50"/>
      <c r="AM211" s="98">
        <v>210</v>
      </c>
      <c r="AN211" s="116">
        <f t="shared" si="40"/>
        <v>2.8333513953282582E-2</v>
      </c>
      <c r="AO211" s="116">
        <f t="shared" si="41"/>
        <v>9.4930270701593614E-2</v>
      </c>
      <c r="AP211" s="116">
        <f t="shared" si="42"/>
        <v>7.5907881211025569E-2</v>
      </c>
      <c r="AQ211" s="116">
        <f t="shared" si="43"/>
        <v>6.4697007706605969E-2</v>
      </c>
      <c r="AR211" s="116">
        <f t="shared" si="44"/>
        <v>0.19268128255887471</v>
      </c>
      <c r="AS211" s="116">
        <f t="shared" si="45"/>
        <v>4.5192255384170488E-2</v>
      </c>
      <c r="AT211" s="116">
        <f t="shared" si="46"/>
        <v>6.2190408248126598E-2</v>
      </c>
      <c r="AU211" s="116">
        <f t="shared" si="47"/>
        <v>8.0896945550705771E-2</v>
      </c>
      <c r="AV211" s="116">
        <f t="shared" si="48"/>
        <v>0.20787903304251501</v>
      </c>
      <c r="AW211" s="116">
        <f t="shared" si="49"/>
        <v>0.14729140164309976</v>
      </c>
      <c r="AX211" s="116">
        <f t="shared" si="50"/>
        <v>1.0000000000000002</v>
      </c>
      <c r="AY211" s="116">
        <f>SUMPRODUCT(AN211:AW211,幕後結果_最佳化!$Z$1005:$AI$1005)</f>
        <v>-6.3955951456263163E-2</v>
      </c>
      <c r="AZ211" s="116">
        <f>(SUMPRODUCT(AN211:AW211,MMULT(AN211:AW211,幕後結果!$AB$9:$AK$18)))*252</f>
        <v>4.0600762344218694E-2</v>
      </c>
      <c r="BA211" s="116">
        <f t="shared" si="51"/>
        <v>0.20149630851263428</v>
      </c>
      <c r="BB211" s="92">
        <f t="shared" si="52"/>
        <v>-0.53031220395565237</v>
      </c>
      <c r="BC211" s="50"/>
      <c r="BD211" s="50"/>
    </row>
    <row r="212" spans="1:56">
      <c r="A212" s="85">
        <v>211</v>
      </c>
      <c r="B212" s="116">
        <v>0.67675872241847079</v>
      </c>
      <c r="C212" s="116">
        <v>0.590601013856346</v>
      </c>
      <c r="D212" s="116">
        <v>0.64378952080167062</v>
      </c>
      <c r="E212" s="116">
        <v>0.58933592140816704</v>
      </c>
      <c r="F212" s="116">
        <v>0.42685067741826388</v>
      </c>
      <c r="G212" s="116">
        <v>0.35466611635712852</v>
      </c>
      <c r="H212" s="116">
        <v>0.76144442280439484</v>
      </c>
      <c r="I212" s="116">
        <v>0.93530232992764062</v>
      </c>
      <c r="J212" s="116">
        <v>3.0967230965768033E-2</v>
      </c>
      <c r="K212" s="94">
        <v>4.9607130854910197E-2</v>
      </c>
      <c r="L212" s="95"/>
      <c r="M212" s="96">
        <v>211</v>
      </c>
      <c r="N212" s="119">
        <v>0.45865413486915402</v>
      </c>
      <c r="O212" s="119">
        <v>0.22909127809707375</v>
      </c>
      <c r="P212" s="119">
        <v>0.3686066228030539</v>
      </c>
      <c r="Q212" s="119">
        <v>0.22583705318184996</v>
      </c>
      <c r="R212" s="119">
        <v>-0.18439785193149513</v>
      </c>
      <c r="S212" s="119">
        <v>-0.37275307199067997</v>
      </c>
      <c r="T212" s="119">
        <v>0.71095656118392325</v>
      </c>
      <c r="U212" s="116">
        <v>1.5164906208867699</v>
      </c>
      <c r="V212" s="116">
        <v>-1.8667646436725225</v>
      </c>
      <c r="W212" s="88">
        <v>-1.6486748672207445</v>
      </c>
      <c r="X212" s="50"/>
      <c r="Y212" s="89">
        <v>211</v>
      </c>
      <c r="Z212" s="116">
        <f>(幕後結果!$AB$2+幕後結果!$AB$4*幕後結果_最佳化!$N1213)*12/3</f>
        <v>0.52115189824344332</v>
      </c>
      <c r="AA212" s="116">
        <f>(幕後結果!$AC$2+幕後結果!$AC$4*幕後結果_最佳化!$O1213)*12/3</f>
        <v>-1.0223639967235654</v>
      </c>
      <c r="AB212" s="116">
        <f>(幕後結果!$AD$2+幕後結果!$AD$4*幕後結果_最佳化!$P1213)*12/3</f>
        <v>0.94296850963802603</v>
      </c>
      <c r="AC212" s="116">
        <f>(幕後結果!$AE$2+幕後結果!$AE$4*幕後結果_最佳化!$Q1213)*12/3</f>
        <v>1.2054789125360714</v>
      </c>
      <c r="AD212" s="116">
        <f>(幕後結果!$AF$2+幕後結果!$AF$4*幕後結果_最佳化!$R1213)*12/3</f>
        <v>-0.14174611804156231</v>
      </c>
      <c r="AE212" s="116">
        <f>(幕後結果!$AG$2+幕後結果!$AG$4*幕後結果_最佳化!$S1213)*12/3</f>
        <v>0.39066146982481992</v>
      </c>
      <c r="AF212" s="116">
        <f>(幕後結果!$AH$2+幕後結果!$AH$4*幕後結果_最佳化!$T1213)*12/3</f>
        <v>1.9170768704764438</v>
      </c>
      <c r="AG212" s="116">
        <f>(幕後結果!$AI$2+幕後結果!$AI$4*幕後結果_最佳化!$U1213)*12/3</f>
        <v>1.0759523292268685</v>
      </c>
      <c r="AH212" s="116">
        <f>(幕後結果!$AJ$2+幕後結果!$AJ$4*幕後結果_最佳化!$V1213)*12/3</f>
        <v>-0.64750406499529312</v>
      </c>
      <c r="AI212" s="90">
        <f>(幕後結果!$AK$2+幕後結果!$AK$4*幕後結果_最佳化!$W1213)*12/3</f>
        <v>-1.0675649052268117</v>
      </c>
      <c r="AJ212" s="50"/>
      <c r="AK212" s="50"/>
      <c r="AL212" s="50"/>
      <c r="AM212" s="98">
        <v>211</v>
      </c>
      <c r="AN212" s="116">
        <f t="shared" si="40"/>
        <v>0.1576333542118972</v>
      </c>
      <c r="AO212" s="116">
        <f t="shared" si="41"/>
        <v>6.2049452468171125E-2</v>
      </c>
      <c r="AP212" s="116">
        <f t="shared" si="42"/>
        <v>0.14073620390799135</v>
      </c>
      <c r="AQ212" s="116">
        <f t="shared" si="43"/>
        <v>0.12447705541193765</v>
      </c>
      <c r="AR212" s="116">
        <f t="shared" si="44"/>
        <v>0.1278307210973704</v>
      </c>
      <c r="AS212" s="116">
        <f t="shared" si="45"/>
        <v>5.227407337922383E-2</v>
      </c>
      <c r="AT212" s="116">
        <f t="shared" si="46"/>
        <v>4.1407770464122105E-2</v>
      </c>
      <c r="AU212" s="116">
        <f t="shared" si="47"/>
        <v>5.6376368456807997E-2</v>
      </c>
      <c r="AV212" s="116">
        <f t="shared" si="48"/>
        <v>0.13732995621010974</v>
      </c>
      <c r="AW212" s="116">
        <f t="shared" si="49"/>
        <v>9.9885044392368519E-2</v>
      </c>
      <c r="AX212" s="116">
        <f t="shared" si="50"/>
        <v>1</v>
      </c>
      <c r="AY212" s="116">
        <f>SUMPRODUCT(AN212:AW212,幕後結果_最佳化!$Z$1005:$AI$1005)</f>
        <v>7.3546959050884445E-2</v>
      </c>
      <c r="AZ212" s="116">
        <f>(SUMPRODUCT(AN212:AW212,MMULT(AN212:AW212,幕後結果!$AB$9:$AK$18)))*252</f>
        <v>4.4913720979200433E-2</v>
      </c>
      <c r="BA212" s="116">
        <f t="shared" si="51"/>
        <v>0.21192857518324526</v>
      </c>
      <c r="BB212" s="92">
        <f t="shared" si="52"/>
        <v>0.14460984803198612</v>
      </c>
      <c r="BC212" s="50"/>
      <c r="BD212" s="50"/>
    </row>
    <row r="213" spans="1:56">
      <c r="A213" s="85">
        <v>212</v>
      </c>
      <c r="B213" s="116">
        <v>0.59795346552569817</v>
      </c>
      <c r="C213" s="116">
        <v>4.8340460190501533E-2</v>
      </c>
      <c r="D213" s="116">
        <v>0.89289608665952058</v>
      </c>
      <c r="E213" s="116">
        <v>0.93369622795266483</v>
      </c>
      <c r="F213" s="116">
        <v>0.35692169824186371</v>
      </c>
      <c r="G213" s="116">
        <v>0.9635208299872573</v>
      </c>
      <c r="H213" s="116">
        <v>0.28180295138657474</v>
      </c>
      <c r="I213" s="116">
        <v>0.77882591585845606</v>
      </c>
      <c r="J213" s="116">
        <v>0.16933162837097715</v>
      </c>
      <c r="K213" s="94">
        <v>0.78462930463901315</v>
      </c>
      <c r="L213" s="95"/>
      <c r="M213" s="96">
        <v>212</v>
      </c>
      <c r="N213" s="119">
        <v>0.24805342766141769</v>
      </c>
      <c r="O213" s="119">
        <v>-1.6611619740749883</v>
      </c>
      <c r="P213" s="119">
        <v>1.2420778863263231</v>
      </c>
      <c r="Q213" s="119">
        <v>1.5038983416478615</v>
      </c>
      <c r="R213" s="119">
        <v>-0.36669920922050109</v>
      </c>
      <c r="S213" s="119">
        <v>1.7930912155950289</v>
      </c>
      <c r="T213" s="119">
        <v>-0.57749383397690834</v>
      </c>
      <c r="U213" s="116">
        <v>0.76823401533658608</v>
      </c>
      <c r="V213" s="116">
        <v>-0.95680981617125638</v>
      </c>
      <c r="W213" s="88">
        <v>0.78792360879998657</v>
      </c>
      <c r="X213" s="50"/>
      <c r="Y213" s="89">
        <v>212</v>
      </c>
      <c r="Z213" s="116">
        <f>(幕後結果!$AB$2+幕後結果!$AB$4*幕後結果_最佳化!$N1214)*12/3</f>
        <v>0.25968050662506231</v>
      </c>
      <c r="AA213" s="116">
        <f>(幕後結果!$AC$2+幕後結果!$AC$4*幕後結果_最佳化!$O1214)*12/3</f>
        <v>-3.6455688880564145</v>
      </c>
      <c r="AB213" s="116">
        <f>(幕後結果!$AD$2+幕後結果!$AD$4*幕後結果_最佳化!$P1214)*12/3</f>
        <v>1.4439350297262348</v>
      </c>
      <c r="AC213" s="116">
        <f>(幕後結果!$AE$2+幕後結果!$AE$4*幕後結果_最佳化!$Q1214)*12/3</f>
        <v>1.9985761543552367</v>
      </c>
      <c r="AD213" s="116">
        <f>(幕後結果!$AF$2+幕後結果!$AF$4*幕後結果_最佳化!$R1214)*12/3</f>
        <v>-0.2729134402225793</v>
      </c>
      <c r="AE213" s="116">
        <f>(幕後結果!$AG$2+幕後結果!$AG$4*幕後結果_最佳化!$S1214)*12/3</f>
        <v>2.2872729374897607</v>
      </c>
      <c r="AF213" s="116">
        <f>(幕後結果!$AH$2+幕後結果!$AH$4*幕後結果_最佳化!$T1214)*12/3</f>
        <v>0.49898408387142013</v>
      </c>
      <c r="AG213" s="116">
        <f>(幕後結果!$AI$2+幕後結果!$AI$4*幕後結果_最佳化!$U1214)*12/3</f>
        <v>0.2333401153568162</v>
      </c>
      <c r="AH213" s="116">
        <f>(幕後結果!$AJ$2+幕後結果!$AJ$4*幕後結果_最佳化!$V1214)*12/3</f>
        <v>-0.90780925076887975</v>
      </c>
      <c r="AI213" s="90">
        <f>(幕後結果!$AK$2+幕後結果!$AK$4*幕後結果_最佳化!$W1214)*12/3</f>
        <v>-0.12458563270612111</v>
      </c>
      <c r="AJ213" s="50"/>
      <c r="AK213" s="50"/>
      <c r="AL213" s="50"/>
      <c r="AM213" s="98">
        <v>212</v>
      </c>
      <c r="AN213" s="116">
        <f t="shared" si="40"/>
        <v>2.609006571051662E-2</v>
      </c>
      <c r="AO213" s="116">
        <f t="shared" si="41"/>
        <v>7.5216493993524661E-2</v>
      </c>
      <c r="AP213" s="116">
        <f t="shared" si="42"/>
        <v>0.11855080494192614</v>
      </c>
      <c r="AQ213" s="116">
        <f t="shared" si="43"/>
        <v>3.2228443255129573E-2</v>
      </c>
      <c r="AR213" s="116">
        <f t="shared" si="44"/>
        <v>0.14396267185397399</v>
      </c>
      <c r="AS213" s="116">
        <f t="shared" si="45"/>
        <v>8.4548200303979318E-2</v>
      </c>
      <c r="AT213" s="116">
        <f t="shared" si="46"/>
        <v>7.6134001485750932E-2</v>
      </c>
      <c r="AU213" s="116">
        <f t="shared" si="47"/>
        <v>0.10440535351771998</v>
      </c>
      <c r="AV213" s="116">
        <f t="shared" si="48"/>
        <v>0.19928920548769477</v>
      </c>
      <c r="AW213" s="116">
        <f t="shared" si="49"/>
        <v>0.13957475944978398</v>
      </c>
      <c r="AX213" s="116">
        <f t="shared" si="50"/>
        <v>1</v>
      </c>
      <c r="AY213" s="116">
        <f>SUMPRODUCT(AN213:AW213,幕後結果_最佳化!$Z$1005:$AI$1005)</f>
        <v>-3.2195705216701759E-2</v>
      </c>
      <c r="AZ213" s="116">
        <f>(SUMPRODUCT(AN213:AW213,MMULT(AN213:AW213,幕後結果!$AB$9:$AK$18)))*252</f>
        <v>4.1862044920285182E-2</v>
      </c>
      <c r="BA213" s="116">
        <f t="shared" si="51"/>
        <v>0.20460216255036304</v>
      </c>
      <c r="BB213" s="92">
        <f t="shared" si="52"/>
        <v>-0.36703280298035396</v>
      </c>
      <c r="BC213" s="50"/>
      <c r="BD213" s="50"/>
    </row>
    <row r="214" spans="1:56">
      <c r="A214" s="85">
        <v>213</v>
      </c>
      <c r="B214" s="116">
        <v>0.10689283330353083</v>
      </c>
      <c r="C214" s="116">
        <v>0.67020198433064881</v>
      </c>
      <c r="D214" s="116">
        <v>0.23137222261076751</v>
      </c>
      <c r="E214" s="116">
        <v>0.12412288221586976</v>
      </c>
      <c r="F214" s="116">
        <v>1.8435975384436754E-2</v>
      </c>
      <c r="G214" s="116">
        <v>0.54286553226490919</v>
      </c>
      <c r="H214" s="116">
        <v>1.1935779404975699E-2</v>
      </c>
      <c r="I214" s="116">
        <v>0.89898673589931</v>
      </c>
      <c r="J214" s="116">
        <v>0.57498396099495186</v>
      </c>
      <c r="K214" s="94">
        <v>0.61904567325083648</v>
      </c>
      <c r="L214" s="95"/>
      <c r="M214" s="96">
        <v>213</v>
      </c>
      <c r="N214" s="119">
        <v>-1.2432230077460711</v>
      </c>
      <c r="O214" s="119">
        <v>0.4404709727688928</v>
      </c>
      <c r="P214" s="119">
        <v>-0.73433524009079698</v>
      </c>
      <c r="Q214" s="119">
        <v>-1.1546207528835191</v>
      </c>
      <c r="R214" s="119">
        <v>-2.0871790691550554</v>
      </c>
      <c r="S214" s="119">
        <v>0.10765554370030696</v>
      </c>
      <c r="T214" s="119">
        <v>-2.2591901575107269</v>
      </c>
      <c r="U214" s="116">
        <v>1.275799149802916</v>
      </c>
      <c r="V214" s="116">
        <v>0.18907749718006017</v>
      </c>
      <c r="W214" s="88">
        <v>0.30297534158864509</v>
      </c>
      <c r="X214" s="50"/>
      <c r="Y214" s="89">
        <v>213</v>
      </c>
      <c r="Z214" s="116">
        <f>(幕後結果!$AB$2+幕後結果!$AB$4*幕後結果_最佳化!$N1215)*12/3</f>
        <v>-1.591814343622862</v>
      </c>
      <c r="AA214" s="116">
        <f>(幕後結果!$AC$2+幕後結果!$AC$4*幕後結果_最佳化!$O1215)*12/3</f>
        <v>-0.87893508307437651</v>
      </c>
      <c r="AB214" s="116">
        <f>(幕後結果!$AD$2+幕後結果!$AD$4*幕後結果_最佳化!$P1215)*12/3</f>
        <v>-0.5032232602014497</v>
      </c>
      <c r="AC214" s="116">
        <f>(幕後結果!$AE$2+幕後結果!$AE$4*幕後結果_最佳化!$Q1215)*12/3</f>
        <v>-0.12036807278313999</v>
      </c>
      <c r="AD214" s="116">
        <f>(幕後結果!$AF$2+幕後結果!$AF$4*幕後結果_最佳化!$R1215)*12/3</f>
        <v>-1.5548935260797412</v>
      </c>
      <c r="AE214" s="116">
        <f>(幕後結果!$AG$2+幕後結果!$AG$4*幕後結果_最佳化!$S1215)*12/3</f>
        <v>-0.71677944527668969</v>
      </c>
      <c r="AF214" s="116">
        <f>(幕後結果!$AH$2+幕後結果!$AH$4*幕後結果_最佳化!$T1215)*12/3</f>
        <v>-1.6230367203003155</v>
      </c>
      <c r="AG214" s="116">
        <f>(幕後結果!$AI$2+幕後結果!$AI$4*幕後結果_最佳化!$U1215)*12/3</f>
        <v>-0.37419706939078928</v>
      </c>
      <c r="AH214" s="116">
        <f>(幕後結果!$AJ$2+幕後結果!$AJ$4*幕後結果_最佳化!$V1215)*12/3</f>
        <v>-0.4301948340559143</v>
      </c>
      <c r="AI214" s="90">
        <f>(幕後結果!$AK$2+幕後結果!$AK$4*幕後結果_最佳化!$W1215)*12/3</f>
        <v>-1.0616048119741128</v>
      </c>
      <c r="AJ214" s="50"/>
      <c r="AK214" s="50"/>
      <c r="AL214" s="50"/>
      <c r="AM214" s="98">
        <v>213</v>
      </c>
      <c r="AN214" s="116">
        <f t="shared" si="40"/>
        <v>0.13486799057786325</v>
      </c>
      <c r="AO214" s="116">
        <f t="shared" si="41"/>
        <v>1.6072052517411663E-3</v>
      </c>
      <c r="AP214" s="116">
        <f t="shared" si="42"/>
        <v>0.15504216289534056</v>
      </c>
      <c r="AQ214" s="116">
        <f t="shared" si="43"/>
        <v>9.259915797494668E-2</v>
      </c>
      <c r="AR214" s="116">
        <f t="shared" si="44"/>
        <v>7.1351712749324836E-2</v>
      </c>
      <c r="AS214" s="116">
        <f t="shared" si="45"/>
        <v>5.0532759777010328E-2</v>
      </c>
      <c r="AT214" s="116">
        <f t="shared" si="46"/>
        <v>8.7686935081251902E-2</v>
      </c>
      <c r="AU214" s="116">
        <f t="shared" si="47"/>
        <v>7.9150119605001221E-2</v>
      </c>
      <c r="AV214" s="116">
        <f t="shared" si="48"/>
        <v>0.18725138658811366</v>
      </c>
      <c r="AW214" s="116">
        <f t="shared" si="49"/>
        <v>0.13991056949940633</v>
      </c>
      <c r="AX214" s="116">
        <f t="shared" si="50"/>
        <v>1</v>
      </c>
      <c r="AY214" s="116">
        <f>SUMPRODUCT(AN214:AW214,幕後結果_最佳化!$Z$1005:$AI$1005)</f>
        <v>0.16061421014713498</v>
      </c>
      <c r="AZ214" s="116">
        <f>(SUMPRODUCT(AN214:AW214,MMULT(AN214:AW214,幕後結果!$AB$9:$AK$18)))*252</f>
        <v>4.5700862687967518E-2</v>
      </c>
      <c r="BA214" s="116">
        <f t="shared" si="51"/>
        <v>0.21377760099684792</v>
      </c>
      <c r="BB214" s="92">
        <f t="shared" si="52"/>
        <v>0.55063865249788557</v>
      </c>
      <c r="BC214" s="50"/>
      <c r="BD214" s="50"/>
    </row>
    <row r="215" spans="1:56">
      <c r="A215" s="85">
        <v>214</v>
      </c>
      <c r="B215" s="116">
        <v>3.0400637554813814E-2</v>
      </c>
      <c r="C215" s="116">
        <v>0.76537125679580154</v>
      </c>
      <c r="D215" s="116">
        <v>0.89192750142016441</v>
      </c>
      <c r="E215" s="116">
        <v>0.27269117379653518</v>
      </c>
      <c r="F215" s="116">
        <v>0.57679035721574246</v>
      </c>
      <c r="G215" s="116">
        <v>0.26007911764248726</v>
      </c>
      <c r="H215" s="116">
        <v>1.9993481423359327E-3</v>
      </c>
      <c r="I215" s="116">
        <v>0.60183114046132591</v>
      </c>
      <c r="J215" s="116">
        <v>0.45837971938246258</v>
      </c>
      <c r="K215" s="94">
        <v>0.28467793384889006</v>
      </c>
      <c r="L215" s="95"/>
      <c r="M215" s="96">
        <v>214</v>
      </c>
      <c r="N215" s="119">
        <v>-1.8749378431184198</v>
      </c>
      <c r="O215" s="119">
        <v>0.72368769954493062</v>
      </c>
      <c r="P215" s="119">
        <v>1.2368440168919979</v>
      </c>
      <c r="Q215" s="119">
        <v>-0.60469398187672052</v>
      </c>
      <c r="R215" s="119">
        <v>0.19368915311621276</v>
      </c>
      <c r="S215" s="119">
        <v>-0.64310150921537379</v>
      </c>
      <c r="T215" s="119">
        <v>-2.8782645678431891</v>
      </c>
      <c r="U215" s="116">
        <v>0.25808965011512652</v>
      </c>
      <c r="V215" s="116">
        <v>-0.10451654551589125</v>
      </c>
      <c r="W215" s="88">
        <v>-0.56900040116676753</v>
      </c>
      <c r="X215" s="50"/>
      <c r="Y215" s="89">
        <v>214</v>
      </c>
      <c r="Z215" s="116">
        <f>(幕後結果!$AB$2+幕後結果!$AB$4*幕後結果_最佳化!$N1216)*12/3</f>
        <v>-2.3761201481986065</v>
      </c>
      <c r="AA215" s="116">
        <f>(幕後結果!$AC$2+幕後結果!$AC$4*幕後結果_最佳化!$O1216)*12/3</f>
        <v>-0.54352836928620563</v>
      </c>
      <c r="AB215" s="116">
        <f>(幕後結果!$AD$2+幕後結果!$AD$4*幕後結果_最佳化!$P1216)*12/3</f>
        <v>1.0422145754621877</v>
      </c>
      <c r="AC215" s="116">
        <f>(幕後結果!$AE$2+幕後結果!$AE$4*幕後結果_最佳化!$Q1216)*12/3</f>
        <v>0.75446978439203605</v>
      </c>
      <c r="AD215" s="116">
        <f>(幕後結果!$AF$2+幕後結果!$AF$4*幕後結果_最佳化!$R1216)*12/3</f>
        <v>0.27180897108710667</v>
      </c>
      <c r="AE215" s="116">
        <f>(幕後結果!$AG$2+幕後結果!$AG$4*幕後結果_最佳化!$S1216)*12/3</f>
        <v>-0.43669736216156818</v>
      </c>
      <c r="AF215" s="116">
        <f>(幕後結果!$AH$2+幕後結果!$AH$4*幕後結果_最佳化!$T1216)*12/3</f>
        <v>-1.6883688294778489</v>
      </c>
      <c r="AG215" s="116">
        <f>(幕後結果!$AI$2+幕後結果!$AI$4*幕後結果_最佳化!$U1216)*12/3</f>
        <v>-1.5584520863944953</v>
      </c>
      <c r="AH215" s="116">
        <f>(幕後結果!$AJ$2+幕後結果!$AJ$4*幕後結果_最佳化!$V1216)*12/3</f>
        <v>-0.47475353945556736</v>
      </c>
      <c r="AI215" s="90">
        <f>(幕後結果!$AK$2+幕後結果!$AK$4*幕後結果_最佳化!$W1216)*12/3</f>
        <v>-1.2341305952798163</v>
      </c>
      <c r="AJ215" s="50"/>
      <c r="AK215" s="50"/>
      <c r="AL215" s="50"/>
      <c r="AM215" s="98">
        <v>214</v>
      </c>
      <c r="AN215" s="116">
        <f t="shared" si="40"/>
        <v>7.9181382369480191E-2</v>
      </c>
      <c r="AO215" s="116">
        <f t="shared" si="41"/>
        <v>0.1095207888303663</v>
      </c>
      <c r="AP215" s="116">
        <f t="shared" si="42"/>
        <v>1.7268741817123404E-2</v>
      </c>
      <c r="AQ215" s="116">
        <f t="shared" si="43"/>
        <v>0.19470432063625928</v>
      </c>
      <c r="AR215" s="116">
        <f t="shared" si="44"/>
        <v>4.2066216469032178E-2</v>
      </c>
      <c r="AS215" s="116">
        <f t="shared" si="45"/>
        <v>0.16873105145128678</v>
      </c>
      <c r="AT215" s="116">
        <f t="shared" si="46"/>
        <v>0.17260970000963263</v>
      </c>
      <c r="AU215" s="116">
        <f t="shared" si="47"/>
        <v>0.18618205410339306</v>
      </c>
      <c r="AV215" s="116">
        <f t="shared" si="48"/>
        <v>2.7915674285662051E-2</v>
      </c>
      <c r="AW215" s="116">
        <f t="shared" si="49"/>
        <v>1.8200700277643345E-3</v>
      </c>
      <c r="AX215" s="116">
        <f t="shared" si="50"/>
        <v>1.0000000000000002</v>
      </c>
      <c r="AY215" s="116">
        <f>SUMPRODUCT(AN215:AW215,幕後結果_最佳化!$Z$1005:$AI$1005)</f>
        <v>0.13561195940503065</v>
      </c>
      <c r="AZ215" s="116">
        <f>(SUMPRODUCT(AN215:AW215,MMULT(AN215:AW215,幕後結果!$AB$9:$AK$18)))*252</f>
        <v>5.3126126314230922E-2</v>
      </c>
      <c r="BA215" s="116">
        <f t="shared" si="51"/>
        <v>0.23049105473798961</v>
      </c>
      <c r="BB215" s="92">
        <f t="shared" si="52"/>
        <v>0.40223669205046092</v>
      </c>
      <c r="BC215" s="50"/>
      <c r="BD215" s="50"/>
    </row>
    <row r="216" spans="1:56">
      <c r="A216" s="85">
        <v>215</v>
      </c>
      <c r="B216" s="116">
        <v>8.4699429979251617E-2</v>
      </c>
      <c r="C216" s="116">
        <v>7.2087586910805967E-2</v>
      </c>
      <c r="D216" s="116">
        <v>0.89157680401970563</v>
      </c>
      <c r="E216" s="116">
        <v>0.14773545360665574</v>
      </c>
      <c r="F216" s="116">
        <v>0.57914313047355503</v>
      </c>
      <c r="G216" s="116">
        <v>0.79765499420782304</v>
      </c>
      <c r="H216" s="116">
        <v>0.40458126130224148</v>
      </c>
      <c r="I216" s="116">
        <v>0.7488763516716781</v>
      </c>
      <c r="J216" s="116">
        <v>0.56087501073216806</v>
      </c>
      <c r="K216" s="94">
        <v>6.8020419281687117E-2</v>
      </c>
      <c r="L216" s="95"/>
      <c r="M216" s="96">
        <v>215</v>
      </c>
      <c r="N216" s="119">
        <v>-1.3741379493964789</v>
      </c>
      <c r="O216" s="119">
        <v>-1.4604182000037638</v>
      </c>
      <c r="P216" s="119">
        <v>1.2349573114671639</v>
      </c>
      <c r="Q216" s="119">
        <v>-1.0461952246637598</v>
      </c>
      <c r="R216" s="119">
        <v>0.1997018855134812</v>
      </c>
      <c r="S216" s="119">
        <v>0.83327436306102776</v>
      </c>
      <c r="T216" s="119">
        <v>-0.24150657314736104</v>
      </c>
      <c r="U216" s="116">
        <v>0.67095798307890764</v>
      </c>
      <c r="V216" s="116">
        <v>0.15318805333330754</v>
      </c>
      <c r="W216" s="88">
        <v>-1.4906978586068786</v>
      </c>
      <c r="X216" s="50"/>
      <c r="Y216" s="89">
        <v>215</v>
      </c>
      <c r="Z216" s="116">
        <f>(幕後結果!$AB$2+幕後結果!$AB$4*幕後結果_最佳化!$N1217)*12/3</f>
        <v>-1.7543518413873229</v>
      </c>
      <c r="AA216" s="116">
        <f>(幕後結果!$AC$2+幕後結果!$AC$4*幕後結果_最佳化!$O1217)*12/3</f>
        <v>-3.5098735450310961</v>
      </c>
      <c r="AB216" s="116">
        <f>(幕後結果!$AD$2+幕後結果!$AD$4*幕後結果_最佳化!$P1217)*12/3</f>
        <v>0.9695842299831865</v>
      </c>
      <c r="AC216" s="116">
        <f>(幕後結果!$AE$2+幕後結果!$AE$4*幕後結果_最佳化!$Q1217)*12/3</f>
        <v>8.5795904408003221E-2</v>
      </c>
      <c r="AD216" s="116">
        <f>(幕後結果!$AF$2+幕後結果!$AF$4*幕後結果_最佳化!$R1217)*12/3</f>
        <v>-2.0264804251550403E-2</v>
      </c>
      <c r="AE216" s="116">
        <f>(幕後結果!$AG$2+幕後結果!$AG$4*幕後結果_最佳化!$S1217)*12/3</f>
        <v>-5.7964789773013503E-2</v>
      </c>
      <c r="AF216" s="116">
        <f>(幕後結果!$AH$2+幕後結果!$AH$4*幕後結果_最佳化!$T1217)*12/3</f>
        <v>0.85912126430566571</v>
      </c>
      <c r="AG216" s="116">
        <f>(幕後結果!$AI$2+幕後結果!$AI$4*幕後結果_最佳化!$U1217)*12/3</f>
        <v>-0.61475069332036691</v>
      </c>
      <c r="AH216" s="116">
        <f>(幕後結果!$AJ$2+幕後結果!$AJ$4*幕後結果_最佳化!$V1217)*12/3</f>
        <v>-0.35693218045712455</v>
      </c>
      <c r="AI216" s="90">
        <f>(幕後結果!$AK$2+幕後結果!$AK$4*幕後結果_最佳化!$W1217)*12/3</f>
        <v>-1.5491737463360586</v>
      </c>
      <c r="AJ216" s="50"/>
      <c r="AK216" s="50"/>
      <c r="AL216" s="50"/>
      <c r="AM216" s="98">
        <v>215</v>
      </c>
      <c r="AN216" s="116">
        <f t="shared" si="40"/>
        <v>0.13507545858411629</v>
      </c>
      <c r="AO216" s="116">
        <f t="shared" si="41"/>
        <v>0.13334407683494012</v>
      </c>
      <c r="AP216" s="116">
        <f t="shared" si="42"/>
        <v>1.8928940085250524E-3</v>
      </c>
      <c r="AQ216" s="116">
        <f t="shared" si="43"/>
        <v>0.15457042821466951</v>
      </c>
      <c r="AR216" s="116">
        <f t="shared" si="44"/>
        <v>0.17129265643774236</v>
      </c>
      <c r="AS216" s="116">
        <f t="shared" si="45"/>
        <v>5.5945643446079496E-2</v>
      </c>
      <c r="AT216" s="116">
        <f t="shared" si="46"/>
        <v>2.1952603302463045E-2</v>
      </c>
      <c r="AU216" s="116">
        <f t="shared" si="47"/>
        <v>7.1738624699422632E-2</v>
      </c>
      <c r="AV216" s="116">
        <f t="shared" si="48"/>
        <v>0.14078244630589659</v>
      </c>
      <c r="AW216" s="116">
        <f t="shared" si="49"/>
        <v>0.11340516816614495</v>
      </c>
      <c r="AX216" s="116">
        <f t="shared" si="50"/>
        <v>1</v>
      </c>
      <c r="AY216" s="116">
        <f>SUMPRODUCT(AN216:AW216,幕後結果_最佳化!$Z$1005:$AI$1005)</f>
        <v>-9.8936554490753087E-2</v>
      </c>
      <c r="AZ216" s="116">
        <f>(SUMPRODUCT(AN216:AW216,MMULT(AN216:AW216,幕後結果!$AB$9:$AK$18)))*252</f>
        <v>4.5791188903947837E-2</v>
      </c>
      <c r="BA216" s="116">
        <f t="shared" si="51"/>
        <v>0.21398875882613047</v>
      </c>
      <c r="BB216" s="92">
        <f t="shared" si="52"/>
        <v>-0.66282245510848403</v>
      </c>
      <c r="BC216" s="50"/>
      <c r="BD216" s="50"/>
    </row>
    <row r="217" spans="1:56">
      <c r="A217" s="85">
        <v>216</v>
      </c>
      <c r="B217" s="116">
        <v>2.7085456193904234E-2</v>
      </c>
      <c r="C217" s="116">
        <v>0.4463215076277387</v>
      </c>
      <c r="D217" s="116">
        <v>0.87666445828316886</v>
      </c>
      <c r="E217" s="116">
        <v>0.32454720420350314</v>
      </c>
      <c r="F217" s="116">
        <v>0.74928335936068335</v>
      </c>
      <c r="G217" s="116">
        <v>0.26643278048472196</v>
      </c>
      <c r="H217" s="116">
        <v>0.40102682753239915</v>
      </c>
      <c r="I217" s="116">
        <v>0.33246377969658902</v>
      </c>
      <c r="J217" s="116">
        <v>0.14632808461868185</v>
      </c>
      <c r="K217" s="94">
        <v>3.6089229334423933E-2</v>
      </c>
      <c r="L217" s="95"/>
      <c r="M217" s="96">
        <v>216</v>
      </c>
      <c r="N217" s="119">
        <v>-1.925467385543675</v>
      </c>
      <c r="O217" s="119">
        <v>-0.13496061346366753</v>
      </c>
      <c r="P217" s="119">
        <v>1.158472951928174</v>
      </c>
      <c r="Q217" s="119">
        <v>-0.45502061439500013</v>
      </c>
      <c r="R217" s="119">
        <v>0.67223629030846033</v>
      </c>
      <c r="S217" s="119">
        <v>-0.6236376771228721</v>
      </c>
      <c r="T217" s="119">
        <v>-0.25069017800123905</v>
      </c>
      <c r="U217" s="116">
        <v>-0.43312004729686077</v>
      </c>
      <c r="V217" s="116">
        <v>-1.0523125639111928</v>
      </c>
      <c r="W217" s="88">
        <v>-1.7979908443871637</v>
      </c>
      <c r="X217" s="50"/>
      <c r="Y217" s="89">
        <v>216</v>
      </c>
      <c r="Z217" s="116">
        <f>(幕後結果!$AB$2+幕後結果!$AB$4*幕後結果_最佳化!$N1218)*12/3</f>
        <v>-2.4388551216511845</v>
      </c>
      <c r="AA217" s="116">
        <f>(幕後結果!$AC$2+幕後結果!$AC$4*幕後結果_最佳化!$O1218)*12/3</f>
        <v>-1.7311986268970589</v>
      </c>
      <c r="AB217" s="116">
        <f>(幕後結果!$AD$2+幕後結果!$AD$4*幕後結果_最佳化!$P1218)*12/3</f>
        <v>0.87192264883981352</v>
      </c>
      <c r="AC217" s="116">
        <f>(幕後結果!$AE$2+幕後結果!$AE$4*幕後結果_最佳化!$Q1218)*12/3</f>
        <v>0.6929543911133994</v>
      </c>
      <c r="AD217" s="116">
        <f>(幕後結果!$AF$2+幕後結果!$AF$4*幕後結果_最佳化!$R1218)*12/3</f>
        <v>0.50604536383153265</v>
      </c>
      <c r="AE217" s="116">
        <f>(幕後結果!$AG$2+幕後結果!$AG$4*幕後結果_最佳化!$S1218)*12/3</f>
        <v>-0.53958623311714871</v>
      </c>
      <c r="AF217" s="116">
        <f>(幕後結果!$AH$2+幕後結果!$AH$4*幕後結果_最佳化!$T1218)*12/3</f>
        <v>0.82263260728448717</v>
      </c>
      <c r="AG217" s="116">
        <f>(幕後結果!$AI$2+幕後結果!$AI$4*幕後結果_最佳化!$U1218)*12/3</f>
        <v>-2.2332564844092806</v>
      </c>
      <c r="AH217" s="116">
        <f>(幕後結果!$AJ$2+幕後結果!$AJ$4*幕後結果_最佳化!$V1218)*12/3</f>
        <v>-0.94179976078406824</v>
      </c>
      <c r="AI217" s="90">
        <f>(幕後結果!$AK$2+幕後結果!$AK$4*幕後結果_最佳化!$W1218)*12/3</f>
        <v>-1.7152814357223065</v>
      </c>
      <c r="AJ217" s="50"/>
      <c r="AK217" s="50"/>
      <c r="AL217" s="50"/>
      <c r="AM217" s="98">
        <v>216</v>
      </c>
      <c r="AN217" s="116">
        <f t="shared" si="40"/>
        <v>0.20691993696528635</v>
      </c>
      <c r="AO217" s="116">
        <f t="shared" si="41"/>
        <v>0.10919247560424857</v>
      </c>
      <c r="AP217" s="116">
        <f t="shared" si="42"/>
        <v>0.18855131477046277</v>
      </c>
      <c r="AQ217" s="116">
        <f t="shared" si="43"/>
        <v>0.17150006542165566</v>
      </c>
      <c r="AR217" s="116">
        <f t="shared" si="44"/>
        <v>0.10967329753958495</v>
      </c>
      <c r="AS217" s="116">
        <f t="shared" si="45"/>
        <v>4.4960183137385729E-2</v>
      </c>
      <c r="AT217" s="116">
        <f t="shared" si="46"/>
        <v>3.7477729860729767E-2</v>
      </c>
      <c r="AU217" s="116">
        <f t="shared" si="47"/>
        <v>1.2639974092327227E-4</v>
      </c>
      <c r="AV217" s="116">
        <f t="shared" si="48"/>
        <v>3.1481916265894201E-2</v>
      </c>
      <c r="AW217" s="116">
        <f t="shared" si="49"/>
        <v>0.10011668069382855</v>
      </c>
      <c r="AX217" s="116">
        <f t="shared" si="50"/>
        <v>0.99999999999999978</v>
      </c>
      <c r="AY217" s="116">
        <f>SUMPRODUCT(AN217:AW217,幕後結果_最佳化!$Z$1005:$AI$1005)</f>
        <v>0.10039554277067932</v>
      </c>
      <c r="AZ217" s="116">
        <f>(SUMPRODUCT(AN217:AW217,MMULT(AN217:AW217,幕後結果!$AB$9:$AK$18)))*252</f>
        <v>5.153488231440586E-2</v>
      </c>
      <c r="BA217" s="116">
        <f t="shared" si="51"/>
        <v>0.22701295626991394</v>
      </c>
      <c r="BB217" s="92">
        <f t="shared" si="52"/>
        <v>0.25326987373495213</v>
      </c>
      <c r="BC217" s="50"/>
      <c r="BD217" s="50"/>
    </row>
    <row r="218" spans="1:56">
      <c r="A218" s="85">
        <v>217</v>
      </c>
      <c r="B218" s="116">
        <v>0.24999699895424876</v>
      </c>
      <c r="C218" s="116">
        <v>0.72875131887902667</v>
      </c>
      <c r="D218" s="116">
        <v>0.37335516474297514</v>
      </c>
      <c r="E218" s="116">
        <v>0.34819438827549032</v>
      </c>
      <c r="F218" s="116">
        <v>0.59954451294002209</v>
      </c>
      <c r="G218" s="116">
        <v>0.93672568012321422</v>
      </c>
      <c r="H218" s="116">
        <v>0.26553372006402887</v>
      </c>
      <c r="I218" s="116">
        <v>8.2857399033686274E-2</v>
      </c>
      <c r="J218" s="116">
        <v>0.32690836555318592</v>
      </c>
      <c r="K218" s="94">
        <v>7.8523741993809404E-2</v>
      </c>
      <c r="L218" s="95"/>
      <c r="M218" s="96">
        <v>217</v>
      </c>
      <c r="N218" s="119">
        <v>-0.67449919411223991</v>
      </c>
      <c r="O218" s="119">
        <v>0.60904085038506461</v>
      </c>
      <c r="P218" s="119">
        <v>-0.32298007821109942</v>
      </c>
      <c r="Q218" s="119">
        <v>-0.39019984456537793</v>
      </c>
      <c r="R218" s="119">
        <v>0.25216830682171404</v>
      </c>
      <c r="S218" s="119">
        <v>1.5278546107082016</v>
      </c>
      <c r="T218" s="119">
        <v>-0.62637738388180875</v>
      </c>
      <c r="U218" s="116">
        <v>-1.3861051499230899</v>
      </c>
      <c r="V218" s="116">
        <v>-0.44846626001409429</v>
      </c>
      <c r="W218" s="88">
        <v>-1.4150716684392968</v>
      </c>
      <c r="X218" s="50"/>
      <c r="Y218" s="89">
        <v>217</v>
      </c>
      <c r="Z218" s="116">
        <f>(幕後結果!$AB$2+幕後結果!$AB$4*幕後結果_最佳化!$N1219)*12/3</f>
        <v>-0.88571506708687142</v>
      </c>
      <c r="AA218" s="116">
        <f>(幕後結果!$AC$2+幕後結果!$AC$4*幕後結果_最佳化!$O1219)*12/3</f>
        <v>-0.59721988781178637</v>
      </c>
      <c r="AB218" s="116">
        <f>(幕後結果!$AD$2+幕後結果!$AD$4*幕後結果_最佳化!$P1219)*12/3</f>
        <v>4.1397393388627579E-2</v>
      </c>
      <c r="AC218" s="116">
        <f>(幕後結果!$AE$2+幕後結果!$AE$4*幕後結果_最佳化!$Q1219)*12/3</f>
        <v>0.59396896439146429</v>
      </c>
      <c r="AD218" s="116">
        <f>(幕後結果!$AF$2+幕後結果!$AF$4*幕後結果_最佳化!$R1219)*12/3</f>
        <v>0.11867048549517993</v>
      </c>
      <c r="AE218" s="116">
        <f>(幕後結果!$AG$2+幕後結果!$AG$4*幕後結果_最佳化!$S1219)*12/3</f>
        <v>1.2090200837186855</v>
      </c>
      <c r="AF218" s="116">
        <f>(幕後結果!$AH$2+幕後結果!$AH$4*幕後結果_最佳化!$T1219)*12/3</f>
        <v>0.44159873740223943</v>
      </c>
      <c r="AG218" s="116">
        <f>(幕後結果!$AI$2+幕後結果!$AI$4*幕後結果_最佳化!$U1219)*12/3</f>
        <v>-2.7016223356228632</v>
      </c>
      <c r="AH218" s="116">
        <f>(幕後結果!$AJ$2+幕後結果!$AJ$4*幕後結果_最佳化!$V1219)*12/3</f>
        <v>-0.44051625933716992</v>
      </c>
      <c r="AI218" s="90">
        <f>(幕後結果!$AK$2+幕後結果!$AK$4*幕後結果_最佳化!$W1219)*12/3</f>
        <v>-1.1037019951473692</v>
      </c>
      <c r="AJ218" s="50"/>
      <c r="AK218" s="50"/>
      <c r="AL218" s="50"/>
      <c r="AM218" s="98">
        <v>217</v>
      </c>
      <c r="AN218" s="116">
        <f t="shared" si="40"/>
        <v>0.18656215805130097</v>
      </c>
      <c r="AO218" s="116">
        <f t="shared" si="41"/>
        <v>0.10064310269948315</v>
      </c>
      <c r="AP218" s="116">
        <f t="shared" si="42"/>
        <v>2.0469249728411184E-2</v>
      </c>
      <c r="AQ218" s="116">
        <f t="shared" si="43"/>
        <v>4.9691973585862356E-4</v>
      </c>
      <c r="AR218" s="116">
        <f t="shared" si="44"/>
        <v>2.9695752881775301E-2</v>
      </c>
      <c r="AS218" s="116">
        <f t="shared" si="45"/>
        <v>7.5174274331112845E-2</v>
      </c>
      <c r="AT218" s="116">
        <f t="shared" si="46"/>
        <v>2.9374683030783499E-2</v>
      </c>
      <c r="AU218" s="116">
        <f t="shared" si="47"/>
        <v>0.22639740033096281</v>
      </c>
      <c r="AV218" s="116">
        <f t="shared" si="48"/>
        <v>9.4895143966521114E-2</v>
      </c>
      <c r="AW218" s="116">
        <f t="shared" si="49"/>
        <v>0.23629131524379038</v>
      </c>
      <c r="AX218" s="116">
        <f t="shared" si="50"/>
        <v>0.99999999999999978</v>
      </c>
      <c r="AY218" s="116">
        <f>SUMPRODUCT(AN218:AW218,幕後結果_最佳化!$Z$1005:$AI$1005)</f>
        <v>-0.34895384647351091</v>
      </c>
      <c r="AZ218" s="116">
        <f>(SUMPRODUCT(AN218:AW218,MMULT(AN218:AW218,幕後結果!$AB$9:$AK$18)))*252</f>
        <v>6.5330808787815109E-2</v>
      </c>
      <c r="BA218" s="116">
        <f t="shared" si="51"/>
        <v>0.2555989217266284</v>
      </c>
      <c r="BB218" s="92">
        <f t="shared" si="52"/>
        <v>-1.5330809841702373</v>
      </c>
      <c r="BC218" s="50"/>
      <c r="BD218" s="50"/>
    </row>
    <row r="219" spans="1:56">
      <c r="A219" s="85">
        <v>218</v>
      </c>
      <c r="B219" s="116">
        <v>0.85516940625082771</v>
      </c>
      <c r="C219" s="116">
        <v>0.62412987167376177</v>
      </c>
      <c r="D219" s="116">
        <v>0.73440828746240294</v>
      </c>
      <c r="E219" s="116">
        <v>0.7865859295969404</v>
      </c>
      <c r="F219" s="116">
        <v>0.25342274783262386</v>
      </c>
      <c r="G219" s="116">
        <v>0.95626994293156353</v>
      </c>
      <c r="H219" s="116">
        <v>0.79623025880869913</v>
      </c>
      <c r="I219" s="116">
        <v>0.38038455532230064</v>
      </c>
      <c r="J219" s="116">
        <v>0.30965417458350641</v>
      </c>
      <c r="K219" s="94">
        <v>0.5222266227092609</v>
      </c>
      <c r="L219" s="95"/>
      <c r="M219" s="96">
        <v>218</v>
      </c>
      <c r="N219" s="119">
        <v>1.0588651723931837</v>
      </c>
      <c r="O219" s="119">
        <v>0.31634552944365701</v>
      </c>
      <c r="P219" s="119">
        <v>0.62620052171754059</v>
      </c>
      <c r="Q219" s="119">
        <v>0.79463106769987202</v>
      </c>
      <c r="R219" s="119">
        <v>-0.66375755518641466</v>
      </c>
      <c r="S219" s="119">
        <v>1.7089505261573652</v>
      </c>
      <c r="T219" s="119">
        <v>0.82823136814460763</v>
      </c>
      <c r="U219" s="116">
        <v>-0.30447096406228175</v>
      </c>
      <c r="V219" s="116">
        <v>-0.49683083458141092</v>
      </c>
      <c r="W219" s="88">
        <v>5.5742735275227155E-2</v>
      </c>
      <c r="X219" s="50"/>
      <c r="Y219" s="89">
        <v>218</v>
      </c>
      <c r="Z219" s="116">
        <f>(幕後結果!$AB$2+幕後結果!$AB$4*幕後結果_最佳化!$N1220)*12/3</f>
        <v>1.2663441500971695</v>
      </c>
      <c r="AA219" s="116">
        <f>(幕後結果!$AC$2+幕後結果!$AC$4*幕後結果_最佳化!$O1220)*12/3</f>
        <v>-0.84997189485394509</v>
      </c>
      <c r="AB219" s="116">
        <f>(幕後結果!$AD$2+幕後結果!$AD$4*幕後結果_最佳化!$P1220)*12/3</f>
        <v>1.3556648701919964</v>
      </c>
      <c r="AC219" s="116">
        <f>(幕後結果!$AE$2+幕後結果!$AE$4*幕後結果_最佳化!$Q1220)*12/3</f>
        <v>1.7295150426283028</v>
      </c>
      <c r="AD219" s="116">
        <f>(幕後結果!$AF$2+幕後結果!$AF$4*幕後結果_最佳化!$R1220)*12/3</f>
        <v>-0.40527259796683901</v>
      </c>
      <c r="AE219" s="116">
        <f>(幕後結果!$AG$2+幕後結果!$AG$4*幕後結果_最佳化!$S1220)*12/3</f>
        <v>2.3739356520471233</v>
      </c>
      <c r="AF219" s="116">
        <f>(幕後結果!$AH$2+幕後結果!$AH$4*幕後結果_最佳化!$T1220)*12/3</f>
        <v>1.9238803402612046</v>
      </c>
      <c r="AG219" s="116">
        <f>(幕後結果!$AI$2+幕後結果!$AI$4*幕後結果_最佳化!$U1220)*12/3</f>
        <v>-0.71847797527221868</v>
      </c>
      <c r="AH219" s="116">
        <f>(幕後結果!$AJ$2+幕後結果!$AJ$4*幕後結果_最佳化!$V1220)*12/3</f>
        <v>0.24047202406670554</v>
      </c>
      <c r="AI219" s="90">
        <f>(幕後結果!$AK$2+幕後結果!$AK$4*幕後結果_最佳化!$W1220)*12/3</f>
        <v>-3.7897482803550597E-2</v>
      </c>
      <c r="AJ219" s="50"/>
      <c r="AK219" s="50"/>
      <c r="AL219" s="50"/>
      <c r="AM219" s="98">
        <v>218</v>
      </c>
      <c r="AN219" s="116">
        <f t="shared" si="40"/>
        <v>0.14646271177228573</v>
      </c>
      <c r="AO219" s="116">
        <f t="shared" si="41"/>
        <v>4.7751684536352389E-2</v>
      </c>
      <c r="AP219" s="116">
        <f t="shared" si="42"/>
        <v>9.7596547089739166E-2</v>
      </c>
      <c r="AQ219" s="116">
        <f t="shared" si="43"/>
        <v>0.13925603394061992</v>
      </c>
      <c r="AR219" s="116">
        <f t="shared" si="44"/>
        <v>0.12022178941353286</v>
      </c>
      <c r="AS219" s="116">
        <f t="shared" si="45"/>
        <v>8.8374531391380726E-2</v>
      </c>
      <c r="AT219" s="116">
        <f t="shared" si="46"/>
        <v>4.6032546128803545E-2</v>
      </c>
      <c r="AU219" s="116">
        <f t="shared" si="47"/>
        <v>2.6174438488379945E-2</v>
      </c>
      <c r="AV219" s="116">
        <f t="shared" si="48"/>
        <v>0.15176020101940441</v>
      </c>
      <c r="AW219" s="116">
        <f t="shared" si="49"/>
        <v>0.13636951621950133</v>
      </c>
      <c r="AX219" s="116">
        <f t="shared" si="50"/>
        <v>1.0000000000000002</v>
      </c>
      <c r="AY219" s="116">
        <f>SUMPRODUCT(AN219:AW219,幕後結果_最佳化!$Z$1005:$AI$1005)</f>
        <v>0.11742272295138792</v>
      </c>
      <c r="AZ219" s="116">
        <f>(SUMPRODUCT(AN219:AW219,MMULT(AN219:AW219,幕後結果!$AB$9:$AK$18)))*252</f>
        <v>4.3185579853878657E-2</v>
      </c>
      <c r="BA219" s="116">
        <f t="shared" si="51"/>
        <v>0.20781140453276056</v>
      </c>
      <c r="BB219" s="92">
        <f t="shared" si="52"/>
        <v>0.3586074744980598</v>
      </c>
      <c r="BC219" s="50"/>
      <c r="BD219" s="50"/>
    </row>
    <row r="220" spans="1:56">
      <c r="A220" s="85">
        <v>219</v>
      </c>
      <c r="B220" s="116">
        <v>8.9608968394216948E-3</v>
      </c>
      <c r="C220" s="116">
        <v>0.97781718674463747</v>
      </c>
      <c r="D220" s="116">
        <v>0.77880975010993225</v>
      </c>
      <c r="E220" s="116">
        <v>0.25513040312039137</v>
      </c>
      <c r="F220" s="116">
        <v>0.60453271339569126</v>
      </c>
      <c r="G220" s="116">
        <v>0.15509084007419238</v>
      </c>
      <c r="H220" s="116">
        <v>0.66546770096138053</v>
      </c>
      <c r="I220" s="116">
        <v>0.63437423653737524</v>
      </c>
      <c r="J220" s="116">
        <v>0.53008081975597721</v>
      </c>
      <c r="K220" s="94">
        <v>0.39811507686888881</v>
      </c>
      <c r="L220" s="95"/>
      <c r="M220" s="96">
        <v>219</v>
      </c>
      <c r="N220" s="119">
        <v>-2.3672299524179681</v>
      </c>
      <c r="O220" s="119">
        <v>2.0106198427791306</v>
      </c>
      <c r="P220" s="119">
        <v>0.7681795859559738</v>
      </c>
      <c r="Q220" s="119">
        <v>-0.65843164573091284</v>
      </c>
      <c r="R220" s="119">
        <v>0.26509721436560951</v>
      </c>
      <c r="S220" s="119">
        <v>-1.0148408868375589</v>
      </c>
      <c r="T220" s="119">
        <v>0.42743214537810692</v>
      </c>
      <c r="U220" s="116">
        <v>0.34346119794064656</v>
      </c>
      <c r="V220" s="116">
        <v>7.5473023431849293E-2</v>
      </c>
      <c r="W220" s="88">
        <v>-0.25822903136019681</v>
      </c>
      <c r="X220" s="50"/>
      <c r="Y220" s="89">
        <v>219</v>
      </c>
      <c r="Z220" s="116">
        <f>(幕後結果!$AB$2+幕後結果!$AB$4*幕後結果_最佳化!$N1221)*12/3</f>
        <v>-2.9873256118836422</v>
      </c>
      <c r="AA220" s="116">
        <f>(幕後結果!$AC$2+幕後結果!$AC$4*幕後結果_最佳化!$O1221)*12/3</f>
        <v>1.1871851408966207</v>
      </c>
      <c r="AB220" s="116">
        <f>(幕後結果!$AD$2+幕後結果!$AD$4*幕後結果_最佳化!$P1221)*12/3</f>
        <v>0.61881457796381023</v>
      </c>
      <c r="AC220" s="116">
        <f>(幕後結果!$AE$2+幕後結果!$AE$4*幕後結果_最佳化!$Q1221)*12/3</f>
        <v>0.79836687606083379</v>
      </c>
      <c r="AD220" s="116">
        <f>(幕後結果!$AF$2+幕後結果!$AF$4*幕後結果_最佳化!$R1221)*12/3</f>
        <v>0.43012818131194513</v>
      </c>
      <c r="AE220" s="116">
        <f>(幕後結果!$AG$2+幕後結果!$AG$4*幕後結果_最佳化!$S1221)*12/3</f>
        <v>-0.59084063130046127</v>
      </c>
      <c r="AF220" s="116">
        <f>(幕後結果!$AH$2+幕後結果!$AH$4*幕後結果_最佳化!$T1221)*12/3</f>
        <v>1.2447152160063164</v>
      </c>
      <c r="AG220" s="116">
        <f>(幕後結果!$AI$2+幕後結果!$AI$4*幕後結果_最佳化!$U1221)*12/3</f>
        <v>-1.7480670020801152</v>
      </c>
      <c r="AH220" s="116">
        <f>(幕後結果!$AJ$2+幕後結果!$AJ$4*幕後結果_最佳化!$V1221)*12/3</f>
        <v>0.57684014941780293</v>
      </c>
      <c r="AI220" s="90">
        <f>(幕後結果!$AK$2+幕後結果!$AK$4*幕後結果_最佳化!$W1221)*12/3</f>
        <v>-0.84945275226036321</v>
      </c>
      <c r="AJ220" s="50"/>
      <c r="AK220" s="50"/>
      <c r="AL220" s="50"/>
      <c r="AM220" s="98">
        <v>219</v>
      </c>
      <c r="AN220" s="116">
        <f t="shared" si="40"/>
        <v>6.9688624597098486E-2</v>
      </c>
      <c r="AO220" s="116">
        <f t="shared" si="41"/>
        <v>2.9517947674816289E-2</v>
      </c>
      <c r="AP220" s="116">
        <f t="shared" si="42"/>
        <v>3.225976186892241E-3</v>
      </c>
      <c r="AQ220" s="116">
        <f t="shared" si="43"/>
        <v>0.10057312494458163</v>
      </c>
      <c r="AR220" s="116">
        <f t="shared" si="44"/>
        <v>0.21369751215072938</v>
      </c>
      <c r="AS220" s="116">
        <f t="shared" si="45"/>
        <v>1.2918894170220352E-3</v>
      </c>
      <c r="AT220" s="116">
        <f t="shared" si="46"/>
        <v>5.7069050440505642E-2</v>
      </c>
      <c r="AU220" s="116">
        <f t="shared" si="47"/>
        <v>0.17799119285551832</v>
      </c>
      <c r="AV220" s="116">
        <f t="shared" si="48"/>
        <v>0.18571145439024603</v>
      </c>
      <c r="AW220" s="116">
        <f t="shared" si="49"/>
        <v>0.16123322734258988</v>
      </c>
      <c r="AX220" s="116">
        <f t="shared" si="50"/>
        <v>1</v>
      </c>
      <c r="AY220" s="116">
        <f>SUMPRODUCT(AN220:AW220,幕後結果_最佳化!$Z$1005:$AI$1005)</f>
        <v>-9.0478239406190597E-2</v>
      </c>
      <c r="AZ220" s="116">
        <f>(SUMPRODUCT(AN220:AW220,MMULT(AN220:AW220,幕後結果!$AB$9:$AK$18)))*252</f>
        <v>4.3009743230482816E-2</v>
      </c>
      <c r="BA220" s="116">
        <f t="shared" si="51"/>
        <v>0.2073879052174519</v>
      </c>
      <c r="BB220" s="92">
        <f t="shared" si="52"/>
        <v>-0.64313412716300811</v>
      </c>
      <c r="BC220" s="50"/>
      <c r="BD220" s="50"/>
    </row>
    <row r="221" spans="1:56">
      <c r="A221" s="85">
        <v>220</v>
      </c>
      <c r="B221" s="116">
        <v>0.89955433721832279</v>
      </c>
      <c r="C221" s="116">
        <v>0.89065054300662783</v>
      </c>
      <c r="D221" s="116">
        <v>0.9735510481772498</v>
      </c>
      <c r="E221" s="116">
        <v>0.51034975434475816</v>
      </c>
      <c r="F221" s="116">
        <v>5.8208140139206055E-2</v>
      </c>
      <c r="G221" s="116">
        <v>0.89093421564035102</v>
      </c>
      <c r="H221" s="116">
        <v>0.15166639346762434</v>
      </c>
      <c r="I221" s="116">
        <v>3.7451104433847027E-2</v>
      </c>
      <c r="J221" s="116">
        <v>0.14105194927556619</v>
      </c>
      <c r="K221" s="94">
        <v>0.58037444311523312</v>
      </c>
      <c r="L221" s="95"/>
      <c r="M221" s="96">
        <v>220</v>
      </c>
      <c r="N221" s="119">
        <v>1.2790162728011178</v>
      </c>
      <c r="O221" s="119">
        <v>1.2299951688361024</v>
      </c>
      <c r="P221" s="119">
        <v>1.9357534582658076</v>
      </c>
      <c r="Q221" s="119">
        <v>2.5945897666892759E-2</v>
      </c>
      <c r="R221" s="119">
        <v>-1.5699949751921825</v>
      </c>
      <c r="S221" s="119">
        <v>1.2315116324382325</v>
      </c>
      <c r="T221" s="119">
        <v>-1.0293126369538557</v>
      </c>
      <c r="U221" s="116">
        <v>-1.7810626969038437</v>
      </c>
      <c r="V221" s="116">
        <v>-1.0756051156809479</v>
      </c>
      <c r="W221" s="88">
        <v>0.20285148680494483</v>
      </c>
      <c r="X221" s="50"/>
      <c r="Y221" s="89">
        <v>220</v>
      </c>
      <c r="Z221" s="116">
        <f>(幕後結果!$AB$2+幕後結果!$AB$4*幕後結果_最佳化!$N1222)*12/3</f>
        <v>1.53967283618368</v>
      </c>
      <c r="AA221" s="116">
        <f>(幕後結果!$AC$2+幕後結果!$AC$4*幕後結果_最佳化!$O1222)*12/3</f>
        <v>0.4282317832100162</v>
      </c>
      <c r="AB221" s="116">
        <f>(幕後結果!$AD$2+幕後結果!$AD$4*幕後結果_最佳化!$P1222)*12/3</f>
        <v>2.6487660148469838</v>
      </c>
      <c r="AC221" s="116">
        <f>(幕後結果!$AE$2+幕後結果!$AE$4*幕後結果_最佳化!$Q1222)*12/3</f>
        <v>1.6520075742257179</v>
      </c>
      <c r="AD221" s="116">
        <f>(幕後結果!$AF$2+幕後結果!$AF$4*幕後結果_最佳化!$R1222)*12/3</f>
        <v>-0.85935297919330578</v>
      </c>
      <c r="AE221" s="116">
        <f>(幕後結果!$AG$2+幕後結果!$AG$4*幕後結果_最佳化!$S1222)*12/3</f>
        <v>2.0377242700031823</v>
      </c>
      <c r="AF221" s="116">
        <f>(幕後結果!$AH$2+幕後結果!$AH$4*幕後結果_最佳化!$T1222)*12/3</f>
        <v>0.24166032007895621</v>
      </c>
      <c r="AG221" s="116">
        <f>(幕後結果!$AI$2+幕後結果!$AI$4*幕後結果_最佳化!$U1222)*12/3</f>
        <v>-2.5431133907689771</v>
      </c>
      <c r="AH221" s="116">
        <f>(幕後結果!$AJ$2+幕後結果!$AJ$4*幕後結果_最佳化!$V1222)*12/3</f>
        <v>-0.30436389270885011</v>
      </c>
      <c r="AI221" s="90">
        <f>(幕後結果!$AK$2+幕後結果!$AK$4*幕後結果_最佳化!$W1222)*12/3</f>
        <v>-0.21874984761112079</v>
      </c>
      <c r="AJ221" s="50"/>
      <c r="AK221" s="50"/>
      <c r="AL221" s="50"/>
      <c r="AM221" s="98">
        <v>220</v>
      </c>
      <c r="AN221" s="116">
        <f t="shared" si="40"/>
        <v>3.1906340057948818E-2</v>
      </c>
      <c r="AO221" s="116">
        <f t="shared" si="41"/>
        <v>4.3519224952598551E-2</v>
      </c>
      <c r="AP221" s="116">
        <f t="shared" si="42"/>
        <v>0.11937452533286304</v>
      </c>
      <c r="AQ221" s="116">
        <f t="shared" si="43"/>
        <v>0.17206057672689481</v>
      </c>
      <c r="AR221" s="116">
        <f t="shared" si="44"/>
        <v>7.0632192332921225E-3</v>
      </c>
      <c r="AS221" s="116">
        <f t="shared" si="45"/>
        <v>0.18181563795094063</v>
      </c>
      <c r="AT221" s="116">
        <f t="shared" si="46"/>
        <v>3.9972879853109676E-2</v>
      </c>
      <c r="AU221" s="116">
        <f t="shared" si="47"/>
        <v>0.13284824406528425</v>
      </c>
      <c r="AV221" s="116">
        <f t="shared" si="48"/>
        <v>0.16812175436556404</v>
      </c>
      <c r="AW221" s="116">
        <f t="shared" si="49"/>
        <v>0.10331759746150401</v>
      </c>
      <c r="AX221" s="116">
        <f t="shared" si="50"/>
        <v>1</v>
      </c>
      <c r="AY221" s="116">
        <f>SUMPRODUCT(AN221:AW221,幕後結果_最佳化!$Z$1005:$AI$1005)</f>
        <v>0.12393016528086948</v>
      </c>
      <c r="AZ221" s="116">
        <f>(SUMPRODUCT(AN221:AW221,MMULT(AN221:AW221,幕後結果!$AB$9:$AK$18)))*252</f>
        <v>4.9429826305821427E-2</v>
      </c>
      <c r="BA221" s="116">
        <f t="shared" si="51"/>
        <v>0.22232819503117779</v>
      </c>
      <c r="BB221" s="92">
        <f t="shared" si="52"/>
        <v>0.36446194001397964</v>
      </c>
      <c r="BC221" s="50"/>
      <c r="BD221" s="50"/>
    </row>
    <row r="222" spans="1:56">
      <c r="A222" s="85">
        <v>221</v>
      </c>
      <c r="B222" s="116">
        <v>5.1264767216282925E-2</v>
      </c>
      <c r="C222" s="116">
        <v>0.84402135159596448</v>
      </c>
      <c r="D222" s="116">
        <v>0.79882671176945186</v>
      </c>
      <c r="E222" s="116">
        <v>0.65297530508044233</v>
      </c>
      <c r="F222" s="116">
        <v>0.5454122018195946</v>
      </c>
      <c r="G222" s="116">
        <v>0.34601809778074988</v>
      </c>
      <c r="H222" s="116">
        <v>0.26266931405601857</v>
      </c>
      <c r="I222" s="116">
        <v>0.18995047917980568</v>
      </c>
      <c r="J222" s="116">
        <v>0.5697149528621428</v>
      </c>
      <c r="K222" s="94">
        <v>6.3093363519184598E-2</v>
      </c>
      <c r="L222" s="95"/>
      <c r="M222" s="96">
        <v>221</v>
      </c>
      <c r="N222" s="119">
        <v>-1.6327122280692916</v>
      </c>
      <c r="O222" s="119">
        <v>1.0111235570737998</v>
      </c>
      <c r="P222" s="119">
        <v>0.83743770989840771</v>
      </c>
      <c r="Q222" s="119">
        <v>0.39336571293733674</v>
      </c>
      <c r="R222" s="119">
        <v>0.11407846101990847</v>
      </c>
      <c r="S222" s="119">
        <v>-0.3960933070980806</v>
      </c>
      <c r="T222" s="119">
        <v>-0.63513767371447738</v>
      </c>
      <c r="U222" s="116">
        <v>-0.87807879735389494</v>
      </c>
      <c r="V222" s="116">
        <v>0.17564850367323714</v>
      </c>
      <c r="W222" s="88">
        <v>-1.5293135704565501</v>
      </c>
      <c r="X222" s="50"/>
      <c r="Y222" s="89">
        <v>221</v>
      </c>
      <c r="Z222" s="116">
        <f>(幕後結果!$AB$2+幕後結果!$AB$4*幕後結果_最佳化!$N1223)*12/3</f>
        <v>-2.0753848396982404</v>
      </c>
      <c r="AA222" s="116">
        <f>(幕後結果!$AC$2+幕後結果!$AC$4*幕後結果_最佳化!$O1223)*12/3</f>
        <v>-0.12637500514184374</v>
      </c>
      <c r="AB222" s="116">
        <f>(幕後結果!$AD$2+幕後結果!$AD$4*幕後結果_最佳化!$P1223)*12/3</f>
        <v>0.79849761839965483</v>
      </c>
      <c r="AC222" s="116">
        <f>(幕後結果!$AE$2+幕後結果!$AE$4*幕後結果_最佳化!$Q1223)*12/3</f>
        <v>1.4482228128587347</v>
      </c>
      <c r="AD222" s="116">
        <f>(幕後結果!$AF$2+幕後結果!$AF$4*幕後結果_最佳化!$R1223)*12/3</f>
        <v>0.28466146487460575</v>
      </c>
      <c r="AE222" s="116">
        <f>(幕後結果!$AG$2+幕後結果!$AG$4*幕後結果_最佳化!$S1223)*12/3</f>
        <v>0.33740962531430368</v>
      </c>
      <c r="AF222" s="116">
        <f>(幕後結果!$AH$2+幕後結果!$AH$4*幕後結果_最佳化!$T1223)*12/3</f>
        <v>0.27907413996657682</v>
      </c>
      <c r="AG222" s="116">
        <f>(幕後結果!$AI$2+幕後結果!$AI$4*幕後結果_最佳化!$U1223)*12/3</f>
        <v>-2.756839424351913</v>
      </c>
      <c r="AH222" s="116">
        <f>(幕後結果!$AJ$2+幕後結果!$AJ$4*幕後結果_最佳化!$V1223)*12/3</f>
        <v>0.13891433352474844</v>
      </c>
      <c r="AI222" s="90">
        <f>(幕後結果!$AK$2+幕後結果!$AK$4*幕後結果_最佳化!$W1223)*12/3</f>
        <v>-1.3919215261038913</v>
      </c>
      <c r="AJ222" s="50"/>
      <c r="AK222" s="50"/>
      <c r="AL222" s="50"/>
      <c r="AM222" s="98">
        <v>221</v>
      </c>
      <c r="AN222" s="116">
        <f t="shared" si="40"/>
        <v>0.18993154262659392</v>
      </c>
      <c r="AO222" s="116">
        <f t="shared" si="41"/>
        <v>0.20930281880768897</v>
      </c>
      <c r="AP222" s="116">
        <f t="shared" si="42"/>
        <v>0.14177261491971269</v>
      </c>
      <c r="AQ222" s="116">
        <f t="shared" si="43"/>
        <v>3.3686877814468483E-2</v>
      </c>
      <c r="AR222" s="116">
        <f t="shared" si="44"/>
        <v>3.8965328625848915E-2</v>
      </c>
      <c r="AS222" s="116">
        <f t="shared" si="45"/>
        <v>3.8014699351083335E-2</v>
      </c>
      <c r="AT222" s="116">
        <f t="shared" si="46"/>
        <v>0.17853258256111851</v>
      </c>
      <c r="AU222" s="116">
        <f t="shared" si="47"/>
        <v>1.0988794662861342E-2</v>
      </c>
      <c r="AV222" s="116">
        <f t="shared" si="48"/>
        <v>2.0897760960299147E-2</v>
      </c>
      <c r="AW222" s="116">
        <f t="shared" si="49"/>
        <v>0.13790697967032464</v>
      </c>
      <c r="AX222" s="116">
        <f t="shared" si="50"/>
        <v>0.99999999999999989</v>
      </c>
      <c r="AY222" s="116">
        <f>SUMPRODUCT(AN222:AW222,幕後結果_最佳化!$Z$1005:$AI$1005)</f>
        <v>-3.7797020153805677E-2</v>
      </c>
      <c r="AZ222" s="116">
        <f>(SUMPRODUCT(AN222:AW222,MMULT(AN222:AW222,幕後結果!$AB$9:$AK$18)))*252</f>
        <v>5.9120169574888651E-2</v>
      </c>
      <c r="BA222" s="116">
        <f t="shared" si="51"/>
        <v>0.24314639535656013</v>
      </c>
      <c r="BB222" s="92">
        <f t="shared" si="52"/>
        <v>-0.33188655762495739</v>
      </c>
      <c r="BC222" s="50"/>
      <c r="BD222" s="50"/>
    </row>
    <row r="223" spans="1:56">
      <c r="A223" s="85">
        <v>222</v>
      </c>
      <c r="B223" s="116">
        <v>0.28837590811707803</v>
      </c>
      <c r="C223" s="116">
        <v>0.77445502077703599</v>
      </c>
      <c r="D223" s="116">
        <v>0.91523487694047301</v>
      </c>
      <c r="E223" s="116">
        <v>0.12083157664652111</v>
      </c>
      <c r="F223" s="116">
        <v>0.1861572035600092</v>
      </c>
      <c r="G223" s="116">
        <v>0.90629981544620608</v>
      </c>
      <c r="H223" s="116">
        <v>0.91550883496410829</v>
      </c>
      <c r="I223" s="116">
        <v>0.84026803157736385</v>
      </c>
      <c r="J223" s="116">
        <v>0.24001338020815477</v>
      </c>
      <c r="K223" s="94">
        <v>0.59739567237231195</v>
      </c>
      <c r="L223" s="95"/>
      <c r="M223" s="96">
        <v>222</v>
      </c>
      <c r="N223" s="119">
        <v>-0.55813556537509057</v>
      </c>
      <c r="O223" s="119">
        <v>0.75359914407889128</v>
      </c>
      <c r="P223" s="119">
        <v>1.3737147815280801</v>
      </c>
      <c r="Q223" s="119">
        <v>-1.1708398579583548</v>
      </c>
      <c r="R223" s="119">
        <v>-0.89214651227968356</v>
      </c>
      <c r="S223" s="119">
        <v>1.318308582393027</v>
      </c>
      <c r="T223" s="119">
        <v>1.37548113601181</v>
      </c>
      <c r="U223" s="116">
        <v>0.99556008465459334</v>
      </c>
      <c r="V223" s="116">
        <v>-0.70625952276757242</v>
      </c>
      <c r="W223" s="88">
        <v>0.24661182096953355</v>
      </c>
      <c r="X223" s="50"/>
      <c r="Y223" s="89">
        <v>222</v>
      </c>
      <c r="Z223" s="116">
        <f>(幕後結果!$AB$2+幕後結果!$AB$4*幕後結果_最佳化!$N1224)*12/3</f>
        <v>-0.74124375764508921</v>
      </c>
      <c r="AA223" s="116">
        <f>(幕後結果!$AC$2+幕後結果!$AC$4*幕後結果_最佳化!$O1224)*12/3</f>
        <v>-0.38789775433019602</v>
      </c>
      <c r="AB223" s="116">
        <f>(幕後結果!$AD$2+幕後結果!$AD$4*幕後結果_最佳化!$P1224)*12/3</f>
        <v>1.5603709714884104</v>
      </c>
      <c r="AC223" s="116">
        <f>(幕後結果!$AE$2+幕後結果!$AE$4*幕後結果_最佳化!$Q1224)*12/3</f>
        <v>0.45980292658385941</v>
      </c>
      <c r="AD223" s="116">
        <f>(幕後結果!$AF$2+幕後結果!$AF$4*幕後結果_最佳化!$R1224)*12/3</f>
        <v>-0.53943140695609093</v>
      </c>
      <c r="AE223" s="116">
        <f>(幕後結果!$AG$2+幕後結果!$AG$4*幕後結果_最佳化!$S1224)*12/3</f>
        <v>0.88997496358471151</v>
      </c>
      <c r="AF223" s="116">
        <f>(幕後結果!$AH$2+幕後結果!$AH$4*幕後結果_最佳化!$T1224)*12/3</f>
        <v>2.2730924758300475</v>
      </c>
      <c r="AG223" s="116">
        <f>(幕後結果!$AI$2+幕後結果!$AI$4*幕後結果_最佳化!$U1224)*12/3</f>
        <v>-8.6526374407522644E-2</v>
      </c>
      <c r="AH223" s="116">
        <f>(幕後結果!$AJ$2+幕後結果!$AJ$4*幕後結果_最佳化!$V1224)*12/3</f>
        <v>0.19099476795928341</v>
      </c>
      <c r="AI223" s="90">
        <f>(幕後結果!$AK$2+幕後結果!$AK$4*幕後結果_最佳化!$W1224)*12/3</f>
        <v>-0.38578916952374054</v>
      </c>
      <c r="AJ223" s="50"/>
      <c r="AK223" s="50"/>
      <c r="AL223" s="50"/>
      <c r="AM223" s="98">
        <v>222</v>
      </c>
      <c r="AN223" s="116">
        <f t="shared" si="40"/>
        <v>3.904397235696009E-2</v>
      </c>
      <c r="AO223" s="116">
        <f t="shared" si="41"/>
        <v>9.349039864379699E-2</v>
      </c>
      <c r="AP223" s="116">
        <f t="shared" si="42"/>
        <v>0.14252666948648376</v>
      </c>
      <c r="AQ223" s="116">
        <f t="shared" si="43"/>
        <v>9.6132504067515709E-2</v>
      </c>
      <c r="AR223" s="116">
        <f t="shared" si="44"/>
        <v>0.11494956246469523</v>
      </c>
      <c r="AS223" s="116">
        <f t="shared" si="45"/>
        <v>8.7552724608990384E-2</v>
      </c>
      <c r="AT223" s="116">
        <f t="shared" si="46"/>
        <v>7.3384760653497902E-2</v>
      </c>
      <c r="AU223" s="116">
        <f t="shared" si="47"/>
        <v>0.1206189784001688</v>
      </c>
      <c r="AV223" s="116">
        <f t="shared" si="48"/>
        <v>0.13741229832027788</v>
      </c>
      <c r="AW223" s="116">
        <f t="shared" si="49"/>
        <v>9.4888130997613326E-2</v>
      </c>
      <c r="AX223" s="116">
        <f t="shared" si="50"/>
        <v>1</v>
      </c>
      <c r="AY223" s="116">
        <f>SUMPRODUCT(AN223:AW223,幕後結果_最佳化!$Z$1005:$AI$1005)</f>
        <v>7.8196293182141857E-3</v>
      </c>
      <c r="AZ223" s="116">
        <f>(SUMPRODUCT(AN223:AW223,MMULT(AN223:AW223,幕後結果!$AB$9:$AK$18)))*252</f>
        <v>4.3020299405943326E-2</v>
      </c>
      <c r="BA223" s="116">
        <f t="shared" si="51"/>
        <v>0.20741335397207028</v>
      </c>
      <c r="BB223" s="92">
        <f t="shared" si="52"/>
        <v>-0.16913265230988764</v>
      </c>
      <c r="BC223" s="50"/>
      <c r="BD223" s="50"/>
    </row>
    <row r="224" spans="1:56">
      <c r="A224" s="85">
        <v>223</v>
      </c>
      <c r="B224" s="116">
        <v>0.92010636940736013</v>
      </c>
      <c r="C224" s="116">
        <v>0.12543252268682714</v>
      </c>
      <c r="D224" s="116">
        <v>1.9206213424241225E-2</v>
      </c>
      <c r="E224" s="116">
        <v>0.48166654981647739</v>
      </c>
      <c r="F224" s="116">
        <v>0.92485034188794457</v>
      </c>
      <c r="G224" s="116">
        <v>0.18192421076128418</v>
      </c>
      <c r="H224" s="116">
        <v>0.47228742029563531</v>
      </c>
      <c r="I224" s="116">
        <v>0.4902673280715768</v>
      </c>
      <c r="J224" s="116">
        <v>0.83766260598621134</v>
      </c>
      <c r="K224" s="94">
        <v>0.70765376988369377</v>
      </c>
      <c r="L224" s="95"/>
      <c r="M224" s="96">
        <v>223</v>
      </c>
      <c r="N224" s="119">
        <v>1.405787411666434</v>
      </c>
      <c r="O224" s="119">
        <v>-1.1482507953480716</v>
      </c>
      <c r="P224" s="119">
        <v>-2.0704264521728746</v>
      </c>
      <c r="Q224" s="119">
        <v>-4.59713318244344E-2</v>
      </c>
      <c r="R224" s="119">
        <v>1.4384750340451404</v>
      </c>
      <c r="S224" s="119">
        <v>-0.90805640522505249</v>
      </c>
      <c r="T224" s="119">
        <v>-6.9521096635864907E-2</v>
      </c>
      <c r="U224" s="116">
        <v>-2.4398611144608933E-2</v>
      </c>
      <c r="V224" s="116">
        <v>0.98489675390369402</v>
      </c>
      <c r="W224" s="88">
        <v>0.54654340457013928</v>
      </c>
      <c r="X224" s="50"/>
      <c r="Y224" s="89">
        <v>223</v>
      </c>
      <c r="Z224" s="116">
        <f>(幕後結果!$AB$2+幕後結果!$AB$4*幕後結果_最佳化!$N1225)*12/3</f>
        <v>1.69706559395569</v>
      </c>
      <c r="AA224" s="116">
        <f>(幕後結果!$AC$2+幕後結果!$AC$4*幕後結果_最佳化!$O1225)*12/3</f>
        <v>-2.8381500757450993</v>
      </c>
      <c r="AB224" s="116">
        <f>(幕後結果!$AD$2+幕後結果!$AD$4*幕後結果_最佳化!$P1225)*12/3</f>
        <v>-1.0237315976770063</v>
      </c>
      <c r="AC224" s="116">
        <f>(幕後結果!$AE$2+幕後結果!$AE$4*幕後結果_最佳化!$Q1225)*12/3</f>
        <v>0.25150671748747055</v>
      </c>
      <c r="AD224" s="116">
        <f>(幕後結果!$AF$2+幕後結果!$AF$4*幕後結果_最佳化!$R1225)*12/3</f>
        <v>0.5023185021611275</v>
      </c>
      <c r="AE224" s="116">
        <f>(幕後結果!$AG$2+幕後結果!$AG$4*幕後結果_最佳化!$S1225)*12/3</f>
        <v>-0.59476747718438649</v>
      </c>
      <c r="AF224" s="116">
        <f>(幕後結果!$AH$2+幕後結果!$AH$4*幕後結果_最佳化!$T1225)*12/3</f>
        <v>1.6546648915160702</v>
      </c>
      <c r="AG224" s="116">
        <f>(幕後結果!$AI$2+幕後結果!$AI$4*幕後結果_最佳化!$U1225)*12/3</f>
        <v>0.11509603307106131</v>
      </c>
      <c r="AH224" s="116">
        <f>(幕後結果!$AJ$2+幕後結果!$AJ$4*幕後結果_最佳化!$V1225)*12/3</f>
        <v>0.59203821241997223</v>
      </c>
      <c r="AI224" s="90">
        <f>(幕後結果!$AK$2+幕後結果!$AK$4*幕後結果_最佳化!$W1225)*12/3</f>
        <v>0.17523100671283073</v>
      </c>
      <c r="AJ224" s="50"/>
      <c r="AK224" s="50"/>
      <c r="AL224" s="50"/>
      <c r="AM224" s="98">
        <v>223</v>
      </c>
      <c r="AN224" s="116">
        <f t="shared" si="40"/>
        <v>0.12326773318059656</v>
      </c>
      <c r="AO224" s="116">
        <f t="shared" si="41"/>
        <v>2.3526713123102675E-2</v>
      </c>
      <c r="AP224" s="116">
        <f t="shared" si="42"/>
        <v>9.5524820262416765E-3</v>
      </c>
      <c r="AQ224" s="116">
        <f t="shared" si="43"/>
        <v>3.867073722070704E-2</v>
      </c>
      <c r="AR224" s="116">
        <f t="shared" si="44"/>
        <v>0.16461030995929843</v>
      </c>
      <c r="AS224" s="116">
        <f t="shared" si="45"/>
        <v>0.15875297506352765</v>
      </c>
      <c r="AT224" s="116">
        <f t="shared" si="46"/>
        <v>0.14632795612468849</v>
      </c>
      <c r="AU224" s="116">
        <f t="shared" si="47"/>
        <v>0.14990531891655837</v>
      </c>
      <c r="AV224" s="116">
        <f t="shared" si="48"/>
        <v>6.7079734774320054E-2</v>
      </c>
      <c r="AW224" s="116">
        <f t="shared" si="49"/>
        <v>0.11830603961095894</v>
      </c>
      <c r="AX224" s="116">
        <f t="shared" si="50"/>
        <v>0.99999999999999989</v>
      </c>
      <c r="AY224" s="116">
        <f>SUMPRODUCT(AN224:AW224,幕後結果_最佳化!$Z$1005:$AI$1005)</f>
        <v>5.1010321915820944E-2</v>
      </c>
      <c r="AZ224" s="116">
        <f>(SUMPRODUCT(AN224:AW224,MMULT(AN224:AW224,幕後結果!$AB$9:$AK$18)))*252</f>
        <v>4.7545705684839339E-2</v>
      </c>
      <c r="BA224" s="116">
        <f t="shared" si="51"/>
        <v>0.21804977799768413</v>
      </c>
      <c r="BB224" s="92">
        <f t="shared" si="52"/>
        <v>3.7194818496476899E-2</v>
      </c>
      <c r="BC224" s="50"/>
      <c r="BD224" s="50"/>
    </row>
    <row r="225" spans="1:56">
      <c r="A225" s="85">
        <v>224</v>
      </c>
      <c r="B225" s="116">
        <v>0.80979957933580615</v>
      </c>
      <c r="C225" s="116">
        <v>9.6540011108926738E-2</v>
      </c>
      <c r="D225" s="116">
        <v>0.38761330824665974</v>
      </c>
      <c r="E225" s="116">
        <v>4.2796759868675149E-3</v>
      </c>
      <c r="F225" s="116">
        <v>0.98061780158691336</v>
      </c>
      <c r="G225" s="116">
        <v>0.77009414644299667</v>
      </c>
      <c r="H225" s="116">
        <v>0.45781621760831626</v>
      </c>
      <c r="I225" s="116">
        <v>0.35814740030476822</v>
      </c>
      <c r="J225" s="116">
        <v>0.21817904826750678</v>
      </c>
      <c r="K225" s="94">
        <v>0.21016822617365505</v>
      </c>
      <c r="L225" s="95"/>
      <c r="M225" s="96">
        <v>224</v>
      </c>
      <c r="N225" s="119">
        <v>0.87715797016623775</v>
      </c>
      <c r="O225" s="119">
        <v>-1.3015214646674862</v>
      </c>
      <c r="P225" s="119">
        <v>-0.28554502247017644</v>
      </c>
      <c r="Q225" s="119">
        <v>-2.6291701619167647</v>
      </c>
      <c r="R225" s="119">
        <v>2.066679152906246</v>
      </c>
      <c r="S225" s="119">
        <v>0.73915693587653841</v>
      </c>
      <c r="T225" s="119">
        <v>-0.10593687680932146</v>
      </c>
      <c r="U225" s="116">
        <v>-0.36341513075759668</v>
      </c>
      <c r="V225" s="116">
        <v>-0.77835782202784354</v>
      </c>
      <c r="W225" s="88">
        <v>-0.80583767361773129</v>
      </c>
      <c r="X225" s="50"/>
      <c r="Y225" s="89">
        <v>224</v>
      </c>
      <c r="Z225" s="116">
        <f>(幕後結果!$AB$2+幕後結果!$AB$4*幕後結果_最佳化!$N1226)*12/3</f>
        <v>1.0407455010551363</v>
      </c>
      <c r="AA225" s="116">
        <f>(幕後結果!$AC$2+幕後結果!$AC$4*幕後結果_最佳化!$O1226)*12/3</f>
        <v>-3.0952982437586036</v>
      </c>
      <c r="AB225" s="116">
        <f>(幕後結果!$AD$2+幕後結果!$AD$4*幕後結果_最佳化!$P1226)*12/3</f>
        <v>0.34709816594722537</v>
      </c>
      <c r="AC225" s="116">
        <f>(幕後結果!$AE$2+幕後結果!$AE$4*幕後結果_最佳化!$Q1226)*12/3</f>
        <v>-1.2589530410401863</v>
      </c>
      <c r="AD225" s="116">
        <f>(幕後結果!$AF$2+幕後結果!$AF$4*幕後結果_最佳化!$R1226)*12/3</f>
        <v>0.88714849708944798</v>
      </c>
      <c r="AE225" s="116">
        <f>(幕後結果!$AG$2+幕後結果!$AG$4*幕後結果_最佳化!$S1226)*12/3</f>
        <v>-0.57732631235290277</v>
      </c>
      <c r="AF225" s="116">
        <f>(幕後結果!$AH$2+幕後結果!$AH$4*幕後結果_最佳化!$T1226)*12/3</f>
        <v>1.9636259885315563</v>
      </c>
      <c r="AG225" s="116">
        <f>(幕後結果!$AI$2+幕後結果!$AI$4*幕後結果_最佳化!$U1226)*12/3</f>
        <v>-0.32047731336444252</v>
      </c>
      <c r="AH225" s="116">
        <f>(幕後結果!$AJ$2+幕後結果!$AJ$4*幕後結果_最佳化!$V1226)*12/3</f>
        <v>-0.6512178710394444</v>
      </c>
      <c r="AI225" s="90">
        <f>(幕後結果!$AK$2+幕後結果!$AK$4*幕後結果_最佳化!$W1226)*12/3</f>
        <v>-0.55869585530328025</v>
      </c>
      <c r="AJ225" s="50"/>
      <c r="AK225" s="50"/>
      <c r="AL225" s="50"/>
      <c r="AM225" s="98">
        <v>224</v>
      </c>
      <c r="AN225" s="116">
        <f t="shared" si="40"/>
        <v>7.1617999539039676E-2</v>
      </c>
      <c r="AO225" s="116">
        <f t="shared" si="41"/>
        <v>0.10959642744821514</v>
      </c>
      <c r="AP225" s="116">
        <f t="shared" si="42"/>
        <v>3.8437127811618288E-2</v>
      </c>
      <c r="AQ225" s="116">
        <f t="shared" si="43"/>
        <v>2.1479293742203153E-2</v>
      </c>
      <c r="AR225" s="116">
        <f t="shared" si="44"/>
        <v>0.15682077449666049</v>
      </c>
      <c r="AS225" s="116">
        <f t="shared" si="45"/>
        <v>8.47704466849801E-2</v>
      </c>
      <c r="AT225" s="116">
        <f t="shared" si="46"/>
        <v>9.1308126275616769E-2</v>
      </c>
      <c r="AU225" s="116">
        <f t="shared" si="47"/>
        <v>0.14817660312018141</v>
      </c>
      <c r="AV225" s="116">
        <f t="shared" si="48"/>
        <v>0.16036895440916574</v>
      </c>
      <c r="AW225" s="116">
        <f t="shared" si="49"/>
        <v>0.11742424647231935</v>
      </c>
      <c r="AX225" s="116">
        <f t="shared" si="50"/>
        <v>1.0000000000000002</v>
      </c>
      <c r="AY225" s="116">
        <f>SUMPRODUCT(AN225:AW225,幕後結果_最佳化!$Z$1005:$AI$1005)</f>
        <v>-0.14066436844804012</v>
      </c>
      <c r="AZ225" s="116">
        <f>(SUMPRODUCT(AN225:AW225,MMULT(AN225:AW225,幕後結果!$AB$9:$AK$18)))*252</f>
        <v>4.6365949759611634E-2</v>
      </c>
      <c r="BA225" s="116">
        <f t="shared" si="51"/>
        <v>0.21532754064357776</v>
      </c>
      <c r="BB225" s="92">
        <f t="shared" si="52"/>
        <v>-0.85248904018221328</v>
      </c>
      <c r="BC225" s="50"/>
      <c r="BD225" s="50"/>
    </row>
    <row r="226" spans="1:56">
      <c r="A226" s="85">
        <v>225</v>
      </c>
      <c r="B226" s="116">
        <v>0.66509662320018936</v>
      </c>
      <c r="C226" s="116">
        <v>0.5273707607473106</v>
      </c>
      <c r="D226" s="116">
        <v>0.51339576842363366</v>
      </c>
      <c r="E226" s="116">
        <v>6.4314350609999682E-2</v>
      </c>
      <c r="F226" s="116">
        <v>0.97245801174872115</v>
      </c>
      <c r="G226" s="116">
        <v>5.9053619635462518E-2</v>
      </c>
      <c r="H226" s="116">
        <v>0.9830338938364418</v>
      </c>
      <c r="I226" s="116">
        <v>0.2533308408550079</v>
      </c>
      <c r="J226" s="116">
        <v>0.45389012328506295</v>
      </c>
      <c r="K226" s="94">
        <v>0.57818663825135164</v>
      </c>
      <c r="L226" s="95"/>
      <c r="M226" s="96">
        <v>225</v>
      </c>
      <c r="N226" s="119">
        <v>0.42641324251657997</v>
      </c>
      <c r="O226" s="119">
        <v>6.8662236038063734E-2</v>
      </c>
      <c r="P226" s="119">
        <v>3.3584524267354816E-2</v>
      </c>
      <c r="Q226" s="119">
        <v>-1.5195317549159317</v>
      </c>
      <c r="R226" s="119">
        <v>1.9182132525370785</v>
      </c>
      <c r="S226" s="119">
        <v>-1.5627677203680324</v>
      </c>
      <c r="T226" s="119">
        <v>2.1208763149737471</v>
      </c>
      <c r="U226" s="116">
        <v>-0.66404473192841307</v>
      </c>
      <c r="V226" s="116">
        <v>-0.11583886683129402</v>
      </c>
      <c r="W226" s="88">
        <v>0.19725662135370881</v>
      </c>
      <c r="X226" s="50"/>
      <c r="Y226" s="89">
        <v>225</v>
      </c>
      <c r="Z226" s="116">
        <f>(幕後結果!$AB$2+幕後結果!$AB$4*幕後結果_最佳化!$N1227)*12/3</f>
        <v>0.48112320554712423</v>
      </c>
      <c r="AA226" s="116">
        <f>(幕後結果!$AC$2+幕後結果!$AC$4*幕後結果_最佳化!$O1227)*12/3</f>
        <v>-1.2462481687151417</v>
      </c>
      <c r="AB226" s="116">
        <f>(幕後結果!$AD$2+幕後結果!$AD$4*幕後結果_最佳化!$P1227)*12/3</f>
        <v>0.62685341017304852</v>
      </c>
      <c r="AC226" s="116">
        <f>(幕後結果!$AE$2+幕後結果!$AE$4*幕後結果_最佳化!$Q1227)*12/3</f>
        <v>-0.16883755277962953</v>
      </c>
      <c r="AD226" s="116">
        <f>(幕後結果!$AF$2+幕後結果!$AF$4*幕後結果_最佳化!$R1227)*12/3</f>
        <v>1.0783970506600205</v>
      </c>
      <c r="AE226" s="116">
        <f>(幕後結果!$AG$2+幕後結果!$AG$4*幕後結果_最佳化!$S1227)*12/3</f>
        <v>-1.3442736537745101</v>
      </c>
      <c r="AF226" s="116">
        <f>(幕後結果!$AH$2+幕後結果!$AH$4*幕後結果_最佳化!$T1227)*12/3</f>
        <v>3.8915013884928462</v>
      </c>
      <c r="AG226" s="116">
        <f>(幕後結果!$AI$2+幕後結果!$AI$4*幕後結果_最佳化!$U1227)*12/3</f>
        <v>-1.0994300857708077</v>
      </c>
      <c r="AH226" s="116">
        <f>(幕後結果!$AJ$2+幕後結果!$AJ$4*幕後結果_最佳化!$V1227)*12/3</f>
        <v>0.62570823117192631</v>
      </c>
      <c r="AI226" s="90">
        <f>(幕後結果!$AK$2+幕後結果!$AK$4*幕後結果_最佳化!$W1227)*12/3</f>
        <v>-1.2162115297859488E-2</v>
      </c>
      <c r="AJ226" s="50"/>
      <c r="AK226" s="50"/>
      <c r="AL226" s="50"/>
      <c r="AM226" s="98">
        <v>225</v>
      </c>
      <c r="AN226" s="116">
        <f t="shared" si="40"/>
        <v>7.6148505343691955E-2</v>
      </c>
      <c r="AO226" s="116">
        <f t="shared" si="41"/>
        <v>0.23680184763497752</v>
      </c>
      <c r="AP226" s="116">
        <f t="shared" si="42"/>
        <v>0.13356830010286067</v>
      </c>
      <c r="AQ226" s="116">
        <f t="shared" si="43"/>
        <v>5.6337326212416543E-2</v>
      </c>
      <c r="AR226" s="116">
        <f t="shared" si="44"/>
        <v>3.4292155870684932E-2</v>
      </c>
      <c r="AS226" s="116">
        <f t="shared" si="45"/>
        <v>0.20967647113096766</v>
      </c>
      <c r="AT226" s="116">
        <f t="shared" si="46"/>
        <v>0.23018632936516115</v>
      </c>
      <c r="AU226" s="116">
        <f t="shared" si="47"/>
        <v>9.9930870443524773E-4</v>
      </c>
      <c r="AV226" s="116">
        <f t="shared" si="48"/>
        <v>4.5460139292909036E-3</v>
      </c>
      <c r="AW226" s="116">
        <f t="shared" si="49"/>
        <v>1.7443741705513469E-2</v>
      </c>
      <c r="AX226" s="116">
        <f t="shared" si="50"/>
        <v>0.99999999999999989</v>
      </c>
      <c r="AY226" s="116">
        <f>SUMPRODUCT(AN226:AW226,幕後結果_最佳化!$Z$1005:$AI$1005)</f>
        <v>0.12076570464517823</v>
      </c>
      <c r="AZ226" s="116">
        <f>(SUMPRODUCT(AN226:AW226,MMULT(AN226:AW226,幕後結果!$AB$9:$AK$18)))*252</f>
        <v>6.3156379231039603E-2</v>
      </c>
      <c r="BA226" s="116">
        <f t="shared" si="51"/>
        <v>0.25130932977316939</v>
      </c>
      <c r="BB226" s="92">
        <f t="shared" si="52"/>
        <v>0.30984008717646672</v>
      </c>
      <c r="BC226" s="50"/>
      <c r="BD226" s="50"/>
    </row>
    <row r="227" spans="1:56">
      <c r="A227" s="85">
        <v>226</v>
      </c>
      <c r="B227" s="116">
        <v>0.12364622031342143</v>
      </c>
      <c r="C227" s="116">
        <v>0.45866311588483311</v>
      </c>
      <c r="D227" s="116">
        <v>0.76277215849169222</v>
      </c>
      <c r="E227" s="116">
        <v>0.30523587866510038</v>
      </c>
      <c r="F227" s="116">
        <v>0.7235164502712379</v>
      </c>
      <c r="G227" s="116">
        <v>0.73160274856899243</v>
      </c>
      <c r="H227" s="116">
        <v>0.70168960283789539</v>
      </c>
      <c r="I227" s="116">
        <v>0.94533279813952231</v>
      </c>
      <c r="J227" s="116">
        <v>0.12958456418154829</v>
      </c>
      <c r="K227" s="94">
        <v>0.99271556622583979</v>
      </c>
      <c r="L227" s="95"/>
      <c r="M227" s="96">
        <v>226</v>
      </c>
      <c r="N227" s="119">
        <v>-1.1569508525192567</v>
      </c>
      <c r="O227" s="119">
        <v>-0.10380231187779886</v>
      </c>
      <c r="P227" s="119">
        <v>0.71524821179939035</v>
      </c>
      <c r="Q227" s="119">
        <v>-0.50940016982649261</v>
      </c>
      <c r="R227" s="119">
        <v>0.59331987599802694</v>
      </c>
      <c r="S227" s="119">
        <v>0.61766755578426835</v>
      </c>
      <c r="T227" s="119">
        <v>0.52926620708520122</v>
      </c>
      <c r="U227" s="116">
        <v>1.6011919840847137</v>
      </c>
      <c r="V227" s="116">
        <v>-1.1283571222218374</v>
      </c>
      <c r="W227" s="88">
        <v>2.442922448725902</v>
      </c>
      <c r="X227" s="50"/>
      <c r="Y227" s="89">
        <v>226</v>
      </c>
      <c r="Z227" s="116">
        <f>(幕後結果!$AB$2+幕後結果!$AB$4*幕後結果_最佳化!$N1228)*12/3</f>
        <v>-1.484703115060741</v>
      </c>
      <c r="AA227" s="116">
        <f>(幕後結果!$AC$2+幕後結果!$AC$4*幕後結果_最佳化!$O1228)*12/3</f>
        <v>-1.6214875993585636</v>
      </c>
      <c r="AB227" s="116">
        <f>(幕後結果!$AD$2+幕後結果!$AD$4*幕後結果_最佳化!$P1228)*12/3</f>
        <v>0.72274141157508309</v>
      </c>
      <c r="AC227" s="116">
        <f>(幕後結果!$AE$2+幕後結果!$AE$4*幕後結果_最佳化!$Q1228)*12/3</f>
        <v>0.60020372607164008</v>
      </c>
      <c r="AD227" s="116">
        <f>(幕後結果!$AF$2+幕後結果!$AF$4*幕後結果_最佳化!$R1228)*12/3</f>
        <v>0.37930786794304283</v>
      </c>
      <c r="AE227" s="116">
        <f>(幕後結果!$AG$2+幕後結果!$AG$4*幕後結果_最佳化!$S1228)*12/3</f>
        <v>0.41818777978844285</v>
      </c>
      <c r="AF227" s="116">
        <f>(幕後結果!$AH$2+幕後結果!$AH$4*幕後結果_最佳化!$T1228)*12/3</f>
        <v>1.6159573405334993</v>
      </c>
      <c r="AG227" s="116">
        <f>(幕後結果!$AI$2+幕後結果!$AI$4*幕後結果_最佳化!$U1228)*12/3</f>
        <v>0.55590397966866578</v>
      </c>
      <c r="AH227" s="116">
        <f>(幕後結果!$AJ$2+幕後結果!$AJ$4*幕後結果_最佳化!$V1228)*12/3</f>
        <v>-0.51221083046167915</v>
      </c>
      <c r="AI227" s="90">
        <f>(幕後結果!$AK$2+幕後結果!$AK$4*幕後結果_最佳化!$W1228)*12/3</f>
        <v>0.53401000757375527</v>
      </c>
      <c r="AJ227" s="50"/>
      <c r="AK227" s="50"/>
      <c r="AL227" s="50"/>
      <c r="AM227" s="98">
        <v>226</v>
      </c>
      <c r="AN227" s="116">
        <f t="shared" si="40"/>
        <v>0.11136254534765849</v>
      </c>
      <c r="AO227" s="116">
        <f t="shared" si="41"/>
        <v>0.14426277920798203</v>
      </c>
      <c r="AP227" s="116">
        <f t="shared" si="42"/>
        <v>4.7536141327449086E-2</v>
      </c>
      <c r="AQ227" s="116">
        <f t="shared" si="43"/>
        <v>4.8730186537722306E-2</v>
      </c>
      <c r="AR227" s="116">
        <f t="shared" si="44"/>
        <v>0.15715468588697507</v>
      </c>
      <c r="AS227" s="116">
        <f t="shared" si="45"/>
        <v>1.6504342685003132E-2</v>
      </c>
      <c r="AT227" s="116">
        <f t="shared" si="46"/>
        <v>0.13498930038491591</v>
      </c>
      <c r="AU227" s="116">
        <f t="shared" si="47"/>
        <v>1.5264809439857819E-2</v>
      </c>
      <c r="AV227" s="116">
        <f t="shared" si="48"/>
        <v>0.17006076232688042</v>
      </c>
      <c r="AW227" s="116">
        <f t="shared" si="49"/>
        <v>0.15413444685555566</v>
      </c>
      <c r="AX227" s="116">
        <f t="shared" si="50"/>
        <v>0.99999999999999989</v>
      </c>
      <c r="AY227" s="116">
        <f>SUMPRODUCT(AN227:AW227,幕後結果_最佳化!$Z$1005:$AI$1005)</f>
        <v>-3.436072324654757E-2</v>
      </c>
      <c r="AZ227" s="116">
        <f>(SUMPRODUCT(AN227:AW227,MMULT(AN227:AW227,幕後結果!$AB$9:$AK$18)))*252</f>
        <v>4.5749646354443389E-2</v>
      </c>
      <c r="BA227" s="116">
        <f t="shared" si="51"/>
        <v>0.21389166967052128</v>
      </c>
      <c r="BB227" s="92">
        <f t="shared" si="52"/>
        <v>-0.3612142696607118</v>
      </c>
      <c r="BC227" s="50"/>
      <c r="BD227" s="50"/>
    </row>
    <row r="228" spans="1:56">
      <c r="A228" s="85">
        <v>227</v>
      </c>
      <c r="B228" s="116">
        <v>0.50048456447219869</v>
      </c>
      <c r="C228" s="116">
        <v>0.97567322609122531</v>
      </c>
      <c r="D228" s="116">
        <v>0.74143952131763924</v>
      </c>
      <c r="E228" s="116">
        <v>0.39157702501979963</v>
      </c>
      <c r="F228" s="116">
        <v>0.47234638117476702</v>
      </c>
      <c r="G228" s="116">
        <v>0.70337254216186618</v>
      </c>
      <c r="H228" s="116">
        <v>0.99942165033424568</v>
      </c>
      <c r="I228" s="116">
        <v>0.10074766769196075</v>
      </c>
      <c r="J228" s="116">
        <v>0.2279364589286812</v>
      </c>
      <c r="K228" s="94">
        <v>0.6612414993756528</v>
      </c>
      <c r="L228" s="95"/>
      <c r="M228" s="96">
        <v>227</v>
      </c>
      <c r="N228" s="119">
        <v>1.2146233055524227E-3</v>
      </c>
      <c r="O228" s="119">
        <v>1.9716152250587018</v>
      </c>
      <c r="P228" s="119">
        <v>0.64778973214727054</v>
      </c>
      <c r="Q228" s="119">
        <v>-0.27521111240021867</v>
      </c>
      <c r="R228" s="119">
        <v>-6.9372946804322572E-2</v>
      </c>
      <c r="S228" s="119">
        <v>0.53412520031340593</v>
      </c>
      <c r="T228" s="119">
        <v>3.2493478615688467</v>
      </c>
      <c r="U228" s="116">
        <v>-1.2773028852962527</v>
      </c>
      <c r="V228" s="116">
        <v>-0.7456598515131847</v>
      </c>
      <c r="W228" s="88">
        <v>0.41585378189252137</v>
      </c>
      <c r="X228" s="50"/>
      <c r="Y228" s="89">
        <v>227</v>
      </c>
      <c r="Z228" s="116">
        <f>(幕後結果!$AB$2+幕後結果!$AB$4*幕後結果_最佳化!$N1229)*12/3</f>
        <v>-4.6782308889996266E-2</v>
      </c>
      <c r="AA228" s="116">
        <f>(幕後結果!$AC$2+幕後結果!$AC$4*幕後結果_最佳化!$O1229)*12/3</f>
        <v>1.3392164147923877</v>
      </c>
      <c r="AB228" s="116">
        <f>(幕後結果!$AD$2+幕後結果!$AD$4*幕後結果_最佳化!$P1229)*12/3</f>
        <v>1.2239325917845578</v>
      </c>
      <c r="AC228" s="116">
        <f>(幕後結果!$AE$2+幕後結果!$AE$4*幕後結果_最佳化!$Q1229)*12/3</f>
        <v>1.1822072261423964</v>
      </c>
      <c r="AD228" s="116">
        <f>(幕後結果!$AF$2+幕後結果!$AF$4*幕後結果_最佳化!$R1229)*12/3</f>
        <v>0.13018251050670593</v>
      </c>
      <c r="AE228" s="116">
        <f>(幕後結果!$AG$2+幕後結果!$AG$4*幕後結果_最佳化!$S1229)*12/3</f>
        <v>1.1899683167305652</v>
      </c>
      <c r="AF228" s="116">
        <f>(幕後結果!$AH$2+幕後結果!$AH$4*幕後結果_最佳化!$T1229)*12/3</f>
        <v>4.200362133472594</v>
      </c>
      <c r="AG228" s="116">
        <f>(幕後結果!$AI$2+幕後結果!$AI$4*幕後結果_最佳化!$U1229)*12/3</f>
        <v>-2.3762279012128737</v>
      </c>
      <c r="AH228" s="116">
        <f>(幕後結果!$AJ$2+幕後結果!$AJ$4*幕後結果_最佳化!$V1229)*12/3</f>
        <v>0.78586036619020272</v>
      </c>
      <c r="AI228" s="90">
        <f>(幕後結果!$AK$2+幕後結果!$AK$4*幕後結果_最佳化!$W1229)*12/3</f>
        <v>0.15526397966475397</v>
      </c>
      <c r="AJ228" s="50"/>
      <c r="AK228" s="50"/>
      <c r="AL228" s="50"/>
      <c r="AM228" s="98">
        <v>227</v>
      </c>
      <c r="AN228" s="116">
        <f t="shared" si="40"/>
        <v>0.21274878849668527</v>
      </c>
      <c r="AO228" s="116">
        <f t="shared" si="41"/>
        <v>0.22529943097511448</v>
      </c>
      <c r="AP228" s="116">
        <f t="shared" si="42"/>
        <v>0.18170307460377041</v>
      </c>
      <c r="AQ228" s="116">
        <f t="shared" si="43"/>
        <v>3.1755194622378788E-2</v>
      </c>
      <c r="AR228" s="116">
        <f t="shared" si="44"/>
        <v>5.0233612084416214E-2</v>
      </c>
      <c r="AS228" s="116">
        <f t="shared" si="45"/>
        <v>0.10417480997522394</v>
      </c>
      <c r="AT228" s="116">
        <f t="shared" si="46"/>
        <v>1.6901775969726475E-3</v>
      </c>
      <c r="AU228" s="116">
        <f t="shared" si="47"/>
        <v>9.3508202117619066E-2</v>
      </c>
      <c r="AV228" s="116">
        <f t="shared" si="48"/>
        <v>9.3605085628718915E-2</v>
      </c>
      <c r="AW228" s="116">
        <f t="shared" si="49"/>
        <v>5.2816238991002804E-3</v>
      </c>
      <c r="AX228" s="116">
        <f t="shared" si="50"/>
        <v>1</v>
      </c>
      <c r="AY228" s="116">
        <f>SUMPRODUCT(AN228:AW228,幕後結果_最佳化!$Z$1005:$AI$1005)</f>
        <v>-0.2322110548152102</v>
      </c>
      <c r="AZ228" s="116">
        <f>(SUMPRODUCT(AN228:AW228,MMULT(AN228:AW228,幕後結果!$AB$9:$AK$18)))*252</f>
        <v>7.1311402461412862E-2</v>
      </c>
      <c r="BA228" s="116">
        <f t="shared" si="51"/>
        <v>0.2670419488795962</v>
      </c>
      <c r="BB228" s="92">
        <f t="shared" si="52"/>
        <v>-1.0302166231540355</v>
      </c>
      <c r="BC228" s="50"/>
      <c r="BD228" s="50"/>
    </row>
    <row r="229" spans="1:56">
      <c r="A229" s="85">
        <v>228</v>
      </c>
      <c r="B229" s="116">
        <v>2.8128801184099661E-2</v>
      </c>
      <c r="C229" s="116">
        <v>0.71482815231408603</v>
      </c>
      <c r="D229" s="116">
        <v>0.50979284952448123</v>
      </c>
      <c r="E229" s="116">
        <v>0.18478111621875581</v>
      </c>
      <c r="F229" s="116">
        <v>0.69891566704460928</v>
      </c>
      <c r="G229" s="116">
        <v>0.38452538785546331</v>
      </c>
      <c r="H229" s="116">
        <v>0.68525116522317853</v>
      </c>
      <c r="I229" s="116">
        <v>0.72967309803990466</v>
      </c>
      <c r="J229" s="116">
        <v>0.33191639440862808</v>
      </c>
      <c r="K229" s="94">
        <v>0.95324078535350676</v>
      </c>
      <c r="L229" s="95"/>
      <c r="M229" s="96">
        <v>228</v>
      </c>
      <c r="N229" s="119">
        <v>-1.9090348015335143</v>
      </c>
      <c r="O229" s="119">
        <v>0.56754539310731278</v>
      </c>
      <c r="P229" s="119">
        <v>2.4549499191178138E-2</v>
      </c>
      <c r="Q229" s="119">
        <v>-0.89729367166656127</v>
      </c>
      <c r="R229" s="119">
        <v>0.5212844010696609</v>
      </c>
      <c r="S229" s="119">
        <v>-0.29361674910592778</v>
      </c>
      <c r="T229" s="119">
        <v>0.48243400488352595</v>
      </c>
      <c r="U229" s="116">
        <v>0.61182461221593898</v>
      </c>
      <c r="V229" s="116">
        <v>-0.43462755760778704</v>
      </c>
      <c r="W229" s="88">
        <v>1.6771230142468141</v>
      </c>
      <c r="X229" s="50"/>
      <c r="Y229" s="89">
        <v>228</v>
      </c>
      <c r="Z229" s="116">
        <f>(幕後結果!$AB$2+幕後結果!$AB$4*幕後結果_最佳化!$N1230)*12/3</f>
        <v>-2.4184532404514956</v>
      </c>
      <c r="AA229" s="116">
        <f>(幕後結果!$AC$2+幕後結果!$AC$4*幕後結果_最佳化!$O1230)*12/3</f>
        <v>-0.76166637140636817</v>
      </c>
      <c r="AB229" s="116">
        <f>(幕後結果!$AD$2+幕後結果!$AD$4*幕後結果_最佳化!$P1230)*12/3</f>
        <v>-3.3694139283009739E-2</v>
      </c>
      <c r="AC229" s="116">
        <f>(幕後結果!$AE$2+幕後結果!$AE$4*幕後結果_最佳化!$Q1230)*12/3</f>
        <v>0.22745931112868256</v>
      </c>
      <c r="AD229" s="116">
        <f>(幕後結果!$AF$2+幕後結果!$AF$4*幕後結果_最佳化!$R1230)*12/3</f>
        <v>0.33411212499053516</v>
      </c>
      <c r="AE229" s="116">
        <f>(幕後結果!$AG$2+幕後結果!$AG$4*幕後結果_最佳化!$S1230)*12/3</f>
        <v>-0.58243541263489784</v>
      </c>
      <c r="AF229" s="116">
        <f>(幕後結果!$AH$2+幕後結果!$AH$4*幕後結果_最佳化!$T1230)*12/3</f>
        <v>1.4040503472177039</v>
      </c>
      <c r="AG229" s="116">
        <f>(幕後結果!$AI$2+幕後結果!$AI$4*幕後結果_最佳化!$U1230)*12/3</f>
        <v>-1.0454327870345894</v>
      </c>
      <c r="AH229" s="116">
        <f>(幕後結果!$AJ$2+幕後結果!$AJ$4*幕後結果_最佳化!$V1230)*12/3</f>
        <v>-0.17681799877524518</v>
      </c>
      <c r="AI229" s="90">
        <f>(幕後結果!$AK$2+幕後結果!$AK$4*幕後結果_最佳化!$W1230)*12/3</f>
        <v>-8.2789259592224718E-3</v>
      </c>
      <c r="AJ229" s="50"/>
      <c r="AK229" s="50"/>
      <c r="AL229" s="50"/>
      <c r="AM229" s="98">
        <v>228</v>
      </c>
      <c r="AN229" s="116">
        <f t="shared" si="40"/>
        <v>0.14566804229905653</v>
      </c>
      <c r="AO229" s="116">
        <f t="shared" si="41"/>
        <v>5.0149632281521273E-3</v>
      </c>
      <c r="AP229" s="116">
        <f t="shared" si="42"/>
        <v>6.8611392259785534E-2</v>
      </c>
      <c r="AQ229" s="116">
        <f t="shared" si="43"/>
        <v>0.17843120947016652</v>
      </c>
      <c r="AR229" s="116">
        <f t="shared" si="44"/>
        <v>7.0782782012076021E-4</v>
      </c>
      <c r="AS229" s="116">
        <f t="shared" si="45"/>
        <v>8.5056683478264422E-2</v>
      </c>
      <c r="AT229" s="116">
        <f t="shared" si="46"/>
        <v>0.1388979275186803</v>
      </c>
      <c r="AU229" s="116">
        <f t="shared" si="47"/>
        <v>8.570595641571481E-2</v>
      </c>
      <c r="AV229" s="116">
        <f t="shared" si="48"/>
        <v>0.1629460200741967</v>
      </c>
      <c r="AW229" s="116">
        <f t="shared" si="49"/>
        <v>0.12895997743586243</v>
      </c>
      <c r="AX229" s="116">
        <f t="shared" si="50"/>
        <v>1</v>
      </c>
      <c r="AY229" s="116">
        <f>SUMPRODUCT(AN229:AW229,幕後結果_最佳化!$Z$1005:$AI$1005)</f>
        <v>0.2664169310666985</v>
      </c>
      <c r="AZ229" s="116">
        <f>(SUMPRODUCT(AN229:AW229,MMULT(AN229:AW229,幕後結果!$AB$9:$AK$18)))*252</f>
        <v>4.775771749010168E-2</v>
      </c>
      <c r="BA229" s="116">
        <f t="shared" si="51"/>
        <v>0.21853539184786908</v>
      </c>
      <c r="BB229" s="92">
        <f t="shared" si="52"/>
        <v>1.0227951142224929</v>
      </c>
      <c r="BC229" s="50"/>
      <c r="BD229" s="50"/>
    </row>
    <row r="230" spans="1:56">
      <c r="A230" s="85">
        <v>229</v>
      </c>
      <c r="B230" s="116">
        <v>0.96958277739176446</v>
      </c>
      <c r="C230" s="116">
        <v>1.5420460204324415E-2</v>
      </c>
      <c r="D230" s="116">
        <v>0.96517488401646423</v>
      </c>
      <c r="E230" s="116">
        <v>0.98512298447203483</v>
      </c>
      <c r="F230" s="116">
        <v>0.48297341404390459</v>
      </c>
      <c r="G230" s="116">
        <v>0.30013387405410752</v>
      </c>
      <c r="H230" s="116">
        <v>3.6540329789710446E-2</v>
      </c>
      <c r="I230" s="116">
        <v>0.89527652006044112</v>
      </c>
      <c r="J230" s="116">
        <v>0.28075352747507321</v>
      </c>
      <c r="K230" s="94">
        <v>0.19769454926226948</v>
      </c>
      <c r="L230" s="95"/>
      <c r="M230" s="96">
        <v>229</v>
      </c>
      <c r="N230" s="119">
        <v>1.8746968157642125</v>
      </c>
      <c r="O230" s="119">
        <v>-2.1591192006730346</v>
      </c>
      <c r="P230" s="119">
        <v>1.814178611278537</v>
      </c>
      <c r="Q230" s="119">
        <v>2.1733493871569909</v>
      </c>
      <c r="R230" s="119">
        <v>-4.2692286950047821E-2</v>
      </c>
      <c r="S230" s="119">
        <v>-0.52401551590823192</v>
      </c>
      <c r="T230" s="119">
        <v>-1.792326632388938</v>
      </c>
      <c r="U230" s="116">
        <v>1.2550876041036387</v>
      </c>
      <c r="V230" s="116">
        <v>-0.58060447593103881</v>
      </c>
      <c r="W230" s="88">
        <v>-0.8498848693753035</v>
      </c>
      <c r="X230" s="50"/>
      <c r="Y230" s="89">
        <v>229</v>
      </c>
      <c r="Z230" s="116">
        <f>(幕後結果!$AB$2+幕後結果!$AB$4*幕後結果_最佳化!$N1231)*12/3</f>
        <v>2.2792402507171849</v>
      </c>
      <c r="AA230" s="116">
        <f>(幕後結果!$AC$2+幕後結果!$AC$4*幕後結果_最佳化!$O1231)*12/3</f>
        <v>-4.1904592304555628</v>
      </c>
      <c r="AB230" s="116">
        <f>(幕後結果!$AD$2+幕後結果!$AD$4*幕後結果_最佳化!$P1231)*12/3</f>
        <v>2.3786822479230429</v>
      </c>
      <c r="AC230" s="116">
        <f>(幕後結果!$AE$2+幕後結果!$AE$4*幕後結果_最佳化!$Q1231)*12/3</f>
        <v>2.6296286640451867</v>
      </c>
      <c r="AD230" s="116">
        <f>(幕後結果!$AF$2+幕後結果!$AF$4*幕後結果_最佳化!$R1231)*12/3</f>
        <v>-6.0877194738056584E-2</v>
      </c>
      <c r="AE230" s="116">
        <f>(幕後結果!$AG$2+幕後結果!$AG$4*幕後結果_最佳化!$S1231)*12/3</f>
        <v>1.3212864084135651</v>
      </c>
      <c r="AF230" s="116">
        <f>(幕後結果!$AH$2+幕後結果!$AH$4*幕後結果_最佳化!$T1231)*12/3</f>
        <v>-9.2594330203864095E-2</v>
      </c>
      <c r="AG230" s="116">
        <f>(幕後結果!$AI$2+幕後結果!$AI$4*幕後結果_最佳化!$U1231)*12/3</f>
        <v>1.5692901672368536</v>
      </c>
      <c r="AH230" s="116">
        <f>(幕後結果!$AJ$2+幕後結果!$AJ$4*幕後結果_最佳化!$V1231)*12/3</f>
        <v>-0.54471277906881188</v>
      </c>
      <c r="AI230" s="90">
        <f>(幕後結果!$AK$2+幕後結果!$AK$4*幕後結果_最佳化!$W1231)*12/3</f>
        <v>-0.66337016984590369</v>
      </c>
      <c r="AJ230" s="50"/>
      <c r="AK230" s="50"/>
      <c r="AL230" s="50"/>
      <c r="AM230" s="98">
        <v>229</v>
      </c>
      <c r="AN230" s="116">
        <f t="shared" si="40"/>
        <v>0.24781034609781089</v>
      </c>
      <c r="AO230" s="116">
        <f t="shared" si="41"/>
        <v>0.15308778438196502</v>
      </c>
      <c r="AP230" s="116">
        <f t="shared" si="42"/>
        <v>0.13616998938488664</v>
      </c>
      <c r="AQ230" s="116">
        <f t="shared" si="43"/>
        <v>0.11851321653457561</v>
      </c>
      <c r="AR230" s="116">
        <f t="shared" si="44"/>
        <v>1.0805983968402669E-2</v>
      </c>
      <c r="AS230" s="116">
        <f t="shared" si="45"/>
        <v>2.1444949268576707E-2</v>
      </c>
      <c r="AT230" s="116">
        <f t="shared" si="46"/>
        <v>0.16570863939762687</v>
      </c>
      <c r="AU230" s="116">
        <f t="shared" si="47"/>
        <v>6.8136862575142202E-3</v>
      </c>
      <c r="AV230" s="116">
        <f t="shared" si="48"/>
        <v>0.13370874266914148</v>
      </c>
      <c r="AW230" s="116">
        <f t="shared" si="49"/>
        <v>5.9366620394998683E-3</v>
      </c>
      <c r="AX230" s="116">
        <f t="shared" si="50"/>
        <v>0.99999999999999989</v>
      </c>
      <c r="AY230" s="116">
        <f>SUMPRODUCT(AN230:AW230,幕後結果_最佳化!$Z$1005:$AI$1005)</f>
        <v>0.16432643403347003</v>
      </c>
      <c r="AZ230" s="116">
        <f>(SUMPRODUCT(AN230:AW230,MMULT(AN230:AW230,幕後結果!$AB$9:$AK$18)))*252</f>
        <v>6.3043741931216854E-2</v>
      </c>
      <c r="BA230" s="116">
        <f t="shared" si="51"/>
        <v>0.25108512885317769</v>
      </c>
      <c r="BB230" s="92">
        <f t="shared" si="52"/>
        <v>0.48360663408494525</v>
      </c>
      <c r="BC230" s="50"/>
      <c r="BD230" s="50"/>
    </row>
    <row r="231" spans="1:56">
      <c r="A231" s="85">
        <v>230</v>
      </c>
      <c r="B231" s="116">
        <v>0.62299278502206668</v>
      </c>
      <c r="C231" s="116">
        <v>0.70849737775078414</v>
      </c>
      <c r="D231" s="116">
        <v>0.99768340535368516</v>
      </c>
      <c r="E231" s="116">
        <v>7.3656663478012696E-2</v>
      </c>
      <c r="F231" s="116">
        <v>0.3242882650906187</v>
      </c>
      <c r="G231" s="116">
        <v>0.7308971932663566</v>
      </c>
      <c r="H231" s="116">
        <v>0.48996979075477864</v>
      </c>
      <c r="I231" s="116">
        <v>0.92422373149354908</v>
      </c>
      <c r="J231" s="116">
        <v>0.42752810117137496</v>
      </c>
      <c r="K231" s="94">
        <v>0.39551234192944973</v>
      </c>
      <c r="L231" s="95"/>
      <c r="M231" s="96">
        <v>230</v>
      </c>
      <c r="N231" s="119">
        <v>0.31335044352087021</v>
      </c>
      <c r="O231" s="119">
        <v>0.54900029919600624</v>
      </c>
      <c r="P231" s="119">
        <v>2.8314885463382478</v>
      </c>
      <c r="Q231" s="119">
        <v>-1.4490868604838221</v>
      </c>
      <c r="R231" s="119">
        <v>-0.45574058993946598</v>
      </c>
      <c r="S231" s="119">
        <v>0.61552871250763075</v>
      </c>
      <c r="T231" s="119">
        <v>-2.5144655476842689E-2</v>
      </c>
      <c r="U231" s="116">
        <v>1.4340691271963162</v>
      </c>
      <c r="V231" s="116">
        <v>-0.18267096069596966</v>
      </c>
      <c r="W231" s="88">
        <v>-0.26498024027301986</v>
      </c>
      <c r="X231" s="50"/>
      <c r="Y231" s="89">
        <v>230</v>
      </c>
      <c r="Z231" s="116">
        <f>(幕後結果!$AB$2+幕後結果!$AB$4*幕後結果_最佳化!$N1232)*12/3</f>
        <v>0.3407500425808816</v>
      </c>
      <c r="AA231" s="116">
        <f>(幕後結果!$AC$2+幕後結果!$AC$4*幕後結果_最佳化!$O1232)*12/3</f>
        <v>-0.59413075735211274</v>
      </c>
      <c r="AB231" s="116">
        <f>(幕後結果!$AD$2+幕後結果!$AD$4*幕後結果_最佳化!$P1232)*12/3</f>
        <v>3.0644184322798456</v>
      </c>
      <c r="AC231" s="116">
        <f>(幕後結果!$AE$2+幕後結果!$AE$4*幕後結果_最佳化!$Q1232)*12/3</f>
        <v>0.61819242547942976</v>
      </c>
      <c r="AD231" s="116">
        <f>(幕後結果!$AF$2+幕後結果!$AF$4*幕後結果_最佳化!$R1232)*12/3</f>
        <v>-0.18323044932020693</v>
      </c>
      <c r="AE231" s="116">
        <f>(幕後結果!$AG$2+幕後結果!$AG$4*幕後結果_最佳化!$S1232)*12/3</f>
        <v>0.66880663791568951</v>
      </c>
      <c r="AF231" s="116">
        <f>(幕後結果!$AH$2+幕後結果!$AH$4*幕後結果_最佳化!$T1232)*12/3</f>
        <v>1.4507269096167699</v>
      </c>
      <c r="AG231" s="116">
        <f>(幕後結果!$AI$2+幕後結果!$AI$4*幕後結果_最佳化!$U1232)*12/3</f>
        <v>0.89753619127071937</v>
      </c>
      <c r="AH231" s="116">
        <f>(幕後結果!$AJ$2+幕後結果!$AJ$4*幕後結果_最佳化!$V1232)*12/3</f>
        <v>0.62910295883702827</v>
      </c>
      <c r="AI231" s="90">
        <f>(幕後結果!$AK$2+幕後結果!$AK$4*幕後結果_最佳化!$W1232)*12/3</f>
        <v>-0.46812418768488911</v>
      </c>
      <c r="AJ231" s="50"/>
      <c r="AK231" s="50"/>
      <c r="AL231" s="50"/>
      <c r="AM231" s="98">
        <v>230</v>
      </c>
      <c r="AN231" s="116">
        <f t="shared" si="40"/>
        <v>0.17102242261887274</v>
      </c>
      <c r="AO231" s="116">
        <f t="shared" si="41"/>
        <v>9.3198073015794469E-2</v>
      </c>
      <c r="AP231" s="116">
        <f t="shared" si="42"/>
        <v>4.7093425671502265E-2</v>
      </c>
      <c r="AQ231" s="116">
        <f t="shared" si="43"/>
        <v>0.11741781227204123</v>
      </c>
      <c r="AR231" s="116">
        <f t="shared" si="44"/>
        <v>0.11424992548586364</v>
      </c>
      <c r="AS231" s="116">
        <f t="shared" si="45"/>
        <v>0.11043140355029546</v>
      </c>
      <c r="AT231" s="116">
        <f t="shared" si="46"/>
        <v>7.5452434826370499E-2</v>
      </c>
      <c r="AU231" s="116">
        <f t="shared" si="47"/>
        <v>0.18441066940579023</v>
      </c>
      <c r="AV231" s="116">
        <f t="shared" si="48"/>
        <v>7.7594796165023489E-2</v>
      </c>
      <c r="AW231" s="116">
        <f t="shared" si="49"/>
        <v>9.1290369884461809E-3</v>
      </c>
      <c r="AX231" s="116">
        <f t="shared" si="50"/>
        <v>1.0000000000000002</v>
      </c>
      <c r="AY231" s="116">
        <f>SUMPRODUCT(AN231:AW231,幕後結果_最佳化!$Z$1005:$AI$1005)</f>
        <v>-3.3926266345037433E-2</v>
      </c>
      <c r="AZ231" s="116">
        <f>(SUMPRODUCT(AN231:AW231,MMULT(AN231:AW231,幕後結果!$AB$9:$AK$18)))*252</f>
        <v>5.4775852746852254E-2</v>
      </c>
      <c r="BA231" s="116">
        <f t="shared" si="51"/>
        <v>0.23404241655488917</v>
      </c>
      <c r="BB231" s="92">
        <f t="shared" si="52"/>
        <v>-0.3282578751147856</v>
      </c>
      <c r="BC231" s="50"/>
      <c r="BD231" s="50"/>
    </row>
    <row r="232" spans="1:56">
      <c r="A232" s="85">
        <v>231</v>
      </c>
      <c r="B232" s="116">
        <v>0.40794902632672514</v>
      </c>
      <c r="C232" s="116">
        <v>0.27031420955304508</v>
      </c>
      <c r="D232" s="116">
        <v>0.32412452131811031</v>
      </c>
      <c r="E232" s="116">
        <v>0.7330901324007566</v>
      </c>
      <c r="F232" s="116">
        <v>0.24334302151020148</v>
      </c>
      <c r="G232" s="116">
        <v>0.7241224276392535</v>
      </c>
      <c r="H232" s="116">
        <v>0.59347988567717169</v>
      </c>
      <c r="I232" s="116">
        <v>0.79782336977164525</v>
      </c>
      <c r="J232" s="116">
        <v>0.9638678724138352</v>
      </c>
      <c r="K232" s="94">
        <v>0.81846405271116951</v>
      </c>
      <c r="L232" s="95"/>
      <c r="M232" s="96">
        <v>231</v>
      </c>
      <c r="N232" s="119">
        <v>-0.23282402965698881</v>
      </c>
      <c r="O232" s="119">
        <v>-0.61186297619185548</v>
      </c>
      <c r="P232" s="119">
        <v>-0.45619599848849413</v>
      </c>
      <c r="Q232" s="119">
        <v>0.62218574972516227</v>
      </c>
      <c r="R232" s="119">
        <v>-0.69558934146166196</v>
      </c>
      <c r="S232" s="119">
        <v>0.59513214247043422</v>
      </c>
      <c r="T232" s="119">
        <v>0.2365057723318299</v>
      </c>
      <c r="U232" s="116">
        <v>0.83387174551786636</v>
      </c>
      <c r="V232" s="116">
        <v>1.7974497094464041</v>
      </c>
      <c r="W232" s="88">
        <v>0.90952722323093427</v>
      </c>
      <c r="X232" s="50"/>
      <c r="Y232" s="89">
        <v>231</v>
      </c>
      <c r="Z232" s="116">
        <f>(幕後結果!$AB$2+幕後結果!$AB$4*幕後結果_最佳化!$N1233)*12/3</f>
        <v>-0.33735309136246378</v>
      </c>
      <c r="AA232" s="116">
        <f>(幕後結果!$AC$2+幕後結果!$AC$4*幕後結果_最佳化!$O1233)*12/3</f>
        <v>-2.2413394193319558</v>
      </c>
      <c r="AB232" s="116">
        <f>(幕後結果!$AD$2+幕後結果!$AD$4*幕後結果_最佳化!$P1233)*12/3</f>
        <v>-6.4936827901632688E-2</v>
      </c>
      <c r="AC232" s="116">
        <f>(幕後結果!$AE$2+幕後結果!$AE$4*幕後結果_最佳化!$Q1233)*12/3</f>
        <v>1.1117626625007571</v>
      </c>
      <c r="AD232" s="116">
        <f>(幕後結果!$AF$2+幕後結果!$AF$4*幕後結果_最佳化!$R1233)*12/3</f>
        <v>-0.59870947045838763</v>
      </c>
      <c r="AE232" s="116">
        <f>(幕後結果!$AG$2+幕後結果!$AG$4*幕後結果_最佳化!$S1233)*12/3</f>
        <v>0.74926215308883803</v>
      </c>
      <c r="AF232" s="116">
        <f>(幕後結果!$AH$2+幕後結果!$AH$4*幕後結果_最佳化!$T1233)*12/3</f>
        <v>1.0654183093993415</v>
      </c>
      <c r="AG232" s="116">
        <f>(幕後結果!$AI$2+幕後結果!$AI$4*幕後結果_最佳化!$U1233)*12/3</f>
        <v>-6.7461251680747791E-2</v>
      </c>
      <c r="AH232" s="116">
        <f>(幕後結果!$AJ$2+幕後結果!$AJ$4*幕後結果_最佳化!$V1233)*12/3</f>
        <v>1.1660746145764194</v>
      </c>
      <c r="AI232" s="90">
        <f>(幕後結果!$AK$2+幕後結果!$AK$4*幕後結果_最佳化!$W1233)*12/3</f>
        <v>-9.3598282744137395E-2</v>
      </c>
      <c r="AJ232" s="50"/>
      <c r="AK232" s="50"/>
      <c r="AL232" s="50"/>
      <c r="AM232" s="98">
        <v>231</v>
      </c>
      <c r="AN232" s="116">
        <f t="shared" si="40"/>
        <v>7.6109666654842565E-3</v>
      </c>
      <c r="AO232" s="116">
        <f t="shared" si="41"/>
        <v>9.464285448546457E-2</v>
      </c>
      <c r="AP232" s="116">
        <f t="shared" si="42"/>
        <v>0.17884204591231578</v>
      </c>
      <c r="AQ232" s="116">
        <f t="shared" si="43"/>
        <v>6.5402257121791388E-3</v>
      </c>
      <c r="AR232" s="116">
        <f t="shared" si="44"/>
        <v>9.8320211937753477E-2</v>
      </c>
      <c r="AS232" s="116">
        <f t="shared" si="45"/>
        <v>2.4030648721524939E-2</v>
      </c>
      <c r="AT232" s="116">
        <f t="shared" si="46"/>
        <v>8.2297393782993847E-2</v>
      </c>
      <c r="AU232" s="116">
        <f t="shared" si="47"/>
        <v>0.18274646895480331</v>
      </c>
      <c r="AV232" s="116">
        <f t="shared" si="48"/>
        <v>0.21808117763669851</v>
      </c>
      <c r="AW232" s="116">
        <f t="shared" si="49"/>
        <v>0.10688800619078219</v>
      </c>
      <c r="AX232" s="116">
        <f t="shared" si="50"/>
        <v>1</v>
      </c>
      <c r="AY232" s="116">
        <f>SUMPRODUCT(AN232:AW232,幕後結果_最佳化!$Z$1005:$AI$1005)</f>
        <v>-0.11440098788134495</v>
      </c>
      <c r="AZ232" s="116">
        <f>(SUMPRODUCT(AN232:AW232,MMULT(AN232:AW232,幕後結果!$AB$9:$AK$18)))*252</f>
        <v>4.9469277685592679E-2</v>
      </c>
      <c r="BA232" s="116">
        <f t="shared" si="51"/>
        <v>0.22241690062940964</v>
      </c>
      <c r="BB232" s="92">
        <f t="shared" si="52"/>
        <v>-0.70723487035474597</v>
      </c>
      <c r="BC232" s="50"/>
      <c r="BD232" s="50"/>
    </row>
    <row r="233" spans="1:56">
      <c r="A233" s="85">
        <v>232</v>
      </c>
      <c r="B233" s="116">
        <v>0.84699858867168665</v>
      </c>
      <c r="C233" s="116">
        <v>0.90428188462125458</v>
      </c>
      <c r="D233" s="116">
        <v>0.68304386877179568</v>
      </c>
      <c r="E233" s="116">
        <v>0.62845121560430672</v>
      </c>
      <c r="F233" s="116">
        <v>0.57368539667084373</v>
      </c>
      <c r="G233" s="116">
        <v>8.6387244675929509E-2</v>
      </c>
      <c r="H233" s="116">
        <v>0.89325867204748577</v>
      </c>
      <c r="I233" s="116">
        <v>0.49500281904226928</v>
      </c>
      <c r="J233" s="116">
        <v>0.16547806677514099</v>
      </c>
      <c r="K233" s="94">
        <v>0.27072141722205489</v>
      </c>
      <c r="L233" s="95"/>
      <c r="M233" s="96">
        <v>232</v>
      </c>
      <c r="N233" s="119">
        <v>1.0236453376690742</v>
      </c>
      <c r="O233" s="119">
        <v>1.3063421456004931</v>
      </c>
      <c r="P233" s="119">
        <v>0.47622756643930825</v>
      </c>
      <c r="Q233" s="119">
        <v>0.3277541343832438</v>
      </c>
      <c r="R233" s="119">
        <v>0.18576480367463111</v>
      </c>
      <c r="S233" s="119">
        <v>-1.3633428309820763</v>
      </c>
      <c r="T233" s="119">
        <v>1.2440459391217831</v>
      </c>
      <c r="U233" s="116">
        <v>-1.2526402662286546E-2</v>
      </c>
      <c r="V233" s="116">
        <v>-0.97218980090455287</v>
      </c>
      <c r="W233" s="88">
        <v>-0.61063260178106338</v>
      </c>
      <c r="X233" s="50"/>
      <c r="Y233" s="89">
        <v>232</v>
      </c>
      <c r="Z233" s="116">
        <f>(幕後結果!$AB$2+幕後結果!$AB$4*幕後結果_最佳化!$N1234)*12/3</f>
        <v>1.222616950317168</v>
      </c>
      <c r="AA233" s="116">
        <f>(幕後結果!$AC$2+幕後結果!$AC$4*幕後結果_最佳化!$O1234)*12/3</f>
        <v>0.51125556247006543</v>
      </c>
      <c r="AB233" s="116">
        <f>(幕後結果!$AD$2+幕後結果!$AD$4*幕後結果_最佳化!$P1234)*12/3</f>
        <v>1.3157376129616609</v>
      </c>
      <c r="AC233" s="116">
        <f>(幕後結果!$AE$2+幕後結果!$AE$4*幕後結果_最佳化!$Q1234)*12/3</f>
        <v>1.5247986060397605</v>
      </c>
      <c r="AD233" s="116">
        <f>(幕後結果!$AF$2+幕後結果!$AF$4*幕後結果_最佳化!$R1234)*12/3</f>
        <v>0.22286386316427378</v>
      </c>
      <c r="AE233" s="116">
        <f>(幕後結果!$AG$2+幕後結果!$AG$4*幕後結果_最佳化!$S1234)*12/3</f>
        <v>0.17763499819755721</v>
      </c>
      <c r="AF233" s="116">
        <f>(幕後結果!$AH$2+幕後結果!$AH$4*幕後結果_最佳化!$T1234)*12/3</f>
        <v>2.6563972528420039</v>
      </c>
      <c r="AG233" s="116">
        <f>(幕後結果!$AI$2+幕後結果!$AI$4*幕後結果_最佳化!$U1234)*12/3</f>
        <v>-0.43568534812536214</v>
      </c>
      <c r="AH233" s="116">
        <f>(幕後結果!$AJ$2+幕後結果!$AJ$4*幕後結果_最佳化!$V1234)*12/3</f>
        <v>0.40437908434412112</v>
      </c>
      <c r="AI233" s="90">
        <f>(幕後結果!$AK$2+幕後結果!$AK$4*幕後結果_最佳化!$W1234)*12/3</f>
        <v>-0.31326417289070602</v>
      </c>
      <c r="AJ233" s="50"/>
      <c r="AK233" s="50"/>
      <c r="AL233" s="50"/>
      <c r="AM233" s="98">
        <v>232</v>
      </c>
      <c r="AN233" s="116">
        <f t="shared" si="40"/>
        <v>0.16948607656182318</v>
      </c>
      <c r="AO233" s="116">
        <f t="shared" si="41"/>
        <v>4.3151159428226775E-2</v>
      </c>
      <c r="AP233" s="116">
        <f t="shared" si="42"/>
        <v>7.0161914092966307E-2</v>
      </c>
      <c r="AQ233" s="116">
        <f t="shared" si="43"/>
        <v>0.19315474346410794</v>
      </c>
      <c r="AR233" s="116">
        <f t="shared" si="44"/>
        <v>1.0022827922685027E-3</v>
      </c>
      <c r="AS233" s="116">
        <f t="shared" si="45"/>
        <v>0.16173285447663027</v>
      </c>
      <c r="AT233" s="116">
        <f t="shared" si="46"/>
        <v>4.8712644681876402E-2</v>
      </c>
      <c r="AU233" s="116">
        <f t="shared" si="47"/>
        <v>0.19449251925593269</v>
      </c>
      <c r="AV233" s="116">
        <f t="shared" si="48"/>
        <v>4.0892013270362265E-2</v>
      </c>
      <c r="AW233" s="116">
        <f t="shared" si="49"/>
        <v>7.7213791975805718E-2</v>
      </c>
      <c r="AX233" s="116">
        <f t="shared" si="50"/>
        <v>1</v>
      </c>
      <c r="AY233" s="116">
        <f>SUMPRODUCT(AN233:AW233,幕後結果_最佳化!$Z$1005:$AI$1005)</f>
        <v>6.4140293368089962E-2</v>
      </c>
      <c r="AZ233" s="116">
        <f>(SUMPRODUCT(AN233:AW233,MMULT(AN233:AW233,幕後結果!$AB$9:$AK$18)))*252</f>
        <v>6.0685744045152042E-2</v>
      </c>
      <c r="BA233" s="116">
        <f t="shared" si="51"/>
        <v>0.2463447666283009</v>
      </c>
      <c r="BB233" s="92">
        <f t="shared" si="52"/>
        <v>8.6221816922697342E-2</v>
      </c>
      <c r="BC233" s="50"/>
      <c r="BD233" s="50"/>
    </row>
    <row r="234" spans="1:56">
      <c r="A234" s="85">
        <v>233</v>
      </c>
      <c r="B234" s="116">
        <v>0.70115120505485495</v>
      </c>
      <c r="C234" s="116">
        <v>0.83824933705180205</v>
      </c>
      <c r="D234" s="116">
        <v>0.10970868293341529</v>
      </c>
      <c r="E234" s="116">
        <v>0.95313663341511123</v>
      </c>
      <c r="F234" s="116">
        <v>0.13547577401374489</v>
      </c>
      <c r="G234" s="116">
        <v>0.16209096164110615</v>
      </c>
      <c r="H234" s="116">
        <v>5.7203958594711501E-3</v>
      </c>
      <c r="I234" s="116">
        <v>3.8874819917736447E-2</v>
      </c>
      <c r="J234" s="116">
        <v>0.9661780241756861</v>
      </c>
      <c r="K234" s="94">
        <v>0.4062382214653848</v>
      </c>
      <c r="L234" s="95"/>
      <c r="M234" s="96">
        <v>233</v>
      </c>
      <c r="N234" s="119">
        <v>0.52771438158068906</v>
      </c>
      <c r="O234" s="119">
        <v>0.9872882976101347</v>
      </c>
      <c r="P234" s="119">
        <v>-1.2280788602622581</v>
      </c>
      <c r="Q234" s="119">
        <v>1.6760585067616725</v>
      </c>
      <c r="R234" s="119">
        <v>-1.1008738881260198</v>
      </c>
      <c r="S234" s="119">
        <v>-0.98590053714857739</v>
      </c>
      <c r="T234" s="119">
        <v>-2.5289389760611352</v>
      </c>
      <c r="U234" s="116">
        <v>-1.7638951128103764</v>
      </c>
      <c r="V234" s="116">
        <v>1.8273713655735262</v>
      </c>
      <c r="W234" s="88">
        <v>-0.23723247623274449</v>
      </c>
      <c r="X234" s="50"/>
      <c r="Y234" s="89">
        <v>233</v>
      </c>
      <c r="Z234" s="116">
        <f>(幕後結果!$AB$2+幕後結果!$AB$4*幕後結果_最佳化!$N1235)*12/3</f>
        <v>0.60689367495724178</v>
      </c>
      <c r="AA234" s="116">
        <f>(幕後結果!$AC$2+幕後結果!$AC$4*幕後結果_最佳化!$O1235)*12/3</f>
        <v>2.8487094375036603E-2</v>
      </c>
      <c r="AB234" s="116">
        <f>(幕後結果!$AD$2+幕後結果!$AD$4*幕後結果_最佳化!$P1235)*12/3</f>
        <v>-0.34186822138420742</v>
      </c>
      <c r="AC234" s="116">
        <f>(幕後結果!$AE$2+幕後結果!$AE$4*幕後結果_最佳化!$Q1235)*12/3</f>
        <v>2.0160134827850005</v>
      </c>
      <c r="AD234" s="116">
        <f>(幕後結果!$AF$2+幕後結果!$AF$4*幕後結果_最佳化!$R1235)*12/3</f>
        <v>-0.7121839121339838</v>
      </c>
      <c r="AE234" s="116">
        <f>(幕後結果!$AG$2+幕後結果!$AG$4*幕後結果_最佳化!$S1235)*12/3</f>
        <v>0.56784545704114786</v>
      </c>
      <c r="AF234" s="116">
        <f>(幕後結果!$AH$2+幕後結果!$AH$4*幕後結果_最佳化!$T1235)*12/3</f>
        <v>-1.5150534755760601</v>
      </c>
      <c r="AG234" s="116">
        <f>(幕後結果!$AI$2+幕後結果!$AI$4*幕後結果_最佳化!$U1235)*12/3</f>
        <v>-2.9383515922096977</v>
      </c>
      <c r="AH234" s="116">
        <f>(幕後結果!$AJ$2+幕後結果!$AJ$4*幕後結果_最佳化!$V1235)*12/3</f>
        <v>0.9266324934992084</v>
      </c>
      <c r="AI234" s="90">
        <f>(幕後結果!$AK$2+幕後結果!$AK$4*幕後結果_最佳化!$W1235)*12/3</f>
        <v>-0.60187685185591289</v>
      </c>
      <c r="AJ234" s="50"/>
      <c r="AK234" s="50"/>
      <c r="AL234" s="50"/>
      <c r="AM234" s="98">
        <v>233</v>
      </c>
      <c r="AN234" s="116">
        <f t="shared" si="40"/>
        <v>0.11624342625239006</v>
      </c>
      <c r="AO234" s="116">
        <f t="shared" si="41"/>
        <v>9.9880660642183913E-2</v>
      </c>
      <c r="AP234" s="116">
        <f t="shared" si="42"/>
        <v>4.6577091338524633E-2</v>
      </c>
      <c r="AQ234" s="116">
        <f t="shared" si="43"/>
        <v>6.0746339347079868E-2</v>
      </c>
      <c r="AR234" s="116">
        <f t="shared" si="44"/>
        <v>0.20980324655426547</v>
      </c>
      <c r="AS234" s="116">
        <f t="shared" si="45"/>
        <v>0.18609423478746576</v>
      </c>
      <c r="AT234" s="116">
        <f t="shared" si="46"/>
        <v>1.453594697815274E-2</v>
      </c>
      <c r="AU234" s="116">
        <f t="shared" si="47"/>
        <v>8.3946697859199948E-2</v>
      </c>
      <c r="AV234" s="116">
        <f t="shared" si="48"/>
        <v>9.6363839744961127E-2</v>
      </c>
      <c r="AW234" s="116">
        <f t="shared" si="49"/>
        <v>8.5808516495776477E-2</v>
      </c>
      <c r="AX234" s="116">
        <f t="shared" si="50"/>
        <v>1</v>
      </c>
      <c r="AY234" s="116">
        <f>SUMPRODUCT(AN234:AW234,幕後結果_最佳化!$Z$1005:$AI$1005)</f>
        <v>-8.8921604367762516E-2</v>
      </c>
      <c r="AZ234" s="116">
        <f>(SUMPRODUCT(AN234:AW234,MMULT(AN234:AW234,幕後結果!$AB$9:$AK$18)))*252</f>
        <v>4.7401169620568985E-2</v>
      </c>
      <c r="BA234" s="116">
        <f t="shared" si="51"/>
        <v>0.21771809667680128</v>
      </c>
      <c r="BB234" s="92">
        <f t="shared" si="52"/>
        <v>-0.60546921170016199</v>
      </c>
      <c r="BC234" s="50"/>
      <c r="BD234" s="50"/>
    </row>
    <row r="235" spans="1:56">
      <c r="A235" s="85">
        <v>234</v>
      </c>
      <c r="B235" s="116">
        <v>0.22310877827362852</v>
      </c>
      <c r="C235" s="116">
        <v>0.17441257641678054</v>
      </c>
      <c r="D235" s="116">
        <v>0.53715003898533098</v>
      </c>
      <c r="E235" s="116">
        <v>0.96925666102833241</v>
      </c>
      <c r="F235" s="116">
        <v>0.32140147356637905</v>
      </c>
      <c r="G235" s="116">
        <v>0.54909023230196263</v>
      </c>
      <c r="H235" s="116">
        <v>4.1913148836373537E-2</v>
      </c>
      <c r="I235" s="116">
        <v>7.2082038526336989E-2</v>
      </c>
      <c r="J235" s="116">
        <v>0.71117665241522454</v>
      </c>
      <c r="K235" s="94">
        <v>0.76599365839264166</v>
      </c>
      <c r="L235" s="95"/>
      <c r="M235" s="96">
        <v>234</v>
      </c>
      <c r="N235" s="119">
        <v>-0.76173604706356535</v>
      </c>
      <c r="O235" s="119">
        <v>-0.93687054369335154</v>
      </c>
      <c r="P235" s="119">
        <v>9.3256333044877487E-2</v>
      </c>
      <c r="Q235" s="119">
        <v>1.8699794044870952</v>
      </c>
      <c r="R235" s="119">
        <v>-0.46378338677558023</v>
      </c>
      <c r="S235" s="119">
        <v>0.12336315098460011</v>
      </c>
      <c r="T235" s="119">
        <v>-1.728903890425552</v>
      </c>
      <c r="U235" s="116">
        <v>-1.4604586022544548</v>
      </c>
      <c r="V235" s="116">
        <v>0.55682544788275246</v>
      </c>
      <c r="W235" s="88">
        <v>0.72571633906761901</v>
      </c>
      <c r="X235" s="50"/>
      <c r="Y235" s="89">
        <v>234</v>
      </c>
      <c r="Z235" s="116">
        <f>(幕後結果!$AB$2+幕後結果!$AB$4*幕後結果_最佳化!$N1236)*12/3</f>
        <v>-0.99402401649173466</v>
      </c>
      <c r="AA235" s="116">
        <f>(幕後結果!$AC$2+幕後結果!$AC$4*幕後結果_最佳化!$O1236)*12/3</f>
        <v>-2.735178109049484</v>
      </c>
      <c r="AB235" s="116">
        <f>(幕後結果!$AD$2+幕後結果!$AD$4*幕後結果_最佳化!$P1236)*12/3</f>
        <v>0.21855132883771791</v>
      </c>
      <c r="AC235" s="116">
        <f>(幕後結果!$AE$2+幕後結果!$AE$4*幕後結果_最佳化!$Q1236)*12/3</f>
        <v>2.0583928064369941</v>
      </c>
      <c r="AD235" s="116">
        <f>(幕後結果!$AF$2+幕後結果!$AF$4*幕後結果_最佳化!$R1236)*12/3</f>
        <v>-0.30114552809308215</v>
      </c>
      <c r="AE235" s="116">
        <f>(幕後結果!$AG$2+幕後結果!$AG$4*幕後結果_最佳化!$S1236)*12/3</f>
        <v>1.0203836859681372</v>
      </c>
      <c r="AF235" s="116">
        <f>(幕後結果!$AH$2+幕後結果!$AH$4*幕後結果_最佳化!$T1236)*12/3</f>
        <v>-0.8741810140684233</v>
      </c>
      <c r="AG235" s="116">
        <f>(幕後結果!$AI$2+幕後結果!$AI$4*幕後結果_最佳化!$U1236)*12/3</f>
        <v>-2.9901071056362638</v>
      </c>
      <c r="AH235" s="116">
        <f>(幕後結果!$AJ$2+幕後結果!$AJ$4*幕後結果_最佳化!$V1236)*12/3</f>
        <v>-0.42833941173779566</v>
      </c>
      <c r="AI235" s="90">
        <f>(幕後結果!$AK$2+幕後結果!$AK$4*幕後結果_最佳化!$W1236)*12/3</f>
        <v>-0.49859327549758464</v>
      </c>
      <c r="AJ235" s="50"/>
      <c r="AK235" s="50"/>
      <c r="AL235" s="50"/>
      <c r="AM235" s="98">
        <v>234</v>
      </c>
      <c r="AN235" s="116">
        <f t="shared" si="40"/>
        <v>0.1661318375331878</v>
      </c>
      <c r="AO235" s="116">
        <f t="shared" si="41"/>
        <v>0.14034644617825859</v>
      </c>
      <c r="AP235" s="116">
        <f t="shared" si="42"/>
        <v>5.725205496206752E-2</v>
      </c>
      <c r="AQ235" s="116">
        <f t="shared" si="43"/>
        <v>0.18990538147860225</v>
      </c>
      <c r="AR235" s="116">
        <f t="shared" si="44"/>
        <v>0.21238131150312511</v>
      </c>
      <c r="AS235" s="116">
        <f t="shared" si="45"/>
        <v>3.5391404961729524E-2</v>
      </c>
      <c r="AT235" s="116">
        <f t="shared" si="46"/>
        <v>2.7883971981578225E-2</v>
      </c>
      <c r="AU235" s="116">
        <f t="shared" si="47"/>
        <v>7.6487382415400415E-2</v>
      </c>
      <c r="AV235" s="116">
        <f t="shared" si="48"/>
        <v>1.1968433855196711E-2</v>
      </c>
      <c r="AW235" s="116">
        <f t="shared" si="49"/>
        <v>8.2251775130854035E-2</v>
      </c>
      <c r="AX235" s="116">
        <f t="shared" si="50"/>
        <v>1.0000000000000002</v>
      </c>
      <c r="AY235" s="116">
        <f>SUMPRODUCT(AN235:AW235,幕後結果_最佳化!$Z$1005:$AI$1005)</f>
        <v>-6.3357846669652634E-2</v>
      </c>
      <c r="AZ235" s="116">
        <f>(SUMPRODUCT(AN235:AW235,MMULT(AN235:AW235,幕後結果!$AB$9:$AK$18)))*252</f>
        <v>4.5732964963203449E-2</v>
      </c>
      <c r="BA235" s="116">
        <f t="shared" si="51"/>
        <v>0.21385267116218926</v>
      </c>
      <c r="BB235" s="92">
        <f t="shared" si="52"/>
        <v>-0.4968740679842385</v>
      </c>
      <c r="BC235" s="50"/>
      <c r="BD235" s="50"/>
    </row>
    <row r="236" spans="1:56">
      <c r="A236" s="85">
        <v>235</v>
      </c>
      <c r="B236" s="116">
        <v>0.81054683725474086</v>
      </c>
      <c r="C236" s="116">
        <v>0.68279505330836487</v>
      </c>
      <c r="D236" s="116">
        <v>0.82840462810080195</v>
      </c>
      <c r="E236" s="116">
        <v>0.18826119537162733</v>
      </c>
      <c r="F236" s="116">
        <v>0.54754031880797815</v>
      </c>
      <c r="G236" s="116">
        <v>2.2593369222433379E-2</v>
      </c>
      <c r="H236" s="116">
        <v>9.2227729406793024E-3</v>
      </c>
      <c r="I236" s="116">
        <v>0.86645163172335282</v>
      </c>
      <c r="J236" s="116">
        <v>0.27144375242250818</v>
      </c>
      <c r="K236" s="94">
        <v>0.82618130555314395</v>
      </c>
      <c r="L236" s="95"/>
      <c r="M236" s="96">
        <v>235</v>
      </c>
      <c r="N236" s="119">
        <v>0.87991321447896786</v>
      </c>
      <c r="O236" s="119">
        <v>0.47552910487224148</v>
      </c>
      <c r="P236" s="119">
        <v>0.94787961482087257</v>
      </c>
      <c r="Q236" s="119">
        <v>-0.8843220458838611</v>
      </c>
      <c r="R236" s="119">
        <v>0.11944935391564671</v>
      </c>
      <c r="S236" s="119">
        <v>-2.00291196636483</v>
      </c>
      <c r="T236" s="119">
        <v>-2.3565507725832866</v>
      </c>
      <c r="U236" s="116">
        <v>1.109773279012785</v>
      </c>
      <c r="V236" s="116">
        <v>-0.60845234275474047</v>
      </c>
      <c r="W236" s="88">
        <v>0.93918184441056729</v>
      </c>
      <c r="X236" s="50"/>
      <c r="Y236" s="89">
        <v>235</v>
      </c>
      <c r="Z236" s="116">
        <f>(幕後結果!$AB$2+幕後結果!$AB$4*幕後結果_最佳化!$N1237)*12/3</f>
        <v>1.044166275725126</v>
      </c>
      <c r="AA236" s="116">
        <f>(幕後結果!$AC$2+幕後結果!$AC$4*幕後結果_最佳化!$O1237)*12/3</f>
        <v>-0.64615357307885235</v>
      </c>
      <c r="AB236" s="116">
        <f>(幕後結果!$AD$2+幕後結果!$AD$4*幕後結果_最佳化!$P1237)*12/3</f>
        <v>1.5964918836296345</v>
      </c>
      <c r="AC236" s="116">
        <f>(幕後結果!$AE$2+幕後結果!$AE$4*幕後結果_最佳化!$Q1237)*12/3</f>
        <v>0.60473118060532838</v>
      </c>
      <c r="AD236" s="116">
        <f>(幕後結果!$AF$2+幕後結果!$AF$4*幕後結果_最佳化!$R1237)*12/3</f>
        <v>3.7612062097800408E-2</v>
      </c>
      <c r="AE236" s="116">
        <f>(幕後結果!$AG$2+幕後結果!$AG$4*幕後結果_最佳化!$S1237)*12/3</f>
        <v>-1.1205007142685857</v>
      </c>
      <c r="AF236" s="116">
        <f>(幕後結果!$AH$2+幕後結果!$AH$4*幕後結果_最佳化!$T1237)*12/3</f>
        <v>-0.52757976585185395</v>
      </c>
      <c r="AG236" s="116">
        <f>(幕後結果!$AI$2+幕後結果!$AI$4*幕後結果_最佳化!$U1237)*12/3</f>
        <v>0.77297346957948498</v>
      </c>
      <c r="AH236" s="116">
        <f>(幕後結果!$AJ$2+幕後結果!$AJ$4*幕後結果_最佳化!$V1237)*12/3</f>
        <v>-0.19500627211096613</v>
      </c>
      <c r="AI236" s="90">
        <f>(幕後結果!$AK$2+幕後結果!$AK$4*幕後結果_最佳化!$W1237)*12/3</f>
        <v>-6.8069989835152611E-2</v>
      </c>
      <c r="AJ236" s="50"/>
      <c r="AK236" s="50"/>
      <c r="AL236" s="50"/>
      <c r="AM236" s="98">
        <v>235</v>
      </c>
      <c r="AN236" s="116">
        <f t="shared" si="40"/>
        <v>0.1970556494873672</v>
      </c>
      <c r="AO236" s="116">
        <f t="shared" si="41"/>
        <v>0.12304913978279146</v>
      </c>
      <c r="AP236" s="116">
        <f t="shared" si="42"/>
        <v>1.7660794890391338E-2</v>
      </c>
      <c r="AQ236" s="116">
        <f t="shared" si="43"/>
        <v>4.3602059166222937E-2</v>
      </c>
      <c r="AR236" s="116">
        <f t="shared" si="44"/>
        <v>0.21044237535289789</v>
      </c>
      <c r="AS236" s="116">
        <f t="shared" si="45"/>
        <v>0.12366606226066765</v>
      </c>
      <c r="AT236" s="116">
        <f t="shared" si="46"/>
        <v>4.9746737418680381E-3</v>
      </c>
      <c r="AU236" s="116">
        <f t="shared" si="47"/>
        <v>6.3780914378242126E-2</v>
      </c>
      <c r="AV236" s="116">
        <f t="shared" si="48"/>
        <v>0.14833420438724676</v>
      </c>
      <c r="AW236" s="116">
        <f t="shared" si="49"/>
        <v>6.7434126552304685E-2</v>
      </c>
      <c r="AX236" s="116">
        <f t="shared" si="50"/>
        <v>1.0000000000000002</v>
      </c>
      <c r="AY236" s="116">
        <f>SUMPRODUCT(AN236:AW236,幕後結果_最佳化!$Z$1005:$AI$1005)</f>
        <v>-0.15150416351188903</v>
      </c>
      <c r="AZ236" s="116">
        <f>(SUMPRODUCT(AN236:AW236,MMULT(AN236:AW236,幕後結果!$AB$9:$AK$18)))*252</f>
        <v>5.1999625858068423E-2</v>
      </c>
      <c r="BA236" s="116">
        <f t="shared" si="51"/>
        <v>0.22803426465789833</v>
      </c>
      <c r="BB236" s="92">
        <f t="shared" si="52"/>
        <v>-0.85252171994212411</v>
      </c>
      <c r="BC236" s="50"/>
      <c r="BD236" s="50"/>
    </row>
    <row r="237" spans="1:56">
      <c r="A237" s="85">
        <v>236</v>
      </c>
      <c r="B237" s="116">
        <v>0.1294637696578369</v>
      </c>
      <c r="C237" s="116">
        <v>0.32084434073075929</v>
      </c>
      <c r="D237" s="116">
        <v>0.46107597948281343</v>
      </c>
      <c r="E237" s="116">
        <v>0.98437984484210506</v>
      </c>
      <c r="F237" s="116">
        <v>0.54063903192401153</v>
      </c>
      <c r="G237" s="116">
        <v>0.44063597436065005</v>
      </c>
      <c r="H237" s="116">
        <v>0.37639352061161757</v>
      </c>
      <c r="I237" s="116">
        <v>0.68897558190989661</v>
      </c>
      <c r="J237" s="116">
        <v>0.86469417520737912</v>
      </c>
      <c r="K237" s="94">
        <v>0.75789808412096615</v>
      </c>
      <c r="L237" s="95"/>
      <c r="M237" s="96">
        <v>236</v>
      </c>
      <c r="N237" s="119">
        <v>-1.1289295848128831</v>
      </c>
      <c r="O237" s="119">
        <v>-0.4653390400807752</v>
      </c>
      <c r="P237" s="119">
        <v>-9.7723368530277729E-2</v>
      </c>
      <c r="Q237" s="119">
        <v>2.1539982352156994</v>
      </c>
      <c r="R237" s="119">
        <v>0.10204376597232129</v>
      </c>
      <c r="S237" s="119">
        <v>-0.14935698908558892</v>
      </c>
      <c r="T237" s="119">
        <v>-0.31496656343954949</v>
      </c>
      <c r="U237" s="116">
        <v>0.49294869898334975</v>
      </c>
      <c r="V237" s="116">
        <v>1.1016550871556303</v>
      </c>
      <c r="W237" s="88">
        <v>0.69955727623450248</v>
      </c>
      <c r="X237" s="50"/>
      <c r="Y237" s="89">
        <v>236</v>
      </c>
      <c r="Z237" s="116">
        <f>(幕後結果!$AB$2+幕後結果!$AB$4*幕後結果_最佳化!$N1238)*12/3</f>
        <v>-1.4499132990186248</v>
      </c>
      <c r="AA237" s="116">
        <f>(幕後結果!$AC$2+幕後結果!$AC$4*幕後結果_最佳化!$O1238)*12/3</f>
        <v>-2.1172769469608124</v>
      </c>
      <c r="AB237" s="116">
        <f>(幕後結果!$AD$2+幕後結果!$AD$4*幕後結果_最佳化!$P1238)*12/3</f>
        <v>-9.5274418999617416E-3</v>
      </c>
      <c r="AC237" s="116">
        <f>(幕後結果!$AE$2+幕後結果!$AE$4*幕後結果_最佳化!$Q1238)*12/3</f>
        <v>2.2790435374860749</v>
      </c>
      <c r="AD237" s="116">
        <f>(幕後結果!$AF$2+幕後結果!$AF$4*幕後結果_最佳化!$R1238)*12/3</f>
        <v>0.15034461741535068</v>
      </c>
      <c r="AE237" s="116">
        <f>(幕後結果!$AG$2+幕後結果!$AG$4*幕後結果_最佳化!$S1238)*12/3</f>
        <v>1.0408878687671956</v>
      </c>
      <c r="AF237" s="116">
        <f>(幕後結果!$AH$2+幕後結果!$AH$4*幕後結果_最佳化!$T1238)*12/3</f>
        <v>0.44317381302098396</v>
      </c>
      <c r="AG237" s="116">
        <f>(幕後結果!$AI$2+幕後結果!$AI$4*幕後結果_最佳化!$U1238)*12/3</f>
        <v>-0.85660762885084407</v>
      </c>
      <c r="AH237" s="116">
        <f>(幕後結果!$AJ$2+幕後結果!$AJ$4*幕後結果_最佳化!$V1238)*12/3</f>
        <v>0.5638883007652713</v>
      </c>
      <c r="AI237" s="90">
        <f>(幕後結果!$AK$2+幕後結果!$AK$4*幕後結果_最佳化!$W1238)*12/3</f>
        <v>-0.26331585451471751</v>
      </c>
      <c r="AJ237" s="50"/>
      <c r="AK237" s="50"/>
      <c r="AL237" s="50"/>
      <c r="AM237" s="98">
        <v>236</v>
      </c>
      <c r="AN237" s="116">
        <f t="shared" si="40"/>
        <v>8.560427534440071E-3</v>
      </c>
      <c r="AO237" s="116">
        <f t="shared" si="41"/>
        <v>0.13326636173852849</v>
      </c>
      <c r="AP237" s="116">
        <f t="shared" si="42"/>
        <v>3.811076452920276E-3</v>
      </c>
      <c r="AQ237" s="116">
        <f t="shared" si="43"/>
        <v>0.14018244695998433</v>
      </c>
      <c r="AR237" s="116">
        <f t="shared" si="44"/>
        <v>0.11236696914516776</v>
      </c>
      <c r="AS237" s="116">
        <f t="shared" si="45"/>
        <v>0.19627860341414199</v>
      </c>
      <c r="AT237" s="116">
        <f t="shared" si="46"/>
        <v>0.2195338905580633</v>
      </c>
      <c r="AU237" s="116">
        <f t="shared" si="47"/>
        <v>0.15784183152782424</v>
      </c>
      <c r="AV237" s="116">
        <f t="shared" si="48"/>
        <v>2.5368460728355503E-2</v>
      </c>
      <c r="AW237" s="116">
        <f t="shared" si="49"/>
        <v>2.7899319405739588E-3</v>
      </c>
      <c r="AX237" s="116">
        <f t="shared" si="50"/>
        <v>1</v>
      </c>
      <c r="AY237" s="116">
        <f>SUMPRODUCT(AN237:AW237,幕後結果_最佳化!$Z$1005:$AI$1005)</f>
        <v>0.13293860897178084</v>
      </c>
      <c r="AZ237" s="116">
        <f>(SUMPRODUCT(AN237:AW237,MMULT(AN237:AW237,幕後結果!$AB$9:$AK$18)))*252</f>
        <v>5.0300861761601499E-2</v>
      </c>
      <c r="BA237" s="116">
        <f t="shared" si="51"/>
        <v>0.22427853611436271</v>
      </c>
      <c r="BB237" s="92">
        <f t="shared" si="52"/>
        <v>0.4014588757876898</v>
      </c>
      <c r="BC237" s="50"/>
      <c r="BD237" s="50"/>
    </row>
    <row r="238" spans="1:56">
      <c r="A238" s="85">
        <v>237</v>
      </c>
      <c r="B238" s="116">
        <v>0.96106394032273257</v>
      </c>
      <c r="C238" s="116">
        <v>0.34561634550040843</v>
      </c>
      <c r="D238" s="116">
        <v>0.93153801665987257</v>
      </c>
      <c r="E238" s="116">
        <v>0.80537797421703705</v>
      </c>
      <c r="F238" s="116">
        <v>0.71258026437295818</v>
      </c>
      <c r="G238" s="116">
        <v>0.99513621969563792</v>
      </c>
      <c r="H238" s="116">
        <v>0.609909301403877</v>
      </c>
      <c r="I238" s="116">
        <v>0.24902805670009331</v>
      </c>
      <c r="J238" s="116">
        <v>0.68797276626972326</v>
      </c>
      <c r="K238" s="94">
        <v>0.51977089752732586</v>
      </c>
      <c r="L238" s="95"/>
      <c r="M238" s="96">
        <v>237</v>
      </c>
      <c r="N238" s="119">
        <v>1.7631682359271521</v>
      </c>
      <c r="O238" s="119">
        <v>-0.39718276457229668</v>
      </c>
      <c r="P238" s="119">
        <v>1.4873440470240176</v>
      </c>
      <c r="Q238" s="119">
        <v>0.86098909062552298</v>
      </c>
      <c r="R238" s="119">
        <v>0.5609384879424083</v>
      </c>
      <c r="S238" s="119">
        <v>2.5853662488899629</v>
      </c>
      <c r="T238" s="119">
        <v>0.27908265059685072</v>
      </c>
      <c r="U238" s="116">
        <v>-0.677551488643092</v>
      </c>
      <c r="V238" s="116">
        <v>0.49011225378982443</v>
      </c>
      <c r="W238" s="88">
        <v>4.9578594273510822E-2</v>
      </c>
      <c r="X238" s="50"/>
      <c r="Y238" s="89">
        <v>237</v>
      </c>
      <c r="Z238" s="116">
        <f>(幕後結果!$AB$2+幕後結果!$AB$4*幕後結果_最佳化!$N1239)*12/3</f>
        <v>2.1407718981562742</v>
      </c>
      <c r="AA238" s="116">
        <f>(幕後結果!$AC$2+幕後結果!$AC$4*幕後結果_最佳化!$O1239)*12/3</f>
        <v>-1.772072496383635</v>
      </c>
      <c r="AB238" s="116">
        <f>(幕後結果!$AD$2+幕後結果!$AD$4*幕後結果_最佳化!$P1239)*12/3</f>
        <v>2.2410215634907922</v>
      </c>
      <c r="AC238" s="116">
        <f>(幕後結果!$AE$2+幕後結果!$AE$4*幕後結果_最佳化!$Q1239)*12/3</f>
        <v>1.8991327488557548</v>
      </c>
      <c r="AD238" s="116">
        <f>(幕後結果!$AF$2+幕後結果!$AF$4*幕後結果_最佳化!$R1239)*12/3</f>
        <v>0.40220586180369883</v>
      </c>
      <c r="AE238" s="116">
        <f>(幕後結果!$AG$2+幕後結果!$AG$4*幕後結果_最佳化!$S1239)*12/3</f>
        <v>3.2947672384765401</v>
      </c>
      <c r="AF238" s="116">
        <f>(幕後結果!$AH$2+幕後結果!$AH$4*幕後結果_最佳化!$T1239)*12/3</f>
        <v>1.8838919529223082</v>
      </c>
      <c r="AG238" s="116">
        <f>(幕後結果!$AI$2+幕後結果!$AI$4*幕後結果_最佳化!$U1239)*12/3</f>
        <v>-0.51704538861969263</v>
      </c>
      <c r="AH238" s="116">
        <f>(幕後結果!$AJ$2+幕後結果!$AJ$4*幕後結果_最佳化!$V1239)*12/3</f>
        <v>0.87167587957779169</v>
      </c>
      <c r="AI238" s="90">
        <f>(幕後結果!$AK$2+幕後結果!$AK$4*幕後結果_最佳化!$W1239)*12/3</f>
        <v>0.32357712781177256</v>
      </c>
      <c r="AJ238" s="50"/>
      <c r="AK238" s="50"/>
      <c r="AL238" s="50"/>
      <c r="AM238" s="98">
        <v>237</v>
      </c>
      <c r="AN238" s="116">
        <f t="shared" si="40"/>
        <v>4.6827721687394692E-2</v>
      </c>
      <c r="AO238" s="116">
        <f t="shared" si="41"/>
        <v>6.7348218380016575E-2</v>
      </c>
      <c r="AP238" s="116">
        <f t="shared" si="42"/>
        <v>6.0486831979536936E-2</v>
      </c>
      <c r="AQ238" s="116">
        <f t="shared" si="43"/>
        <v>9.8424789701996557E-2</v>
      </c>
      <c r="AR238" s="116">
        <f t="shared" si="44"/>
        <v>0.15737814401314348</v>
      </c>
      <c r="AS238" s="116">
        <f t="shared" si="45"/>
        <v>0.19230476075787867</v>
      </c>
      <c r="AT238" s="116">
        <f t="shared" si="46"/>
        <v>7.9517317665899798E-2</v>
      </c>
      <c r="AU238" s="116">
        <f t="shared" si="47"/>
        <v>5.6554418006565112E-2</v>
      </c>
      <c r="AV238" s="116">
        <f t="shared" si="48"/>
        <v>8.8927196612889031E-2</v>
      </c>
      <c r="AW238" s="116">
        <f t="shared" si="49"/>
        <v>0.15223060119467902</v>
      </c>
      <c r="AX238" s="116">
        <f t="shared" si="50"/>
        <v>0.99999999999999989</v>
      </c>
      <c r="AY238" s="116">
        <f>SUMPRODUCT(AN238:AW238,幕後結果_最佳化!$Z$1005:$AI$1005)</f>
        <v>7.2153008856997186E-2</v>
      </c>
      <c r="AZ238" s="116">
        <f>(SUMPRODUCT(AN238:AW238,MMULT(AN238:AW238,幕後結果!$AB$9:$AK$18)))*252</f>
        <v>4.181991244875935E-2</v>
      </c>
      <c r="BA238" s="116">
        <f t="shared" si="51"/>
        <v>0.20449917468967779</v>
      </c>
      <c r="BB238" s="92">
        <f t="shared" si="52"/>
        <v>0.14304707538007363</v>
      </c>
      <c r="BC238" s="50"/>
      <c r="BD238" s="50"/>
    </row>
    <row r="239" spans="1:56">
      <c r="A239" s="85">
        <v>238</v>
      </c>
      <c r="B239" s="116">
        <v>0.69616085742625655</v>
      </c>
      <c r="C239" s="116">
        <v>0.25584567888829612</v>
      </c>
      <c r="D239" s="116">
        <v>0.67817431839291409</v>
      </c>
      <c r="E239" s="116">
        <v>0.67892864946006237</v>
      </c>
      <c r="F239" s="116">
        <v>0.95313364146102519</v>
      </c>
      <c r="G239" s="116">
        <v>0.9634081294079071</v>
      </c>
      <c r="H239" s="116">
        <v>0.32847583593561946</v>
      </c>
      <c r="I239" s="116">
        <v>6.8347612812847958E-2</v>
      </c>
      <c r="J239" s="116">
        <v>9.7172252682480309E-3</v>
      </c>
      <c r="K239" s="94">
        <v>0.64833646598357531</v>
      </c>
      <c r="L239" s="95"/>
      <c r="M239" s="96">
        <v>238</v>
      </c>
      <c r="N239" s="119">
        <v>0.51339036335815991</v>
      </c>
      <c r="O239" s="119">
        <v>-0.65620635924591497</v>
      </c>
      <c r="P239" s="119">
        <v>0.46259964491776279</v>
      </c>
      <c r="Q239" s="119">
        <v>0.46470503655018375</v>
      </c>
      <c r="R239" s="119">
        <v>1.6760279548975237</v>
      </c>
      <c r="S239" s="119">
        <v>1.7916831124577219</v>
      </c>
      <c r="T239" s="119">
        <v>-0.44412574797718385</v>
      </c>
      <c r="U239" s="116">
        <v>-1.4882111198588772</v>
      </c>
      <c r="V239" s="116">
        <v>-2.3370910452504332</v>
      </c>
      <c r="W239" s="88">
        <v>0.38083313837195037</v>
      </c>
      <c r="X239" s="50"/>
      <c r="Y239" s="89">
        <v>238</v>
      </c>
      <c r="Z239" s="116">
        <f>(幕後結果!$AB$2+幕後結果!$AB$4*幕後結果_最佳化!$N1240)*12/3</f>
        <v>0.58910968444804879</v>
      </c>
      <c r="AA239" s="116">
        <f>(幕後結果!$AC$2+幕後結果!$AC$4*幕後結果_最佳化!$O1240)*12/3</f>
        <v>-2.2376129424725657</v>
      </c>
      <c r="AB239" s="116">
        <f>(幕後結果!$AD$2+幕後結果!$AD$4*幕後結果_最佳化!$P1240)*12/3</f>
        <v>0.95093188715154897</v>
      </c>
      <c r="AC239" s="116">
        <f>(幕後結果!$AE$2+幕後結果!$AE$4*幕後結果_最佳化!$Q1240)*12/3</f>
        <v>1.2509351690564683</v>
      </c>
      <c r="AD239" s="116">
        <f>(幕後結果!$AF$2+幕後結果!$AF$4*幕後結果_最佳化!$R1240)*12/3</f>
        <v>1.0390850697416711</v>
      </c>
      <c r="AE239" s="116">
        <f>(幕後結果!$AG$2+幕後結果!$AG$4*幕後結果_最佳化!$S1240)*12/3</f>
        <v>2.0838819855384658</v>
      </c>
      <c r="AF239" s="116">
        <f>(幕後結果!$AH$2+幕後結果!$AH$4*幕後結果_最佳化!$T1240)*12/3</f>
        <v>1.1818143007166999</v>
      </c>
      <c r="AG239" s="116">
        <f>(幕後結果!$AI$2+幕後結果!$AI$4*幕後結果_最佳化!$U1240)*12/3</f>
        <v>-1.9146418419730555</v>
      </c>
      <c r="AH239" s="116">
        <f>(幕後結果!$AJ$2+幕後結果!$AJ$4*幕後結果_最佳化!$V1240)*12/3</f>
        <v>-1.6610429867972833</v>
      </c>
      <c r="AI239" s="90">
        <f>(幕後結果!$AK$2+幕後結果!$AK$4*幕後結果_最佳化!$W1240)*12/3</f>
        <v>6.0110808577087393E-2</v>
      </c>
      <c r="AJ239" s="50"/>
      <c r="AK239" s="50"/>
      <c r="AL239" s="50"/>
      <c r="AM239" s="98">
        <v>238</v>
      </c>
      <c r="AN239" s="116">
        <f t="shared" si="40"/>
        <v>0.19170377357085508</v>
      </c>
      <c r="AO239" s="116">
        <f t="shared" si="41"/>
        <v>0.12988593168021609</v>
      </c>
      <c r="AP239" s="116">
        <f t="shared" si="42"/>
        <v>0.18827661252733938</v>
      </c>
      <c r="AQ239" s="116">
        <f t="shared" si="43"/>
        <v>0.10010234935648037</v>
      </c>
      <c r="AR239" s="116">
        <f t="shared" si="44"/>
        <v>0.18697054277860831</v>
      </c>
      <c r="AS239" s="116">
        <f t="shared" si="45"/>
        <v>4.9183768054817366E-4</v>
      </c>
      <c r="AT239" s="116">
        <f t="shared" si="46"/>
        <v>1.8952974553874569E-2</v>
      </c>
      <c r="AU239" s="116">
        <f t="shared" si="47"/>
        <v>6.3882653783117254E-3</v>
      </c>
      <c r="AV239" s="116">
        <f t="shared" si="48"/>
        <v>9.1651599325066752E-2</v>
      </c>
      <c r="AW239" s="116">
        <f t="shared" si="49"/>
        <v>8.5576113148699604E-2</v>
      </c>
      <c r="AX239" s="116">
        <f t="shared" si="50"/>
        <v>0.99999999999999989</v>
      </c>
      <c r="AY239" s="116">
        <f>SUMPRODUCT(AN239:AW239,幕後結果_最佳化!$Z$1005:$AI$1005)</f>
        <v>-2.4730130955548227E-2</v>
      </c>
      <c r="AZ239" s="116">
        <f>(SUMPRODUCT(AN239:AW239,MMULT(AN239:AW239,幕後結果!$AB$9:$AK$18)))*252</f>
        <v>4.9395308053811787E-2</v>
      </c>
      <c r="BA239" s="116">
        <f t="shared" si="51"/>
        <v>0.2222505524263366</v>
      </c>
      <c r="BB239" s="92">
        <f t="shared" si="52"/>
        <v>-0.30429679574346064</v>
      </c>
      <c r="BC239" s="50"/>
      <c r="BD239" s="50"/>
    </row>
    <row r="240" spans="1:56">
      <c r="A240" s="85">
        <v>239</v>
      </c>
      <c r="B240" s="116">
        <v>0.3676673362371945</v>
      </c>
      <c r="C240" s="116">
        <v>0.14657654259572506</v>
      </c>
      <c r="D240" s="116">
        <v>5.1550624847413795E-2</v>
      </c>
      <c r="E240" s="116">
        <v>0.55376357242787222</v>
      </c>
      <c r="F240" s="116">
        <v>0.18619263920078666</v>
      </c>
      <c r="G240" s="116">
        <v>5.1389909964461689E-2</v>
      </c>
      <c r="H240" s="116">
        <v>0.7637024112140931</v>
      </c>
      <c r="I240" s="116">
        <v>0.16009940613898577</v>
      </c>
      <c r="J240" s="116">
        <v>0.85919675407280383</v>
      </c>
      <c r="K240" s="94">
        <v>0.8518617814207432</v>
      </c>
      <c r="L240" s="95"/>
      <c r="M240" s="96">
        <v>239</v>
      </c>
      <c r="N240" s="119">
        <v>-0.33803783976883717</v>
      </c>
      <c r="O240" s="119">
        <v>-1.0512297444472241</v>
      </c>
      <c r="P240" s="119">
        <v>-1.6300011700306725</v>
      </c>
      <c r="Q240" s="119">
        <v>0.13517583177003706</v>
      </c>
      <c r="R240" s="119">
        <v>-0.89201427996105942</v>
      </c>
      <c r="S240" s="119">
        <v>-1.6315239052478503</v>
      </c>
      <c r="T240" s="119">
        <v>0.71826293798652363</v>
      </c>
      <c r="U240" s="116">
        <v>-0.99404941153872683</v>
      </c>
      <c r="V240" s="116">
        <v>1.0767174998817362</v>
      </c>
      <c r="W240" s="88">
        <v>1.0444517378395817</v>
      </c>
      <c r="X240" s="50"/>
      <c r="Y240" s="89">
        <v>239</v>
      </c>
      <c r="Z240" s="116">
        <f>(幕後結果!$AB$2+幕後結果!$AB$4*幕後結果_最佳化!$N1241)*12/3</f>
        <v>-0.46798133906478911</v>
      </c>
      <c r="AA240" s="116">
        <f>(幕後結果!$AC$2+幕後結果!$AC$4*幕後結果_最佳化!$O1241)*12/3</f>
        <v>-2.8559603776560767</v>
      </c>
      <c r="AB240" s="116">
        <f>(幕後結果!$AD$2+幕後結果!$AD$4*幕後結果_最佳化!$P1241)*12/3</f>
        <v>-1.1577005146303816</v>
      </c>
      <c r="AC240" s="116">
        <f>(幕後結果!$AE$2+幕後結果!$AE$4*幕後結果_最佳化!$Q1241)*12/3</f>
        <v>0.39960757853721179</v>
      </c>
      <c r="AD240" s="116">
        <f>(幕後結果!$AF$2+幕後結果!$AF$4*幕後結果_最佳化!$R1241)*12/3</f>
        <v>-0.9296509469960389</v>
      </c>
      <c r="AE240" s="116">
        <f>(幕後結果!$AG$2+幕後結果!$AG$4*幕後結果_最佳化!$S1241)*12/3</f>
        <v>-1.5150139629664101</v>
      </c>
      <c r="AF240" s="116">
        <f>(幕後結果!$AH$2+幕後結果!$AH$4*幕後結果_最佳化!$T1241)*12/3</f>
        <v>1.5009639312180543</v>
      </c>
      <c r="AG240" s="116">
        <f>(幕後結果!$AI$2+幕後結果!$AI$4*幕後結果_最佳化!$U1241)*12/3</f>
        <v>-2.3218231644841913</v>
      </c>
      <c r="AH240" s="116">
        <f>(幕後結果!$AJ$2+幕後結果!$AJ$4*幕後結果_最佳化!$V1241)*12/3</f>
        <v>0.24998124325282914</v>
      </c>
      <c r="AI240" s="90">
        <f>(幕後結果!$AK$2+幕後結果!$AK$4*幕後結果_最佳化!$W1241)*12/3</f>
        <v>-0.42848443904979838</v>
      </c>
      <c r="AJ240" s="50"/>
      <c r="AK240" s="50"/>
      <c r="AL240" s="50"/>
      <c r="AM240" s="98">
        <v>239</v>
      </c>
      <c r="AN240" s="116">
        <f t="shared" si="40"/>
        <v>3.2851111157562028E-2</v>
      </c>
      <c r="AO240" s="116">
        <f t="shared" si="41"/>
        <v>0.15877795659451696</v>
      </c>
      <c r="AP240" s="116">
        <f t="shared" si="42"/>
        <v>0.16734989195007838</v>
      </c>
      <c r="AQ240" s="116">
        <f t="shared" si="43"/>
        <v>9.8550501814914676E-2</v>
      </c>
      <c r="AR240" s="116">
        <f t="shared" si="44"/>
        <v>5.4114388532091489E-4</v>
      </c>
      <c r="AS240" s="116">
        <f t="shared" si="45"/>
        <v>8.1272511932782746E-2</v>
      </c>
      <c r="AT240" s="116">
        <f t="shared" si="46"/>
        <v>5.6737004284483368E-2</v>
      </c>
      <c r="AU240" s="116">
        <f t="shared" si="47"/>
        <v>0.1458034338728465</v>
      </c>
      <c r="AV240" s="116">
        <f t="shared" si="48"/>
        <v>0.14931392352092082</v>
      </c>
      <c r="AW240" s="116">
        <f t="shared" si="49"/>
        <v>0.10880252098657363</v>
      </c>
      <c r="AX240" s="116">
        <f t="shared" si="50"/>
        <v>1.0000000000000002</v>
      </c>
      <c r="AY240" s="116">
        <f>SUMPRODUCT(AN240:AW240,幕後結果_最佳化!$Z$1005:$AI$1005)</f>
        <v>-0.10550610756362903</v>
      </c>
      <c r="AZ240" s="116">
        <f>(SUMPRODUCT(AN240:AW240,MMULT(AN240:AW240,幕後結果!$AB$9:$AK$18)))*252</f>
        <v>5.2498069236594495E-2</v>
      </c>
      <c r="BA240" s="116">
        <f t="shared" si="51"/>
        <v>0.22912457143788506</v>
      </c>
      <c r="BB240" s="92">
        <f t="shared" si="52"/>
        <v>-0.64770926414525321</v>
      </c>
      <c r="BC240" s="50"/>
      <c r="BD240" s="50"/>
    </row>
    <row r="241" spans="1:56">
      <c r="A241" s="85">
        <v>240</v>
      </c>
      <c r="B241" s="116">
        <v>0.26862716819625709</v>
      </c>
      <c r="C241" s="116">
        <v>0.10942900381516552</v>
      </c>
      <c r="D241" s="116">
        <v>4.5893034876000716E-2</v>
      </c>
      <c r="E241" s="116">
        <v>0.74402345507097611</v>
      </c>
      <c r="F241" s="116">
        <v>0.34273595963609638</v>
      </c>
      <c r="G241" s="116">
        <v>0.71353551807203019</v>
      </c>
      <c r="H241" s="116">
        <v>0.965055106719648</v>
      </c>
      <c r="I241" s="116">
        <v>0.93880397267514692</v>
      </c>
      <c r="J241" s="116">
        <v>0.6619712332359462</v>
      </c>
      <c r="K241" s="94">
        <v>0.62522774934411274</v>
      </c>
      <c r="L241" s="95"/>
      <c r="M241" s="96">
        <v>240</v>
      </c>
      <c r="N241" s="119">
        <v>-0.61697026869505844</v>
      </c>
      <c r="O241" s="119">
        <v>-1.2295704330907939</v>
      </c>
      <c r="P241" s="119">
        <v>-1.6860505167761159</v>
      </c>
      <c r="Q241" s="119">
        <v>0.65579957509878051</v>
      </c>
      <c r="R241" s="119">
        <v>-0.4050076071146505</v>
      </c>
      <c r="S241" s="119">
        <v>0.56374312468829824</v>
      </c>
      <c r="T241" s="119">
        <v>1.8126243045595516</v>
      </c>
      <c r="U241" s="116">
        <v>1.5448107154628778</v>
      </c>
      <c r="V241" s="116">
        <v>0.41784898493716055</v>
      </c>
      <c r="W241" s="88">
        <v>0.31924003382614896</v>
      </c>
      <c r="X241" s="50"/>
      <c r="Y241" s="89">
        <v>240</v>
      </c>
      <c r="Z241" s="116">
        <f>(幕後結果!$AB$2+幕後結果!$AB$4*幕後結果_最佳化!$N1242)*12/3</f>
        <v>-0.81429000690270537</v>
      </c>
      <c r="AA241" s="116">
        <f>(幕後結果!$AC$2+幕後結果!$AC$4*幕後結果_最佳化!$O1242)*12/3</f>
        <v>-3.1259619172452289</v>
      </c>
      <c r="AB241" s="116">
        <f>(幕後結果!$AD$2+幕後結果!$AD$4*幕後結果_最佳化!$P1242)*12/3</f>
        <v>-1.3083584506788877</v>
      </c>
      <c r="AC241" s="116">
        <f>(幕後結果!$AE$2+幕後結果!$AE$4*幕後結果_最佳化!$Q1242)*12/3</f>
        <v>0.71645512322482485</v>
      </c>
      <c r="AD241" s="116">
        <f>(幕後結果!$AF$2+幕後結果!$AF$4*幕後結果_最佳化!$R1242)*12/3</f>
        <v>-0.57320432529928855</v>
      </c>
      <c r="AE241" s="116">
        <f>(幕後結果!$AG$2+幕後結果!$AG$4*幕後結果_最佳化!$S1242)*12/3</f>
        <v>0.30520130639526583</v>
      </c>
      <c r="AF241" s="116">
        <f>(幕後結果!$AH$2+幕後結果!$AH$4*幕後結果_最佳化!$T1242)*12/3</f>
        <v>2.408121870917507</v>
      </c>
      <c r="AG241" s="116">
        <f>(幕後結果!$AI$2+幕後結果!$AI$4*幕後結果_最佳化!$U1242)*12/3</f>
        <v>0.65769198001544837</v>
      </c>
      <c r="AH241" s="116">
        <f>(幕後結果!$AJ$2+幕後結果!$AJ$4*幕後結果_最佳化!$V1242)*12/3</f>
        <v>0.22406298224811882</v>
      </c>
      <c r="AI241" s="90">
        <f>(幕後結果!$AK$2+幕後結果!$AK$4*幕後結果_最佳化!$W1242)*12/3</f>
        <v>-0.42917323611876118</v>
      </c>
      <c r="AJ241" s="50"/>
      <c r="AK241" s="50"/>
      <c r="AL241" s="50"/>
      <c r="AM241" s="98">
        <v>240</v>
      </c>
      <c r="AN241" s="116">
        <f t="shared" si="40"/>
        <v>7.740801343467521E-2</v>
      </c>
      <c r="AO241" s="116">
        <f t="shared" si="41"/>
        <v>0.13206660643411583</v>
      </c>
      <c r="AP241" s="116">
        <f t="shared" si="42"/>
        <v>7.9723602122214673E-2</v>
      </c>
      <c r="AQ241" s="116">
        <f t="shared" si="43"/>
        <v>1.9738305882661251E-2</v>
      </c>
      <c r="AR241" s="116">
        <f t="shared" si="44"/>
        <v>0.13542323880335952</v>
      </c>
      <c r="AS241" s="116">
        <f t="shared" si="45"/>
        <v>0.12513997539327917</v>
      </c>
      <c r="AT241" s="116">
        <f t="shared" si="46"/>
        <v>7.7071031926989289E-2</v>
      </c>
      <c r="AU241" s="116">
        <f t="shared" si="47"/>
        <v>0.12424790472899878</v>
      </c>
      <c r="AV241" s="116">
        <f t="shared" si="48"/>
        <v>9.4218218880947474E-2</v>
      </c>
      <c r="AW241" s="116">
        <f t="shared" si="49"/>
        <v>0.1349631023927588</v>
      </c>
      <c r="AX241" s="116">
        <f t="shared" si="50"/>
        <v>1</v>
      </c>
      <c r="AY241" s="116">
        <f>SUMPRODUCT(AN241:AW241,幕後結果_最佳化!$Z$1005:$AI$1005)</f>
        <v>-0.15102303198360473</v>
      </c>
      <c r="AZ241" s="116">
        <f>(SUMPRODUCT(AN241:AW241,MMULT(AN241:AW241,幕後結果!$AB$9:$AK$18)))*252</f>
        <v>4.6500808541800345E-2</v>
      </c>
      <c r="BA241" s="116">
        <f t="shared" si="51"/>
        <v>0.21564046128173708</v>
      </c>
      <c r="BB241" s="92">
        <f t="shared" si="52"/>
        <v>-0.89928870876528944</v>
      </c>
      <c r="BC241" s="50"/>
      <c r="BD241" s="50"/>
    </row>
    <row r="242" spans="1:56">
      <c r="A242" s="85">
        <v>241</v>
      </c>
      <c r="B242" s="116">
        <v>0.81843381324620168</v>
      </c>
      <c r="C242" s="116">
        <v>9.5208730943772357E-2</v>
      </c>
      <c r="D242" s="116">
        <v>0.80684535366928878</v>
      </c>
      <c r="E242" s="116">
        <v>0.55592104172104451</v>
      </c>
      <c r="F242" s="116">
        <v>0.46907254585216096</v>
      </c>
      <c r="G242" s="116">
        <v>0.87357255197595673</v>
      </c>
      <c r="H242" s="116">
        <v>0.32344306061012951</v>
      </c>
      <c r="I242" s="116">
        <v>0.32510704898356679</v>
      </c>
      <c r="J242" s="116">
        <v>0.75999202322472481</v>
      </c>
      <c r="K242" s="94">
        <v>9.4111584886253707E-2</v>
      </c>
      <c r="L242" s="95"/>
      <c r="M242" s="96">
        <v>241</v>
      </c>
      <c r="N242" s="119">
        <v>0.90941259958110576</v>
      </c>
      <c r="O242" s="119">
        <v>-1.3093451507319074</v>
      </c>
      <c r="P242" s="119">
        <v>0.86632986580279436</v>
      </c>
      <c r="Q242" s="119">
        <v>0.1406354815668531</v>
      </c>
      <c r="R242" s="119">
        <v>-7.7601446510370098E-2</v>
      </c>
      <c r="S242" s="119">
        <v>1.143442546534682</v>
      </c>
      <c r="T242" s="119">
        <v>-0.45809231316108856</v>
      </c>
      <c r="U242" s="116">
        <v>-0.45346478136094198</v>
      </c>
      <c r="V242" s="116">
        <v>0.70627690381523422</v>
      </c>
      <c r="W242" s="88">
        <v>-1.3158536451813871</v>
      </c>
      <c r="X242" s="50"/>
      <c r="Y242" s="89">
        <v>241</v>
      </c>
      <c r="Z242" s="116">
        <f>(幕後結果!$AB$2+幕後結果!$AB$4*幕後結果_最佳化!$N1243)*12/3</f>
        <v>1.0807912490065985</v>
      </c>
      <c r="AA242" s="116">
        <f>(幕後結果!$AC$2+幕後結果!$AC$4*幕後結果_最佳化!$O1243)*12/3</f>
        <v>-3.1032774078635117</v>
      </c>
      <c r="AB242" s="116">
        <f>(幕後結果!$AD$2+幕後結果!$AD$4*幕後結果_最佳化!$P1243)*12/3</f>
        <v>1.3534787572476261</v>
      </c>
      <c r="AC242" s="116">
        <f>(幕後結果!$AE$2+幕後結果!$AE$4*幕後結果_最佳化!$Q1243)*12/3</f>
        <v>1.0216895434435753</v>
      </c>
      <c r="AD242" s="116">
        <f>(幕後結果!$AF$2+幕後結果!$AF$4*幕後結果_最佳化!$R1243)*12/3</f>
        <v>-0.21497981606274441</v>
      </c>
      <c r="AE242" s="116">
        <f>(幕後結果!$AG$2+幕後結果!$AG$4*幕後結果_最佳化!$S1243)*12/3</f>
        <v>1.2523696123972181</v>
      </c>
      <c r="AF242" s="116">
        <f>(幕後結果!$AH$2+幕後結果!$AH$4*幕後結果_最佳化!$T1243)*12/3</f>
        <v>0.95645066155140412</v>
      </c>
      <c r="AG242" s="116">
        <f>(幕後結果!$AI$2+幕後結果!$AI$4*幕後結果_最佳化!$U1243)*12/3</f>
        <v>-0.81089807526801005</v>
      </c>
      <c r="AH242" s="116">
        <f>(幕後結果!$AJ$2+幕後結果!$AJ$4*幕後結果_最佳化!$V1243)*12/3</f>
        <v>0.3125224267591975</v>
      </c>
      <c r="AI242" s="90">
        <f>(幕後結果!$AK$2+幕後結果!$AK$4*幕後結果_最佳化!$W1243)*12/3</f>
        <v>-0.9079485510058235</v>
      </c>
      <c r="AJ242" s="50"/>
      <c r="AK242" s="50"/>
      <c r="AL242" s="50"/>
      <c r="AM242" s="98">
        <v>241</v>
      </c>
      <c r="AN242" s="116">
        <f t="shared" si="40"/>
        <v>0.16762838424382459</v>
      </c>
      <c r="AO242" s="116">
        <f t="shared" si="41"/>
        <v>0.12128332061497274</v>
      </c>
      <c r="AP242" s="116">
        <f t="shared" si="42"/>
        <v>6.3555529467862915E-2</v>
      </c>
      <c r="AQ242" s="116">
        <f t="shared" si="43"/>
        <v>0.17924409588122545</v>
      </c>
      <c r="AR242" s="116">
        <f t="shared" si="44"/>
        <v>9.557925379548371E-2</v>
      </c>
      <c r="AS242" s="116">
        <f t="shared" si="45"/>
        <v>9.7224038567581255E-3</v>
      </c>
      <c r="AT242" s="116">
        <f t="shared" si="46"/>
        <v>0.11496752316141409</v>
      </c>
      <c r="AU242" s="116">
        <f t="shared" si="47"/>
        <v>9.6950461966340398E-2</v>
      </c>
      <c r="AV242" s="116">
        <f t="shared" si="48"/>
        <v>6.0561823592040404E-2</v>
      </c>
      <c r="AW242" s="116">
        <f t="shared" si="49"/>
        <v>9.0507203420077662E-2</v>
      </c>
      <c r="AX242" s="116">
        <f t="shared" si="50"/>
        <v>1.0000000000000002</v>
      </c>
      <c r="AY242" s="116">
        <f>SUMPRODUCT(AN242:AW242,幕後結果_最佳化!$Z$1005:$AI$1005)</f>
        <v>4.1486061185042181E-2</v>
      </c>
      <c r="AZ242" s="116">
        <f>(SUMPRODUCT(AN242:AW242,MMULT(AN242:AW242,幕後結果!$AB$9:$AK$18)))*252</f>
        <v>4.6560499547994752E-2</v>
      </c>
      <c r="BA242" s="116">
        <f t="shared" si="51"/>
        <v>0.21577882089768391</v>
      </c>
      <c r="BB242" s="92">
        <f t="shared" si="52"/>
        <v>-6.5527228718534379E-3</v>
      </c>
      <c r="BC242" s="50"/>
      <c r="BD242" s="50"/>
    </row>
    <row r="243" spans="1:56">
      <c r="A243" s="85">
        <v>242</v>
      </c>
      <c r="B243" s="116">
        <v>0.65028127279435921</v>
      </c>
      <c r="C243" s="116">
        <v>9.9491237545041855E-3</v>
      </c>
      <c r="D243" s="116">
        <v>0.23734412591501419</v>
      </c>
      <c r="E243" s="116">
        <v>0.27333963380307158</v>
      </c>
      <c r="F243" s="116">
        <v>0.11220708172032201</v>
      </c>
      <c r="G243" s="116">
        <v>0.54406884686325729</v>
      </c>
      <c r="H243" s="116">
        <v>3.6610260624499791E-2</v>
      </c>
      <c r="I243" s="116">
        <v>0.9135186063188232</v>
      </c>
      <c r="J243" s="116">
        <v>0.35755496876791382</v>
      </c>
      <c r="K243" s="94">
        <v>0.20717777898360579</v>
      </c>
      <c r="L243" s="95"/>
      <c r="M243" s="96">
        <v>242</v>
      </c>
      <c r="N243" s="119">
        <v>0.38607995543653684</v>
      </c>
      <c r="O243" s="119">
        <v>-2.3282610252040654</v>
      </c>
      <c r="P243" s="119">
        <v>-0.71487181913400677</v>
      </c>
      <c r="Q243" s="119">
        <v>-0.6027436064563757</v>
      </c>
      <c r="R243" s="119">
        <v>-1.2148739689380317</v>
      </c>
      <c r="S243" s="119">
        <v>0.1106898358392365</v>
      </c>
      <c r="T243" s="119">
        <v>-1.7914536806184136</v>
      </c>
      <c r="U243" s="116">
        <v>1.3627453264970089</v>
      </c>
      <c r="V243" s="116">
        <v>-0.36500196754944803</v>
      </c>
      <c r="W243" s="88">
        <v>-0.81625281042597786</v>
      </c>
      <c r="X243" s="50"/>
      <c r="Y243" s="89">
        <v>242</v>
      </c>
      <c r="Z243" s="116">
        <f>(幕後結果!$AB$2+幕後結果!$AB$4*幕後結果_最佳化!$N1244)*12/3</f>
        <v>0.4310473969651521</v>
      </c>
      <c r="AA243" s="116">
        <f>(幕後結果!$AC$2+幕後結果!$AC$4*幕後結果_最佳化!$O1244)*12/3</f>
        <v>-4.5528875854808977</v>
      </c>
      <c r="AB243" s="116">
        <f>(幕後結果!$AD$2+幕後結果!$AD$4*幕後結果_最佳化!$P1244)*12/3</f>
        <v>-0.27685921645673595</v>
      </c>
      <c r="AC243" s="116">
        <f>(幕後結果!$AE$2+幕後結果!$AE$4*幕後結果_最佳化!$Q1244)*12/3</f>
        <v>-9.7592321909205304E-2</v>
      </c>
      <c r="AD243" s="116">
        <f>(幕後結果!$AF$2+幕後結果!$AF$4*幕後結果_最佳化!$R1244)*12/3</f>
        <v>-1.2872610163802034</v>
      </c>
      <c r="AE243" s="116">
        <f>(幕後結果!$AG$2+幕後結果!$AG$4*幕後結果_最佳化!$S1244)*12/3</f>
        <v>-0.68730020402453373</v>
      </c>
      <c r="AF243" s="116">
        <f>(幕後結果!$AH$2+幕後結果!$AH$4*幕後結果_最佳化!$T1244)*12/3</f>
        <v>-0.64994739033349691</v>
      </c>
      <c r="AG243" s="116">
        <f>(幕後結果!$AI$2+幕後結果!$AI$4*幕後結果_最佳化!$U1244)*12/3</f>
        <v>0.83960474994413625</v>
      </c>
      <c r="AH243" s="116">
        <f>(幕後結果!$AJ$2+幕後結果!$AJ$4*幕後結果_最佳化!$V1244)*12/3</f>
        <v>-1.186205783246391</v>
      </c>
      <c r="AI243" s="90">
        <f>(幕後結果!$AK$2+幕後結果!$AK$4*幕後結果_最佳化!$W1244)*12/3</f>
        <v>-1.3587801711437313</v>
      </c>
      <c r="AJ243" s="50"/>
      <c r="AK243" s="50"/>
      <c r="AL243" s="50"/>
      <c r="AM243" s="98">
        <v>242</v>
      </c>
      <c r="AN243" s="116">
        <f t="shared" si="40"/>
        <v>0.16509131520146095</v>
      </c>
      <c r="AO243" s="116">
        <f t="shared" si="41"/>
        <v>5.2979594613762976E-2</v>
      </c>
      <c r="AP243" s="116">
        <f t="shared" si="42"/>
        <v>0.21454563258498621</v>
      </c>
      <c r="AQ243" s="116">
        <f t="shared" si="43"/>
        <v>7.9598533283838979E-2</v>
      </c>
      <c r="AR243" s="116">
        <f t="shared" si="44"/>
        <v>4.9219509375182609E-2</v>
      </c>
      <c r="AS243" s="116">
        <f t="shared" si="45"/>
        <v>0.22274034518221145</v>
      </c>
      <c r="AT243" s="116">
        <f t="shared" si="46"/>
        <v>3.8619781027809288E-2</v>
      </c>
      <c r="AU243" s="116">
        <f t="shared" si="47"/>
        <v>5.5773723908972304E-2</v>
      </c>
      <c r="AV243" s="116">
        <f t="shared" si="48"/>
        <v>0.11593006666351964</v>
      </c>
      <c r="AW243" s="116">
        <f t="shared" si="49"/>
        <v>5.501498158255705E-3</v>
      </c>
      <c r="AX243" s="116">
        <f t="shared" si="50"/>
        <v>1</v>
      </c>
      <c r="AY243" s="116">
        <f>SUMPRODUCT(AN243:AW243,幕後結果_最佳化!$Z$1005:$AI$1005)</f>
        <v>0.17604247762538633</v>
      </c>
      <c r="AZ243" s="116">
        <f>(SUMPRODUCT(AN243:AW243,MMULT(AN243:AW243,幕後結果!$AB$9:$AK$18)))*252</f>
        <v>5.9400569751341038E-2</v>
      </c>
      <c r="BA243" s="116">
        <f t="shared" si="51"/>
        <v>0.24372232099531024</v>
      </c>
      <c r="BB243" s="92">
        <f t="shared" si="52"/>
        <v>0.54628758285929946</v>
      </c>
      <c r="BC243" s="50"/>
      <c r="BD243" s="50"/>
    </row>
    <row r="244" spans="1:56">
      <c r="A244" s="85">
        <v>243</v>
      </c>
      <c r="B244" s="116">
        <v>0.4692043917642974</v>
      </c>
      <c r="C244" s="116">
        <v>0.65554345930825408</v>
      </c>
      <c r="D244" s="116">
        <v>0.69518631135284026</v>
      </c>
      <c r="E244" s="116">
        <v>0.98195403138305015</v>
      </c>
      <c r="F244" s="116">
        <v>0.75548456658060958</v>
      </c>
      <c r="G244" s="116">
        <v>0.69474324743680582</v>
      </c>
      <c r="H244" s="116">
        <v>0.32858323117118426</v>
      </c>
      <c r="I244" s="116">
        <v>0.73742694256962471</v>
      </c>
      <c r="J244" s="116">
        <v>0.87718754188381598</v>
      </c>
      <c r="K244" s="94">
        <v>0.38218554732639065</v>
      </c>
      <c r="L244" s="95"/>
      <c r="M244" s="96">
        <v>243</v>
      </c>
      <c r="N244" s="119">
        <v>-7.7269965477980748E-2</v>
      </c>
      <c r="O244" s="119">
        <v>0.40033053384829742</v>
      </c>
      <c r="P244" s="119">
        <v>0.5106054236871832</v>
      </c>
      <c r="Q244" s="119">
        <v>2.0958901439538691</v>
      </c>
      <c r="R244" s="119">
        <v>0.69185106082926495</v>
      </c>
      <c r="S244" s="119">
        <v>0.50934059893178429</v>
      </c>
      <c r="T244" s="119">
        <v>-0.44382866477679978</v>
      </c>
      <c r="U244" s="116">
        <v>0.63543290233547078</v>
      </c>
      <c r="V244" s="116">
        <v>1.1610417626118277</v>
      </c>
      <c r="W244" s="88">
        <v>-0.29974575533248082</v>
      </c>
      <c r="X244" s="50"/>
      <c r="Y244" s="89">
        <v>243</v>
      </c>
      <c r="Z244" s="116">
        <f>(幕後結果!$AB$2+幕後結果!$AB$4*幕後結果_最佳化!$N1245)*12/3</f>
        <v>-0.14422488124367994</v>
      </c>
      <c r="AA244" s="116">
        <f>(幕後結果!$AC$2+幕後結果!$AC$4*幕後結果_最佳化!$O1245)*12/3</f>
        <v>-0.83294761919224192</v>
      </c>
      <c r="AB244" s="116">
        <f>(幕後結果!$AD$2+幕後結果!$AD$4*幕後結果_最佳化!$P1245)*12/3</f>
        <v>0.92191340609571581</v>
      </c>
      <c r="AC244" s="116">
        <f>(幕後結果!$AE$2+幕後結果!$AE$4*幕後結果_最佳化!$Q1245)*12/3</f>
        <v>2.5927356486364825</v>
      </c>
      <c r="AD244" s="116">
        <f>(幕後結果!$AF$2+幕後結果!$AF$4*幕後結果_最佳化!$R1245)*12/3</f>
        <v>0.65614059986438344</v>
      </c>
      <c r="AE244" s="116">
        <f>(幕後結果!$AG$2+幕後結果!$AG$4*幕後結果_最佳化!$S1245)*12/3</f>
        <v>2.1060733576787434</v>
      </c>
      <c r="AF244" s="116">
        <f>(幕後結果!$AH$2+幕後結果!$AH$4*幕後結果_最佳化!$T1245)*12/3</f>
        <v>0.71495013585120315</v>
      </c>
      <c r="AG244" s="116">
        <f>(幕後結果!$AI$2+幕後結果!$AI$4*幕後結果_最佳化!$U1245)*12/3</f>
        <v>-7.5681203832921651E-2</v>
      </c>
      <c r="AH244" s="116">
        <f>(幕後結果!$AJ$2+幕後結果!$AJ$4*幕後結果_最佳化!$V1245)*12/3</f>
        <v>1.1893722217704112</v>
      </c>
      <c r="AI244" s="90">
        <f>(幕後結果!$AK$2+幕後結果!$AK$4*幕後結果_最佳化!$W1245)*12/3</f>
        <v>-0.19096265408416335</v>
      </c>
      <c r="AJ244" s="50"/>
      <c r="AK244" s="50"/>
      <c r="AL244" s="50"/>
      <c r="AM244" s="98">
        <v>243</v>
      </c>
      <c r="AN244" s="116">
        <f t="shared" si="40"/>
        <v>7.4569422237563453E-3</v>
      </c>
      <c r="AO244" s="116">
        <f t="shared" si="41"/>
        <v>0.12268961406320002</v>
      </c>
      <c r="AP244" s="116">
        <f t="shared" si="42"/>
        <v>0.14843065965300414</v>
      </c>
      <c r="AQ244" s="116">
        <f t="shared" si="43"/>
        <v>0.10103329922643968</v>
      </c>
      <c r="AR244" s="116">
        <f t="shared" si="44"/>
        <v>9.1093800943981285E-2</v>
      </c>
      <c r="AS244" s="116">
        <f t="shared" si="45"/>
        <v>6.2739795472913987E-2</v>
      </c>
      <c r="AT244" s="116">
        <f t="shared" si="46"/>
        <v>0.12947924095203006</v>
      </c>
      <c r="AU244" s="116">
        <f t="shared" si="47"/>
        <v>5.9463471442476871E-2</v>
      </c>
      <c r="AV244" s="116">
        <f t="shared" si="48"/>
        <v>0.13991225718857289</v>
      </c>
      <c r="AW244" s="116">
        <f t="shared" si="49"/>
        <v>0.13770091883362476</v>
      </c>
      <c r="AX244" s="116">
        <f t="shared" si="50"/>
        <v>1</v>
      </c>
      <c r="AY244" s="116">
        <f>SUMPRODUCT(AN244:AW244,幕後結果_最佳化!$Z$1005:$AI$1005)</f>
        <v>6.8812334929658409E-2</v>
      </c>
      <c r="AZ244" s="116">
        <f>(SUMPRODUCT(AN244:AW244,MMULT(AN244:AW244,幕後結果!$AB$9:$AK$18)))*252</f>
        <v>4.2103138892981715E-2</v>
      </c>
      <c r="BA244" s="116">
        <f t="shared" si="51"/>
        <v>0.20519049415843249</v>
      </c>
      <c r="BB244" s="92">
        <f t="shared" si="52"/>
        <v>0.12628428541943504</v>
      </c>
      <c r="BC244" s="50"/>
      <c r="BD244" s="50"/>
    </row>
    <row r="245" spans="1:56">
      <c r="A245" s="85">
        <v>244</v>
      </c>
      <c r="B245" s="116">
        <v>3.4509826535568777E-2</v>
      </c>
      <c r="C245" s="116">
        <v>9.9322234863878034E-2</v>
      </c>
      <c r="D245" s="116">
        <v>5.6995604209107542E-2</v>
      </c>
      <c r="E245" s="116">
        <v>0.6383776368645151</v>
      </c>
      <c r="F245" s="116">
        <v>0.10524620919000016</v>
      </c>
      <c r="G245" s="116">
        <v>9.065507371996584E-2</v>
      </c>
      <c r="H245" s="116">
        <v>8.477668579789821E-2</v>
      </c>
      <c r="I245" s="116">
        <v>0.15916575520729914</v>
      </c>
      <c r="J245" s="116">
        <v>0.45902351673599218</v>
      </c>
      <c r="K245" s="94">
        <v>0.40834546951628203</v>
      </c>
      <c r="L245" s="95"/>
      <c r="M245" s="96">
        <v>244</v>
      </c>
      <c r="N245" s="119">
        <v>-1.8182910953995779</v>
      </c>
      <c r="O245" s="119">
        <v>-1.2854231101263864</v>
      </c>
      <c r="P245" s="119">
        <v>-1.5805052374729034</v>
      </c>
      <c r="Q245" s="119">
        <v>0.3541256417774778</v>
      </c>
      <c r="R245" s="119">
        <v>-1.2522125658793006</v>
      </c>
      <c r="S245" s="119">
        <v>-1.3367319545273997</v>
      </c>
      <c r="T245" s="119">
        <v>-1.3736403245665127</v>
      </c>
      <c r="U245" s="116">
        <v>-0.99789245623971523</v>
      </c>
      <c r="V245" s="116">
        <v>-0.10289408348614781</v>
      </c>
      <c r="W245" s="88">
        <v>-0.23180311306433332</v>
      </c>
      <c r="X245" s="50"/>
      <c r="Y245" s="89">
        <v>244</v>
      </c>
      <c r="Z245" s="116">
        <f>(幕後結果!$AB$2+幕後結果!$AB$4*幕後結果_最佳化!$N1246)*12/3</f>
        <v>-2.3057903560859385</v>
      </c>
      <c r="AA245" s="116">
        <f>(幕後結果!$AC$2+幕後結果!$AC$4*幕後結果_最佳化!$O1246)*12/3</f>
        <v>-3.3073078280333004</v>
      </c>
      <c r="AB245" s="116">
        <f>(幕後結果!$AD$2+幕後結果!$AD$4*幕後結果_最佳化!$P1246)*12/3</f>
        <v>-1.5844496892767068</v>
      </c>
      <c r="AC245" s="116">
        <f>(幕後結果!$AE$2+幕後結果!$AE$4*幕後結果_最佳化!$Q1246)*12/3</f>
        <v>0.44135595997945315</v>
      </c>
      <c r="AD245" s="116">
        <f>(幕後結果!$AF$2+幕後結果!$AF$4*幕後結果_最佳化!$R1246)*12/3</f>
        <v>-1.117862824912953</v>
      </c>
      <c r="AE245" s="116">
        <f>(幕後結果!$AG$2+幕後結果!$AG$4*幕後結果_最佳化!$S1246)*12/3</f>
        <v>-1.5808409639534979</v>
      </c>
      <c r="AF245" s="116">
        <f>(幕後結果!$AH$2+幕後結果!$AH$4*幕後結果_最佳化!$T1246)*12/3</f>
        <v>-0.88039552038074531</v>
      </c>
      <c r="AG245" s="116">
        <f>(幕後結果!$AI$2+幕後結果!$AI$4*幕後結果_最佳化!$U1246)*12/3</f>
        <v>-3.137255367501512</v>
      </c>
      <c r="AH245" s="116">
        <f>(幕後結果!$AJ$2+幕後結果!$AJ$4*幕後結果_最佳化!$V1246)*12/3</f>
        <v>-1.3580723755662489</v>
      </c>
      <c r="AI245" s="90">
        <f>(幕後結果!$AK$2+幕後結果!$AK$4*幕後結果_最佳化!$W1246)*12/3</f>
        <v>-1.5722243029756573</v>
      </c>
      <c r="AJ245" s="50"/>
      <c r="AK245" s="50"/>
      <c r="AL245" s="50"/>
      <c r="AM245" s="98">
        <v>244</v>
      </c>
      <c r="AN245" s="116">
        <f t="shared" si="40"/>
        <v>0.15998564072347385</v>
      </c>
      <c r="AO245" s="116">
        <f t="shared" si="41"/>
        <v>3.8117237126797508E-2</v>
      </c>
      <c r="AP245" s="116">
        <f t="shared" si="42"/>
        <v>5.0718604001099697E-2</v>
      </c>
      <c r="AQ245" s="116">
        <f t="shared" si="43"/>
        <v>6.3656195275141186E-2</v>
      </c>
      <c r="AR245" s="116">
        <f t="shared" si="44"/>
        <v>0.19512360079629926</v>
      </c>
      <c r="AS245" s="116">
        <f t="shared" si="45"/>
        <v>0.14186983961559285</v>
      </c>
      <c r="AT245" s="116">
        <f t="shared" si="46"/>
        <v>3.9106053781714244E-2</v>
      </c>
      <c r="AU245" s="116">
        <f t="shared" si="47"/>
        <v>0.13829370543277447</v>
      </c>
      <c r="AV245" s="116">
        <f t="shared" si="48"/>
        <v>6.9331577213242665E-2</v>
      </c>
      <c r="AW245" s="116">
        <f t="shared" si="49"/>
        <v>0.10379754603386425</v>
      </c>
      <c r="AX245" s="116">
        <f t="shared" si="50"/>
        <v>1</v>
      </c>
      <c r="AY245" s="116">
        <f>SUMPRODUCT(AN245:AW245,幕後結果_最佳化!$Z$1005:$AI$1005)</f>
        <v>-4.5135654137819267E-2</v>
      </c>
      <c r="AZ245" s="116">
        <f>(SUMPRODUCT(AN245:AW245,MMULT(AN245:AW245,幕後結果!$AB$9:$AK$18)))*252</f>
        <v>4.803658615923323E-2</v>
      </c>
      <c r="BA245" s="116">
        <f t="shared" si="51"/>
        <v>0.219172503200637</v>
      </c>
      <c r="BB245" s="92">
        <f t="shared" si="52"/>
        <v>-0.40167289624478503</v>
      </c>
      <c r="BC245" s="50"/>
      <c r="BD245" s="50"/>
    </row>
    <row r="246" spans="1:56">
      <c r="A246" s="85">
        <v>245</v>
      </c>
      <c r="B246" s="116">
        <v>0.66067969341598531</v>
      </c>
      <c r="C246" s="116">
        <v>0.8027274066417589</v>
      </c>
      <c r="D246" s="116">
        <v>0.54706243197771887</v>
      </c>
      <c r="E246" s="116">
        <v>0.51660837820099048</v>
      </c>
      <c r="F246" s="116">
        <v>9.4472013097908647E-2</v>
      </c>
      <c r="G246" s="116">
        <v>0.33175354290597658</v>
      </c>
      <c r="H246" s="116">
        <v>0.39316375981765006</v>
      </c>
      <c r="I246" s="116">
        <v>0.71311610546727788</v>
      </c>
      <c r="J246" s="116">
        <v>0.46126489124581171</v>
      </c>
      <c r="K246" s="94">
        <v>0.61584472555627912</v>
      </c>
      <c r="L246" s="95"/>
      <c r="M246" s="96">
        <v>245</v>
      </c>
      <c r="N246" s="119">
        <v>0.41431884666605528</v>
      </c>
      <c r="O246" s="119">
        <v>0.8514036106880517</v>
      </c>
      <c r="P246" s="119">
        <v>0.11824297955247487</v>
      </c>
      <c r="Q246" s="119">
        <v>4.1643063113798333E-2</v>
      </c>
      <c r="R246" s="119">
        <v>-1.313709370989514</v>
      </c>
      <c r="S246" s="119">
        <v>-0.4350762445390739</v>
      </c>
      <c r="T246" s="119">
        <v>-0.27108257952176518</v>
      </c>
      <c r="U246" s="116">
        <v>0.56251117926566541</v>
      </c>
      <c r="V246" s="116">
        <v>-9.7247581520771953E-2</v>
      </c>
      <c r="W246" s="88">
        <v>0.2945854886427216</v>
      </c>
      <c r="X246" s="50"/>
      <c r="Y246" s="89">
        <v>245</v>
      </c>
      <c r="Z246" s="116">
        <f>(幕後結果!$AB$2+幕後結果!$AB$4*幕後結果_最佳化!$N1247)*12/3</f>
        <v>0.46610740357880059</v>
      </c>
      <c r="AA246" s="116">
        <f>(幕後結果!$AC$2+幕後結果!$AC$4*幕後結果_最佳化!$O1247)*12/3</f>
        <v>-0.16862429337804996</v>
      </c>
      <c r="AB246" s="116">
        <f>(幕後結果!$AD$2+幕後結果!$AD$4*幕後結果_最佳化!$P1247)*12/3</f>
        <v>0.77601926933489429</v>
      </c>
      <c r="AC246" s="116">
        <f>(幕後結果!$AE$2+幕後結果!$AE$4*幕後結果_最佳化!$Q1247)*12/3</f>
        <v>1.1179240200859411</v>
      </c>
      <c r="AD246" s="116">
        <f>(幕後結果!$AF$2+幕後結果!$AF$4*幕後結果_最佳化!$R1247)*12/3</f>
        <v>-0.87082255310840317</v>
      </c>
      <c r="AE246" s="116">
        <f>(幕後結果!$AG$2+幕後結果!$AG$4*幕後結果_最佳化!$S1247)*12/3</f>
        <v>0.23807901820974567</v>
      </c>
      <c r="AF246" s="116">
        <f>(幕後結果!$AH$2+幕後結果!$AH$4*幕後結果_最佳化!$T1247)*12/3</f>
        <v>0.7380952915441622</v>
      </c>
      <c r="AG246" s="116">
        <f>(幕後結果!$AI$2+幕後結果!$AI$4*幕後結果_最佳化!$U1247)*12/3</f>
        <v>-0.27699270668800857</v>
      </c>
      <c r="AH246" s="116">
        <f>(幕後結果!$AJ$2+幕後結果!$AJ$4*幕後結果_最佳化!$V1247)*12/3</f>
        <v>0.33112652043525637</v>
      </c>
      <c r="AI246" s="90">
        <f>(幕後結果!$AK$2+幕後結果!$AK$4*幕後結果_最佳化!$W1247)*12/3</f>
        <v>-0.36524801697038051</v>
      </c>
      <c r="AJ246" s="50"/>
      <c r="AK246" s="50"/>
      <c r="AL246" s="50"/>
      <c r="AM246" s="98">
        <v>245</v>
      </c>
      <c r="AN246" s="116">
        <f t="shared" si="40"/>
        <v>0.15852078978934958</v>
      </c>
      <c r="AO246" s="116">
        <f t="shared" si="41"/>
        <v>0.15250876959294599</v>
      </c>
      <c r="AP246" s="116">
        <f t="shared" si="42"/>
        <v>0.10892135393890132</v>
      </c>
      <c r="AQ246" s="116">
        <f t="shared" si="43"/>
        <v>0.12813429473357638</v>
      </c>
      <c r="AR246" s="116">
        <f t="shared" si="44"/>
        <v>5.341567222632823E-3</v>
      </c>
      <c r="AS246" s="116">
        <f t="shared" si="45"/>
        <v>8.0143557838302487E-2</v>
      </c>
      <c r="AT246" s="116">
        <f t="shared" si="46"/>
        <v>0.13786559896569661</v>
      </c>
      <c r="AU246" s="116">
        <f t="shared" si="47"/>
        <v>4.1496029053899827E-4</v>
      </c>
      <c r="AV246" s="116">
        <f t="shared" si="48"/>
        <v>0.14725691031700305</v>
      </c>
      <c r="AW246" s="116">
        <f t="shared" si="49"/>
        <v>8.089219731105271E-2</v>
      </c>
      <c r="AX246" s="116">
        <f t="shared" si="50"/>
        <v>1</v>
      </c>
      <c r="AY246" s="116">
        <f>SUMPRODUCT(AN246:AW246,幕後結果_最佳化!$Z$1005:$AI$1005)</f>
        <v>0.12782450124334449</v>
      </c>
      <c r="AZ246" s="116">
        <f>(SUMPRODUCT(AN246:AW246,MMULT(AN246:AW246,幕後結果!$AB$9:$AK$18)))*252</f>
        <v>5.4398661305561799E-2</v>
      </c>
      <c r="BA246" s="116">
        <f t="shared" si="51"/>
        <v>0.2332352059736304</v>
      </c>
      <c r="BB246" s="92">
        <f t="shared" si="52"/>
        <v>0.36411527534546423</v>
      </c>
      <c r="BC246" s="50"/>
      <c r="BD246" s="50"/>
    </row>
    <row r="247" spans="1:56">
      <c r="A247" s="85">
        <v>246</v>
      </c>
      <c r="B247" s="116">
        <v>0.94048344264418104</v>
      </c>
      <c r="C247" s="116">
        <v>0.99045255270051191</v>
      </c>
      <c r="D247" s="116">
        <v>0.22572253124766917</v>
      </c>
      <c r="E247" s="116">
        <v>0.55812228083501703</v>
      </c>
      <c r="F247" s="116">
        <v>0.38733257332348625</v>
      </c>
      <c r="G247" s="116">
        <v>0.24378745209325992</v>
      </c>
      <c r="H247" s="116">
        <v>0.56691291576218017</v>
      </c>
      <c r="I247" s="116">
        <v>0.4529369026286556</v>
      </c>
      <c r="J247" s="116">
        <v>0.17257684146320851</v>
      </c>
      <c r="K247" s="94">
        <v>0.34668134092895286</v>
      </c>
      <c r="L247" s="95"/>
      <c r="M247" s="96">
        <v>246</v>
      </c>
      <c r="N247" s="119">
        <v>1.5588448133450379</v>
      </c>
      <c r="O247" s="119">
        <v>2.3436731918256393</v>
      </c>
      <c r="P247" s="119">
        <v>-0.75300807353970789</v>
      </c>
      <c r="Q247" s="119">
        <v>0.14621021941744486</v>
      </c>
      <c r="R247" s="119">
        <v>-0.28627807850975956</v>
      </c>
      <c r="S247" s="119">
        <v>-0.69417111596791958</v>
      </c>
      <c r="T247" s="119">
        <v>0.16852005398571637</v>
      </c>
      <c r="U247" s="116">
        <v>-0.11824465914771899</v>
      </c>
      <c r="V247" s="116">
        <v>-0.9440312429836788</v>
      </c>
      <c r="W247" s="88">
        <v>-0.39429577549366773</v>
      </c>
      <c r="X247" s="50"/>
      <c r="Y247" s="89">
        <v>246</v>
      </c>
      <c r="Z247" s="116">
        <f>(幕後結果!$AB$2+幕後結果!$AB$4*幕後結果_最佳化!$N1248)*12/3</f>
        <v>1.887094071756205</v>
      </c>
      <c r="AA247" s="116">
        <f>(幕後結果!$AC$2+幕後結果!$AC$4*幕後結果_最佳化!$O1248)*12/3</f>
        <v>1.9872742402723562</v>
      </c>
      <c r="AB247" s="116">
        <f>(幕後結果!$AD$2+幕後結果!$AD$4*幕後結果_最佳化!$P1248)*12/3</f>
        <v>0.51783480962081474</v>
      </c>
      <c r="AC247" s="116">
        <f>(幕後結果!$AE$2+幕後結果!$AE$4*幕後結果_最佳化!$Q1248)*12/3</f>
        <v>1.3147365490430625</v>
      </c>
      <c r="AD247" s="116">
        <f>(幕後結果!$AF$2+幕後結果!$AF$4*幕後結果_最佳化!$R1248)*12/3</f>
        <v>-0.13572390846810492</v>
      </c>
      <c r="AE247" s="116">
        <f>(幕後結果!$AG$2+幕後結果!$AG$4*幕後結果_最佳化!$S1248)*12/3</f>
        <v>0.67362160068612731</v>
      </c>
      <c r="AF247" s="116">
        <f>(幕後結果!$AH$2+幕後結果!$AH$4*幕後結果_最佳化!$T1248)*12/3</f>
        <v>1.5608773993309732</v>
      </c>
      <c r="AG247" s="116">
        <f>(幕後結果!$AI$2+幕後結果!$AI$4*幕後結果_最佳化!$U1248)*12/3</f>
        <v>-0.38701759178727646</v>
      </c>
      <c r="AH247" s="116">
        <f>(幕後結果!$AJ$2+幕後結果!$AJ$4*幕後結果_最佳化!$V1248)*12/3</f>
        <v>0.45240657364504983</v>
      </c>
      <c r="AI247" s="90">
        <f>(幕後結果!$AK$2+幕後結果!$AK$4*幕後結果_最佳化!$W1248)*12/3</f>
        <v>-7.8590716902976088E-2</v>
      </c>
      <c r="AJ247" s="50"/>
      <c r="AK247" s="50"/>
      <c r="AL247" s="50"/>
      <c r="AM247" s="98">
        <v>246</v>
      </c>
      <c r="AN247" s="116">
        <f t="shared" si="40"/>
        <v>9.6791657399888389E-2</v>
      </c>
      <c r="AO247" s="116">
        <f t="shared" si="41"/>
        <v>0.15279301501127374</v>
      </c>
      <c r="AP247" s="116">
        <f t="shared" si="42"/>
        <v>0.17768795102739227</v>
      </c>
      <c r="AQ247" s="116">
        <f t="shared" si="43"/>
        <v>8.6998929993122961E-2</v>
      </c>
      <c r="AR247" s="116">
        <f t="shared" si="44"/>
        <v>0.18693882954625479</v>
      </c>
      <c r="AS247" s="116">
        <f t="shared" si="45"/>
        <v>3.1423565207068467E-2</v>
      </c>
      <c r="AT247" s="116">
        <f t="shared" si="46"/>
        <v>2.7517964724528898E-2</v>
      </c>
      <c r="AU247" s="116">
        <f t="shared" si="47"/>
        <v>1.5340219241231101E-2</v>
      </c>
      <c r="AV247" s="116">
        <f t="shared" si="48"/>
        <v>7.346750607793838E-2</v>
      </c>
      <c r="AW247" s="116">
        <f t="shared" si="49"/>
        <v>0.15104036177130115</v>
      </c>
      <c r="AX247" s="116">
        <f t="shared" si="50"/>
        <v>1.0000000000000002</v>
      </c>
      <c r="AY247" s="116">
        <f>SUMPRODUCT(AN247:AW247,幕後結果_最佳化!$Z$1005:$AI$1005)</f>
        <v>-8.6216748974027285E-2</v>
      </c>
      <c r="AZ247" s="116">
        <f>(SUMPRODUCT(AN247:AW247,MMULT(AN247:AW247,幕後結果!$AB$9:$AK$18)))*252</f>
        <v>4.4881829381562301E-2</v>
      </c>
      <c r="BA247" s="116">
        <f t="shared" si="51"/>
        <v>0.2118533204402572</v>
      </c>
      <c r="BB247" s="92">
        <f t="shared" si="52"/>
        <v>-0.60946294684315938</v>
      </c>
      <c r="BC247" s="50"/>
      <c r="BD247" s="50"/>
    </row>
    <row r="248" spans="1:56">
      <c r="A248" s="85">
        <v>247</v>
      </c>
      <c r="B248" s="116">
        <v>0.90133418479545657</v>
      </c>
      <c r="C248" s="116">
        <v>0.34573905294050133</v>
      </c>
      <c r="D248" s="116">
        <v>0.78487548673127372</v>
      </c>
      <c r="E248" s="116">
        <v>0.274647468116477</v>
      </c>
      <c r="F248" s="116">
        <v>3.2595314082780158E-2</v>
      </c>
      <c r="G248" s="116">
        <v>0.17963693781060064</v>
      </c>
      <c r="H248" s="116">
        <v>0.90204940083663931</v>
      </c>
      <c r="I248" s="116">
        <v>0.11076917819645371</v>
      </c>
      <c r="J248" s="116">
        <v>0.74116930701971295</v>
      </c>
      <c r="K248" s="94">
        <v>0.980217996225903</v>
      </c>
      <c r="L248" s="95"/>
      <c r="M248" s="96">
        <v>247</v>
      </c>
      <c r="N248" s="119">
        <v>1.289191180441263</v>
      </c>
      <c r="O248" s="119">
        <v>-0.39684996097449865</v>
      </c>
      <c r="P248" s="119">
        <v>0.78876558657741425</v>
      </c>
      <c r="Q248" s="119">
        <v>-0.59881698255621407</v>
      </c>
      <c r="R248" s="119">
        <v>-1.8439486219076493</v>
      </c>
      <c r="S248" s="119">
        <v>-0.91674958627290015</v>
      </c>
      <c r="T248" s="119">
        <v>1.2933177087639962</v>
      </c>
      <c r="U248" s="116">
        <v>-1.2224477367827509</v>
      </c>
      <c r="V248" s="116">
        <v>0.64695450875771632</v>
      </c>
      <c r="W248" s="88">
        <v>2.0582722385802446</v>
      </c>
      <c r="X248" s="50"/>
      <c r="Y248" s="89">
        <v>247</v>
      </c>
      <c r="Z248" s="116">
        <f>(幕後結果!$AB$2+幕後結果!$AB$4*幕後結果_最佳化!$N1249)*12/3</f>
        <v>1.5523054968025878</v>
      </c>
      <c r="AA248" s="116">
        <f>(幕後結果!$AC$2+幕後結果!$AC$4*幕後結果_最佳化!$O1249)*12/3</f>
        <v>-1.812795400176537</v>
      </c>
      <c r="AB248" s="116">
        <f>(幕後結果!$AD$2+幕後結果!$AD$4*幕後結果_最佳化!$P1249)*12/3</f>
        <v>1.4933716949114058</v>
      </c>
      <c r="AC248" s="116">
        <f>(幕後結果!$AE$2+幕後結果!$AE$4*幕後結果_最佳化!$Q1249)*12/3</f>
        <v>0.64769304408512263</v>
      </c>
      <c r="AD248" s="116">
        <f>(幕後結果!$AF$2+幕後結果!$AF$4*幕後結果_最佳化!$R1249)*12/3</f>
        <v>-1.3862099890649187</v>
      </c>
      <c r="AE248" s="116">
        <f>(幕後結果!$AG$2+幕後結果!$AG$4*幕後結果_最佳化!$S1249)*12/3</f>
        <v>-0.5288455399062697</v>
      </c>
      <c r="AF248" s="116">
        <f>(幕後結果!$AH$2+幕後結果!$AH$4*幕後結果_最佳化!$T1249)*12/3</f>
        <v>2.4087187847292539</v>
      </c>
      <c r="AG248" s="116">
        <f>(幕後結果!$AI$2+幕後結果!$AI$4*幕後結果_最佳化!$U1249)*12/3</f>
        <v>-1.9168483873554054</v>
      </c>
      <c r="AH248" s="116">
        <f>(幕後結果!$AJ$2+幕後結果!$AJ$4*幕後結果_最佳化!$V1249)*12/3</f>
        <v>0.73174516262474665</v>
      </c>
      <c r="AI248" s="90">
        <f>(幕後結果!$AK$2+幕後結果!$AK$4*幕後結果_最佳化!$W1249)*12/3</f>
        <v>0.35584984387203228</v>
      </c>
      <c r="AJ248" s="50"/>
      <c r="AK248" s="50"/>
      <c r="AL248" s="50"/>
      <c r="AM248" s="98">
        <v>247</v>
      </c>
      <c r="AN248" s="116">
        <f t="shared" si="40"/>
        <v>3.9020247934603722E-2</v>
      </c>
      <c r="AO248" s="116">
        <f t="shared" si="41"/>
        <v>0.12598341076056296</v>
      </c>
      <c r="AP248" s="116">
        <f t="shared" si="42"/>
        <v>1.4946265533689924E-2</v>
      </c>
      <c r="AQ248" s="116">
        <f t="shared" si="43"/>
        <v>0.11896856672266236</v>
      </c>
      <c r="AR248" s="116">
        <f t="shared" si="44"/>
        <v>0.11688607793041983</v>
      </c>
      <c r="AS248" s="116">
        <f t="shared" si="45"/>
        <v>0.14988682379198268</v>
      </c>
      <c r="AT248" s="116">
        <f t="shared" si="46"/>
        <v>0.13345514986183882</v>
      </c>
      <c r="AU248" s="116">
        <f t="shared" si="47"/>
        <v>0.13178395171707527</v>
      </c>
      <c r="AV248" s="116">
        <f t="shared" si="48"/>
        <v>1.8499310617837144E-2</v>
      </c>
      <c r="AW248" s="116">
        <f t="shared" si="49"/>
        <v>0.15057019512932743</v>
      </c>
      <c r="AX248" s="116">
        <f t="shared" si="50"/>
        <v>1</v>
      </c>
      <c r="AY248" s="116">
        <f>SUMPRODUCT(AN248:AW248,幕後結果_最佳化!$Z$1005:$AI$1005)</f>
        <v>-2.9078783190101487E-2</v>
      </c>
      <c r="AZ248" s="116">
        <f>(SUMPRODUCT(AN248:AW248,MMULT(AN248:AW248,幕後結果!$AB$9:$AK$18)))*252</f>
        <v>4.4403761528010718E-2</v>
      </c>
      <c r="BA248" s="116">
        <f t="shared" si="51"/>
        <v>0.2107220005789873</v>
      </c>
      <c r="BB248" s="92">
        <f t="shared" si="52"/>
        <v>-0.34158171900575168</v>
      </c>
      <c r="BC248" s="50"/>
      <c r="BD248" s="50"/>
    </row>
    <row r="249" spans="1:56">
      <c r="A249" s="85">
        <v>248</v>
      </c>
      <c r="B249" s="116">
        <v>0.38177407373868921</v>
      </c>
      <c r="C249" s="116">
        <v>0.76354542636241773</v>
      </c>
      <c r="D249" s="116">
        <v>0.50612090145344846</v>
      </c>
      <c r="E249" s="116">
        <v>0.88721158397961419</v>
      </c>
      <c r="F249" s="116">
        <v>0.43730308028442844</v>
      </c>
      <c r="G249" s="116">
        <v>0.25306691837923223</v>
      </c>
      <c r="H249" s="116">
        <v>0.60978837814769915</v>
      </c>
      <c r="I249" s="116">
        <v>9.1295159233632406E-2</v>
      </c>
      <c r="J249" s="116">
        <v>2.7817962590368506E-3</v>
      </c>
      <c r="K249" s="94">
        <v>0.47610554927466153</v>
      </c>
      <c r="L249" s="95"/>
      <c r="M249" s="96">
        <v>248</v>
      </c>
      <c r="N249" s="119">
        <v>-0.30082473273696242</v>
      </c>
      <c r="O249" s="119">
        <v>0.71775373036360146</v>
      </c>
      <c r="P249" s="119">
        <v>1.5343426654998472E-2</v>
      </c>
      <c r="Q249" s="119">
        <v>1.2118316453301603</v>
      </c>
      <c r="R249" s="119">
        <v>-0.15781045427421961</v>
      </c>
      <c r="S249" s="119">
        <v>-0.66486970079890706</v>
      </c>
      <c r="T249" s="119">
        <v>0.27876751776567077</v>
      </c>
      <c r="U249" s="116">
        <v>-1.332821713027434</v>
      </c>
      <c r="V249" s="116">
        <v>-2.7724508225850459</v>
      </c>
      <c r="W249" s="88">
        <v>-5.9930361271443779E-2</v>
      </c>
      <c r="X249" s="50"/>
      <c r="Y249" s="89">
        <v>248</v>
      </c>
      <c r="Z249" s="116">
        <f>(幕後結果!$AB$2+幕後結果!$AB$4*幕後結果_最佳化!$N1250)*12/3</f>
        <v>-0.42177939125997849</v>
      </c>
      <c r="AA249" s="116">
        <f>(幕後結果!$AC$2+幕後結果!$AC$4*幕後結果_最佳化!$O1250)*12/3</f>
        <v>-0.41493887788399952</v>
      </c>
      <c r="AB249" s="116">
        <f>(幕後結果!$AD$2+幕後結果!$AD$4*幕後結果_最佳化!$P1250)*12/3</f>
        <v>0.45795210449299462</v>
      </c>
      <c r="AC249" s="116">
        <f>(幕後結果!$AE$2+幕後結果!$AE$4*幕後結果_最佳化!$Q1250)*12/3</f>
        <v>1.8765113581102739</v>
      </c>
      <c r="AD249" s="116">
        <f>(幕後結果!$AF$2+幕後結果!$AF$4*幕後結果_最佳化!$R1250)*12/3</f>
        <v>6.5516534351578726E-3</v>
      </c>
      <c r="AE249" s="116">
        <f>(幕後結果!$AG$2+幕後結果!$AG$4*幕後結果_最佳化!$S1250)*12/3</f>
        <v>0.6220877213234246</v>
      </c>
      <c r="AF249" s="116">
        <f>(幕後結果!$AH$2+幕後結果!$AH$4*幕後結果_最佳化!$T1250)*12/3</f>
        <v>1.2354926218448179</v>
      </c>
      <c r="AG249" s="116">
        <f>(幕後結果!$AI$2+幕後結果!$AI$4*幕後結果_最佳化!$U1250)*12/3</f>
        <v>-2.6482891281241971</v>
      </c>
      <c r="AH249" s="116">
        <f>(幕後結果!$AJ$2+幕後結果!$AJ$4*幕後結果_最佳化!$V1250)*12/3</f>
        <v>-1.6857314438093198</v>
      </c>
      <c r="AI249" s="90">
        <f>(幕後結果!$AK$2+幕後結果!$AK$4*幕後結果_最佳化!$W1250)*12/3</f>
        <v>-0.586840291868019</v>
      </c>
      <c r="AJ249" s="50"/>
      <c r="AK249" s="50"/>
      <c r="AL249" s="50"/>
      <c r="AM249" s="98">
        <v>248</v>
      </c>
      <c r="AN249" s="116">
        <f t="shared" si="40"/>
        <v>2.4695626020210356E-2</v>
      </c>
      <c r="AO249" s="116">
        <f t="shared" si="41"/>
        <v>0.10494130331820282</v>
      </c>
      <c r="AP249" s="116">
        <f t="shared" si="42"/>
        <v>0.10215538542603504</v>
      </c>
      <c r="AQ249" s="116">
        <f t="shared" si="43"/>
        <v>9.6120022629560736E-2</v>
      </c>
      <c r="AR249" s="116">
        <f t="shared" si="44"/>
        <v>4.7120658947741839E-2</v>
      </c>
      <c r="AS249" s="116">
        <f t="shared" si="45"/>
        <v>9.2785277721339043E-2</v>
      </c>
      <c r="AT249" s="116">
        <f t="shared" si="46"/>
        <v>0.14005986442383189</v>
      </c>
      <c r="AU249" s="116">
        <f t="shared" si="47"/>
        <v>0.13097076443258582</v>
      </c>
      <c r="AV249" s="116">
        <f t="shared" si="48"/>
        <v>0.12887564428486845</v>
      </c>
      <c r="AW249" s="116">
        <f t="shared" si="49"/>
        <v>0.13227545279562389</v>
      </c>
      <c r="AX249" s="116">
        <f t="shared" si="50"/>
        <v>0.99999999999999989</v>
      </c>
      <c r="AY249" s="116">
        <f>SUMPRODUCT(AN249:AW249,幕後結果_最佳化!$Z$1005:$AI$1005)</f>
        <v>3.3355109466246577E-2</v>
      </c>
      <c r="AZ249" s="116">
        <f>(SUMPRODUCT(AN249:AW249,MMULT(AN249:AW249,幕後結果!$AB$9:$AK$18)))*252</f>
        <v>4.3991955862617831E-2</v>
      </c>
      <c r="BA249" s="116">
        <f t="shared" si="51"/>
        <v>0.20974259429743361</v>
      </c>
      <c r="BB249" s="92">
        <f t="shared" si="52"/>
        <v>-4.5507640285110243E-2</v>
      </c>
      <c r="BC249" s="50"/>
      <c r="BD249" s="50"/>
    </row>
    <row r="250" spans="1:56">
      <c r="A250" s="85">
        <v>249</v>
      </c>
      <c r="B250" s="116">
        <v>0.93864735121812015</v>
      </c>
      <c r="C250" s="116">
        <v>0.70351804414717378</v>
      </c>
      <c r="D250" s="116">
        <v>0.80076579451670282</v>
      </c>
      <c r="E250" s="116">
        <v>0.63167353643463486</v>
      </c>
      <c r="F250" s="116">
        <v>0.24975052531383679</v>
      </c>
      <c r="G250" s="116">
        <v>0.56029668677665856</v>
      </c>
      <c r="H250" s="116">
        <v>0.67004407751966988</v>
      </c>
      <c r="I250" s="116">
        <v>0.1771702812634437</v>
      </c>
      <c r="J250" s="116">
        <v>0.22484036394491391</v>
      </c>
      <c r="K250" s="94">
        <v>0.48684314931284245</v>
      </c>
      <c r="L250" s="95"/>
      <c r="M250" s="96">
        <v>249</v>
      </c>
      <c r="N250" s="119">
        <v>1.5435173648292542</v>
      </c>
      <c r="O250" s="119">
        <v>0.53454588580598894</v>
      </c>
      <c r="P250" s="119">
        <v>0.84435974282850224</v>
      </c>
      <c r="Q250" s="119">
        <v>0.3362890225457984</v>
      </c>
      <c r="R250" s="119">
        <v>-0.67527502138074913</v>
      </c>
      <c r="S250" s="119">
        <v>0.15172146512441351</v>
      </c>
      <c r="T250" s="119">
        <v>0.44003488003450242</v>
      </c>
      <c r="U250" s="116">
        <v>-0.92620286770291604</v>
      </c>
      <c r="V250" s="116">
        <v>-0.75594740882969147</v>
      </c>
      <c r="W250" s="88">
        <v>-3.2985314468730251E-2</v>
      </c>
      <c r="X250" s="50"/>
      <c r="Y250" s="89">
        <v>249</v>
      </c>
      <c r="Z250" s="116">
        <f>(幕後結果!$AB$2+幕後結果!$AB$4*幕後結果_最佳化!$N1251)*12/3</f>
        <v>1.8680642719681735</v>
      </c>
      <c r="AA250" s="116">
        <f>(幕後結果!$AC$2+幕後結果!$AC$4*幕後結果_最佳化!$O1251)*12/3</f>
        <v>-0.50716684944939783</v>
      </c>
      <c r="AB250" s="116">
        <f>(幕後結果!$AD$2+幕後結果!$AD$4*幕後結果_最佳化!$P1251)*12/3</f>
        <v>1.7127083212633061</v>
      </c>
      <c r="AC250" s="116">
        <f>(幕後結果!$AE$2+幕後結果!$AE$4*幕後結果_最佳化!$Q1251)*12/3</f>
        <v>1.5151970101974923</v>
      </c>
      <c r="AD250" s="116">
        <f>(幕後結果!$AF$2+幕後結果!$AF$4*幕後結果_最佳化!$R1251)*12/3</f>
        <v>-0.42450007426819097</v>
      </c>
      <c r="AE250" s="116">
        <f>(幕後結果!$AG$2+幕後結果!$AG$4*幕後結果_最佳化!$S1251)*12/3</f>
        <v>1.1838887227177666</v>
      </c>
      <c r="AF250" s="116">
        <f>(幕後結果!$AH$2+幕後結果!$AH$4*幕後結果_最佳化!$T1251)*12/3</f>
        <v>1.8023875754155572</v>
      </c>
      <c r="AG250" s="116">
        <f>(幕後結果!$AI$2+幕後結果!$AI$4*幕後結果_最佳化!$U1251)*12/3</f>
        <v>-1.2707752906566465</v>
      </c>
      <c r="AH250" s="116">
        <f>(幕後結果!$AJ$2+幕後結果!$AJ$4*幕後結果_最佳化!$V1251)*12/3</f>
        <v>0.10225406440684924</v>
      </c>
      <c r="AI250" s="90">
        <f>(幕後結果!$AK$2+幕後結果!$AK$4*幕後結果_最佳化!$W1251)*12/3</f>
        <v>-0.14148373048761115</v>
      </c>
      <c r="AJ250" s="50"/>
      <c r="AK250" s="50"/>
      <c r="AL250" s="50"/>
      <c r="AM250" s="98">
        <v>249</v>
      </c>
      <c r="AN250" s="116">
        <f t="shared" si="40"/>
        <v>7.5301971290620967E-2</v>
      </c>
      <c r="AO250" s="116">
        <f t="shared" si="41"/>
        <v>3.8040635381662767E-2</v>
      </c>
      <c r="AP250" s="116">
        <f t="shared" si="42"/>
        <v>0.14234360741794228</v>
      </c>
      <c r="AQ250" s="116">
        <f t="shared" si="43"/>
        <v>0.13916507740973325</v>
      </c>
      <c r="AR250" s="116">
        <f t="shared" si="44"/>
        <v>7.9042454747498783E-2</v>
      </c>
      <c r="AS250" s="116">
        <f t="shared" si="45"/>
        <v>0.17961328405876004</v>
      </c>
      <c r="AT250" s="116">
        <f t="shared" si="46"/>
        <v>0.14054427831143751</v>
      </c>
      <c r="AU250" s="116">
        <f t="shared" si="47"/>
        <v>0.10814951998036415</v>
      </c>
      <c r="AV250" s="116">
        <f t="shared" si="48"/>
        <v>6.1686542361138498E-2</v>
      </c>
      <c r="AW250" s="116">
        <f t="shared" si="49"/>
        <v>3.6112629040841657E-2</v>
      </c>
      <c r="AX250" s="116">
        <f t="shared" si="50"/>
        <v>0.99999999999999978</v>
      </c>
      <c r="AY250" s="116">
        <f>SUMPRODUCT(AN250:AW250,幕後結果_最佳化!$Z$1005:$AI$1005)</f>
        <v>0.25726987089805536</v>
      </c>
      <c r="AZ250" s="116">
        <f>(SUMPRODUCT(AN250:AW250,MMULT(AN250:AW250,幕後結果!$AB$9:$AK$18)))*252</f>
        <v>4.6678533715212578E-2</v>
      </c>
      <c r="BA250" s="116">
        <f t="shared" si="51"/>
        <v>0.2160521550811576</v>
      </c>
      <c r="BB250" s="92">
        <f t="shared" si="52"/>
        <v>0.99221352741207181</v>
      </c>
      <c r="BC250" s="50"/>
      <c r="BD250" s="50"/>
    </row>
    <row r="251" spans="1:56">
      <c r="A251" s="85">
        <v>250</v>
      </c>
      <c r="B251" s="116">
        <v>0.86133651858679494</v>
      </c>
      <c r="C251" s="116">
        <v>0.14048476205417826</v>
      </c>
      <c r="D251" s="116">
        <v>0.71557009285230078</v>
      </c>
      <c r="E251" s="116">
        <v>0.92759021244252504</v>
      </c>
      <c r="F251" s="116">
        <v>0.97412759641469671</v>
      </c>
      <c r="G251" s="116">
        <v>0.78022164403708372</v>
      </c>
      <c r="H251" s="116">
        <v>0.36662637338527815</v>
      </c>
      <c r="I251" s="116">
        <v>0.49020256434884812</v>
      </c>
      <c r="J251" s="116">
        <v>0.45020523895676789</v>
      </c>
      <c r="K251" s="94">
        <v>0.55714009752942428</v>
      </c>
      <c r="L251" s="95"/>
      <c r="M251" s="96">
        <v>250</v>
      </c>
      <c r="N251" s="119">
        <v>1.0863436934204609</v>
      </c>
      <c r="O251" s="119">
        <v>-1.078143942349125</v>
      </c>
      <c r="P251" s="119">
        <v>0.56973151103770969</v>
      </c>
      <c r="Q251" s="119">
        <v>1.4580760751415169</v>
      </c>
      <c r="R251" s="119">
        <v>1.9452507442533262</v>
      </c>
      <c r="S251" s="119">
        <v>0.77294199144524267</v>
      </c>
      <c r="T251" s="119">
        <v>-0.34080186445410321</v>
      </c>
      <c r="U251" s="116">
        <v>-2.4560998372213847E-2</v>
      </c>
      <c r="V251" s="116">
        <v>-0.12514282803245458</v>
      </c>
      <c r="W251" s="88">
        <v>0.14372224456463009</v>
      </c>
      <c r="X251" s="50"/>
      <c r="Y251" s="89">
        <v>250</v>
      </c>
      <c r="Z251" s="116">
        <f>(幕後結果!$AB$2+幕後結果!$AB$4*幕後結果_最佳化!$N1252)*12/3</f>
        <v>1.3004601187844447</v>
      </c>
      <c r="AA251" s="116">
        <f>(幕後結果!$AC$2+幕後結果!$AC$4*幕後結果_最佳化!$O1252)*12/3</f>
        <v>-2.7692926105980025</v>
      </c>
      <c r="AB251" s="116">
        <f>(幕後結果!$AD$2+幕後結果!$AD$4*幕後結果_最佳化!$P1252)*12/3</f>
        <v>1.1734109463983182</v>
      </c>
      <c r="AC251" s="116">
        <f>(幕後結果!$AE$2+幕後結果!$AE$4*幕後結果_最佳化!$Q1252)*12/3</f>
        <v>1.9576593172023591</v>
      </c>
      <c r="AD251" s="116">
        <f>(幕後結果!$AF$2+幕後結果!$AF$4*幕後結果_最佳化!$R1252)*12/3</f>
        <v>1.2447557310125037</v>
      </c>
      <c r="AE251" s="116">
        <f>(幕後結果!$AG$2+幕後結果!$AG$4*幕後結果_最佳化!$S1252)*12/3</f>
        <v>1.9474656296350978</v>
      </c>
      <c r="AF251" s="116">
        <f>(幕後結果!$AH$2+幕後結果!$AH$4*幕後結果_最佳化!$T1252)*12/3</f>
        <v>1.4291627280144326</v>
      </c>
      <c r="AG251" s="116">
        <f>(幕後結果!$AI$2+幕後結果!$AI$4*幕後結果_最佳化!$U1252)*12/3</f>
        <v>6.7536388492335009E-2</v>
      </c>
      <c r="AH251" s="116">
        <f>(幕後結果!$AJ$2+幕後結果!$AJ$4*幕後結果_最佳化!$V1252)*12/3</f>
        <v>9.6231847627592015E-2</v>
      </c>
      <c r="AI251" s="90">
        <f>(幕後結果!$AK$2+幕後結果!$AK$4*幕後結果_最佳化!$W1252)*12/3</f>
        <v>0.21016417235605048</v>
      </c>
      <c r="AJ251" s="50"/>
      <c r="AK251" s="50"/>
      <c r="AL251" s="50"/>
      <c r="AM251" s="98">
        <v>250</v>
      </c>
      <c r="AN251" s="116">
        <f t="shared" si="40"/>
        <v>5.1190497598165755E-2</v>
      </c>
      <c r="AO251" s="116">
        <f t="shared" si="41"/>
        <v>0.17356426200908104</v>
      </c>
      <c r="AP251" s="116">
        <f t="shared" si="42"/>
        <v>8.0774152063390711E-2</v>
      </c>
      <c r="AQ251" s="116">
        <f t="shared" si="43"/>
        <v>0.21439473583052765</v>
      </c>
      <c r="AR251" s="116">
        <f t="shared" si="44"/>
        <v>2.9221009535804941E-2</v>
      </c>
      <c r="AS251" s="116">
        <f t="shared" si="45"/>
        <v>0.15579266051412516</v>
      </c>
      <c r="AT251" s="116">
        <f t="shared" si="46"/>
        <v>0.17070250766139405</v>
      </c>
      <c r="AU251" s="116">
        <f t="shared" si="47"/>
        <v>1.6127444893295893E-2</v>
      </c>
      <c r="AV251" s="116">
        <f t="shared" si="48"/>
        <v>9.0369729212190719E-2</v>
      </c>
      <c r="AW251" s="116">
        <f t="shared" si="49"/>
        <v>1.7863000682024198E-2</v>
      </c>
      <c r="AX251" s="116">
        <f t="shared" si="50"/>
        <v>1.0000000000000002</v>
      </c>
      <c r="AY251" s="116">
        <f>SUMPRODUCT(AN251:AW251,幕後結果_最佳化!$Z$1005:$AI$1005)</f>
        <v>0.23534008415371607</v>
      </c>
      <c r="AZ251" s="116">
        <f>(SUMPRODUCT(AN251:AW251,MMULT(AN251:AW251,幕後結果!$AB$9:$AK$18)))*252</f>
        <v>5.3958692872159243E-2</v>
      </c>
      <c r="BA251" s="116">
        <f t="shared" si="51"/>
        <v>0.23229010498116195</v>
      </c>
      <c r="BB251" s="92">
        <f t="shared" si="52"/>
        <v>0.82844718749135871</v>
      </c>
      <c r="BC251" s="50"/>
      <c r="BD251" s="50"/>
    </row>
    <row r="252" spans="1:56">
      <c r="A252" s="85">
        <v>251</v>
      </c>
      <c r="B252" s="116">
        <v>0.57162436736848221</v>
      </c>
      <c r="C252" s="116">
        <v>0.69151772172818737</v>
      </c>
      <c r="D252" s="116">
        <v>0.72381047203417603</v>
      </c>
      <c r="E252" s="116">
        <v>0.80547790343376713</v>
      </c>
      <c r="F252" s="116">
        <v>0.85610890977809939</v>
      </c>
      <c r="G252" s="116">
        <v>0.66321006935511506</v>
      </c>
      <c r="H252" s="116">
        <v>0.9350106342332356</v>
      </c>
      <c r="I252" s="116">
        <v>0.89482161229490931</v>
      </c>
      <c r="J252" s="116">
        <v>0.40772294675641629</v>
      </c>
      <c r="K252" s="94">
        <v>5.8105003648250886E-2</v>
      </c>
      <c r="L252" s="95"/>
      <c r="M252" s="96">
        <v>251</v>
      </c>
      <c r="N252" s="119">
        <v>0.18051119646856392</v>
      </c>
      <c r="O252" s="119">
        <v>0.50015696695682532</v>
      </c>
      <c r="P252" s="119">
        <v>0.59419894857513422</v>
      </c>
      <c r="Q252" s="119">
        <v>0.8613520199075414</v>
      </c>
      <c r="R252" s="119">
        <v>1.062999494795833</v>
      </c>
      <c r="S252" s="119">
        <v>0.42123996857257789</v>
      </c>
      <c r="T252" s="119">
        <v>1.5141857630426254</v>
      </c>
      <c r="U252" s="116">
        <v>1.2525850032603161</v>
      </c>
      <c r="V252" s="116">
        <v>-0.23340633613819262</v>
      </c>
      <c r="W252" s="88">
        <v>-1.570882228439977</v>
      </c>
      <c r="X252" s="50"/>
      <c r="Y252" s="89">
        <v>251</v>
      </c>
      <c r="Z252" s="116">
        <f>(幕後結果!$AB$2+幕後結果!$AB$4*幕後結果_最佳化!$N1253)*12/3</f>
        <v>0.17582342268096271</v>
      </c>
      <c r="AA252" s="116">
        <f>(幕後結果!$AC$2+幕後結果!$AC$4*幕後結果_最佳化!$O1253)*12/3</f>
        <v>-0.67298217898754098</v>
      </c>
      <c r="AB252" s="116">
        <f>(幕後結果!$AD$2+幕後結果!$AD$4*幕後結果_最佳化!$P1253)*12/3</f>
        <v>1.0820784614783174</v>
      </c>
      <c r="AC252" s="116">
        <f>(幕後結果!$AE$2+幕後結果!$AE$4*幕後結果_最佳化!$Q1253)*12/3</f>
        <v>1.7498389169620314</v>
      </c>
      <c r="AD252" s="116">
        <f>(幕後結果!$AF$2+幕後結果!$AF$4*幕後結果_最佳化!$R1253)*12/3</f>
        <v>0.81239563916911184</v>
      </c>
      <c r="AE252" s="116">
        <f>(幕後結果!$AG$2+幕後結果!$AG$4*幕後結果_最佳化!$S1253)*12/3</f>
        <v>1.4938287210630949</v>
      </c>
      <c r="AF252" s="116">
        <f>(幕後結果!$AH$2+幕後結果!$AH$4*幕後結果_最佳化!$T1253)*12/3</f>
        <v>2.7981265146814134</v>
      </c>
      <c r="AG252" s="116">
        <f>(幕後結果!$AI$2+幕後結果!$AI$4*幕後結果_最佳化!$U1253)*12/3</f>
        <v>0.85925341227671703</v>
      </c>
      <c r="AH252" s="116">
        <f>(幕後結果!$AJ$2+幕後結果!$AJ$4*幕後結果_最佳化!$V1253)*12/3</f>
        <v>0.77543504179526401</v>
      </c>
      <c r="AI252" s="90">
        <f>(幕後結果!$AK$2+幕後結果!$AK$4*幕後結果_最佳化!$W1253)*12/3</f>
        <v>-0.62172667971993023</v>
      </c>
      <c r="AJ252" s="50"/>
      <c r="AK252" s="50"/>
      <c r="AL252" s="50"/>
      <c r="AM252" s="98">
        <v>251</v>
      </c>
      <c r="AN252" s="116">
        <f t="shared" si="40"/>
        <v>0.14564071362122807</v>
      </c>
      <c r="AO252" s="116">
        <f t="shared" si="41"/>
        <v>2.6709315062367386E-2</v>
      </c>
      <c r="AP252" s="116">
        <f t="shared" si="42"/>
        <v>9.4787642880466386E-2</v>
      </c>
      <c r="AQ252" s="116">
        <f t="shared" si="43"/>
        <v>5.1043890322089468E-2</v>
      </c>
      <c r="AR252" s="116">
        <f t="shared" si="44"/>
        <v>0.14286848906155239</v>
      </c>
      <c r="AS252" s="116">
        <f t="shared" si="45"/>
        <v>0.15157399858527507</v>
      </c>
      <c r="AT252" s="116">
        <f t="shared" si="46"/>
        <v>0.14383097262400318</v>
      </c>
      <c r="AU252" s="116">
        <f t="shared" si="47"/>
        <v>0.13179602082852918</v>
      </c>
      <c r="AV252" s="116">
        <f t="shared" si="48"/>
        <v>2.4608058239045438E-2</v>
      </c>
      <c r="AW252" s="116">
        <f t="shared" si="49"/>
        <v>8.714089877544344E-2</v>
      </c>
      <c r="AX252" s="116">
        <f t="shared" si="50"/>
        <v>0.99999999999999989</v>
      </c>
      <c r="AY252" s="116">
        <f>SUMPRODUCT(AN252:AW252,幕後結果_最佳化!$Z$1005:$AI$1005)</f>
        <v>0.11420608013625921</v>
      </c>
      <c r="AZ252" s="116">
        <f>(SUMPRODUCT(AN252:AW252,MMULT(AN252:AW252,幕後結果!$AB$9:$AK$18)))*252</f>
        <v>4.8418057713635117E-2</v>
      </c>
      <c r="BA252" s="116">
        <f t="shared" si="51"/>
        <v>0.22004103643101466</v>
      </c>
      <c r="BB252" s="92">
        <f t="shared" si="52"/>
        <v>0.32405809976547023</v>
      </c>
      <c r="BC252" s="50"/>
      <c r="BD252" s="50"/>
    </row>
    <row r="253" spans="1:56">
      <c r="A253" s="85">
        <v>252</v>
      </c>
      <c r="B253" s="116">
        <v>0.17959889574226295</v>
      </c>
      <c r="C253" s="116">
        <v>0.7274212019681856</v>
      </c>
      <c r="D253" s="116">
        <v>0.47473123488065938</v>
      </c>
      <c r="E253" s="116">
        <v>0.52819009218712099</v>
      </c>
      <c r="F253" s="116">
        <v>0.98300465511620905</v>
      </c>
      <c r="G253" s="116">
        <v>0.29379754950680437</v>
      </c>
      <c r="H253" s="116">
        <v>0.1877756340851986</v>
      </c>
      <c r="I253" s="116">
        <v>0.37568437751254646</v>
      </c>
      <c r="J253" s="116">
        <v>0.22881016685514233</v>
      </c>
      <c r="K253" s="94">
        <v>0.75289824050097809</v>
      </c>
      <c r="L253" s="95"/>
      <c r="M253" s="96">
        <v>252</v>
      </c>
      <c r="N253" s="119">
        <v>-0.91689475730653225</v>
      </c>
      <c r="O253" s="119">
        <v>0.60503220862250173</v>
      </c>
      <c r="P253" s="119">
        <v>-6.3381812361456791E-2</v>
      </c>
      <c r="Q253" s="119">
        <v>7.0720989287386307E-2</v>
      </c>
      <c r="R253" s="119">
        <v>2.1201821189266696</v>
      </c>
      <c r="S253" s="119">
        <v>-0.54232432817803211</v>
      </c>
      <c r="T253" s="119">
        <v>-0.88612296695424808</v>
      </c>
      <c r="U253" s="116">
        <v>-0.3168350660854255</v>
      </c>
      <c r="V253" s="116">
        <v>-0.74277100338780366</v>
      </c>
      <c r="W253" s="88">
        <v>0.6836384178458943</v>
      </c>
      <c r="X253" s="50"/>
      <c r="Y253" s="89">
        <v>252</v>
      </c>
      <c r="Z253" s="116">
        <f>(幕後結果!$AB$2+幕後結果!$AB$4*幕後結果_最佳化!$N1254)*12/3</f>
        <v>-1.186661374774316</v>
      </c>
      <c r="AA253" s="116">
        <f>(幕後結果!$AC$2+幕後結果!$AC$4*幕後結果_最佳化!$O1254)*12/3</f>
        <v>-0.62380464488629961</v>
      </c>
      <c r="AB253" s="116">
        <f>(幕後結果!$AD$2+幕後結果!$AD$4*幕後結果_最佳化!$P1254)*12/3</f>
        <v>0.1927832301607042</v>
      </c>
      <c r="AC253" s="116">
        <f>(幕後結果!$AE$2+幕後結果!$AE$4*幕後結果_最佳化!$Q1254)*12/3</f>
        <v>0.97427267095251346</v>
      </c>
      <c r="AD253" s="116">
        <f>(幕後結果!$AF$2+幕後結果!$AF$4*幕後結果_最佳化!$R1254)*12/3</f>
        <v>1.447409161814716</v>
      </c>
      <c r="AE253" s="116">
        <f>(幕後結果!$AG$2+幕後結果!$AG$4*幕後結果_最佳化!$S1254)*12/3</f>
        <v>0.13002403575590252</v>
      </c>
      <c r="AF253" s="116">
        <f>(幕後結果!$AH$2+幕後結果!$AH$4*幕後結果_最佳化!$T1254)*12/3</f>
        <v>0.63968140122850781</v>
      </c>
      <c r="AG253" s="116">
        <f>(幕後結果!$AI$2+幕後結果!$AI$4*幕後結果_最佳化!$U1254)*12/3</f>
        <v>-1.3825676632748192</v>
      </c>
      <c r="AH253" s="116">
        <f>(幕後結果!$AJ$2+幕後結果!$AJ$4*幕後結果_最佳化!$V1254)*12/3</f>
        <v>-0.40558341851703661</v>
      </c>
      <c r="AI253" s="90">
        <f>(幕後結果!$AK$2+幕後結果!$AK$4*幕後結果_最佳化!$W1254)*12/3</f>
        <v>-1.6507817049914331E-2</v>
      </c>
      <c r="AJ253" s="50"/>
      <c r="AK253" s="50"/>
      <c r="AL253" s="50"/>
      <c r="AM253" s="98">
        <v>252</v>
      </c>
      <c r="AN253" s="116">
        <f t="shared" si="40"/>
        <v>2.9952099831100688E-2</v>
      </c>
      <c r="AO253" s="116">
        <f t="shared" si="41"/>
        <v>1.7385874514391952E-2</v>
      </c>
      <c r="AP253" s="116">
        <f t="shared" si="42"/>
        <v>8.5615393534760206E-2</v>
      </c>
      <c r="AQ253" s="116">
        <f t="shared" si="43"/>
        <v>0.20622360011283722</v>
      </c>
      <c r="AR253" s="116">
        <f t="shared" si="44"/>
        <v>0.12879911562593518</v>
      </c>
      <c r="AS253" s="116">
        <f t="shared" si="45"/>
        <v>6.8919020999603148E-2</v>
      </c>
      <c r="AT253" s="116">
        <f t="shared" si="46"/>
        <v>0.17656027707399127</v>
      </c>
      <c r="AU253" s="116">
        <f t="shared" si="47"/>
        <v>1.8337824837644342E-2</v>
      </c>
      <c r="AV253" s="116">
        <f t="shared" si="48"/>
        <v>0.13076220717838902</v>
      </c>
      <c r="AW253" s="116">
        <f t="shared" si="49"/>
        <v>0.13744458629134707</v>
      </c>
      <c r="AX253" s="116">
        <f t="shared" si="50"/>
        <v>1</v>
      </c>
      <c r="AY253" s="116">
        <f>SUMPRODUCT(AN253:AW253,幕後結果_最佳化!$Z$1005:$AI$1005)</f>
        <v>0.36374476376096476</v>
      </c>
      <c r="AZ253" s="116">
        <f>(SUMPRODUCT(AN253:AW253,MMULT(AN253:AW253,幕後結果!$AB$9:$AK$18)))*252</f>
        <v>3.7352693244136807E-2</v>
      </c>
      <c r="BA253" s="116">
        <f t="shared" si="51"/>
        <v>0.19326844865144649</v>
      </c>
      <c r="BB253" s="92">
        <f t="shared" si="52"/>
        <v>1.6600990280601782</v>
      </c>
      <c r="BC253" s="50"/>
      <c r="BD253" s="50"/>
    </row>
    <row r="254" spans="1:56">
      <c r="A254" s="85">
        <v>253</v>
      </c>
      <c r="B254" s="116">
        <v>0.44986596575763405</v>
      </c>
      <c r="C254" s="116">
        <v>8.9621171171665459E-3</v>
      </c>
      <c r="D254" s="116">
        <v>0.436860221050549</v>
      </c>
      <c r="E254" s="116">
        <v>0.77859832280813213</v>
      </c>
      <c r="F254" s="116">
        <v>0.29658070689034233</v>
      </c>
      <c r="G254" s="116">
        <v>0.3062634443028851</v>
      </c>
      <c r="H254" s="116">
        <v>0.46549292399232933</v>
      </c>
      <c r="I254" s="116">
        <v>0.25095210843592852</v>
      </c>
      <c r="J254" s="116">
        <v>4.5364575641965388E-2</v>
      </c>
      <c r="K254" s="94">
        <v>0.48414585986854775</v>
      </c>
      <c r="L254" s="95"/>
      <c r="M254" s="96">
        <v>253</v>
      </c>
      <c r="N254" s="119">
        <v>-0.12599999123293232</v>
      </c>
      <c r="O254" s="119">
        <v>-2.3671795597239873</v>
      </c>
      <c r="P254" s="119">
        <v>-0.15893454694242515</v>
      </c>
      <c r="Q254" s="119">
        <v>0.76746792869839253</v>
      </c>
      <c r="R254" s="119">
        <v>-0.53426035960572715</v>
      </c>
      <c r="S254" s="119">
        <v>-0.50646979506941181</v>
      </c>
      <c r="T254" s="119">
        <v>-8.6604551422443166E-2</v>
      </c>
      <c r="U254" s="116">
        <v>-0.67149661229891977</v>
      </c>
      <c r="V254" s="116">
        <v>-1.691563916723706</v>
      </c>
      <c r="W254" s="88">
        <v>-3.9750902069393343E-2</v>
      </c>
      <c r="X254" s="50"/>
      <c r="Y254" s="89">
        <v>253</v>
      </c>
      <c r="Z254" s="116">
        <f>(幕後結果!$AB$2+幕後結果!$AB$4*幕後結果_最佳化!$N1255)*12/3</f>
        <v>-0.20472566406003825</v>
      </c>
      <c r="AA254" s="116">
        <f>(幕後結果!$AC$2+幕後結果!$AC$4*幕後結果_最佳化!$O1255)*12/3</f>
        <v>-4.6510122682212058</v>
      </c>
      <c r="AB254" s="116">
        <f>(幕後結果!$AD$2+幕後結果!$AD$4*幕後結果_最佳化!$P1255)*12/3</f>
        <v>4.6370581229120134E-2</v>
      </c>
      <c r="AC254" s="116">
        <f>(幕後結果!$AE$2+幕後結果!$AE$4*幕後結果_最佳化!$Q1255)*12/3</f>
        <v>0.9898412267428619</v>
      </c>
      <c r="AD254" s="116">
        <f>(幕後結果!$AF$2+幕後結果!$AF$4*幕後結果_最佳化!$R1255)*12/3</f>
        <v>-0.64624946028832486</v>
      </c>
      <c r="AE254" s="116">
        <f>(幕後結果!$AG$2+幕後結果!$AG$4*幕後結果_最佳化!$S1255)*12/3</f>
        <v>-0.33265804648482333</v>
      </c>
      <c r="AF254" s="116">
        <f>(幕後結果!$AH$2+幕後結果!$AH$4*幕後結果_最佳化!$T1255)*12/3</f>
        <v>0.90050459677564343</v>
      </c>
      <c r="AG254" s="116">
        <f>(幕後結果!$AI$2+幕後結果!$AI$4*幕後結果_最佳化!$U1255)*12/3</f>
        <v>-1.6890725166480989</v>
      </c>
      <c r="AH254" s="116">
        <f>(幕後結果!$AJ$2+幕後結果!$AJ$4*幕後結果_最佳化!$V1255)*12/3</f>
        <v>-1.9536865848400413</v>
      </c>
      <c r="AI254" s="90">
        <f>(幕後結果!$AK$2+幕後結果!$AK$4*幕後結果_最佳化!$W1255)*12/3</f>
        <v>-0.99073875013668766</v>
      </c>
      <c r="AJ254" s="50"/>
      <c r="AK254" s="50"/>
      <c r="AL254" s="50"/>
      <c r="AM254" s="98">
        <v>253</v>
      </c>
      <c r="AN254" s="116">
        <f t="shared" si="40"/>
        <v>0.15664597333576069</v>
      </c>
      <c r="AO254" s="116">
        <f t="shared" si="41"/>
        <v>5.839033423871022E-2</v>
      </c>
      <c r="AP254" s="116">
        <f t="shared" si="42"/>
        <v>8.3259040934601236E-2</v>
      </c>
      <c r="AQ254" s="116">
        <f t="shared" si="43"/>
        <v>7.114000160234954E-2</v>
      </c>
      <c r="AR254" s="116">
        <f t="shared" si="44"/>
        <v>0.12161747708009794</v>
      </c>
      <c r="AS254" s="116">
        <f t="shared" si="45"/>
        <v>0.17470282041243324</v>
      </c>
      <c r="AT254" s="116">
        <f t="shared" si="46"/>
        <v>1.2383161159454628E-2</v>
      </c>
      <c r="AU254" s="116">
        <f t="shared" si="47"/>
        <v>0.10502105406381576</v>
      </c>
      <c r="AV254" s="116">
        <f t="shared" si="48"/>
        <v>0.1109439007816491</v>
      </c>
      <c r="AW254" s="116">
        <f t="shared" si="49"/>
        <v>0.10589623639112762</v>
      </c>
      <c r="AX254" s="116">
        <f t="shared" si="50"/>
        <v>1</v>
      </c>
      <c r="AY254" s="116">
        <f>SUMPRODUCT(AN254:AW254,幕後結果_最佳化!$Z$1005:$AI$1005)</f>
        <v>-3.3203885736755284E-2</v>
      </c>
      <c r="AZ254" s="116">
        <f>(SUMPRODUCT(AN254:AW254,MMULT(AN254:AW254,幕後結果!$AB$9:$AK$18)))*252</f>
        <v>5.0409795756369787E-2</v>
      </c>
      <c r="BA254" s="116">
        <f t="shared" si="51"/>
        <v>0.22452125902989628</v>
      </c>
      <c r="BB254" s="92">
        <f t="shared" si="52"/>
        <v>-0.33896071162963509</v>
      </c>
      <c r="BC254" s="50"/>
      <c r="BD254" s="50"/>
    </row>
    <row r="255" spans="1:56">
      <c r="A255" s="85">
        <v>254</v>
      </c>
      <c r="B255" s="116">
        <v>0.55014760487477909</v>
      </c>
      <c r="C255" s="116">
        <v>0.73796866915168868</v>
      </c>
      <c r="D255" s="116">
        <v>0.81699842419061852</v>
      </c>
      <c r="E255" s="116">
        <v>0.97313242697506919</v>
      </c>
      <c r="F255" s="116">
        <v>0.27616025718547887</v>
      </c>
      <c r="G255" s="116">
        <v>0.51843142775704076</v>
      </c>
      <c r="H255" s="116">
        <v>0.47880487504412916</v>
      </c>
      <c r="I255" s="116">
        <v>0.54275461197247887</v>
      </c>
      <c r="J255" s="116">
        <v>0.28730199532366951</v>
      </c>
      <c r="K255" s="94">
        <v>0.49090746525711659</v>
      </c>
      <c r="L255" s="95"/>
      <c r="M255" s="96">
        <v>254</v>
      </c>
      <c r="N255" s="119">
        <v>0.12603427893566413</v>
      </c>
      <c r="O255" s="119">
        <v>0.63709546600756495</v>
      </c>
      <c r="P255" s="119">
        <v>0.9039853840236608</v>
      </c>
      <c r="Q255" s="119">
        <v>1.928965494311917</v>
      </c>
      <c r="R255" s="119">
        <v>-0.59428648810823081</v>
      </c>
      <c r="S255" s="119">
        <v>4.6217186223479659E-2</v>
      </c>
      <c r="T255" s="119">
        <v>-5.3153317686848507E-2</v>
      </c>
      <c r="U255" s="116">
        <v>0.10737589610883179</v>
      </c>
      <c r="V255" s="116">
        <v>-0.56128393617994499</v>
      </c>
      <c r="W255" s="88">
        <v>-2.2793578244096696E-2</v>
      </c>
      <c r="X255" s="50"/>
      <c r="Y255" s="89">
        <v>254</v>
      </c>
      <c r="Z255" s="116">
        <f>(幕後結果!$AB$2+幕後結果!$AB$4*幕後結果_最佳化!$N1256)*12/3</f>
        <v>0.1081875840968279</v>
      </c>
      <c r="AA255" s="116">
        <f>(幕後結果!$AC$2+幕後結果!$AC$4*幕後結果_最佳化!$O1256)*12/3</f>
        <v>-0.48900417168039584</v>
      </c>
      <c r="AB255" s="116">
        <f>(幕後結果!$AD$2+幕後結果!$AD$4*幕後結果_最佳化!$P1256)*12/3</f>
        <v>1.3478372884092362</v>
      </c>
      <c r="AC255" s="116">
        <f>(幕後結果!$AE$2+幕後結果!$AE$4*幕後結果_最佳化!$Q1256)*12/3</f>
        <v>2.6174998440618138</v>
      </c>
      <c r="AD255" s="116">
        <f>(幕後結果!$AF$2+幕後結果!$AF$4*幕後結果_最佳化!$R1256)*12/3</f>
        <v>-0.16626251409010601</v>
      </c>
      <c r="AE255" s="116">
        <f>(幕後結果!$AG$2+幕後結果!$AG$4*幕後結果_最佳化!$S1256)*12/3</f>
        <v>1.7277898690311677</v>
      </c>
      <c r="AF255" s="116">
        <f>(幕後結果!$AH$2+幕後結果!$AH$4*幕後結果_最佳化!$T1256)*12/3</f>
        <v>0.89434886608773123</v>
      </c>
      <c r="AG255" s="116">
        <f>(幕後結果!$AI$2+幕後結果!$AI$4*幕後結果_最佳化!$U1256)*12/3</f>
        <v>-0.82877809913667944</v>
      </c>
      <c r="AH255" s="116">
        <f>(幕後結果!$AJ$2+幕後結果!$AJ$4*幕後結果_最佳化!$V1256)*12/3</f>
        <v>7.0233025948455124E-2</v>
      </c>
      <c r="AI255" s="90">
        <f>(幕後結果!$AK$2+幕後結果!$AK$4*幕後結果_最佳化!$W1256)*12/3</f>
        <v>-0.33062752809636409</v>
      </c>
      <c r="AJ255" s="50"/>
      <c r="AK255" s="50"/>
      <c r="AL255" s="50"/>
      <c r="AM255" s="98">
        <v>254</v>
      </c>
      <c r="AN255" s="116">
        <f t="shared" si="40"/>
        <v>0.20531103050703123</v>
      </c>
      <c r="AO255" s="116">
        <f t="shared" si="41"/>
        <v>7.340452049381134E-2</v>
      </c>
      <c r="AP255" s="116">
        <f t="shared" si="42"/>
        <v>8.7957566986125307E-2</v>
      </c>
      <c r="AQ255" s="116">
        <f t="shared" si="43"/>
        <v>7.4867036787263893E-3</v>
      </c>
      <c r="AR255" s="116">
        <f t="shared" si="44"/>
        <v>8.9115183812155455E-2</v>
      </c>
      <c r="AS255" s="116">
        <f t="shared" si="45"/>
        <v>0.15086335667186884</v>
      </c>
      <c r="AT255" s="116">
        <f t="shared" si="46"/>
        <v>0.13317372209432898</v>
      </c>
      <c r="AU255" s="116">
        <f t="shared" si="47"/>
        <v>0.17637640255006976</v>
      </c>
      <c r="AV255" s="116">
        <f t="shared" si="48"/>
        <v>1.4040793451341368E-2</v>
      </c>
      <c r="AW255" s="116">
        <f t="shared" si="49"/>
        <v>6.2270719754541556E-2</v>
      </c>
      <c r="AX255" s="116">
        <f t="shared" si="50"/>
        <v>1.0000000000000002</v>
      </c>
      <c r="AY255" s="116">
        <f>SUMPRODUCT(AN255:AW255,幕後結果_最佳化!$Z$1005:$AI$1005)</f>
        <v>-2.9546115437268559E-2</v>
      </c>
      <c r="AZ255" s="116">
        <f>(SUMPRODUCT(AN255:AW255,MMULT(AN255:AW255,幕後結果!$AB$9:$AK$18)))*252</f>
        <v>6.0582178135948309E-2</v>
      </c>
      <c r="BA255" s="116">
        <f t="shared" si="51"/>
        <v>0.24613447165309515</v>
      </c>
      <c r="BB255" s="92">
        <f t="shared" si="52"/>
        <v>-0.2943355107909264</v>
      </c>
      <c r="BC255" s="50"/>
      <c r="BD255" s="50"/>
    </row>
    <row r="256" spans="1:56">
      <c r="A256" s="85">
        <v>255</v>
      </c>
      <c r="B256" s="116">
        <v>0.86345928609620759</v>
      </c>
      <c r="C256" s="116">
        <v>0.45168611382635193</v>
      </c>
      <c r="D256" s="116">
        <v>0.63753115500876367</v>
      </c>
      <c r="E256" s="116">
        <v>0.8577514461592175</v>
      </c>
      <c r="F256" s="116">
        <v>0.68675879171600029</v>
      </c>
      <c r="G256" s="116">
        <v>0.71452493943636086</v>
      </c>
      <c r="H256" s="116">
        <v>4.5303867254754326E-2</v>
      </c>
      <c r="I256" s="116">
        <v>0.58846507049873575</v>
      </c>
      <c r="J256" s="116">
        <v>0.86233902031474674</v>
      </c>
      <c r="K256" s="94">
        <v>0.55159853750762577</v>
      </c>
      <c r="L256" s="95"/>
      <c r="M256" s="96">
        <v>255</v>
      </c>
      <c r="N256" s="119">
        <v>1.0959939369511962</v>
      </c>
      <c r="O256" s="119">
        <v>-0.12140251156786336</v>
      </c>
      <c r="P256" s="119">
        <v>0.35186742495911627</v>
      </c>
      <c r="Q256" s="119">
        <v>1.0702715249699097</v>
      </c>
      <c r="R256" s="119">
        <v>0.4866838151246059</v>
      </c>
      <c r="S256" s="119">
        <v>0.56665276114206986</v>
      </c>
      <c r="T256" s="119">
        <v>-1.6922005877900457</v>
      </c>
      <c r="U256" s="116">
        <v>0.22359833544276494</v>
      </c>
      <c r="V256" s="116">
        <v>1.0908884740796285</v>
      </c>
      <c r="W256" s="88">
        <v>0.12970108390007531</v>
      </c>
      <c r="X256" s="50"/>
      <c r="Y256" s="89">
        <v>255</v>
      </c>
      <c r="Z256" s="116">
        <f>(幕後結果!$AB$2+幕後結果!$AB$4*幕後結果_最佳化!$N1257)*12/3</f>
        <v>1.312441382470082</v>
      </c>
      <c r="AA256" s="116">
        <f>(幕後結果!$AC$2+幕後結果!$AC$4*幕後結果_最佳化!$O1257)*12/3</f>
        <v>-1.4499946838881248</v>
      </c>
      <c r="AB256" s="116">
        <f>(幕後結果!$AD$2+幕後結果!$AD$4*幕後結果_最佳化!$P1257)*12/3</f>
        <v>1.0848301431674214</v>
      </c>
      <c r="AC256" s="116">
        <f>(幕後結果!$AE$2+幕後結果!$AE$4*幕後結果_最佳化!$Q1257)*12/3</f>
        <v>1.7911967480585096</v>
      </c>
      <c r="AD256" s="116">
        <f>(幕後結果!$AF$2+幕後結果!$AF$4*幕後結果_最佳化!$R1257)*12/3</f>
        <v>0.31516265517310504</v>
      </c>
      <c r="AE256" s="116">
        <f>(幕後結果!$AG$2+幕後結果!$AG$4*幕後結果_最佳化!$S1257)*12/3</f>
        <v>1.6491405374056818</v>
      </c>
      <c r="AF256" s="116">
        <f>(幕後結果!$AH$2+幕後結果!$AH$4*幕後結果_最佳化!$T1257)*12/3</f>
        <v>-0.12782014319977142</v>
      </c>
      <c r="AG256" s="116">
        <f>(幕後結果!$AI$2+幕後結果!$AI$4*幕後結果_最佳化!$U1257)*12/3</f>
        <v>4.8346417715976142E-2</v>
      </c>
      <c r="AH256" s="116">
        <f>(幕後結果!$AJ$2+幕後結果!$AJ$4*幕後結果_最佳化!$V1257)*12/3</f>
        <v>0.8500035437697625</v>
      </c>
      <c r="AI256" s="90">
        <f>(幕後結果!$AK$2+幕後結果!$AK$4*幕後結果_最佳化!$W1257)*12/3</f>
        <v>9.2588525363974106E-3</v>
      </c>
      <c r="AJ256" s="50"/>
      <c r="AK256" s="50"/>
      <c r="AL256" s="50"/>
      <c r="AM256" s="98">
        <v>255</v>
      </c>
      <c r="AN256" s="116">
        <f t="shared" si="40"/>
        <v>3.4539285857706811E-2</v>
      </c>
      <c r="AO256" s="116">
        <f t="shared" si="41"/>
        <v>0.1062624684501499</v>
      </c>
      <c r="AP256" s="116">
        <f t="shared" si="42"/>
        <v>1.8985856025693219E-3</v>
      </c>
      <c r="AQ256" s="116">
        <f t="shared" si="43"/>
        <v>0.22210849100705637</v>
      </c>
      <c r="AR256" s="116">
        <f t="shared" si="44"/>
        <v>0.23095701664695339</v>
      </c>
      <c r="AS256" s="116">
        <f t="shared" si="45"/>
        <v>1.6963160677597286E-3</v>
      </c>
      <c r="AT256" s="116">
        <f t="shared" si="46"/>
        <v>9.8325490522628525E-2</v>
      </c>
      <c r="AU256" s="116">
        <f t="shared" si="47"/>
        <v>7.1662804210864475E-2</v>
      </c>
      <c r="AV256" s="116">
        <f t="shared" si="48"/>
        <v>6.3518645921590941E-2</v>
      </c>
      <c r="AW256" s="116">
        <f t="shared" si="49"/>
        <v>0.16903089571272042</v>
      </c>
      <c r="AX256" s="116">
        <f t="shared" si="50"/>
        <v>1</v>
      </c>
      <c r="AY256" s="116">
        <f>SUMPRODUCT(AN256:AW256,幕後結果_最佳化!$Z$1005:$AI$1005)</f>
        <v>3.3408321686056563E-2</v>
      </c>
      <c r="AZ256" s="116">
        <f>(SUMPRODUCT(AN256:AW256,MMULT(AN256:AW256,幕後結果!$AB$9:$AK$18)))*252</f>
        <v>3.6787080866739236E-2</v>
      </c>
      <c r="BA256" s="116">
        <f t="shared" si="51"/>
        <v>0.19179958515789139</v>
      </c>
      <c r="BB256" s="92">
        <f t="shared" si="52"/>
        <v>-4.9487480935528565E-2</v>
      </c>
      <c r="BC256" s="50"/>
      <c r="BD256" s="50"/>
    </row>
    <row r="257" spans="1:56">
      <c r="A257" s="85">
        <v>256</v>
      </c>
      <c r="B257" s="116">
        <v>0.73912443547341544</v>
      </c>
      <c r="C257" s="116">
        <v>0.82468026800118022</v>
      </c>
      <c r="D257" s="116">
        <v>0.4488825610703584</v>
      </c>
      <c r="E257" s="116">
        <v>0.18226928994806335</v>
      </c>
      <c r="F257" s="116">
        <v>0.1231034899792729</v>
      </c>
      <c r="G257" s="116">
        <v>6.3115729829348322E-3</v>
      </c>
      <c r="H257" s="116">
        <v>0.57429413086409231</v>
      </c>
      <c r="I257" s="116">
        <v>0.65433587030318763</v>
      </c>
      <c r="J257" s="116">
        <v>0.68167024941591925</v>
      </c>
      <c r="K257" s="94">
        <v>0.73427401142808568</v>
      </c>
      <c r="L257" s="95"/>
      <c r="M257" s="96">
        <v>256</v>
      </c>
      <c r="N257" s="119">
        <v>0.64064842626828444</v>
      </c>
      <c r="O257" s="119">
        <v>0.93334965742273523</v>
      </c>
      <c r="P257" s="119">
        <v>-0.12848505807841148</v>
      </c>
      <c r="Q257" s="119">
        <v>-0.90675082462701329</v>
      </c>
      <c r="R257" s="119">
        <v>-1.1596115902367161</v>
      </c>
      <c r="S257" s="119">
        <v>-2.4942279221132706</v>
      </c>
      <c r="T257" s="119">
        <v>0.18731745477274009</v>
      </c>
      <c r="U257" s="116">
        <v>0.3970531604180822</v>
      </c>
      <c r="V257" s="116">
        <v>0.47237450169180317</v>
      </c>
      <c r="W257" s="88">
        <v>0.62579108942391659</v>
      </c>
      <c r="X257" s="50"/>
      <c r="Y257" s="89">
        <v>256</v>
      </c>
      <c r="Z257" s="116">
        <f>(幕後結果!$AB$2+幕後結果!$AB$4*幕後結果_最佳化!$N1258)*12/3</f>
        <v>0.74710698296114408</v>
      </c>
      <c r="AA257" s="116">
        <f>(幕後結果!$AC$2+幕後結果!$AC$4*幕後結果_最佳化!$O1258)*12/3</f>
        <v>-3.6032002623852977E-2</v>
      </c>
      <c r="AB257" s="116">
        <f>(幕後結果!$AD$2+幕後結果!$AD$4*幕後結果_最佳化!$P1258)*12/3</f>
        <v>0.63885526412973737</v>
      </c>
      <c r="AC257" s="116">
        <f>(幕後結果!$AE$2+幕後結果!$AE$4*幕後結果_最佳化!$Q1258)*12/3</f>
        <v>0.39968949653983615</v>
      </c>
      <c r="AD257" s="116">
        <f>(幕後結果!$AF$2+幕後結果!$AF$4*幕後結果_最佳化!$R1258)*12/3</f>
        <v>-0.86964428932644322</v>
      </c>
      <c r="AE257" s="116">
        <f>(幕後結果!$AG$2+幕後結果!$AG$4*幕後結果_最佳化!$S1258)*12/3</f>
        <v>-1.7479841509901093</v>
      </c>
      <c r="AF257" s="116">
        <f>(幕後結果!$AH$2+幕後結果!$AH$4*幕後結果_最佳化!$T1258)*12/3</f>
        <v>1.4130845165090653</v>
      </c>
      <c r="AG257" s="116">
        <f>(幕後結果!$AI$2+幕後結果!$AI$4*幕後結果_最佳化!$U1258)*12/3</f>
        <v>-0.4036293950422607</v>
      </c>
      <c r="AH257" s="116">
        <f>(幕後結果!$AJ$2+幕後結果!$AJ$4*幕後結果_最佳化!$V1258)*12/3</f>
        <v>0.84068441141027217</v>
      </c>
      <c r="AI257" s="90">
        <f>(幕後結果!$AK$2+幕後結果!$AK$4*幕後結果_最佳化!$W1258)*12/3</f>
        <v>-0.30254808809370592</v>
      </c>
      <c r="AJ257" s="50"/>
      <c r="AK257" s="50"/>
      <c r="AL257" s="50"/>
      <c r="AM257" s="98">
        <v>256</v>
      </c>
      <c r="AN257" s="116">
        <f t="shared" si="40"/>
        <v>4.3222081507989334E-2</v>
      </c>
      <c r="AO257" s="116">
        <f t="shared" si="41"/>
        <v>9.0442609316604305E-2</v>
      </c>
      <c r="AP257" s="116">
        <f t="shared" si="42"/>
        <v>0.20951064371779479</v>
      </c>
      <c r="AQ257" s="116">
        <f t="shared" si="43"/>
        <v>0.13998146710297688</v>
      </c>
      <c r="AR257" s="116">
        <f t="shared" si="44"/>
        <v>0.12255640961115292</v>
      </c>
      <c r="AS257" s="116">
        <f t="shared" si="45"/>
        <v>8.321222943145864E-4</v>
      </c>
      <c r="AT257" s="116">
        <f t="shared" si="46"/>
        <v>2.0275818973860472E-2</v>
      </c>
      <c r="AU257" s="116">
        <f t="shared" si="47"/>
        <v>0.20811656476138085</v>
      </c>
      <c r="AV257" s="116">
        <f t="shared" si="48"/>
        <v>0.12117058774171585</v>
      </c>
      <c r="AW257" s="116">
        <f t="shared" si="49"/>
        <v>4.3891694972210162E-2</v>
      </c>
      <c r="AX257" s="116">
        <f t="shared" si="50"/>
        <v>1.0000000000000002</v>
      </c>
      <c r="AY257" s="116">
        <f>SUMPRODUCT(AN257:AW257,幕後結果_最佳化!$Z$1005:$AI$1005)</f>
        <v>-6.561371978677627E-2</v>
      </c>
      <c r="AZ257" s="116">
        <f>(SUMPRODUCT(AN257:AW257,MMULT(AN257:AW257,幕後結果!$AB$9:$AK$18)))*252</f>
        <v>4.9450798269667452E-2</v>
      </c>
      <c r="BA257" s="116">
        <f t="shared" si="51"/>
        <v>0.22237535445653023</v>
      </c>
      <c r="BB257" s="92">
        <f t="shared" si="52"/>
        <v>-0.48797547755225029</v>
      </c>
      <c r="BC257" s="50"/>
      <c r="BD257" s="50"/>
    </row>
    <row r="258" spans="1:56">
      <c r="A258" s="85">
        <v>257</v>
      </c>
      <c r="B258" s="116">
        <v>0.23528047175357769</v>
      </c>
      <c r="C258" s="116">
        <v>0.72467560092507211</v>
      </c>
      <c r="D258" s="116">
        <v>0.33275987998142709</v>
      </c>
      <c r="E258" s="116">
        <v>0.17565695394018732</v>
      </c>
      <c r="F258" s="116">
        <v>0.92577950889519034</v>
      </c>
      <c r="G258" s="116">
        <v>0.95409571682182714</v>
      </c>
      <c r="H258" s="116">
        <v>0.73281141503593661</v>
      </c>
      <c r="I258" s="116">
        <v>0.5315157436897946</v>
      </c>
      <c r="J258" s="116">
        <v>0.72017831151606559</v>
      </c>
      <c r="K258" s="94">
        <v>0.37945483002199709</v>
      </c>
      <c r="L258" s="95"/>
      <c r="M258" s="96">
        <v>257</v>
      </c>
      <c r="N258" s="119">
        <v>-0.72156665960938138</v>
      </c>
      <c r="O258" s="119">
        <v>0.59678819851489306</v>
      </c>
      <c r="P258" s="119">
        <v>-0.43230499130304106</v>
      </c>
      <c r="Q258" s="119">
        <v>-0.93204376568069869</v>
      </c>
      <c r="R258" s="119">
        <v>1.4450601814257222</v>
      </c>
      <c r="S258" s="119">
        <v>1.6859337194190209</v>
      </c>
      <c r="T258" s="119">
        <v>0.6213381311459889</v>
      </c>
      <c r="U258" s="116">
        <v>7.9080601908376111E-2</v>
      </c>
      <c r="V258" s="116">
        <v>0.58337129541053223</v>
      </c>
      <c r="W258" s="88">
        <v>-0.30691291290512346</v>
      </c>
      <c r="X258" s="50"/>
      <c r="Y258" s="89">
        <v>257</v>
      </c>
      <c r="Z258" s="116">
        <f>(幕後結果!$AB$2+幕後結果!$AB$4*幕後結果_最佳化!$N1259)*12/3</f>
        <v>-0.94415169755529771</v>
      </c>
      <c r="AA258" s="116">
        <f>(幕後結果!$AC$2+幕後結果!$AC$4*幕後結果_最佳化!$O1259)*12/3</f>
        <v>-0.61819439585776637</v>
      </c>
      <c r="AB258" s="116">
        <f>(幕後結果!$AD$2+幕後結果!$AD$4*幕後結果_最佳化!$P1259)*12/3</f>
        <v>-6.869227175188386E-2</v>
      </c>
      <c r="AC258" s="116">
        <f>(幕後結果!$AE$2+幕後結果!$AE$4*幕後結果_最佳化!$Q1259)*12/3</f>
        <v>0.17035328162685681</v>
      </c>
      <c r="AD258" s="116">
        <f>(幕後結果!$AF$2+幕後結果!$AF$4*幕後結果_最佳化!$R1259)*12/3</f>
        <v>0.86576884526285314</v>
      </c>
      <c r="AE258" s="116">
        <f>(幕後結果!$AG$2+幕後結果!$AG$4*幕後結果_最佳化!$S1259)*12/3</f>
        <v>1.1086970826580327</v>
      </c>
      <c r="AF258" s="116">
        <f>(幕後結果!$AH$2+幕後結果!$AH$4*幕後結果_最佳化!$T1259)*12/3</f>
        <v>1.8935924394488624</v>
      </c>
      <c r="AG258" s="116">
        <f>(幕後結果!$AI$2+幕後結果!$AI$4*幕後結果_最佳化!$U1259)*12/3</f>
        <v>-0.80474666609246659</v>
      </c>
      <c r="AH258" s="116">
        <f>(幕後結果!$AJ$2+幕後結果!$AJ$4*幕後結果_最佳化!$V1259)*12/3</f>
        <v>0.74225083796387581</v>
      </c>
      <c r="AI258" s="90">
        <f>(幕後結果!$AK$2+幕後結果!$AK$4*幕後結果_最佳化!$W1259)*12/3</f>
        <v>-0.26486110613661307</v>
      </c>
      <c r="AJ258" s="50"/>
      <c r="AK258" s="50"/>
      <c r="AL258" s="50"/>
      <c r="AM258" s="98">
        <v>257</v>
      </c>
      <c r="AN258" s="116">
        <f t="shared" si="40"/>
        <v>0.17989695644336207</v>
      </c>
      <c r="AO258" s="116">
        <f t="shared" si="41"/>
        <v>2.4705911051588914E-2</v>
      </c>
      <c r="AP258" s="116">
        <f t="shared" si="42"/>
        <v>0.16781998869689671</v>
      </c>
      <c r="AQ258" s="116">
        <f t="shared" si="43"/>
        <v>0.14446250547397588</v>
      </c>
      <c r="AR258" s="116">
        <f t="shared" si="44"/>
        <v>0.12569390834026886</v>
      </c>
      <c r="AS258" s="116">
        <f t="shared" si="45"/>
        <v>4.5313143091788292E-2</v>
      </c>
      <c r="AT258" s="116">
        <f t="shared" si="46"/>
        <v>9.606595136842809E-2</v>
      </c>
      <c r="AU258" s="116">
        <f t="shared" si="47"/>
        <v>7.1492034375483238E-2</v>
      </c>
      <c r="AV258" s="116">
        <f t="shared" si="48"/>
        <v>0.12264567480209915</v>
      </c>
      <c r="AW258" s="116">
        <f t="shared" si="49"/>
        <v>2.1903926356108914E-2</v>
      </c>
      <c r="AX258" s="116">
        <f t="shared" si="50"/>
        <v>1</v>
      </c>
      <c r="AY258" s="116">
        <f>SUMPRODUCT(AN258:AW258,幕後結果_最佳化!$Z$1005:$AI$1005)</f>
        <v>0.23232250551154177</v>
      </c>
      <c r="AZ258" s="116">
        <f>(SUMPRODUCT(AN258:AW258,MMULT(AN258:AW258,幕後結果!$AB$9:$AK$18)))*252</f>
        <v>4.7870434198325977E-2</v>
      </c>
      <c r="BA258" s="116">
        <f t="shared" si="51"/>
        <v>0.21879313105837206</v>
      </c>
      <c r="BB258" s="92">
        <f t="shared" si="52"/>
        <v>0.86576075124134289</v>
      </c>
      <c r="BC258" s="50"/>
      <c r="BD258" s="50"/>
    </row>
    <row r="259" spans="1:56">
      <c r="A259" s="85">
        <v>258</v>
      </c>
      <c r="B259" s="116">
        <v>0.37319015153004109</v>
      </c>
      <c r="C259" s="116">
        <v>6.4332804142288813E-2</v>
      </c>
      <c r="D259" s="116">
        <v>0.97639075013599719</v>
      </c>
      <c r="E259" s="116">
        <v>0.71938104177700701</v>
      </c>
      <c r="F259" s="116">
        <v>0.76292520075841752</v>
      </c>
      <c r="G259" s="116">
        <v>0.50499200066507854</v>
      </c>
      <c r="H259" s="116">
        <v>0.84220628601395142</v>
      </c>
      <c r="I259" s="116">
        <v>0.25696576506058211</v>
      </c>
      <c r="J259" s="116">
        <v>0.94852375317620408</v>
      </c>
      <c r="K259" s="94">
        <v>0.8754835656395239</v>
      </c>
      <c r="L259" s="95"/>
      <c r="M259" s="96">
        <v>258</v>
      </c>
      <c r="N259" s="119">
        <v>-0.323415882191744</v>
      </c>
      <c r="O259" s="119">
        <v>-1.519385028279699</v>
      </c>
      <c r="P259" s="119">
        <v>1.9843350642575877</v>
      </c>
      <c r="Q259" s="119">
        <v>0.58100376442674651</v>
      </c>
      <c r="R259" s="119">
        <v>0.71574373784641432</v>
      </c>
      <c r="S259" s="119">
        <v>1.2513416576521162E-2</v>
      </c>
      <c r="T259" s="119">
        <v>1.003566874428333</v>
      </c>
      <c r="U259" s="116">
        <v>-0.65272818279643485</v>
      </c>
      <c r="V259" s="116">
        <v>1.6307054140708837</v>
      </c>
      <c r="W259" s="88">
        <v>1.1527016384356308</v>
      </c>
      <c r="X259" s="50"/>
      <c r="Y259" s="89">
        <v>258</v>
      </c>
      <c r="Z259" s="116">
        <f>(幕後結果!$AB$2+幕後結果!$AB$4*幕後結果_最佳化!$N1260)*12/3</f>
        <v>-0.44982744183168882</v>
      </c>
      <c r="AA259" s="116">
        <f>(幕後結果!$AC$2+幕後結果!$AC$4*幕後結果_最佳化!$O1260)*12/3</f>
        <v>-3.4998420704128557</v>
      </c>
      <c r="AB259" s="116">
        <f>(幕後結果!$AD$2+幕後結果!$AD$4*幕後結果_最佳化!$P1260)*12/3</f>
        <v>1.9289730130741889</v>
      </c>
      <c r="AC259" s="116">
        <f>(幕後結果!$AE$2+幕後結果!$AE$4*幕後結果_最佳化!$Q1260)*12/3</f>
        <v>1.494805056704325</v>
      </c>
      <c r="AD259" s="116">
        <f>(幕後結果!$AF$2+幕後結果!$AF$4*幕後結果_最佳化!$R1260)*12/3</f>
        <v>0.48807468266382142</v>
      </c>
      <c r="AE259" s="116">
        <f>(幕後結果!$AG$2+幕後結果!$AG$4*幕後結果_最佳化!$S1260)*12/3</f>
        <v>0.63715623802642252</v>
      </c>
      <c r="AF259" s="116">
        <f>(幕後結果!$AH$2+幕後結果!$AH$4*幕後結果_最佳化!$T1260)*12/3</f>
        <v>2.3026300104796995</v>
      </c>
      <c r="AG259" s="116">
        <f>(幕後結果!$AI$2+幕後結果!$AI$4*幕後結果_最佳化!$U1260)*12/3</f>
        <v>-1.5756680956299458</v>
      </c>
      <c r="AH259" s="116">
        <f>(幕後結果!$AJ$2+幕後結果!$AJ$4*幕後結果_最佳化!$V1260)*12/3</f>
        <v>1.1131421333563041</v>
      </c>
      <c r="AI259" s="90">
        <f>(幕後結果!$AK$2+幕後結果!$AK$4*幕後結果_最佳化!$W1260)*12/3</f>
        <v>9.3330592366162535E-2</v>
      </c>
      <c r="AJ259" s="50"/>
      <c r="AK259" s="50"/>
      <c r="AL259" s="50"/>
      <c r="AM259" s="98">
        <v>258</v>
      </c>
      <c r="AN259" s="116">
        <f t="shared" si="40"/>
        <v>6.5880912454801266E-2</v>
      </c>
      <c r="AO259" s="116">
        <f t="shared" si="41"/>
        <v>0.13437135898427699</v>
      </c>
      <c r="AP259" s="116">
        <f t="shared" si="42"/>
        <v>0.17845147020717136</v>
      </c>
      <c r="AQ259" s="116">
        <f t="shared" si="43"/>
        <v>0.17838089814348818</v>
      </c>
      <c r="AR259" s="116">
        <f t="shared" si="44"/>
        <v>0.1616639749612839</v>
      </c>
      <c r="AS259" s="116">
        <f t="shared" si="45"/>
        <v>2.7649432730771587E-3</v>
      </c>
      <c r="AT259" s="116">
        <f t="shared" si="46"/>
        <v>9.6144525841035375E-2</v>
      </c>
      <c r="AU259" s="116">
        <f t="shared" si="47"/>
        <v>8.0665108665770979E-2</v>
      </c>
      <c r="AV259" s="116">
        <f t="shared" si="48"/>
        <v>9.6944398745178989E-2</v>
      </c>
      <c r="AW259" s="116">
        <f t="shared" si="49"/>
        <v>4.732408723915906E-3</v>
      </c>
      <c r="AX259" s="116">
        <f t="shared" si="50"/>
        <v>1.0000000000000002</v>
      </c>
      <c r="AY259" s="116">
        <f>SUMPRODUCT(AN259:AW259,幕後結果_最佳化!$Z$1005:$AI$1005)</f>
        <v>0.10234604877432293</v>
      </c>
      <c r="AZ259" s="116">
        <f>(SUMPRODUCT(AN259:AW259,MMULT(AN259:AW259,幕後結果!$AB$9:$AK$18)))*252</f>
        <v>4.4065598398568974E-2</v>
      </c>
      <c r="BA259" s="116">
        <f t="shared" si="51"/>
        <v>0.20991807544508637</v>
      </c>
      <c r="BB259" s="92">
        <f t="shared" si="52"/>
        <v>0.28318689873790193</v>
      </c>
      <c r="BC259" s="50"/>
      <c r="BD259" s="50"/>
    </row>
    <row r="260" spans="1:56">
      <c r="A260" s="85">
        <v>259</v>
      </c>
      <c r="B260" s="116">
        <v>0.5384065352786791</v>
      </c>
      <c r="C260" s="116">
        <v>0.58528199650596924</v>
      </c>
      <c r="D260" s="116">
        <v>0.51843529861157744</v>
      </c>
      <c r="E260" s="116">
        <v>0.99921909468140058</v>
      </c>
      <c r="F260" s="116">
        <v>0.68338788831552555</v>
      </c>
      <c r="G260" s="116">
        <v>0.27596019018024243</v>
      </c>
      <c r="H260" s="116">
        <v>0.18417662460967588</v>
      </c>
      <c r="I260" s="116">
        <v>0.16012414420265109</v>
      </c>
      <c r="J260" s="116">
        <v>0.7210834815558258</v>
      </c>
      <c r="K260" s="94">
        <v>0.74800115434594971</v>
      </c>
      <c r="L260" s="95"/>
      <c r="M260" s="96">
        <v>259</v>
      </c>
      <c r="N260" s="119">
        <v>9.6420099449853996E-2</v>
      </c>
      <c r="O260" s="119">
        <v>0.21542496584569298</v>
      </c>
      <c r="P260" s="119">
        <v>4.6226899387345047E-2</v>
      </c>
      <c r="Q260" s="119">
        <v>3.1629464382240342</v>
      </c>
      <c r="R260" s="119">
        <v>0.47719366275721437</v>
      </c>
      <c r="S260" s="119">
        <v>-0.5948849464792636</v>
      </c>
      <c r="T260" s="119">
        <v>-0.89956225938949508</v>
      </c>
      <c r="U260" s="116">
        <v>-0.99394778565774966</v>
      </c>
      <c r="V260" s="116">
        <v>0.58606321193237831</v>
      </c>
      <c r="W260" s="88">
        <v>0.66821291701700902</v>
      </c>
      <c r="X260" s="50"/>
      <c r="Y260" s="89">
        <v>259</v>
      </c>
      <c r="Z260" s="116">
        <f>(幕後結果!$AB$2+幕後結果!$AB$4*幕後結果_最佳化!$N1261)*12/3</f>
        <v>7.142008780274689E-2</v>
      </c>
      <c r="AA260" s="116">
        <f>(幕後結果!$AC$2+幕後結果!$AC$4*幕後結果_最佳化!$O1261)*12/3</f>
        <v>-1.0726699025408217</v>
      </c>
      <c r="AB260" s="116">
        <f>(幕後結果!$AD$2+幕後結果!$AD$4*幕後結果_最佳化!$P1261)*12/3</f>
        <v>0.55331925397595172</v>
      </c>
      <c r="AC260" s="116">
        <f>(幕後結果!$AE$2+幕後結果!$AE$4*幕後結果_最佳化!$Q1261)*12/3</f>
        <v>3.2353966976743376</v>
      </c>
      <c r="AD260" s="116">
        <f>(幕後結果!$AF$2+幕後結果!$AF$4*幕後結果_最佳化!$R1261)*12/3</f>
        <v>0.52829903488143148</v>
      </c>
      <c r="AE260" s="116">
        <f>(幕後結果!$AG$2+幕後結果!$AG$4*幕後結果_最佳化!$S1261)*12/3</f>
        <v>1.7710866982523605</v>
      </c>
      <c r="AF260" s="116">
        <f>(幕後結果!$AH$2+幕後結果!$AH$4*幕後結果_最佳化!$T1261)*12/3</f>
        <v>0.19450204805195026</v>
      </c>
      <c r="AG260" s="116">
        <f>(幕後結果!$AI$2+幕後結果!$AI$4*幕後結果_最佳化!$U1261)*12/3</f>
        <v>-1.96358117283797</v>
      </c>
      <c r="AH260" s="116">
        <f>(幕後結果!$AJ$2+幕後結果!$AJ$4*幕後結果_最佳化!$V1261)*12/3</f>
        <v>0.45852388349380363</v>
      </c>
      <c r="AI260" s="90">
        <f>(幕後結果!$AK$2+幕後結果!$AK$4*幕後結果_最佳化!$W1261)*12/3</f>
        <v>8.6618323908648931E-2</v>
      </c>
      <c r="AJ260" s="50"/>
      <c r="AK260" s="50"/>
      <c r="AL260" s="50"/>
      <c r="AM260" s="98">
        <v>259</v>
      </c>
      <c r="AN260" s="116">
        <f t="shared" ref="AN260:AN323" si="53">B1261/SUM($B1261:$K1261)</f>
        <v>0.18117790378387744</v>
      </c>
      <c r="AO260" s="116">
        <f t="shared" ref="AO260:AO323" si="54">C1261/SUM($B1261:$K1261)</f>
        <v>0.18259279722693827</v>
      </c>
      <c r="AP260" s="116">
        <f t="shared" ref="AP260:AP323" si="55">D1261/SUM($B1261:$K1261)</f>
        <v>1.1324570369282385E-2</v>
      </c>
      <c r="AQ260" s="116">
        <f t="shared" ref="AQ260:AQ323" si="56">E1261/SUM($B1261:$K1261)</f>
        <v>0.1142645917332514</v>
      </c>
      <c r="AR260" s="116">
        <f t="shared" ref="AR260:AR323" si="57">F1261/SUM($B1261:$K1261)</f>
        <v>2.2595612270802055E-2</v>
      </c>
      <c r="AS260" s="116">
        <f t="shared" ref="AS260:AS323" si="58">G1261/SUM($B1261:$K1261)</f>
        <v>0.11265307788460008</v>
      </c>
      <c r="AT260" s="116">
        <f t="shared" ref="AT260:AT323" si="59">H1261/SUM($B1261:$K1261)</f>
        <v>3.7990173221343987E-2</v>
      </c>
      <c r="AU260" s="116">
        <f t="shared" ref="AU260:AU323" si="60">I1261/SUM($B1261:$K1261)</f>
        <v>0.18904440865435773</v>
      </c>
      <c r="AV260" s="116">
        <f t="shared" ref="AV260:AV323" si="61">J1261/SUM($B1261:$K1261)</f>
        <v>7.7775274373477976E-2</v>
      </c>
      <c r="AW260" s="116">
        <f t="shared" ref="AW260:AW323" si="62">K1261/SUM($B1261:$K1261)</f>
        <v>7.0581590482068801E-2</v>
      </c>
      <c r="AX260" s="116">
        <f t="shared" ref="AX260:AX323" si="63">SUM(AN260:AW260)</f>
        <v>1</v>
      </c>
      <c r="AY260" s="116">
        <f>SUMPRODUCT(AN260:AW260,幕後結果_最佳化!$Z$1005:$AI$1005)</f>
        <v>-0.23890264136231837</v>
      </c>
      <c r="AZ260" s="116">
        <f>(SUMPRODUCT(AN260:AW260,MMULT(AN260:AW260,幕後結果!$AB$9:$AK$18)))*252</f>
        <v>6.5217143365143171E-2</v>
      </c>
      <c r="BA260" s="116">
        <f t="shared" ref="BA260:BA323" si="64">AZ260^0.5</f>
        <v>0.25537647378946865</v>
      </c>
      <c r="BB260" s="92">
        <f t="shared" ref="BB260:BB323" si="65">(AY260-$BC$2)/$BA260</f>
        <v>-1.1034792562553564</v>
      </c>
      <c r="BC260" s="50"/>
      <c r="BD260" s="50"/>
    </row>
    <row r="261" spans="1:56">
      <c r="A261" s="85">
        <v>260</v>
      </c>
      <c r="B261" s="116">
        <v>0.52700902821008944</v>
      </c>
      <c r="C261" s="116">
        <v>0.96187978637151761</v>
      </c>
      <c r="D261" s="116">
        <v>0.87393374956819625</v>
      </c>
      <c r="E261" s="116">
        <v>0.69228061871184021</v>
      </c>
      <c r="F261" s="116">
        <v>0.99216303393063487</v>
      </c>
      <c r="G261" s="116">
        <v>2.7006156689313832E-2</v>
      </c>
      <c r="H261" s="116">
        <v>0.26260717362327246</v>
      </c>
      <c r="I261" s="116">
        <v>0.454685439455494</v>
      </c>
      <c r="J261" s="116">
        <v>0.20484089450941623</v>
      </c>
      <c r="K261" s="94">
        <v>0.90508649209308589</v>
      </c>
      <c r="L261" s="95"/>
      <c r="M261" s="96">
        <v>260</v>
      </c>
      <c r="N261" s="119">
        <v>6.7753395355772544E-2</v>
      </c>
      <c r="O261" s="119">
        <v>1.7729292733206556</v>
      </c>
      <c r="P261" s="119">
        <v>1.1451850718950656</v>
      </c>
      <c r="Q261" s="119">
        <v>0.50232523286692221</v>
      </c>
      <c r="R261" s="119">
        <v>2.4164208818332238</v>
      </c>
      <c r="S261" s="119">
        <v>-1.9267378093636092</v>
      </c>
      <c r="T261" s="119">
        <v>-0.63532825825199613</v>
      </c>
      <c r="U261" s="116">
        <v>-0.11383211632742787</v>
      </c>
      <c r="V261" s="116">
        <v>-0.8244537425353754</v>
      </c>
      <c r="W261" s="88">
        <v>1.3110910155029316</v>
      </c>
      <c r="X261" s="50"/>
      <c r="Y261" s="89">
        <v>260</v>
      </c>
      <c r="Z261" s="116">
        <f>(幕後結果!$AB$2+幕後結果!$AB$4*幕後結果_最佳化!$N1262)*12/3</f>
        <v>3.5828929957306993E-2</v>
      </c>
      <c r="AA261" s="116">
        <f>(幕後結果!$AC$2+幕後結果!$AC$4*幕後結果_最佳化!$O1262)*12/3</f>
        <v>1.0711939097004011</v>
      </c>
      <c r="AB261" s="116">
        <f>(幕後結果!$AD$2+幕後結果!$AD$4*幕後結果_最佳化!$P1262)*12/3</f>
        <v>1.6545105232349915</v>
      </c>
      <c r="AC261" s="116">
        <f>(幕後結果!$AE$2+幕後結果!$AE$4*幕後結果_最佳化!$Q1262)*12/3</f>
        <v>1.8328812782079815</v>
      </c>
      <c r="AD261" s="116">
        <f>(幕後結果!$AF$2+幕後結果!$AF$4*幕後結果_最佳化!$R1262)*12/3</f>
        <v>1.8905938171133372</v>
      </c>
      <c r="AE261" s="116">
        <f>(幕後結果!$AG$2+幕後結果!$AG$4*幕後結果_最佳化!$S1262)*12/3</f>
        <v>0.12024545234079365</v>
      </c>
      <c r="AF261" s="116">
        <f>(幕後結果!$AH$2+幕後結果!$AH$4*幕後結果_最佳化!$T1262)*12/3</f>
        <v>1.2669716130266604</v>
      </c>
      <c r="AG261" s="116">
        <f>(幕後結果!$AI$2+幕後結果!$AI$4*幕後結果_最佳化!$U1262)*12/3</f>
        <v>-0.73434310228051725</v>
      </c>
      <c r="AH261" s="116">
        <f>(幕後結果!$AJ$2+幕後結果!$AJ$4*幕後結果_最佳化!$V1262)*12/3</f>
        <v>0.35818626679542181</v>
      </c>
      <c r="AI261" s="90">
        <f>(幕後結果!$AK$2+幕後結果!$AK$4*幕後結果_最佳化!$W1262)*12/3</f>
        <v>0.6473261129560226</v>
      </c>
      <c r="AJ261" s="50"/>
      <c r="AK261" s="50"/>
      <c r="AL261" s="50"/>
      <c r="AM261" s="98">
        <v>260</v>
      </c>
      <c r="AN261" s="116">
        <f t="shared" si="53"/>
        <v>1.0653088135934541E-2</v>
      </c>
      <c r="AO261" s="116">
        <f t="shared" si="54"/>
        <v>0.11708668279989574</v>
      </c>
      <c r="AP261" s="116">
        <f t="shared" si="55"/>
        <v>0.10691749741146041</v>
      </c>
      <c r="AQ261" s="116">
        <f t="shared" si="56"/>
        <v>0.13493497811680841</v>
      </c>
      <c r="AR261" s="116">
        <f t="shared" si="57"/>
        <v>0.16930794764134013</v>
      </c>
      <c r="AS261" s="116">
        <f t="shared" si="58"/>
        <v>8.9120636898897598E-2</v>
      </c>
      <c r="AT261" s="116">
        <f t="shared" si="59"/>
        <v>0.18742081641518987</v>
      </c>
      <c r="AU261" s="116">
        <f t="shared" si="60"/>
        <v>7.513634434878888E-2</v>
      </c>
      <c r="AV261" s="116">
        <f t="shared" si="61"/>
        <v>7.3547454837282034E-2</v>
      </c>
      <c r="AW261" s="116">
        <f t="shared" si="62"/>
        <v>3.5874553394402577E-2</v>
      </c>
      <c r="AX261" s="116">
        <f t="shared" si="63"/>
        <v>1.0000000000000002</v>
      </c>
      <c r="AY261" s="116">
        <f>SUMPRODUCT(AN261:AW261,幕後結果_最佳化!$Z$1005:$AI$1005)</f>
        <v>0.17992790166637573</v>
      </c>
      <c r="AZ261" s="116">
        <f>(SUMPRODUCT(AN261:AW261,MMULT(AN261:AW261,幕後結果!$AB$9:$AK$18)))*252</f>
        <v>4.1702207440774172E-2</v>
      </c>
      <c r="BA261" s="116">
        <f t="shared" si="64"/>
        <v>0.20421118343708353</v>
      </c>
      <c r="BB261" s="92">
        <f t="shared" si="65"/>
        <v>0.67101076131118631</v>
      </c>
      <c r="BC261" s="50"/>
      <c r="BD261" s="50"/>
    </row>
    <row r="262" spans="1:56">
      <c r="A262" s="85">
        <v>261</v>
      </c>
      <c r="B262" s="116">
        <v>6.4851661634921287E-2</v>
      </c>
      <c r="C262" s="116">
        <v>0.4057265219654036</v>
      </c>
      <c r="D262" s="116">
        <v>0.52279861781925963</v>
      </c>
      <c r="E262" s="116">
        <v>0.77045356996827086</v>
      </c>
      <c r="F262" s="116">
        <v>7.6281080233378873E-2</v>
      </c>
      <c r="G262" s="116">
        <v>0.31738621549881629</v>
      </c>
      <c r="H262" s="116">
        <v>2.9696761033680907E-2</v>
      </c>
      <c r="I262" s="116">
        <v>0.20696929304217604</v>
      </c>
      <c r="J262" s="116">
        <v>0.30364942703215037</v>
      </c>
      <c r="K262" s="94">
        <v>0.80796963255333809</v>
      </c>
      <c r="L262" s="95"/>
      <c r="M262" s="96">
        <v>261</v>
      </c>
      <c r="N262" s="119">
        <v>-1.5152728406818894</v>
      </c>
      <c r="O262" s="119">
        <v>-0.23855192917280876</v>
      </c>
      <c r="P262" s="119">
        <v>5.7178801649871318E-2</v>
      </c>
      <c r="Q262" s="119">
        <v>0.74034141027372102</v>
      </c>
      <c r="R262" s="119">
        <v>-1.4305397682045262</v>
      </c>
      <c r="S262" s="119">
        <v>-0.47502040274198665</v>
      </c>
      <c r="T262" s="119">
        <v>-1.8852690531510581</v>
      </c>
      <c r="U262" s="116">
        <v>-0.8169822249842883</v>
      </c>
      <c r="V262" s="116">
        <v>-0.51393297209260236</v>
      </c>
      <c r="W262" s="88">
        <v>0.87043864582239516</v>
      </c>
      <c r="X262" s="50"/>
      <c r="Y262" s="89">
        <v>261</v>
      </c>
      <c r="Z262" s="116">
        <f>(幕後結果!$AB$2+幕後結果!$AB$4*幕後結果_最佳化!$N1263)*12/3</f>
        <v>-1.9295779216772828</v>
      </c>
      <c r="AA262" s="116">
        <f>(幕後結果!$AC$2+幕後結果!$AC$4*幕後結果_最佳化!$O1263)*12/3</f>
        <v>-1.8383152313410609</v>
      </c>
      <c r="AB262" s="116">
        <f>(幕後結果!$AD$2+幕後結果!$AD$4*幕後結果_最佳化!$P1263)*12/3</f>
        <v>3.1283677136561105E-2</v>
      </c>
      <c r="AC262" s="116">
        <f>(幕後結果!$AE$2+幕後結果!$AE$4*幕後結果_最佳化!$Q1263)*12/3</f>
        <v>1.3066685108858609</v>
      </c>
      <c r="AD262" s="116">
        <f>(幕後結果!$AF$2+幕後結果!$AF$4*幕後結果_最佳化!$R1263)*12/3</f>
        <v>-0.9430599578638369</v>
      </c>
      <c r="AE262" s="116">
        <f>(幕後結果!$AG$2+幕後結果!$AG$4*幕後結果_最佳化!$S1263)*12/3</f>
        <v>-0.12026007131813615</v>
      </c>
      <c r="AF262" s="116">
        <f>(幕後結果!$AH$2+幕後結果!$AH$4*幕後結果_最佳化!$T1263)*12/3</f>
        <v>-1.2823876859079835</v>
      </c>
      <c r="AG262" s="116">
        <f>(幕後結果!$AI$2+幕後結果!$AI$4*幕後結果_最佳化!$U1263)*12/3</f>
        <v>-2.8403952710250078</v>
      </c>
      <c r="AH262" s="116">
        <f>(幕後結果!$AJ$2+幕後結果!$AJ$4*幕後結果_最佳化!$V1263)*12/3</f>
        <v>-1.1560016472273549</v>
      </c>
      <c r="AI262" s="90">
        <f>(幕後結果!$AK$2+幕後結果!$AK$4*幕後結果_最佳化!$W1263)*12/3</f>
        <v>-0.83946019339807132</v>
      </c>
      <c r="AJ262" s="50"/>
      <c r="AK262" s="50"/>
      <c r="AL262" s="50"/>
      <c r="AM262" s="98">
        <v>261</v>
      </c>
      <c r="AN262" s="116">
        <f t="shared" si="53"/>
        <v>0.10548847481636824</v>
      </c>
      <c r="AO262" s="116">
        <f t="shared" si="54"/>
        <v>0.17245509303065082</v>
      </c>
      <c r="AP262" s="116">
        <f t="shared" si="55"/>
        <v>0.12203717129057536</v>
      </c>
      <c r="AQ262" s="116">
        <f t="shared" si="56"/>
        <v>6.0885056833243363E-2</v>
      </c>
      <c r="AR262" s="116">
        <f t="shared" si="57"/>
        <v>0.17947590638055111</v>
      </c>
      <c r="AS262" s="116">
        <f t="shared" si="58"/>
        <v>8.8168869571109046E-2</v>
      </c>
      <c r="AT262" s="116">
        <f t="shared" si="59"/>
        <v>0.15459827115445982</v>
      </c>
      <c r="AU262" s="116">
        <f t="shared" si="60"/>
        <v>3.1867569379505712E-3</v>
      </c>
      <c r="AV262" s="116">
        <f t="shared" si="61"/>
        <v>8.5349340577260571E-4</v>
      </c>
      <c r="AW262" s="116">
        <f t="shared" si="62"/>
        <v>0.11285090657931927</v>
      </c>
      <c r="AX262" s="116">
        <f t="shared" si="63"/>
        <v>1</v>
      </c>
      <c r="AY262" s="116">
        <f>SUMPRODUCT(AN262:AW262,幕後結果_最佳化!$Z$1005:$AI$1005)</f>
        <v>2.351318648687227E-2</v>
      </c>
      <c r="AZ262" s="116">
        <f>(SUMPRODUCT(AN262:AW262,MMULT(AN262:AW262,幕後結果!$AB$9:$AK$18)))*252</f>
        <v>4.6542360559562561E-2</v>
      </c>
      <c r="BA262" s="116">
        <f t="shared" si="64"/>
        <v>0.21573678536485744</v>
      </c>
      <c r="BB262" s="92">
        <f t="shared" si="65"/>
        <v>-8.9863272414764356E-2</v>
      </c>
      <c r="BC262" s="50"/>
      <c r="BD262" s="50"/>
    </row>
    <row r="263" spans="1:56">
      <c r="A263" s="85">
        <v>262</v>
      </c>
      <c r="B263" s="116">
        <v>0.20387527904401215</v>
      </c>
      <c r="C263" s="116">
        <v>0.10025892018226013</v>
      </c>
      <c r="D263" s="116">
        <v>4.6664553727471247E-3</v>
      </c>
      <c r="E263" s="116">
        <v>0.2337648219619588</v>
      </c>
      <c r="F263" s="116">
        <v>0.2060295121719582</v>
      </c>
      <c r="G263" s="116">
        <v>0.75765301997247203</v>
      </c>
      <c r="H263" s="116">
        <v>0.54098893153357319</v>
      </c>
      <c r="I263" s="116">
        <v>0.20019296511247453</v>
      </c>
      <c r="J263" s="116">
        <v>0.53600912987979865</v>
      </c>
      <c r="K263" s="94">
        <v>0.64942662649092031</v>
      </c>
      <c r="L263" s="95"/>
      <c r="M263" s="96">
        <v>262</v>
      </c>
      <c r="N263" s="119">
        <v>-0.82785864441151435</v>
      </c>
      <c r="O263" s="119">
        <v>-1.2800776152948061</v>
      </c>
      <c r="P263" s="119">
        <v>-2.5996124046638447</v>
      </c>
      <c r="Q263" s="119">
        <v>-0.72650434646516815</v>
      </c>
      <c r="R263" s="119">
        <v>-0.82027557989379973</v>
      </c>
      <c r="S263" s="119">
        <v>0.69877291123914265</v>
      </c>
      <c r="T263" s="119">
        <v>0.10292545233626155</v>
      </c>
      <c r="U263" s="116">
        <v>-0.8409321785029269</v>
      </c>
      <c r="V263" s="116">
        <v>9.038441599000098E-2</v>
      </c>
      <c r="W263" s="88">
        <v>0.38377293847569105</v>
      </c>
      <c r="X263" s="50"/>
      <c r="Y263" s="89">
        <v>262</v>
      </c>
      <c r="Z263" s="116">
        <f>(幕後結果!$AB$2+幕後結果!$AB$4*幕後結果_最佳化!$N1264)*12/3</f>
        <v>-1.076118553472259</v>
      </c>
      <c r="AA263" s="116">
        <f>(幕後結果!$AC$2+幕後結果!$AC$4*幕後結果_最佳化!$O1264)*12/3</f>
        <v>-3.2138875497730184</v>
      </c>
      <c r="AB263" s="116">
        <f>(幕後結果!$AD$2+幕後結果!$AD$4*幕後結果_最佳化!$P1264)*12/3</f>
        <v>-2.1680984521298785</v>
      </c>
      <c r="AC263" s="116">
        <f>(幕後結果!$AE$2+幕後結果!$AE$4*幕後結果_最佳化!$Q1264)*12/3</f>
        <v>-0.52258902127728835</v>
      </c>
      <c r="AD263" s="116">
        <f>(幕後結果!$AF$2+幕後結果!$AF$4*幕後結果_最佳化!$R1264)*12/3</f>
        <v>-1.0536264897905141</v>
      </c>
      <c r="AE263" s="116">
        <f>(幕後結果!$AG$2+幕後結果!$AG$4*幕後結果_最佳化!$S1264)*12/3</f>
        <v>-0.6250635384657105</v>
      </c>
      <c r="AF263" s="116">
        <f>(幕後結果!$AH$2+幕後結果!$AH$4*幕後結果_最佳化!$T1264)*12/3</f>
        <v>0.74447058445264425</v>
      </c>
      <c r="AG263" s="116">
        <f>(幕後結果!$AI$2+幕後結果!$AI$4*幕後結果_最佳化!$U1264)*12/3</f>
        <v>-2.2474587561178607</v>
      </c>
      <c r="AH263" s="116">
        <f>(幕後結果!$AJ$2+幕後結果!$AJ$4*幕後結果_最佳化!$V1264)*12/3</f>
        <v>-0.84269423081735806</v>
      </c>
      <c r="AI263" s="90">
        <f>(幕後結果!$AK$2+幕後結果!$AK$4*幕後結果_最佳化!$W1264)*12/3</f>
        <v>-0.80903411090469424</v>
      </c>
      <c r="AJ263" s="50"/>
      <c r="AK263" s="50"/>
      <c r="AL263" s="50"/>
      <c r="AM263" s="98">
        <v>262</v>
      </c>
      <c r="AN263" s="116">
        <f t="shared" si="53"/>
        <v>5.0881142748111556E-2</v>
      </c>
      <c r="AO263" s="116">
        <f t="shared" si="54"/>
        <v>0.11556020092671712</v>
      </c>
      <c r="AP263" s="116">
        <f t="shared" si="55"/>
        <v>8.1034766739381661E-2</v>
      </c>
      <c r="AQ263" s="116">
        <f t="shared" si="56"/>
        <v>8.682139776939686E-2</v>
      </c>
      <c r="AR263" s="116">
        <f t="shared" si="57"/>
        <v>0.10194725148581693</v>
      </c>
      <c r="AS263" s="116">
        <f t="shared" si="58"/>
        <v>0.15525962093724863</v>
      </c>
      <c r="AT263" s="116">
        <f t="shared" si="59"/>
        <v>0.14783426355378446</v>
      </c>
      <c r="AU263" s="116">
        <f t="shared" si="60"/>
        <v>8.9639527655567999E-2</v>
      </c>
      <c r="AV263" s="116">
        <f t="shared" si="61"/>
        <v>0.15183325807766659</v>
      </c>
      <c r="AW263" s="116">
        <f t="shared" si="62"/>
        <v>1.9188570106308339E-2</v>
      </c>
      <c r="AX263" s="116">
        <f t="shared" si="63"/>
        <v>1.0000000000000002</v>
      </c>
      <c r="AY263" s="116">
        <f>SUMPRODUCT(AN263:AW263,幕後結果_最佳化!$Z$1005:$AI$1005)</f>
        <v>0.1124499736788811</v>
      </c>
      <c r="AZ263" s="116">
        <f>(SUMPRODUCT(AN263:AW263,MMULT(AN263:AW263,幕後結果!$AB$9:$AK$18)))*252</f>
        <v>4.6979359634830888E-2</v>
      </c>
      <c r="BA263" s="116">
        <f t="shared" si="64"/>
        <v>0.21674722520676218</v>
      </c>
      <c r="BB263" s="92">
        <f t="shared" si="65"/>
        <v>0.32088057234659007</v>
      </c>
      <c r="BC263" s="50"/>
      <c r="BD263" s="50"/>
    </row>
    <row r="264" spans="1:56">
      <c r="A264" s="85">
        <v>263</v>
      </c>
      <c r="B264" s="116">
        <v>0.65905760787088208</v>
      </c>
      <c r="C264" s="116">
        <v>5.4841411115701844E-2</v>
      </c>
      <c r="D264" s="116">
        <v>0.63443559709527175</v>
      </c>
      <c r="E264" s="116">
        <v>9.1387358885255399E-2</v>
      </c>
      <c r="F264" s="116">
        <v>0.15822769626753663</v>
      </c>
      <c r="G264" s="116">
        <v>2.8691367010535762E-2</v>
      </c>
      <c r="H264" s="116">
        <v>4.6133320227684349E-2</v>
      </c>
      <c r="I264" s="116">
        <v>0.39455314208138503</v>
      </c>
      <c r="J264" s="116">
        <v>0.52015099219719874</v>
      </c>
      <c r="K264" s="94">
        <v>3.9429184316832622E-2</v>
      </c>
      <c r="L264" s="95"/>
      <c r="M264" s="96">
        <v>263</v>
      </c>
      <c r="N264" s="119">
        <v>0.40989253146357468</v>
      </c>
      <c r="O264" s="119">
        <v>-1.5996203902772645</v>
      </c>
      <c r="P264" s="119">
        <v>0.34362435554036236</v>
      </c>
      <c r="Q264" s="119">
        <v>-1.3322601480206928</v>
      </c>
      <c r="R264" s="119">
        <v>-1.0017685448379861</v>
      </c>
      <c r="S264" s="119">
        <v>-1.9003840842278865</v>
      </c>
      <c r="T264" s="119">
        <v>-1.6835604867947984</v>
      </c>
      <c r="U264" s="116">
        <v>-0.26747133191382877</v>
      </c>
      <c r="V264" s="116">
        <v>5.0532544697836447E-2</v>
      </c>
      <c r="W264" s="88">
        <v>-1.7573488350772468</v>
      </c>
      <c r="X264" s="50"/>
      <c r="Y264" s="89">
        <v>263</v>
      </c>
      <c r="Z264" s="116">
        <f>(幕後結果!$AB$2+幕後結果!$AB$4*幕後結果_最佳化!$N1265)*12/3</f>
        <v>0.46061191018241526</v>
      </c>
      <c r="AA264" s="116">
        <f>(幕後結果!$AC$2+幕後結果!$AC$4*幕後結果_最佳化!$O1265)*12/3</f>
        <v>-3.5466986950263384</v>
      </c>
      <c r="AB264" s="116">
        <f>(幕後結果!$AD$2+幕後結果!$AD$4*幕後結果_最佳化!$P1265)*12/3</f>
        <v>0.72091667580642638</v>
      </c>
      <c r="AC264" s="116">
        <f>(幕後結果!$AE$2+幕後結果!$AE$4*幕後結果_最佳化!$Q1265)*12/3</f>
        <v>-0.24958588101339174</v>
      </c>
      <c r="AD264" s="116">
        <f>(幕後結果!$AF$2+幕後結果!$AF$4*幕後結果_最佳化!$R1265)*12/3</f>
        <v>-1.0224745603052572</v>
      </c>
      <c r="AE264" s="116">
        <f>(幕後結果!$AG$2+幕後結果!$AG$4*幕後結果_最佳化!$S1265)*12/3</f>
        <v>-2.1475201375851505</v>
      </c>
      <c r="AF264" s="116">
        <f>(幕後結果!$AH$2+幕後結果!$AH$4*幕後結果_最佳化!$T1265)*12/3</f>
        <v>-0.25910937950541468</v>
      </c>
      <c r="AG264" s="116">
        <f>(幕後結果!$AI$2+幕後結果!$AI$4*幕後結果_最佳化!$U1265)*12/3</f>
        <v>-1.1148397403713326</v>
      </c>
      <c r="AH264" s="116">
        <f>(幕後結果!$AJ$2+幕後結果!$AJ$4*幕後結果_最佳化!$V1265)*12/3</f>
        <v>-0.69870036105518241</v>
      </c>
      <c r="AI264" s="90">
        <f>(幕後結果!$AK$2+幕後結果!$AK$4*幕後結果_最佳化!$W1265)*12/3</f>
        <v>-1.8548257271627702</v>
      </c>
      <c r="AJ264" s="50"/>
      <c r="AK264" s="50"/>
      <c r="AL264" s="50"/>
      <c r="AM264" s="98">
        <v>263</v>
      </c>
      <c r="AN264" s="116">
        <f t="shared" si="53"/>
        <v>0.11589936032293624</v>
      </c>
      <c r="AO264" s="116">
        <f t="shared" si="54"/>
        <v>4.3417384794658662E-2</v>
      </c>
      <c r="AP264" s="116">
        <f t="shared" si="55"/>
        <v>0.10370675751564204</v>
      </c>
      <c r="AQ264" s="116">
        <f t="shared" si="56"/>
        <v>4.9417717521395399E-2</v>
      </c>
      <c r="AR264" s="116">
        <f t="shared" si="57"/>
        <v>8.3325995360644695E-2</v>
      </c>
      <c r="AS264" s="116">
        <f t="shared" si="58"/>
        <v>4.5887503197844244E-2</v>
      </c>
      <c r="AT264" s="116">
        <f t="shared" si="59"/>
        <v>0.13141567677016824</v>
      </c>
      <c r="AU264" s="116">
        <f t="shared" si="60"/>
        <v>0.13327839782499407</v>
      </c>
      <c r="AV264" s="116">
        <f t="shared" si="61"/>
        <v>0.14937926765611811</v>
      </c>
      <c r="AW264" s="116">
        <f t="shared" si="62"/>
        <v>0.14427193903559832</v>
      </c>
      <c r="AX264" s="116">
        <f t="shared" si="63"/>
        <v>1</v>
      </c>
      <c r="AY264" s="116">
        <f>SUMPRODUCT(AN264:AW264,幕後結果_最佳化!$Z$1005:$AI$1005)</f>
        <v>3.9443817168219326E-2</v>
      </c>
      <c r="AZ264" s="116">
        <f>(SUMPRODUCT(AN264:AW264,MMULT(AN264:AW264,幕後結果!$AB$9:$AK$18)))*252</f>
        <v>4.6445609831316334E-2</v>
      </c>
      <c r="BA264" s="116">
        <f t="shared" si="64"/>
        <v>0.21551243544472401</v>
      </c>
      <c r="BB264" s="92">
        <f t="shared" si="65"/>
        <v>-1.6037045958153712E-2</v>
      </c>
      <c r="BC264" s="50"/>
      <c r="BD264" s="50"/>
    </row>
    <row r="265" spans="1:56">
      <c r="A265" s="85">
        <v>264</v>
      </c>
      <c r="B265" s="116">
        <v>0.51452820894596463</v>
      </c>
      <c r="C265" s="116">
        <v>0.79059543096948648</v>
      </c>
      <c r="D265" s="116">
        <v>0.51550593388693522</v>
      </c>
      <c r="E265" s="116">
        <v>0.50313718373864424</v>
      </c>
      <c r="F265" s="116">
        <v>0.78950921486594727</v>
      </c>
      <c r="G265" s="116">
        <v>0.9856149264859726</v>
      </c>
      <c r="H265" s="116">
        <v>0.63795122797503501</v>
      </c>
      <c r="I265" s="116">
        <v>2.2933150676066827E-2</v>
      </c>
      <c r="J265" s="116">
        <v>0.15357384462401646</v>
      </c>
      <c r="K265" s="94">
        <v>0.94439670565577449</v>
      </c>
      <c r="L265" s="95"/>
      <c r="M265" s="96">
        <v>264</v>
      </c>
      <c r="N265" s="119">
        <v>3.6424872300297235E-2</v>
      </c>
      <c r="O265" s="119">
        <v>0.80848899620180348</v>
      </c>
      <c r="P265" s="119">
        <v>3.8877403643821945E-2</v>
      </c>
      <c r="Q265" s="119">
        <v>7.863834511027519E-3</v>
      </c>
      <c r="R265" s="119">
        <v>0.80471948953814221</v>
      </c>
      <c r="S265" s="119">
        <v>2.1866217663345626</v>
      </c>
      <c r="T265" s="119">
        <v>0.35298785698295299</v>
      </c>
      <c r="U265" s="116">
        <v>-1.9966216299038058</v>
      </c>
      <c r="V265" s="116">
        <v>-1.0212253402614988</v>
      </c>
      <c r="W265" s="88">
        <v>1.5927932108253811</v>
      </c>
      <c r="X265" s="50"/>
      <c r="Y265" s="89">
        <v>264</v>
      </c>
      <c r="Z265" s="116">
        <f>(幕後結果!$AB$2+幕後結果!$AB$4*幕後結果_最佳化!$N1266)*12/3</f>
        <v>-3.0670102760919429E-3</v>
      </c>
      <c r="AA265" s="116">
        <f>(幕後結果!$AC$2+幕後結果!$AC$4*幕後結果_最佳化!$O1266)*12/3</f>
        <v>-0.26059710763725752</v>
      </c>
      <c r="AB265" s="116">
        <f>(幕後結果!$AD$2+幕後結果!$AD$4*幕後結果_最佳化!$P1266)*12/3</f>
        <v>0.58911991778688511</v>
      </c>
      <c r="AC265" s="116">
        <f>(幕後結果!$AE$2+幕後結果!$AE$4*幕後結果_最佳化!$Q1266)*12/3</f>
        <v>1.04478503410417</v>
      </c>
      <c r="AD265" s="116">
        <f>(幕後結果!$AF$2+幕後結果!$AF$4*幕後結果_最佳化!$R1266)*12/3</f>
        <v>0.55319859247786896</v>
      </c>
      <c r="AE265" s="116">
        <f>(幕後結果!$AG$2+幕後結果!$AG$4*幕後結果_最佳化!$S1266)*12/3</f>
        <v>2.2324078893592851</v>
      </c>
      <c r="AF265" s="116">
        <f>(幕後結果!$AH$2+幕後結果!$AH$4*幕後結果_最佳化!$T1266)*12/3</f>
        <v>1.592839825105073</v>
      </c>
      <c r="AG265" s="116">
        <f>(幕後結果!$AI$2+幕後結果!$AI$4*幕後結果_最佳化!$U1266)*12/3</f>
        <v>-2.9305494783644979</v>
      </c>
      <c r="AH265" s="116">
        <f>(幕後結果!$AJ$2+幕後結果!$AJ$4*幕後結果_最佳化!$V1266)*12/3</f>
        <v>-0.41838786661645661</v>
      </c>
      <c r="AI265" s="90">
        <f>(幕後結果!$AK$2+幕後結果!$AK$4*幕後結果_最佳化!$W1266)*12/3</f>
        <v>0.61698051971222911</v>
      </c>
      <c r="AJ265" s="50"/>
      <c r="AK265" s="50"/>
      <c r="AL265" s="50"/>
      <c r="AM265" s="98">
        <v>264</v>
      </c>
      <c r="AN265" s="116">
        <f t="shared" si="53"/>
        <v>5.169251554388473E-2</v>
      </c>
      <c r="AO265" s="116">
        <f t="shared" si="54"/>
        <v>0.16520943167043442</v>
      </c>
      <c r="AP265" s="116">
        <f t="shared" si="55"/>
        <v>7.4389998996012632E-2</v>
      </c>
      <c r="AQ265" s="116">
        <f t="shared" si="56"/>
        <v>0.10547761943521536</v>
      </c>
      <c r="AR265" s="116">
        <f t="shared" si="57"/>
        <v>3.5728938776712425E-2</v>
      </c>
      <c r="AS265" s="116">
        <f t="shared" si="58"/>
        <v>0.17457519390398135</v>
      </c>
      <c r="AT265" s="116">
        <f t="shared" si="59"/>
        <v>8.6300384598466534E-2</v>
      </c>
      <c r="AU265" s="116">
        <f t="shared" si="60"/>
        <v>0.158896138066075</v>
      </c>
      <c r="AV265" s="116">
        <f t="shared" si="61"/>
        <v>4.3743225102507791E-2</v>
      </c>
      <c r="AW265" s="116">
        <f t="shared" si="62"/>
        <v>0.10398655390670986</v>
      </c>
      <c r="AX265" s="116">
        <f t="shared" si="63"/>
        <v>1</v>
      </c>
      <c r="AY265" s="116">
        <f>SUMPRODUCT(AN265:AW265,幕後結果_最佳化!$Z$1005:$AI$1005)</f>
        <v>-0.10851552211157844</v>
      </c>
      <c r="AZ265" s="116">
        <f>(SUMPRODUCT(AN265:AW265,MMULT(AN265:AW265,幕後結果!$AB$9:$AK$18)))*252</f>
        <v>5.3077897956109003E-2</v>
      </c>
      <c r="BA265" s="116">
        <f t="shared" si="64"/>
        <v>0.23038641009423494</v>
      </c>
      <c r="BB265" s="92">
        <f t="shared" si="65"/>
        <v>-0.65722419152086686</v>
      </c>
      <c r="BC265" s="50"/>
      <c r="BD265" s="50"/>
    </row>
    <row r="266" spans="1:56">
      <c r="A266" s="85">
        <v>265</v>
      </c>
      <c r="B266" s="116">
        <v>0.36406443950996459</v>
      </c>
      <c r="C266" s="116">
        <v>0.46425882806380647</v>
      </c>
      <c r="D266" s="116">
        <v>0.38425418759015351</v>
      </c>
      <c r="E266" s="116">
        <v>0.82269135181826369</v>
      </c>
      <c r="F266" s="116">
        <v>0.36009916242053697</v>
      </c>
      <c r="G266" s="116">
        <v>0.33450068377235898</v>
      </c>
      <c r="H266" s="116">
        <v>0.68230921107939002</v>
      </c>
      <c r="I266" s="116">
        <v>0.28070638933769287</v>
      </c>
      <c r="J266" s="116">
        <v>0.53942091514330692</v>
      </c>
      <c r="K266" s="94">
        <v>0.45008315150557188</v>
      </c>
      <c r="L266" s="95"/>
      <c r="M266" s="96">
        <v>265</v>
      </c>
      <c r="N266" s="119">
        <v>-0.34761561329840296</v>
      </c>
      <c r="O266" s="119">
        <v>-8.9710016369529688E-2</v>
      </c>
      <c r="P266" s="119">
        <v>-0.29432656508662014</v>
      </c>
      <c r="Q266" s="119">
        <v>0.92567039755080371</v>
      </c>
      <c r="R266" s="119">
        <v>-0.35819374907589213</v>
      </c>
      <c r="S266" s="119">
        <v>-0.4275189748692918</v>
      </c>
      <c r="T266" s="119">
        <v>0.4741659424116505</v>
      </c>
      <c r="U266" s="116">
        <v>-0.58074433178807461</v>
      </c>
      <c r="V266" s="116">
        <v>9.8974937050070266E-2</v>
      </c>
      <c r="W266" s="88">
        <v>-0.12545126756309027</v>
      </c>
      <c r="X266" s="50"/>
      <c r="Y266" s="89">
        <v>265</v>
      </c>
      <c r="Z266" s="116">
        <f>(幕後結果!$AB$2+幕後結果!$AB$4*幕後結果_最佳化!$N1267)*12/3</f>
        <v>-0.47987262759171229</v>
      </c>
      <c r="AA266" s="116">
        <f>(幕後結果!$AC$2+幕後結果!$AC$4*幕後結果_最佳化!$O1267)*12/3</f>
        <v>-1.5317482364817143</v>
      </c>
      <c r="AB266" s="116">
        <f>(幕後結果!$AD$2+幕後結果!$AD$4*幕後結果_最佳化!$P1267)*12/3</f>
        <v>9.3692501793102123E-2</v>
      </c>
      <c r="AC266" s="116">
        <f>(幕後結果!$AE$2+幕後結果!$AE$4*幕後結果_最佳化!$Q1267)*12/3</f>
        <v>1.4535018813846543</v>
      </c>
      <c r="AD266" s="116">
        <f>(幕後結果!$AF$2+幕後結果!$AF$4*幕後結果_最佳化!$R1267)*12/3</f>
        <v>-0.26904904724888346</v>
      </c>
      <c r="AE266" s="116">
        <f>(幕後結果!$AG$2+幕後結果!$AG$4*幕後結果_最佳化!$S1267)*12/3</f>
        <v>0.34309297351332901</v>
      </c>
      <c r="AF266" s="116">
        <f>(幕後結果!$AH$2+幕後結果!$AH$4*幕後結果_最佳化!$T1267)*12/3</f>
        <v>1.3597924647445128</v>
      </c>
      <c r="AG266" s="116">
        <f>(幕後結果!$AI$2+幕後結果!$AI$4*幕後結果_最佳化!$U1267)*12/3</f>
        <v>-1.7777850006357461</v>
      </c>
      <c r="AH266" s="116">
        <f>(幕後結果!$AJ$2+幕後結果!$AJ$4*幕後結果_最佳化!$V1267)*12/3</f>
        <v>8.7118389322655754E-2</v>
      </c>
      <c r="AI266" s="90">
        <f>(幕後結果!$AK$2+幕後結果!$AK$4*幕後結果_最佳化!$W1267)*12/3</f>
        <v>-0.61307654340861928</v>
      </c>
      <c r="AJ266" s="50"/>
      <c r="AK266" s="50"/>
      <c r="AL266" s="50"/>
      <c r="AM266" s="98">
        <v>265</v>
      </c>
      <c r="AN266" s="116">
        <f t="shared" si="53"/>
        <v>0.17613758424058668</v>
      </c>
      <c r="AO266" s="116">
        <f t="shared" si="54"/>
        <v>9.5886145477564362E-3</v>
      </c>
      <c r="AP266" s="116">
        <f t="shared" si="55"/>
        <v>6.8627053792090109E-2</v>
      </c>
      <c r="AQ266" s="116">
        <f t="shared" si="56"/>
        <v>7.3934626279521229E-2</v>
      </c>
      <c r="AR266" s="116">
        <f t="shared" si="57"/>
        <v>0.14708710443854703</v>
      </c>
      <c r="AS266" s="116">
        <f t="shared" si="58"/>
        <v>0.12411433341452172</v>
      </c>
      <c r="AT266" s="116">
        <f t="shared" si="59"/>
        <v>0.12584238574281265</v>
      </c>
      <c r="AU266" s="116">
        <f t="shared" si="60"/>
        <v>0.11912224943304564</v>
      </c>
      <c r="AV266" s="116">
        <f t="shared" si="61"/>
        <v>5.1773161336711143E-2</v>
      </c>
      <c r="AW266" s="116">
        <f t="shared" si="62"/>
        <v>0.10377288677440716</v>
      </c>
      <c r="AX266" s="116">
        <f t="shared" si="63"/>
        <v>0.99999999999999978</v>
      </c>
      <c r="AY266" s="116">
        <f>SUMPRODUCT(AN266:AW266,幕後結果_最佳化!$Z$1005:$AI$1005)</f>
        <v>0.12189951202271329</v>
      </c>
      <c r="AZ266" s="116">
        <f>(SUMPRODUCT(AN266:AW266,MMULT(AN266:AW266,幕後結果!$AB$9:$AK$18)))*252</f>
        <v>4.8433421851562165E-2</v>
      </c>
      <c r="BA266" s="116">
        <f t="shared" si="64"/>
        <v>0.22007594564504809</v>
      </c>
      <c r="BB266" s="92">
        <f t="shared" si="65"/>
        <v>0.35896477368829999</v>
      </c>
      <c r="BC266" s="50"/>
      <c r="BD266" s="50"/>
    </row>
    <row r="267" spans="1:56">
      <c r="A267" s="85">
        <v>266</v>
      </c>
      <c r="B267" s="116">
        <v>0.11685221627525388</v>
      </c>
      <c r="C267" s="116">
        <v>0.64801137818942256</v>
      </c>
      <c r="D267" s="116">
        <v>0.64419000308014529</v>
      </c>
      <c r="E267" s="116">
        <v>0.67071244976553768</v>
      </c>
      <c r="F267" s="116">
        <v>0.65157349410518317</v>
      </c>
      <c r="G267" s="116">
        <v>0.37324424266621148</v>
      </c>
      <c r="H267" s="116">
        <v>0.61734108095303841</v>
      </c>
      <c r="I267" s="116">
        <v>0.5587505695559134</v>
      </c>
      <c r="J267" s="116">
        <v>6.5558594513101864E-2</v>
      </c>
      <c r="K267" s="94">
        <v>0.7651327602338871</v>
      </c>
      <c r="L267" s="95"/>
      <c r="M267" s="96">
        <v>266</v>
      </c>
      <c r="N267" s="119">
        <v>-1.1908704859942929</v>
      </c>
      <c r="O267" s="119">
        <v>0.37995712262222781</v>
      </c>
      <c r="P267" s="119">
        <v>0.36968126357296349</v>
      </c>
      <c r="Q267" s="119">
        <v>0.44188130378555296</v>
      </c>
      <c r="R267" s="119">
        <v>0.38957206549918405</v>
      </c>
      <c r="S267" s="119">
        <v>-0.32327301939851572</v>
      </c>
      <c r="T267" s="119">
        <v>0.29850489835515848</v>
      </c>
      <c r="U267" s="116">
        <v>0.14780221542402591</v>
      </c>
      <c r="V267" s="116">
        <v>-1.5097109772354034</v>
      </c>
      <c r="W267" s="88">
        <v>0.72291113911350902</v>
      </c>
      <c r="X267" s="50"/>
      <c r="Y267" s="89">
        <v>266</v>
      </c>
      <c r="Z267" s="116">
        <f>(幕後結果!$AB$2+幕後結果!$AB$4*幕後結果_最佳化!$N1268)*12/3</f>
        <v>-1.5268160494639231</v>
      </c>
      <c r="AA267" s="116">
        <f>(幕後結果!$AC$2+幕後結果!$AC$4*幕後結果_最佳化!$O1268)*12/3</f>
        <v>-0.95777892900032524</v>
      </c>
      <c r="AB267" s="116">
        <f>(幕後結果!$AD$2+幕後結果!$AD$4*幕後結果_最佳化!$P1268)*12/3</f>
        <v>0.4624162296174516</v>
      </c>
      <c r="AC267" s="116">
        <f>(幕後結果!$AE$2+幕後結果!$AE$4*幕後結果_最佳化!$Q1268)*12/3</f>
        <v>1.2902475033576541</v>
      </c>
      <c r="AD267" s="116">
        <f>(幕後結果!$AF$2+幕後結果!$AF$4*幕後結果_最佳化!$R1268)*12/3</f>
        <v>0.34218727698116957</v>
      </c>
      <c r="AE267" s="116">
        <f>(幕後結果!$AG$2+幕後結果!$AG$4*幕後結果_最佳化!$S1268)*12/3</f>
        <v>0.28939522798328715</v>
      </c>
      <c r="AF267" s="116">
        <f>(幕後結果!$AH$2+幕後結果!$AH$4*幕後結果_最佳化!$T1268)*12/3</f>
        <v>1.2662723407798886</v>
      </c>
      <c r="AG267" s="116">
        <f>(幕後結果!$AI$2+幕後結果!$AI$4*幕後結果_最佳化!$U1268)*12/3</f>
        <v>-1.2563915395051599</v>
      </c>
      <c r="AH267" s="116">
        <f>(幕後結果!$AJ$2+幕後結果!$AJ$4*幕後結果_最佳化!$V1268)*12/3</f>
        <v>-0.86250767622568658</v>
      </c>
      <c r="AI267" s="90">
        <f>(幕後結果!$AK$2+幕後結果!$AK$4*幕後結果_最佳化!$W1268)*12/3</f>
        <v>-0.30456899256089343</v>
      </c>
      <c r="AJ267" s="50"/>
      <c r="AK267" s="50"/>
      <c r="AL267" s="50"/>
      <c r="AM267" s="98">
        <v>266</v>
      </c>
      <c r="AN267" s="116">
        <f t="shared" si="53"/>
        <v>0.12470734086643681</v>
      </c>
      <c r="AO267" s="116">
        <f t="shared" si="54"/>
        <v>5.1005677171455412E-2</v>
      </c>
      <c r="AP267" s="116">
        <f t="shared" si="55"/>
        <v>0.10963947039679439</v>
      </c>
      <c r="AQ267" s="116">
        <f t="shared" si="56"/>
        <v>0.13597243614840643</v>
      </c>
      <c r="AR267" s="116">
        <f t="shared" si="57"/>
        <v>0.10118157880752254</v>
      </c>
      <c r="AS267" s="116">
        <f t="shared" si="58"/>
        <v>8.2314539847338081E-2</v>
      </c>
      <c r="AT267" s="116">
        <f t="shared" si="59"/>
        <v>7.8715309659762242E-2</v>
      </c>
      <c r="AU267" s="116">
        <f t="shared" si="60"/>
        <v>7.4907208068720976E-2</v>
      </c>
      <c r="AV267" s="116">
        <f t="shared" si="61"/>
        <v>0.10894893124435046</v>
      </c>
      <c r="AW267" s="116">
        <f t="shared" si="62"/>
        <v>0.13260750778921282</v>
      </c>
      <c r="AX267" s="116">
        <f t="shared" si="63"/>
        <v>1</v>
      </c>
      <c r="AY267" s="116">
        <f>SUMPRODUCT(AN267:AW267,幕後結果_最佳化!$Z$1005:$AI$1005)</f>
        <v>0.10820804245900442</v>
      </c>
      <c r="AZ267" s="116">
        <f>(SUMPRODUCT(AN267:AW267,MMULT(AN267:AW267,幕後結果!$AB$9:$AK$18)))*252</f>
        <v>4.2465404945641307E-2</v>
      </c>
      <c r="BA267" s="116">
        <f t="shared" si="64"/>
        <v>0.20607135886784778</v>
      </c>
      <c r="BB267" s="92">
        <f t="shared" si="65"/>
        <v>0.31691955067315325</v>
      </c>
      <c r="BC267" s="50"/>
      <c r="BD267" s="50"/>
    </row>
    <row r="268" spans="1:56">
      <c r="A268" s="85">
        <v>267</v>
      </c>
      <c r="B268" s="116">
        <v>1.278901095092233E-2</v>
      </c>
      <c r="C268" s="116">
        <v>0.48170713629214723</v>
      </c>
      <c r="D268" s="116">
        <v>3.4662139094266076E-2</v>
      </c>
      <c r="E268" s="116">
        <v>0.94938516690000396</v>
      </c>
      <c r="F268" s="116">
        <v>0.9853757418710789</v>
      </c>
      <c r="G268" s="116">
        <v>4.6743926326022311E-2</v>
      </c>
      <c r="H268" s="116">
        <v>0.23528468208248499</v>
      </c>
      <c r="I268" s="116">
        <v>0.62753232530172665</v>
      </c>
      <c r="J268" s="116">
        <v>0.72940982727912762</v>
      </c>
      <c r="K268" s="94">
        <v>0.259186077202469</v>
      </c>
      <c r="L268" s="95"/>
      <c r="M268" s="96">
        <v>267</v>
      </c>
      <c r="N268" s="119">
        <v>-2.2325592800792862</v>
      </c>
      <c r="O268" s="119">
        <v>-4.5869489296635105E-2</v>
      </c>
      <c r="P268" s="119">
        <v>-1.8163005679358859</v>
      </c>
      <c r="Q268" s="119">
        <v>1.6389212273948734</v>
      </c>
      <c r="R268" s="119">
        <v>2.1801206930453083</v>
      </c>
      <c r="S268" s="119">
        <v>-1.6772794318965414</v>
      </c>
      <c r="T268" s="119">
        <v>-0.72155296772076805</v>
      </c>
      <c r="U268" s="116">
        <v>0.32532468603038994</v>
      </c>
      <c r="V268" s="116">
        <v>0.61102905485865577</v>
      </c>
      <c r="W268" s="88">
        <v>-0.64585671453881888</v>
      </c>
      <c r="X268" s="50"/>
      <c r="Y268" s="89">
        <v>267</v>
      </c>
      <c r="Z268" s="116">
        <f>(幕後結果!$AB$2+幕後結果!$AB$4*幕後結果_最佳化!$N1269)*12/3</f>
        <v>-2.8201251851925555</v>
      </c>
      <c r="AA268" s="116">
        <f>(幕後結果!$AC$2+幕後結果!$AC$4*幕後結果_最佳化!$O1269)*12/3</f>
        <v>-1.635106262486693</v>
      </c>
      <c r="AB268" s="116">
        <f>(幕後結果!$AD$2+幕後結果!$AD$4*幕後結果_最佳化!$P1269)*12/3</f>
        <v>-1.7875104277403018</v>
      </c>
      <c r="AC268" s="116">
        <f>(幕後結果!$AE$2+幕後結果!$AE$4*幕後結果_最佳化!$Q1269)*12/3</f>
        <v>1.5072412487355977</v>
      </c>
      <c r="AD268" s="116">
        <f>(幕後結果!$AF$2+幕後結果!$AF$4*幕後結果_最佳化!$R1269)*12/3</f>
        <v>1.426527239720726</v>
      </c>
      <c r="AE268" s="116">
        <f>(幕後結果!$AG$2+幕後結果!$AG$4*幕後結果_最佳化!$S1269)*12/3</f>
        <v>-0.599727689696958</v>
      </c>
      <c r="AF268" s="116">
        <f>(幕後結果!$AH$2+幕後結果!$AH$4*幕後結果_最佳化!$T1269)*12/3</f>
        <v>0.27146011522176916</v>
      </c>
      <c r="AG268" s="116">
        <f>(幕後結果!$AI$2+幕後結果!$AI$4*幕後結果_最佳化!$U1269)*12/3</f>
        <v>-1.3348584000736006</v>
      </c>
      <c r="AH268" s="116">
        <f>(幕後結果!$AJ$2+幕後結果!$AJ$4*幕後結果_最佳化!$V1269)*12/3</f>
        <v>2.7422698534567067E-2</v>
      </c>
      <c r="AI268" s="90">
        <f>(幕後結果!$AK$2+幕後結果!$AK$4*幕後結果_最佳化!$W1269)*12/3</f>
        <v>-0.90524794797833419</v>
      </c>
      <c r="AJ268" s="50"/>
      <c r="AK268" s="50"/>
      <c r="AL268" s="50"/>
      <c r="AM268" s="98">
        <v>267</v>
      </c>
      <c r="AN268" s="116">
        <f t="shared" si="53"/>
        <v>0.21933780245223131</v>
      </c>
      <c r="AO268" s="116">
        <f t="shared" si="54"/>
        <v>0.21120803480751033</v>
      </c>
      <c r="AP268" s="116">
        <f t="shared" si="55"/>
        <v>4.4845713599270164E-2</v>
      </c>
      <c r="AQ268" s="116">
        <f t="shared" si="56"/>
        <v>5.6335242692761599E-2</v>
      </c>
      <c r="AR268" s="116">
        <f t="shared" si="57"/>
        <v>1.3537570584956221E-2</v>
      </c>
      <c r="AS268" s="116">
        <f t="shared" si="58"/>
        <v>3.6444861452385235E-2</v>
      </c>
      <c r="AT268" s="116">
        <f t="shared" si="59"/>
        <v>4.4696807942892162E-3</v>
      </c>
      <c r="AU268" s="116">
        <f t="shared" si="60"/>
        <v>0.12214975172717922</v>
      </c>
      <c r="AV268" s="116">
        <f t="shared" si="61"/>
        <v>9.485435618412405E-2</v>
      </c>
      <c r="AW268" s="116">
        <f t="shared" si="62"/>
        <v>0.19681698570529244</v>
      </c>
      <c r="AX268" s="116">
        <f t="shared" si="63"/>
        <v>0.99999999999999978</v>
      </c>
      <c r="AY268" s="116">
        <f>SUMPRODUCT(AN268:AW268,幕後結果_最佳化!$Z$1005:$AI$1005)</f>
        <v>-0.37390559492393094</v>
      </c>
      <c r="AZ268" s="116">
        <f>(SUMPRODUCT(AN268:AW268,MMULT(AN268:AW268,幕後結果!$AB$9:$AK$18)))*252</f>
        <v>6.6772424914523509E-2</v>
      </c>
      <c r="BA268" s="116">
        <f t="shared" si="64"/>
        <v>0.25840360855553762</v>
      </c>
      <c r="BB268" s="92">
        <f t="shared" si="65"/>
        <v>-1.6130022225844753</v>
      </c>
      <c r="BC268" s="50"/>
      <c r="BD268" s="50"/>
    </row>
    <row r="269" spans="1:56">
      <c r="A269" s="85">
        <v>268</v>
      </c>
      <c r="B269" s="116">
        <v>0.17058477048145249</v>
      </c>
      <c r="C269" s="116">
        <v>0.11217552503123085</v>
      </c>
      <c r="D269" s="116">
        <v>7.4308520288322244E-2</v>
      </c>
      <c r="E269" s="116">
        <v>0.98052287615359579</v>
      </c>
      <c r="F269" s="116">
        <v>0.17053577531827258</v>
      </c>
      <c r="G269" s="116">
        <v>0.63234510407246081</v>
      </c>
      <c r="H269" s="116">
        <v>0.87788197493853448</v>
      </c>
      <c r="I269" s="116">
        <v>0.76590292714533192</v>
      </c>
      <c r="J269" s="116">
        <v>0.97105360666390572</v>
      </c>
      <c r="K269" s="94">
        <v>0.63700700645285258</v>
      </c>
      <c r="L269" s="95"/>
      <c r="M269" s="96">
        <v>268</v>
      </c>
      <c r="N269" s="119">
        <v>-0.95185693824183137</v>
      </c>
      <c r="O269" s="119">
        <v>-1.2150394379619052</v>
      </c>
      <c r="P269" s="119">
        <v>-1.4444336156824686</v>
      </c>
      <c r="Q269" s="119">
        <v>2.0646698658416125</v>
      </c>
      <c r="R269" s="119">
        <v>-0.95205014635013274</v>
      </c>
      <c r="S269" s="119">
        <v>0.33807085671280729</v>
      </c>
      <c r="T269" s="119">
        <v>1.1644639363358613</v>
      </c>
      <c r="U269" s="116">
        <v>0.72542042618828029</v>
      </c>
      <c r="V269" s="116">
        <v>1.8965088817009663</v>
      </c>
      <c r="W269" s="88">
        <v>0.35047001819329121</v>
      </c>
      <c r="X269" s="50"/>
      <c r="Y269" s="89">
        <v>268</v>
      </c>
      <c r="Z269" s="116">
        <f>(幕後結果!$AB$2+幕後結果!$AB$4*幕後結果_最佳化!$N1270)*12/3</f>
        <v>-1.2300686843905606</v>
      </c>
      <c r="AA269" s="116">
        <f>(幕後結果!$AC$2+幕後結果!$AC$4*幕後結果_最佳化!$O1270)*12/3</f>
        <v>-3.1350337992264214</v>
      </c>
      <c r="AB269" s="116">
        <f>(幕後結果!$AD$2+幕後結果!$AD$4*幕後結果_最佳化!$P1270)*12/3</f>
        <v>-1.1985170866214978</v>
      </c>
      <c r="AC269" s="116">
        <f>(幕後結果!$AE$2+幕後結果!$AE$4*幕後結果_最佳化!$Q1270)*12/3</f>
        <v>1.777627608719172</v>
      </c>
      <c r="AD269" s="116">
        <f>(幕後結果!$AF$2+幕後結果!$AF$4*幕後結果_最佳化!$R1270)*12/3</f>
        <v>-0.78613067970170614</v>
      </c>
      <c r="AE269" s="116">
        <f>(幕後結果!$AG$2+幕後結果!$AG$4*幕後結果_最佳化!$S1270)*12/3</f>
        <v>0.84052717912498875</v>
      </c>
      <c r="AF269" s="116">
        <f>(幕後結果!$AH$2+幕後結果!$AH$4*幕後結果_最佳化!$T1270)*12/3</f>
        <v>1.4986758748832092</v>
      </c>
      <c r="AG269" s="116">
        <f>(幕後結果!$AI$2+幕後結果!$AI$4*幕後結果_最佳化!$U1270)*12/3</f>
        <v>-0.59304424250464272</v>
      </c>
      <c r="AH269" s="116">
        <f>(幕後結果!$AJ$2+幕後結果!$AJ$4*幕後結果_最佳化!$V1270)*12/3</f>
        <v>0.97867878993016821</v>
      </c>
      <c r="AI269" s="90">
        <f>(幕後結果!$AK$2+幕後結果!$AK$4*幕後結果_最佳化!$W1270)*12/3</f>
        <v>-0.51714869859828505</v>
      </c>
      <c r="AJ269" s="50"/>
      <c r="AK269" s="50"/>
      <c r="AL269" s="50"/>
      <c r="AM269" s="98">
        <v>268</v>
      </c>
      <c r="AN269" s="116">
        <f t="shared" si="53"/>
        <v>0.17404943701650194</v>
      </c>
      <c r="AO269" s="116">
        <f t="shared" si="54"/>
        <v>6.5404073463723539E-2</v>
      </c>
      <c r="AP269" s="116">
        <f t="shared" si="55"/>
        <v>0.1301862901201179</v>
      </c>
      <c r="AQ269" s="116">
        <f t="shared" si="56"/>
        <v>0.14452978985704953</v>
      </c>
      <c r="AR269" s="116">
        <f t="shared" si="57"/>
        <v>3.8820551923193704E-2</v>
      </c>
      <c r="AS269" s="116">
        <f t="shared" si="58"/>
        <v>4.3439459352900611E-2</v>
      </c>
      <c r="AT269" s="116">
        <f t="shared" si="59"/>
        <v>5.9944243429137109E-2</v>
      </c>
      <c r="AU269" s="116">
        <f t="shared" si="60"/>
        <v>7.4293578282605124E-3</v>
      </c>
      <c r="AV269" s="116">
        <f t="shared" si="61"/>
        <v>0.19273135286046844</v>
      </c>
      <c r="AW269" s="116">
        <f t="shared" si="62"/>
        <v>0.14346544414864668</v>
      </c>
      <c r="AX269" s="116">
        <f t="shared" si="63"/>
        <v>1</v>
      </c>
      <c r="AY269" s="116">
        <f>SUMPRODUCT(AN269:AW269,幕後結果_最佳化!$Z$1005:$AI$1005)</f>
        <v>0.13680089780089169</v>
      </c>
      <c r="AZ269" s="116">
        <f>(SUMPRODUCT(AN269:AW269,MMULT(AN269:AW269,幕後結果!$AB$9:$AK$18)))*252</f>
        <v>4.8553359259554292E-2</v>
      </c>
      <c r="BA269" s="116">
        <f t="shared" si="64"/>
        <v>0.22034826811108429</v>
      </c>
      <c r="BB269" s="92">
        <f t="shared" si="65"/>
        <v>0.42614765528156268</v>
      </c>
      <c r="BC269" s="50"/>
      <c r="BD269" s="50"/>
    </row>
    <row r="270" spans="1:56">
      <c r="A270" s="85">
        <v>269</v>
      </c>
      <c r="B270" s="116">
        <v>0.84483580099231603</v>
      </c>
      <c r="C270" s="116">
        <v>0.92480175827206157</v>
      </c>
      <c r="D270" s="116">
        <v>0.48678088027544386</v>
      </c>
      <c r="E270" s="116">
        <v>0.97862911352547233</v>
      </c>
      <c r="F270" s="116">
        <v>0.29909357963914984</v>
      </c>
      <c r="G270" s="116">
        <v>0.63422997249429613</v>
      </c>
      <c r="H270" s="116">
        <v>0.86814462580954066</v>
      </c>
      <c r="I270" s="116">
        <v>0.44638653605865919</v>
      </c>
      <c r="J270" s="116">
        <v>0.10579545289180392</v>
      </c>
      <c r="K270" s="94">
        <v>0.73718842528468498</v>
      </c>
      <c r="L270" s="95"/>
      <c r="M270" s="96">
        <v>269</v>
      </c>
      <c r="N270" s="119">
        <v>1.0145331953188077</v>
      </c>
      <c r="O270" s="119">
        <v>1.4381324271570513</v>
      </c>
      <c r="P270" s="119">
        <v>-3.314148513732329E-2</v>
      </c>
      <c r="Q270" s="119">
        <v>2.026224608624025</v>
      </c>
      <c r="R270" s="119">
        <v>-0.52700925818496791</v>
      </c>
      <c r="S270" s="119">
        <v>0.34307763614723719</v>
      </c>
      <c r="T270" s="119">
        <v>1.1176634738658642</v>
      </c>
      <c r="U270" s="116">
        <v>-0.13479612191477239</v>
      </c>
      <c r="V270" s="116">
        <v>-1.2492028064743086</v>
      </c>
      <c r="W270" s="88">
        <v>0.63470144749277801</v>
      </c>
      <c r="X270" s="50"/>
      <c r="Y270" s="89">
        <v>269</v>
      </c>
      <c r="Z270" s="116">
        <f>(幕後結果!$AB$2+幕後結果!$AB$4*幕後結果_最佳化!$N1271)*12/3</f>
        <v>1.2113037663657067</v>
      </c>
      <c r="AA270" s="116">
        <f>(幕後結果!$AC$2+幕後結果!$AC$4*幕後結果_最佳化!$O1271)*12/3</f>
        <v>0.69208047245981275</v>
      </c>
      <c r="AB270" s="116">
        <f>(幕後結果!$AD$2+幕後結果!$AD$4*幕後結果_最佳化!$P1271)*12/3</f>
        <v>0.88529267560146785</v>
      </c>
      <c r="AC270" s="116">
        <f>(幕後結果!$AE$2+幕後結果!$AE$4*幕後結果_最佳化!$Q1271)*12/3</f>
        <v>2.6586334703336059</v>
      </c>
      <c r="AD270" s="116">
        <f>(幕後結果!$AF$2+幕後結果!$AF$4*幕後結果_最佳化!$R1271)*12/3</f>
        <v>-0.15008355371851362</v>
      </c>
      <c r="AE270" s="116">
        <f>(幕後結果!$AG$2+幕後結果!$AG$4*幕後結果_最佳化!$S1271)*12/3</f>
        <v>2.226748916966208</v>
      </c>
      <c r="AF270" s="116">
        <f>(幕後結果!$AH$2+幕後結果!$AH$4*幕後結果_最佳化!$T1271)*12/3</f>
        <v>2.0919048150299218</v>
      </c>
      <c r="AG270" s="116">
        <f>(幕後結果!$AI$2+幕後結果!$AI$4*幕後結果_最佳化!$U1271)*12/3</f>
        <v>-0.65776997663336467</v>
      </c>
      <c r="AH270" s="116">
        <f>(幕後結果!$AJ$2+幕後結果!$AJ$4*幕後結果_最佳化!$V1271)*12/3</f>
        <v>0.13099152303234762</v>
      </c>
      <c r="AI270" s="90">
        <f>(幕後結果!$AK$2+幕後結果!$AK$4*幕後結果_最佳化!$W1271)*12/3</f>
        <v>0.33817777513432928</v>
      </c>
      <c r="AJ270" s="50"/>
      <c r="AK270" s="50"/>
      <c r="AL270" s="50"/>
      <c r="AM270" s="98">
        <v>269</v>
      </c>
      <c r="AN270" s="116">
        <f t="shared" si="53"/>
        <v>0.16121510367525965</v>
      </c>
      <c r="AO270" s="116">
        <f t="shared" si="54"/>
        <v>2.8576952100678534E-2</v>
      </c>
      <c r="AP270" s="116">
        <f t="shared" si="55"/>
        <v>8.438273227893317E-2</v>
      </c>
      <c r="AQ270" s="116">
        <f t="shared" si="56"/>
        <v>6.3515872907559945E-2</v>
      </c>
      <c r="AR270" s="116">
        <f t="shared" si="57"/>
        <v>0.14000882226170197</v>
      </c>
      <c r="AS270" s="116">
        <f t="shared" si="58"/>
        <v>7.7687916738785459E-2</v>
      </c>
      <c r="AT270" s="116">
        <f t="shared" si="59"/>
        <v>0.13038217511348207</v>
      </c>
      <c r="AU270" s="116">
        <f t="shared" si="60"/>
        <v>4.7318820826810139E-2</v>
      </c>
      <c r="AV270" s="116">
        <f t="shared" si="61"/>
        <v>0.15314914268321589</v>
      </c>
      <c r="AW270" s="116">
        <f t="shared" si="62"/>
        <v>0.11376246141357316</v>
      </c>
      <c r="AX270" s="116">
        <f t="shared" si="63"/>
        <v>1</v>
      </c>
      <c r="AY270" s="116">
        <f>SUMPRODUCT(AN270:AW270,幕後結果_最佳化!$Z$1005:$AI$1005)</f>
        <v>0.15376389865410306</v>
      </c>
      <c r="AZ270" s="116">
        <f>(SUMPRODUCT(AN270:AW270,MMULT(AN270:AW270,幕後結果!$AB$9:$AK$18)))*252</f>
        <v>4.4396448279297264E-2</v>
      </c>
      <c r="BA270" s="116">
        <f t="shared" si="64"/>
        <v>0.21070464702824487</v>
      </c>
      <c r="BB270" s="92">
        <f t="shared" si="65"/>
        <v>0.52615782431814051</v>
      </c>
      <c r="BC270" s="50"/>
      <c r="BD270" s="50"/>
    </row>
    <row r="271" spans="1:56">
      <c r="A271" s="85">
        <v>270</v>
      </c>
      <c r="B271" s="116">
        <v>0.18257471148361382</v>
      </c>
      <c r="C271" s="116">
        <v>0.657558575401469</v>
      </c>
      <c r="D271" s="116">
        <v>0.63292009429899609</v>
      </c>
      <c r="E271" s="116">
        <v>0.4395903432863435</v>
      </c>
      <c r="F271" s="116">
        <v>0.75740889444968573</v>
      </c>
      <c r="G271" s="116">
        <v>8.3827859252021408E-2</v>
      </c>
      <c r="H271" s="116">
        <v>0.26118471483298311</v>
      </c>
      <c r="I271" s="116">
        <v>0.21509559778846254</v>
      </c>
      <c r="J271" s="116">
        <v>0.93311563529337205</v>
      </c>
      <c r="K271" s="94">
        <v>0.2426066304348673</v>
      </c>
      <c r="L271" s="95"/>
      <c r="M271" s="96">
        <v>270</v>
      </c>
      <c r="N271" s="119">
        <v>-0.90559657373308122</v>
      </c>
      <c r="O271" s="119">
        <v>0.40580913077960973</v>
      </c>
      <c r="P271" s="119">
        <v>0.3395973004114709</v>
      </c>
      <c r="Q271" s="119">
        <v>-0.15200792306417182</v>
      </c>
      <c r="R271" s="119">
        <v>0.69799197766317478</v>
      </c>
      <c r="S271" s="119">
        <v>-1.3797756942087633</v>
      </c>
      <c r="T271" s="119">
        <v>-0.63969727151064937</v>
      </c>
      <c r="U271" s="116">
        <v>-0.7888645183283407</v>
      </c>
      <c r="V271" s="116">
        <v>1.4994044903058732</v>
      </c>
      <c r="W271" s="88">
        <v>-0.69794232947993018</v>
      </c>
      <c r="X271" s="50"/>
      <c r="Y271" s="89">
        <v>270</v>
      </c>
      <c r="Z271" s="116">
        <f>(幕後結果!$AB$2+幕後結果!$AB$4*幕後結果_最佳化!$N1272)*12/3</f>
        <v>-1.1726341104745992</v>
      </c>
      <c r="AA271" s="116">
        <f>(幕後結果!$AC$2+幕後結果!$AC$4*幕後結果_最佳化!$O1272)*12/3</f>
        <v>-0.89736693152589497</v>
      </c>
      <c r="AB271" s="116">
        <f>(幕後結果!$AD$2+幕後結果!$AD$4*幕後結果_最佳化!$P1272)*12/3</f>
        <v>0.52490989806187305</v>
      </c>
      <c r="AC271" s="116">
        <f>(幕後結果!$AE$2+幕後結果!$AE$4*幕後結果_最佳化!$Q1272)*12/3</f>
        <v>0.87395988322954865</v>
      </c>
      <c r="AD271" s="116">
        <f>(幕後結果!$AF$2+幕後結果!$AF$4*幕後結果_最佳化!$R1272)*12/3</f>
        <v>0.48924720805003591</v>
      </c>
      <c r="AE271" s="116">
        <f>(幕後結果!$AG$2+幕後結果!$AG$4*幕後結果_最佳化!$S1272)*12/3</f>
        <v>-0.71667344551767664</v>
      </c>
      <c r="AF271" s="116">
        <f>(幕後結果!$AH$2+幕後結果!$AH$4*幕後結果_最佳化!$T1272)*12/3</f>
        <v>0.63746136886365179</v>
      </c>
      <c r="AG271" s="116">
        <f>(幕後結果!$AI$2+幕後結果!$AI$4*幕後結果_最佳化!$U1272)*12/3</f>
        <v>-2.1869688177308095</v>
      </c>
      <c r="AH271" s="116">
        <f>(幕後結果!$AJ$2+幕後結果!$AJ$4*幕後結果_最佳化!$V1272)*12/3</f>
        <v>0.99514259264513483</v>
      </c>
      <c r="AI271" s="90">
        <f>(幕後結果!$AK$2+幕後結果!$AK$4*幕後結果_最佳化!$W1272)*12/3</f>
        <v>-0.88796600483297228</v>
      </c>
      <c r="AJ271" s="50"/>
      <c r="AK271" s="50"/>
      <c r="AL271" s="50"/>
      <c r="AM271" s="98">
        <v>270</v>
      </c>
      <c r="AN271" s="116">
        <f t="shared" si="53"/>
        <v>0.13173024467047731</v>
      </c>
      <c r="AO271" s="116">
        <f t="shared" si="54"/>
        <v>0.13235022428712245</v>
      </c>
      <c r="AP271" s="116">
        <f t="shared" si="55"/>
        <v>0.13223138274457563</v>
      </c>
      <c r="AQ271" s="116">
        <f t="shared" si="56"/>
        <v>3.3042883819215385E-2</v>
      </c>
      <c r="AR271" s="116">
        <f t="shared" si="57"/>
        <v>0.1680089630989548</v>
      </c>
      <c r="AS271" s="116">
        <f t="shared" si="58"/>
        <v>0.16754556092850353</v>
      </c>
      <c r="AT271" s="116">
        <f t="shared" si="59"/>
        <v>2.0047365240994371E-2</v>
      </c>
      <c r="AU271" s="116">
        <f t="shared" si="60"/>
        <v>9.3939378797994078E-2</v>
      </c>
      <c r="AV271" s="116">
        <f t="shared" si="61"/>
        <v>5.4466638556772563E-2</v>
      </c>
      <c r="AW271" s="116">
        <f t="shared" si="62"/>
        <v>6.6637357855390017E-2</v>
      </c>
      <c r="AX271" s="116">
        <f t="shared" si="63"/>
        <v>1.0000000000000002</v>
      </c>
      <c r="AY271" s="116">
        <f>SUMPRODUCT(AN271:AW271,幕後結果_最佳化!$Z$1005:$AI$1005)</f>
        <v>-0.12244946476250898</v>
      </c>
      <c r="AZ271" s="116">
        <f>(SUMPRODUCT(AN271:AW271,MMULT(AN271:AW271,幕後結果!$AB$9:$AK$18)))*252</f>
        <v>5.1145086695612171E-2</v>
      </c>
      <c r="BA271" s="116">
        <f t="shared" si="64"/>
        <v>0.22615279502056165</v>
      </c>
      <c r="BB271" s="92">
        <f t="shared" si="65"/>
        <v>-0.73114048733059223</v>
      </c>
      <c r="BC271" s="50"/>
      <c r="BD271" s="50"/>
    </row>
    <row r="272" spans="1:56">
      <c r="A272" s="85">
        <v>271</v>
      </c>
      <c r="B272" s="116">
        <v>0.47107295474620403</v>
      </c>
      <c r="C272" s="116">
        <v>0.24564095952407228</v>
      </c>
      <c r="D272" s="116">
        <v>0.49935608664636066</v>
      </c>
      <c r="E272" s="116">
        <v>3.0002459840550166E-4</v>
      </c>
      <c r="F272" s="116">
        <v>0.93754439148152602</v>
      </c>
      <c r="G272" s="116">
        <v>0.71363608924351585</v>
      </c>
      <c r="H272" s="116">
        <v>0.56133507047161468</v>
      </c>
      <c r="I272" s="116">
        <v>0.70256669459289989</v>
      </c>
      <c r="J272" s="116">
        <v>0.35679721546217902</v>
      </c>
      <c r="K272" s="94">
        <v>0.2023198534230255</v>
      </c>
      <c r="L272" s="95"/>
      <c r="M272" s="96">
        <v>271</v>
      </c>
      <c r="N272" s="119">
        <v>-7.2573004316123707E-2</v>
      </c>
      <c r="O272" s="119">
        <v>-0.68827135143640406</v>
      </c>
      <c r="P272" s="119">
        <v>-1.6140521194563683E-3</v>
      </c>
      <c r="Q272" s="119">
        <v>-3.4315921653365842</v>
      </c>
      <c r="R272" s="119">
        <v>1.5344815978023292</v>
      </c>
      <c r="S272" s="119">
        <v>0.56403866068804032</v>
      </c>
      <c r="T272" s="119">
        <v>0.1543549671470138</v>
      </c>
      <c r="U272" s="116">
        <v>0.53179698553717758</v>
      </c>
      <c r="V272" s="116">
        <v>-0.36703296225112875</v>
      </c>
      <c r="W272" s="88">
        <v>-0.83336358267308475</v>
      </c>
      <c r="X272" s="50"/>
      <c r="Y272" s="89">
        <v>271</v>
      </c>
      <c r="Z272" s="116">
        <f>(幕後結果!$AB$2+幕後結果!$AB$4*幕後結果_最佳化!$N1273)*12/3</f>
        <v>-0.13839336724901496</v>
      </c>
      <c r="AA272" s="116">
        <f>(幕後結果!$AC$2+幕後結果!$AC$4*幕後結果_最佳化!$O1273)*12/3</f>
        <v>-2.3327123105525289</v>
      </c>
      <c r="AB272" s="116">
        <f>(幕後結果!$AD$2+幕後結果!$AD$4*幕後結果_最佳化!$P1273)*12/3</f>
        <v>0.36921047653990779</v>
      </c>
      <c r="AC272" s="116">
        <f>(幕後結果!$AE$2+幕後結果!$AE$4*幕後結果_最佳化!$Q1273)*12/3</f>
        <v>-1.7243625635902056</v>
      </c>
      <c r="AD272" s="116">
        <f>(幕後結果!$AF$2+幕後結果!$AF$4*幕後結果_最佳化!$R1273)*12/3</f>
        <v>0.59397459491194649</v>
      </c>
      <c r="AE272" s="116">
        <f>(幕後結果!$AG$2+幕後結果!$AG$4*幕後結果_最佳化!$S1273)*12/3</f>
        <v>-1.1910942535028295</v>
      </c>
      <c r="AF272" s="116">
        <f>(幕後結果!$AH$2+幕後結果!$AH$4*幕後結果_最佳化!$T1273)*12/3</f>
        <v>1.9694962368319164</v>
      </c>
      <c r="AG272" s="116">
        <f>(幕後結果!$AI$2+幕後結果!$AI$4*幕後結果_最佳化!$U1273)*12/3</f>
        <v>0.11340687597045773</v>
      </c>
      <c r="AH272" s="116">
        <f>(幕後結果!$AJ$2+幕後結果!$AJ$4*幕後結果_最佳化!$V1273)*12/3</f>
        <v>-0.23697590085890585</v>
      </c>
      <c r="AI272" s="90">
        <f>(幕後結果!$AK$2+幕後結果!$AK$4*幕後結果_最佳化!$W1273)*12/3</f>
        <v>-0.80037444095428167</v>
      </c>
      <c r="AJ272" s="50"/>
      <c r="AK272" s="50"/>
      <c r="AL272" s="50"/>
      <c r="AM272" s="98">
        <v>271</v>
      </c>
      <c r="AN272" s="116">
        <f t="shared" si="53"/>
        <v>0.19637559596096837</v>
      </c>
      <c r="AO272" s="116">
        <f t="shared" si="54"/>
        <v>8.6840223879090545E-2</v>
      </c>
      <c r="AP272" s="116">
        <f t="shared" si="55"/>
        <v>9.7979723280805897E-2</v>
      </c>
      <c r="AQ272" s="116">
        <f t="shared" si="56"/>
        <v>0.17606920786855854</v>
      </c>
      <c r="AR272" s="116">
        <f t="shared" si="57"/>
        <v>3.1816516857549756E-2</v>
      </c>
      <c r="AS272" s="116">
        <f t="shared" si="58"/>
        <v>0.21695314272279181</v>
      </c>
      <c r="AT272" s="116">
        <f t="shared" si="59"/>
        <v>4.8647754264500451E-2</v>
      </c>
      <c r="AU272" s="116">
        <f t="shared" si="60"/>
        <v>0.10145760939751426</v>
      </c>
      <c r="AV272" s="116">
        <f t="shared" si="61"/>
        <v>3.4527897813149376E-2</v>
      </c>
      <c r="AW272" s="116">
        <f t="shared" si="62"/>
        <v>9.3323279550710445E-3</v>
      </c>
      <c r="AX272" s="116">
        <f t="shared" si="63"/>
        <v>1</v>
      </c>
      <c r="AY272" s="116">
        <f>SUMPRODUCT(AN272:AW272,幕後結果_最佳化!$Z$1005:$AI$1005)</f>
        <v>0.12465717629739803</v>
      </c>
      <c r="AZ272" s="116">
        <f>(SUMPRODUCT(AN272:AW272,MMULT(AN272:AW272,幕後結果!$AB$9:$AK$18)))*252</f>
        <v>6.1721078928351651E-2</v>
      </c>
      <c r="BA272" s="116">
        <f t="shared" si="64"/>
        <v>0.24843727362928383</v>
      </c>
      <c r="BB272" s="92">
        <f t="shared" si="65"/>
        <v>0.3290857893546017</v>
      </c>
      <c r="BC272" s="50"/>
      <c r="BD272" s="50"/>
    </row>
    <row r="273" spans="1:56">
      <c r="A273" s="85">
        <v>272</v>
      </c>
      <c r="B273" s="116">
        <v>0.24391417815009819</v>
      </c>
      <c r="C273" s="116">
        <v>0.94132710471437453</v>
      </c>
      <c r="D273" s="116">
        <v>0.95194540856199206</v>
      </c>
      <c r="E273" s="116">
        <v>0.18908511213850132</v>
      </c>
      <c r="F273" s="116">
        <v>0.94997922983283511</v>
      </c>
      <c r="G273" s="116">
        <v>0.30751442326876455</v>
      </c>
      <c r="H273" s="116">
        <v>0.58249559125731887</v>
      </c>
      <c r="I273" s="116">
        <v>0.92677967746492684</v>
      </c>
      <c r="J273" s="116">
        <v>0.52889584275307322</v>
      </c>
      <c r="K273" s="94">
        <v>0.50508582324814455</v>
      </c>
      <c r="L273" s="95"/>
      <c r="M273" s="96">
        <v>272</v>
      </c>
      <c r="N273" s="119">
        <v>-0.69376697539150589</v>
      </c>
      <c r="O273" s="119">
        <v>1.5660120739196948</v>
      </c>
      <c r="P273" s="119">
        <v>1.6640162458135019</v>
      </c>
      <c r="Q273" s="119">
        <v>-0.88127272633830411</v>
      </c>
      <c r="R273" s="119">
        <v>1.6446522733950331</v>
      </c>
      <c r="S273" s="119">
        <v>-0.50290815609259776</v>
      </c>
      <c r="T273" s="119">
        <v>0.20828195887379616</v>
      </c>
      <c r="U273" s="116">
        <v>1.4522192742561728</v>
      </c>
      <c r="V273" s="116">
        <v>7.2494585229298816E-2</v>
      </c>
      <c r="W273" s="88">
        <v>1.2748613677798828E-2</v>
      </c>
      <c r="X273" s="50"/>
      <c r="Y273" s="89">
        <v>272</v>
      </c>
      <c r="Z273" s="116">
        <f>(幕後結果!$AB$2+幕後結果!$AB$4*幕後結果_最佳化!$N1274)*12/3</f>
        <v>-0.90963698858126973</v>
      </c>
      <c r="AA273" s="116">
        <f>(幕後結果!$AC$2+幕後結果!$AC$4*幕後結果_最佳化!$O1274)*12/3</f>
        <v>0.71988216535219929</v>
      </c>
      <c r="AB273" s="116">
        <f>(幕後結果!$AD$2+幕後結果!$AD$4*幕後結果_最佳化!$P1274)*12/3</f>
        <v>1.8534190191777693</v>
      </c>
      <c r="AC273" s="116">
        <f>(幕後結果!$AE$2+幕後結果!$AE$4*幕後結果_最佳化!$Q1274)*12/3</f>
        <v>0.87070670019170093</v>
      </c>
      <c r="AD273" s="116">
        <f>(幕後結果!$AF$2+幕後結果!$AF$4*幕後結果_最佳化!$R1274)*12/3</f>
        <v>1.3134843953180837</v>
      </c>
      <c r="AE273" s="116">
        <f>(幕後結果!$AG$2+幕後結果!$AG$4*幕後結果_最佳化!$S1274)*12/3</f>
        <v>0.20188184198851164</v>
      </c>
      <c r="AF273" s="116">
        <f>(幕後結果!$AH$2+幕後結果!$AH$4*幕後結果_最佳化!$T1274)*12/3</f>
        <v>1.8109743165409782</v>
      </c>
      <c r="AG273" s="116">
        <f>(幕後結果!$AI$2+幕後結果!$AI$4*幕後結果_最佳化!$U1274)*12/3</f>
        <v>0.65798103375598216</v>
      </c>
      <c r="AH273" s="116">
        <f>(幕後結果!$AJ$2+幕後結果!$AJ$4*幕後結果_最佳化!$V1274)*12/3</f>
        <v>1.0509622573432891</v>
      </c>
      <c r="AI273" s="90">
        <f>(幕後結果!$AK$2+幕後結果!$AK$4*幕後結果_最佳化!$W1274)*12/3</f>
        <v>-0.10024649796904395</v>
      </c>
      <c r="AJ273" s="50"/>
      <c r="AK273" s="50"/>
      <c r="AL273" s="50"/>
      <c r="AM273" s="98">
        <v>272</v>
      </c>
      <c r="AN273" s="116">
        <f t="shared" si="53"/>
        <v>9.5194911153349687E-2</v>
      </c>
      <c r="AO273" s="116">
        <f t="shared" si="54"/>
        <v>4.4173804963031594E-3</v>
      </c>
      <c r="AP273" s="116">
        <f t="shared" si="55"/>
        <v>0.13410050271196652</v>
      </c>
      <c r="AQ273" s="116">
        <f t="shared" si="56"/>
        <v>8.6032756199225791E-2</v>
      </c>
      <c r="AR273" s="116">
        <f t="shared" si="57"/>
        <v>0.12711763442530508</v>
      </c>
      <c r="AS273" s="116">
        <f t="shared" si="58"/>
        <v>0.18232251907546274</v>
      </c>
      <c r="AT273" s="116">
        <f t="shared" si="59"/>
        <v>0.16895281348115537</v>
      </c>
      <c r="AU273" s="116">
        <f t="shared" si="60"/>
        <v>7.8056043141864581E-2</v>
      </c>
      <c r="AV273" s="116">
        <f t="shared" si="61"/>
        <v>8.7620816962862197E-2</v>
      </c>
      <c r="AW273" s="116">
        <f t="shared" si="62"/>
        <v>3.6184622352504713E-2</v>
      </c>
      <c r="AX273" s="116">
        <f t="shared" si="63"/>
        <v>0.99999999999999989</v>
      </c>
      <c r="AY273" s="116">
        <f>SUMPRODUCT(AN273:AW273,幕後結果_最佳化!$Z$1005:$AI$1005)</f>
        <v>0.30987291203281986</v>
      </c>
      <c r="AZ273" s="116">
        <f>(SUMPRODUCT(AN273:AW273,MMULT(AN273:AW273,幕後結果!$AB$9:$AK$18)))*252</f>
        <v>4.5626140577538978E-2</v>
      </c>
      <c r="BA273" s="116">
        <f t="shared" si="64"/>
        <v>0.21360276350632493</v>
      </c>
      <c r="BB273" s="92">
        <f t="shared" si="65"/>
        <v>1.2498570133195612</v>
      </c>
      <c r="BC273" s="50"/>
      <c r="BD273" s="50"/>
    </row>
    <row r="274" spans="1:56">
      <c r="A274" s="85">
        <v>273</v>
      </c>
      <c r="B274" s="116">
        <v>8.7356481414391007E-2</v>
      </c>
      <c r="C274" s="116">
        <v>0.70464179888566392</v>
      </c>
      <c r="D274" s="116">
        <v>0.14663566367091474</v>
      </c>
      <c r="E274" s="116">
        <v>0.80933921106016693</v>
      </c>
      <c r="F274" s="116">
        <v>0.63841799679743949</v>
      </c>
      <c r="G274" s="116">
        <v>0.8125051791758866</v>
      </c>
      <c r="H274" s="116">
        <v>0.97546093864705918</v>
      </c>
      <c r="I274" s="116">
        <v>0.72028525051272374</v>
      </c>
      <c r="J274" s="116">
        <v>0.17803969013352128</v>
      </c>
      <c r="K274" s="94">
        <v>0.10063868325722369</v>
      </c>
      <c r="L274" s="95"/>
      <c r="M274" s="96">
        <v>273</v>
      </c>
      <c r="N274" s="119">
        <v>-1.3572148210077843</v>
      </c>
      <c r="O274" s="119">
        <v>0.53779816028038541</v>
      </c>
      <c r="P274" s="119">
        <v>-1.0509722668647403</v>
      </c>
      <c r="Q274" s="119">
        <v>0.87546383827547147</v>
      </c>
      <c r="R274" s="119">
        <v>0.35423335772278558</v>
      </c>
      <c r="S274" s="119">
        <v>0.88716580125239086</v>
      </c>
      <c r="T274" s="119">
        <v>1.9679123575173907</v>
      </c>
      <c r="U274" s="116">
        <v>0.58368910449217637</v>
      </c>
      <c r="V274" s="116">
        <v>-0.92286151165255881</v>
      </c>
      <c r="W274" s="88">
        <v>-1.2779207624027118</v>
      </c>
      <c r="X274" s="50"/>
      <c r="Y274" s="89">
        <v>273</v>
      </c>
      <c r="Z274" s="116">
        <f>(幕後結果!$AB$2+幕後結果!$AB$4*幕後結果_最佳化!$N1275)*12/3</f>
        <v>-1.7333409246197746</v>
      </c>
      <c r="AA274" s="116">
        <f>(幕後結果!$AC$2+幕後結果!$AC$4*幕後結果_最佳化!$O1275)*12/3</f>
        <v>-0.75471530793557084</v>
      </c>
      <c r="AB274" s="116">
        <f>(幕後結果!$AD$2+幕後結果!$AD$4*幕後結果_最佳化!$P1275)*12/3</f>
        <v>-0.80186079247110265</v>
      </c>
      <c r="AC274" s="116">
        <f>(幕後結果!$AE$2+幕後結果!$AE$4*幕後結果_最佳化!$Q1275)*12/3</f>
        <v>1.2871621081621869</v>
      </c>
      <c r="AD274" s="116">
        <f>(幕後結果!$AF$2+幕後結果!$AF$4*幕後結果_最佳化!$R1275)*12/3</f>
        <v>0.24005685478978236</v>
      </c>
      <c r="AE274" s="116">
        <f>(幕後結果!$AG$2+幕後結果!$AG$4*幕後結果_最佳化!$S1275)*12/3</f>
        <v>1.1506271426819172</v>
      </c>
      <c r="AF274" s="116">
        <f>(幕後結果!$AH$2+幕後結果!$AH$4*幕後結果_最佳化!$T1275)*12/3</f>
        <v>2.5547658993022111</v>
      </c>
      <c r="AG274" s="116">
        <f>(幕後結果!$AI$2+幕後結果!$AI$4*幕後結果_最佳化!$U1275)*12/3</f>
        <v>-0.78047326863409727</v>
      </c>
      <c r="AH274" s="116">
        <f>(幕後結果!$AJ$2+幕後結果!$AJ$4*幕後結果_最佳化!$V1275)*12/3</f>
        <v>-0.22161451347762232</v>
      </c>
      <c r="AI274" s="90">
        <f>(幕後結果!$AK$2+幕後結果!$AK$4*幕後結果_最佳化!$W1275)*12/3</f>
        <v>-0.9694282638602485</v>
      </c>
      <c r="AJ274" s="50"/>
      <c r="AK274" s="50"/>
      <c r="AL274" s="50"/>
      <c r="AM274" s="98">
        <v>273</v>
      </c>
      <c r="AN274" s="116">
        <f t="shared" si="53"/>
        <v>5.7027552652919089E-2</v>
      </c>
      <c r="AO274" s="116">
        <f t="shared" si="54"/>
        <v>8.4397933085327378E-2</v>
      </c>
      <c r="AP274" s="116">
        <f t="shared" si="55"/>
        <v>0.17307157073047313</v>
      </c>
      <c r="AQ274" s="116">
        <f t="shared" si="56"/>
        <v>6.3435278467372194E-2</v>
      </c>
      <c r="AR274" s="116">
        <f t="shared" si="57"/>
        <v>0.19141536917833263</v>
      </c>
      <c r="AS274" s="116">
        <f t="shared" si="58"/>
        <v>0.17247043237722276</v>
      </c>
      <c r="AT274" s="116">
        <f t="shared" si="59"/>
        <v>0.1098717379015023</v>
      </c>
      <c r="AU274" s="116">
        <f t="shared" si="60"/>
        <v>9.6634526354402991E-2</v>
      </c>
      <c r="AV274" s="116">
        <f t="shared" si="61"/>
        <v>1.9484555954596389E-2</v>
      </c>
      <c r="AW274" s="116">
        <f t="shared" si="62"/>
        <v>3.2191043297851177E-2</v>
      </c>
      <c r="AX274" s="116">
        <f t="shared" si="63"/>
        <v>1</v>
      </c>
      <c r="AY274" s="116">
        <f>SUMPRODUCT(AN274:AW274,幕後結果_最佳化!$Z$1005:$AI$1005)</f>
        <v>0.1013279145294245</v>
      </c>
      <c r="AZ274" s="116">
        <f>(SUMPRODUCT(AN274:AW274,MMULT(AN274:AW274,幕後結果!$AB$9:$AK$18)))*252</f>
        <v>4.4778262699315306E-2</v>
      </c>
      <c r="BA274" s="116">
        <f t="shared" si="64"/>
        <v>0.21160874910862099</v>
      </c>
      <c r="BB274" s="92">
        <f t="shared" si="65"/>
        <v>0.27611294322917074</v>
      </c>
      <c r="BC274" s="50"/>
      <c r="BD274" s="50"/>
    </row>
    <row r="275" spans="1:56">
      <c r="A275" s="85">
        <v>274</v>
      </c>
      <c r="B275" s="116">
        <v>0.56214696353456417</v>
      </c>
      <c r="C275" s="116">
        <v>0.60340946763832126</v>
      </c>
      <c r="D275" s="116">
        <v>0.48180780197818884</v>
      </c>
      <c r="E275" s="116">
        <v>0.7785008588027087</v>
      </c>
      <c r="F275" s="116">
        <v>2.4312758761363185E-2</v>
      </c>
      <c r="G275" s="116">
        <v>0.24792299832375542</v>
      </c>
      <c r="H275" s="116">
        <v>0.19920555657888062</v>
      </c>
      <c r="I275" s="116">
        <v>0.68325218701825063</v>
      </c>
      <c r="J275" s="116">
        <v>1.9235239016831107E-2</v>
      </c>
      <c r="K275" s="94">
        <v>0.66620564893902445</v>
      </c>
      <c r="L275" s="95"/>
      <c r="M275" s="96">
        <v>274</v>
      </c>
      <c r="N275" s="119">
        <v>0.15641479887349313</v>
      </c>
      <c r="O275" s="119">
        <v>0.2621820847410114</v>
      </c>
      <c r="P275" s="119">
        <v>-4.5616893708741453E-2</v>
      </c>
      <c r="Q275" s="119">
        <v>0.76713999896558005</v>
      </c>
      <c r="R275" s="119">
        <v>-1.9718606405032284</v>
      </c>
      <c r="S275" s="119">
        <v>-0.68104029068224825</v>
      </c>
      <c r="T275" s="119">
        <v>-0.84446231521186188</v>
      </c>
      <c r="U275" s="116">
        <v>0.47681252509029648</v>
      </c>
      <c r="V275" s="116">
        <v>-2.0698063976397543</v>
      </c>
      <c r="W275" s="88">
        <v>0.42945971872734834</v>
      </c>
      <c r="X275" s="50"/>
      <c r="Y275" s="89">
        <v>274</v>
      </c>
      <c r="Z275" s="116">
        <f>(幕後結果!$AB$2+幕後結果!$AB$4*幕後結果_最佳化!$N1276)*12/3</f>
        <v>0.14590653068326326</v>
      </c>
      <c r="AA275" s="116">
        <f>(幕後結果!$AC$2+幕後結果!$AC$4*幕後結果_最佳化!$O1276)*12/3</f>
        <v>-1.0030225389289582</v>
      </c>
      <c r="AB275" s="116">
        <f>(幕後結果!$AD$2+幕後結果!$AD$4*幕後結果_最佳化!$P1276)*12/3</f>
        <v>0.49660568265448007</v>
      </c>
      <c r="AC275" s="116">
        <f>(幕後結果!$AE$2+幕後結果!$AE$4*幕後結果_最佳化!$Q1276)*12/3</f>
        <v>1.4880814108089779</v>
      </c>
      <c r="AD275" s="116">
        <f>(幕後結果!$AF$2+幕後結果!$AF$4*幕後結果_最佳化!$R1276)*12/3</f>
        <v>-1.3239837372992542</v>
      </c>
      <c r="AE275" s="116">
        <f>(幕後結果!$AG$2+幕後結果!$AG$4*幕後結果_最佳化!$S1276)*12/3</f>
        <v>0.15738095433977894</v>
      </c>
      <c r="AF275" s="116">
        <f>(幕後結果!$AH$2+幕後結果!$AH$4*幕後結果_最佳化!$T1276)*12/3</f>
        <v>-6.8658378399879094E-2</v>
      </c>
      <c r="AG275" s="116">
        <f>(幕後結果!$AI$2+幕後結果!$AI$4*幕後結果_最佳化!$U1276)*12/3</f>
        <v>-0.61631625649498223</v>
      </c>
      <c r="AH275" s="116">
        <f>(幕後結果!$AJ$2+幕後結果!$AJ$4*幕後結果_最佳化!$V1276)*12/3</f>
        <v>-1.4395333490055766</v>
      </c>
      <c r="AI275" s="90">
        <f>(幕後結果!$AK$2+幕後結果!$AK$4*幕後結果_最佳化!$W1276)*12/3</f>
        <v>-0.66035415885320448</v>
      </c>
      <c r="AJ275" s="50"/>
      <c r="AK275" s="50"/>
      <c r="AL275" s="50"/>
      <c r="AM275" s="98">
        <v>274</v>
      </c>
      <c r="AN275" s="116">
        <f t="shared" si="53"/>
        <v>2.1740936326391423E-2</v>
      </c>
      <c r="AO275" s="116">
        <f t="shared" si="54"/>
        <v>3.1611954496088085E-2</v>
      </c>
      <c r="AP275" s="116">
        <f t="shared" si="55"/>
        <v>0.17271923866999722</v>
      </c>
      <c r="AQ275" s="116">
        <f t="shared" si="56"/>
        <v>2.4598514317948055E-2</v>
      </c>
      <c r="AR275" s="116">
        <f t="shared" si="57"/>
        <v>0.1182596499981492</v>
      </c>
      <c r="AS275" s="116">
        <f t="shared" si="58"/>
        <v>0.14537369280499254</v>
      </c>
      <c r="AT275" s="116">
        <f t="shared" si="59"/>
        <v>0.19630953069652166</v>
      </c>
      <c r="AU275" s="116">
        <f t="shared" si="60"/>
        <v>1.6659014147335099E-2</v>
      </c>
      <c r="AV275" s="116">
        <f t="shared" si="61"/>
        <v>0.17903258514529377</v>
      </c>
      <c r="AW275" s="116">
        <f t="shared" si="62"/>
        <v>9.3694883397282963E-2</v>
      </c>
      <c r="AX275" s="116">
        <f t="shared" si="63"/>
        <v>1</v>
      </c>
      <c r="AY275" s="116">
        <f>SUMPRODUCT(AN275:AW275,幕後結果_最佳化!$Z$1005:$AI$1005)</f>
        <v>0.29661430751514689</v>
      </c>
      <c r="AZ275" s="116">
        <f>(SUMPRODUCT(AN275:AW275,MMULT(AN275:AW275,幕後結果!$AB$9:$AK$18)))*252</f>
        <v>4.3761856493002356E-2</v>
      </c>
      <c r="BA275" s="116">
        <f t="shared" si="64"/>
        <v>0.209193347152825</v>
      </c>
      <c r="BB275" s="92">
        <f t="shared" si="65"/>
        <v>1.2128220661329032</v>
      </c>
      <c r="BC275" s="50"/>
      <c r="BD275" s="50"/>
    </row>
    <row r="276" spans="1:56">
      <c r="A276" s="85">
        <v>275</v>
      </c>
      <c r="B276" s="116">
        <v>0.61777131457710155</v>
      </c>
      <c r="C276" s="116">
        <v>0.94893689999792286</v>
      </c>
      <c r="D276" s="116">
        <v>0.71295825289035664</v>
      </c>
      <c r="E276" s="116">
        <v>3.1281678261612988E-2</v>
      </c>
      <c r="F276" s="116">
        <v>0.19300979160205589</v>
      </c>
      <c r="G276" s="116">
        <v>0.28615458787266834</v>
      </c>
      <c r="H276" s="116">
        <v>0.60142005535777066</v>
      </c>
      <c r="I276" s="116">
        <v>0.48353456558275187</v>
      </c>
      <c r="J276" s="116">
        <v>0.86148401577111522</v>
      </c>
      <c r="K276" s="94">
        <v>0.43338626475825781</v>
      </c>
      <c r="L276" s="95"/>
      <c r="M276" s="96">
        <v>275</v>
      </c>
      <c r="N276" s="119">
        <v>0.29963265765358593</v>
      </c>
      <c r="O276" s="119">
        <v>1.6346320726395538</v>
      </c>
      <c r="P276" s="119">
        <v>0.56204773822413079</v>
      </c>
      <c r="Q276" s="119">
        <v>-1.8622819629796616</v>
      </c>
      <c r="R276" s="119">
        <v>-0.86685842912504885</v>
      </c>
      <c r="S276" s="119">
        <v>-0.56465392987408536</v>
      </c>
      <c r="T276" s="119">
        <v>0.25702446204567692</v>
      </c>
      <c r="U276" s="116">
        <v>-4.1284448041100021E-2</v>
      </c>
      <c r="V276" s="116">
        <v>1.087010954517603</v>
      </c>
      <c r="W276" s="88">
        <v>-0.16775944365122675</v>
      </c>
      <c r="X276" s="50"/>
      <c r="Y276" s="89">
        <v>275</v>
      </c>
      <c r="Z276" s="116">
        <f>(幕後結果!$AB$2+幕後結果!$AB$4*幕後結果_最佳化!$N1277)*12/3</f>
        <v>0.32371872009294828</v>
      </c>
      <c r="AA276" s="116">
        <f>(幕後結果!$AC$2+幕後結果!$AC$4*幕後結果_最佳化!$O1277)*12/3</f>
        <v>0.90075712826776633</v>
      </c>
      <c r="AB276" s="116">
        <f>(幕後結果!$AD$2+幕後結果!$AD$4*幕後結果_最佳化!$P1277)*12/3</f>
        <v>1.2053369753860976</v>
      </c>
      <c r="AC276" s="116">
        <f>(幕後結果!$AE$2+幕後結果!$AE$4*幕後結果_最佳化!$Q1277)*12/3</f>
        <v>-2.9406704957614882E-2</v>
      </c>
      <c r="AD276" s="116">
        <f>(幕後結果!$AF$2+幕後結果!$AF$4*幕後結果_最佳化!$R1277)*12/3</f>
        <v>-0.59485580915792047</v>
      </c>
      <c r="AE276" s="116">
        <f>(幕後結果!$AG$2+幕後結果!$AG$4*幕後結果_最佳化!$S1277)*12/3</f>
        <v>-0.60278432077802169</v>
      </c>
      <c r="AF276" s="116">
        <f>(幕後結果!$AH$2+幕後結果!$AH$4*幕後結果_最佳化!$T1277)*12/3</f>
        <v>1.5221543949059455</v>
      </c>
      <c r="AG276" s="116">
        <f>(幕後結果!$AI$2+幕後結果!$AI$4*幕後結果_最佳化!$U1277)*12/3</f>
        <v>-0.966827777973711</v>
      </c>
      <c r="AH276" s="116">
        <f>(幕後結果!$AJ$2+幕後結果!$AJ$4*幕後結果_最佳化!$V1277)*12/3</f>
        <v>1.4447767413440318</v>
      </c>
      <c r="AI276" s="90">
        <f>(幕後結果!$AK$2+幕後結果!$AK$4*幕後結果_最佳化!$W1277)*12/3</f>
        <v>-0.471823322039985</v>
      </c>
      <c r="AJ276" s="50"/>
      <c r="AK276" s="50"/>
      <c r="AL276" s="50"/>
      <c r="AM276" s="98">
        <v>275</v>
      </c>
      <c r="AN276" s="116">
        <f t="shared" si="53"/>
        <v>1.2242187157342557E-2</v>
      </c>
      <c r="AO276" s="116">
        <f t="shared" si="54"/>
        <v>1.9237627267250656E-2</v>
      </c>
      <c r="AP276" s="116">
        <f t="shared" si="55"/>
        <v>3.7558164066620464E-2</v>
      </c>
      <c r="AQ276" s="116">
        <f t="shared" si="56"/>
        <v>8.2080971653870183E-2</v>
      </c>
      <c r="AR276" s="116">
        <f t="shared" si="57"/>
        <v>0.25111789509110971</v>
      </c>
      <c r="AS276" s="116">
        <f t="shared" si="58"/>
        <v>3.6663824235983966E-2</v>
      </c>
      <c r="AT276" s="116">
        <f t="shared" si="59"/>
        <v>4.7932529701717817E-2</v>
      </c>
      <c r="AU276" s="116">
        <f t="shared" si="60"/>
        <v>0.23588073988699426</v>
      </c>
      <c r="AV276" s="116">
        <f t="shared" si="61"/>
        <v>0.2249310132421542</v>
      </c>
      <c r="AW276" s="116">
        <f t="shared" si="62"/>
        <v>5.235504769695621E-2</v>
      </c>
      <c r="AX276" s="116">
        <f t="shared" si="63"/>
        <v>1.0000000000000002</v>
      </c>
      <c r="AY276" s="116">
        <f>SUMPRODUCT(AN276:AW276,幕後結果_最佳化!$Z$1005:$AI$1005)</f>
        <v>-7.5857650344055463E-2</v>
      </c>
      <c r="AZ276" s="116">
        <f>(SUMPRODUCT(AN276:AW276,MMULT(AN276:AW276,幕後結果!$AB$9:$AK$18)))*252</f>
        <v>4.8296683489310051E-2</v>
      </c>
      <c r="BA276" s="116">
        <f t="shared" si="64"/>
        <v>0.21976506430574913</v>
      </c>
      <c r="BB276" s="92">
        <f t="shared" si="65"/>
        <v>-0.54038457258535577</v>
      </c>
      <c r="BC276" s="50"/>
      <c r="BD276" s="50"/>
    </row>
    <row r="277" spans="1:56">
      <c r="A277" s="85">
        <v>276</v>
      </c>
      <c r="B277" s="116">
        <v>0.50361383111091063</v>
      </c>
      <c r="C277" s="116">
        <v>0.92415552065685413</v>
      </c>
      <c r="D277" s="116">
        <v>0.78307006750920038</v>
      </c>
      <c r="E277" s="116">
        <v>0.50324389837125083</v>
      </c>
      <c r="F277" s="116">
        <v>0.99888226569982108</v>
      </c>
      <c r="G277" s="116">
        <v>0.27565769797674489</v>
      </c>
      <c r="H277" s="116">
        <v>3.2814289458013901E-2</v>
      </c>
      <c r="I277" s="116">
        <v>0.74750859679735249</v>
      </c>
      <c r="J277" s="116">
        <v>0.16300644985369472</v>
      </c>
      <c r="K277" s="94">
        <v>0.39261454070498014</v>
      </c>
      <c r="L277" s="95"/>
      <c r="M277" s="96">
        <v>276</v>
      </c>
      <c r="N277" s="119">
        <v>9.0586551318731744E-3</v>
      </c>
      <c r="O277" s="119">
        <v>1.4335911913866632</v>
      </c>
      <c r="P277" s="119">
        <v>0.78260370525207146</v>
      </c>
      <c r="Q277" s="119">
        <v>8.1313369820100508E-3</v>
      </c>
      <c r="R277" s="119">
        <v>3.0570233516470249</v>
      </c>
      <c r="S277" s="119">
        <v>-0.59579019314903137</v>
      </c>
      <c r="T277" s="119">
        <v>-1.8409520968495268</v>
      </c>
      <c r="U277" s="116">
        <v>0.66667021762205991</v>
      </c>
      <c r="V277" s="116">
        <v>-0.98217650621008257</v>
      </c>
      <c r="W277" s="88">
        <v>-0.27251106898137467</v>
      </c>
      <c r="X277" s="50"/>
      <c r="Y277" s="89">
        <v>276</v>
      </c>
      <c r="Z277" s="116">
        <f>(幕後結果!$AB$2+幕後結果!$AB$4*幕後結果_最佳化!$N1278)*12/3</f>
        <v>-3.7043548062835975E-2</v>
      </c>
      <c r="AA277" s="116">
        <f>(幕後結果!$AC$2+幕後結果!$AC$4*幕後結果_最佳化!$O1278)*12/3</f>
        <v>0.5984615888092506</v>
      </c>
      <c r="AB277" s="116">
        <f>(幕後結果!$AD$2+幕後結果!$AD$4*幕後結果_最佳化!$P1278)*12/3</f>
        <v>1.2883923700566602</v>
      </c>
      <c r="AC277" s="116">
        <f>(幕後結果!$AE$2+幕後結果!$AE$4*幕後結果_最佳化!$Q1278)*12/3</f>
        <v>1.3268309040911583</v>
      </c>
      <c r="AD277" s="116">
        <f>(幕後結果!$AF$2+幕後結果!$AF$4*幕後結果_最佳化!$R1278)*12/3</f>
        <v>2.2100811466745771</v>
      </c>
      <c r="AE277" s="116">
        <f>(幕後結果!$AG$2+幕後結果!$AG$4*幕後結果_最佳化!$S1278)*12/3</f>
        <v>0.71458466476763915</v>
      </c>
      <c r="AF277" s="116">
        <f>(幕後結果!$AH$2+幕後結果!$AH$4*幕後結果_最佳化!$T1278)*12/3</f>
        <v>0.24969453150294552</v>
      </c>
      <c r="AG277" s="116">
        <f>(幕後結果!$AI$2+幕後結果!$AI$4*幕後結果_最佳化!$U1278)*12/3</f>
        <v>0.32316632330729589</v>
      </c>
      <c r="AH277" s="116">
        <f>(幕後結果!$AJ$2+幕後結果!$AJ$4*幕後結果_最佳化!$V1278)*12/3</f>
        <v>-2.5924099108461746E-2</v>
      </c>
      <c r="AI277" s="90">
        <f>(幕後結果!$AK$2+幕後結果!$AK$4*幕後結果_最佳化!$W1278)*12/3</f>
        <v>1.3879157164857159E-2</v>
      </c>
      <c r="AJ277" s="50"/>
      <c r="AK277" s="50"/>
      <c r="AL277" s="50"/>
      <c r="AM277" s="98">
        <v>276</v>
      </c>
      <c r="AN277" s="116">
        <f t="shared" si="53"/>
        <v>0.16172671795469518</v>
      </c>
      <c r="AO277" s="116">
        <f t="shared" si="54"/>
        <v>0.20592048396187099</v>
      </c>
      <c r="AP277" s="116">
        <f t="shared" si="55"/>
        <v>9.3554703967446626E-3</v>
      </c>
      <c r="AQ277" s="116">
        <f t="shared" si="56"/>
        <v>0.13160561990443043</v>
      </c>
      <c r="AR277" s="116">
        <f t="shared" si="57"/>
        <v>7.9765150832935533E-2</v>
      </c>
      <c r="AS277" s="116">
        <f t="shared" si="58"/>
        <v>5.600079320230314E-2</v>
      </c>
      <c r="AT277" s="116">
        <f t="shared" si="59"/>
        <v>0.16074358684823067</v>
      </c>
      <c r="AU277" s="116">
        <f t="shared" si="60"/>
        <v>2.7075546907529346E-2</v>
      </c>
      <c r="AV277" s="116">
        <f t="shared" si="61"/>
        <v>0.14573402255028076</v>
      </c>
      <c r="AW277" s="116">
        <f t="shared" si="62"/>
        <v>2.2072607440979389E-2</v>
      </c>
      <c r="AX277" s="116">
        <f t="shared" si="63"/>
        <v>1.0000000000000002</v>
      </c>
      <c r="AY277" s="116">
        <f>SUMPRODUCT(AN277:AW277,幕後結果_最佳化!$Z$1005:$AI$1005)</f>
        <v>2.9888478373525498E-2</v>
      </c>
      <c r="AZ277" s="116">
        <f>(SUMPRODUCT(AN277:AW277,MMULT(AN277:AW277,幕後結果!$AB$9:$AK$18)))*252</f>
        <v>5.6494099376650994E-2</v>
      </c>
      <c r="BA277" s="116">
        <f t="shared" si="64"/>
        <v>0.23768487410151071</v>
      </c>
      <c r="BB277" s="92">
        <f t="shared" si="65"/>
        <v>-5.4742741521353722E-2</v>
      </c>
      <c r="BC277" s="50"/>
      <c r="BD277" s="50"/>
    </row>
    <row r="278" spans="1:56">
      <c r="A278" s="85">
        <v>277</v>
      </c>
      <c r="B278" s="116">
        <v>0.76571003197956156</v>
      </c>
      <c r="C278" s="116">
        <v>0.78633254752074722</v>
      </c>
      <c r="D278" s="116">
        <v>6.1297940519058569E-2</v>
      </c>
      <c r="E278" s="116">
        <v>0.1199691060955892</v>
      </c>
      <c r="F278" s="116">
        <v>0.22121169377298422</v>
      </c>
      <c r="G278" s="116">
        <v>0.41681489839368524</v>
      </c>
      <c r="H278" s="116">
        <v>0.23166765456902527</v>
      </c>
      <c r="I278" s="116">
        <v>0.60105404383707794</v>
      </c>
      <c r="J278" s="116">
        <v>0.76025302320636556</v>
      </c>
      <c r="K278" s="94">
        <v>0.49346531530502502</v>
      </c>
      <c r="L278" s="95"/>
      <c r="M278" s="96">
        <v>277</v>
      </c>
      <c r="N278" s="119">
        <v>0.72479152463109153</v>
      </c>
      <c r="O278" s="119">
        <v>0.79376044341244811</v>
      </c>
      <c r="P278" s="119">
        <v>-1.5439688419335029</v>
      </c>
      <c r="Q278" s="119">
        <v>-1.1751412443416318</v>
      </c>
      <c r="R278" s="119">
        <v>-0.76810738883510798</v>
      </c>
      <c r="S278" s="119">
        <v>-0.21004852944153227</v>
      </c>
      <c r="T278" s="119">
        <v>-0.73336587101665085</v>
      </c>
      <c r="U278" s="116">
        <v>0.25607631231931205</v>
      </c>
      <c r="V278" s="116">
        <v>0.70711670826994988</v>
      </c>
      <c r="W278" s="88">
        <v>-1.6380757965437517E-2</v>
      </c>
      <c r="X278" s="50"/>
      <c r="Y278" s="89">
        <v>277</v>
      </c>
      <c r="Z278" s="116">
        <f>(幕後結果!$AB$2+幕後結果!$AB$4*幕後結果_最佳化!$N1279)*12/3</f>
        <v>0.85157488012876248</v>
      </c>
      <c r="AA278" s="116">
        <f>(幕後結果!$AC$2+幕後結果!$AC$4*幕後結果_最佳化!$O1279)*12/3</f>
        <v>-0.22108534014659553</v>
      </c>
      <c r="AB278" s="116">
        <f>(幕後結果!$AD$2+幕後結果!$AD$4*幕後結果_最佳化!$P1279)*12/3</f>
        <v>-0.5757113840987117</v>
      </c>
      <c r="AC278" s="116">
        <f>(幕後結果!$AE$2+幕後結果!$AE$4*幕後結果_最佳化!$Q1279)*12/3</f>
        <v>-0.14775786270508284</v>
      </c>
      <c r="AD278" s="116">
        <f>(幕後結果!$AF$2+幕後結果!$AF$4*幕後結果_最佳化!$R1279)*12/3</f>
        <v>-0.78481727651284927</v>
      </c>
      <c r="AE278" s="116">
        <f>(幕後結果!$AG$2+幕後結果!$AG$4*幕後結果_最佳化!$S1279)*12/3</f>
        <v>-0.47078545285020268</v>
      </c>
      <c r="AF278" s="116">
        <f>(幕後結果!$AH$2+幕後結果!$AH$4*幕後結果_最佳化!$T1279)*12/3</f>
        <v>0.48683933082490793</v>
      </c>
      <c r="AG278" s="116">
        <f>(幕後結果!$AI$2+幕後結果!$AI$4*幕後結果_最佳化!$U1279)*12/3</f>
        <v>-0.33933924693088313</v>
      </c>
      <c r="AH278" s="116">
        <f>(幕後結果!$AJ$2+幕後結果!$AJ$4*幕後結果_最佳化!$V1279)*12/3</f>
        <v>0.62909787234352343</v>
      </c>
      <c r="AI278" s="90">
        <f>(幕後結果!$AK$2+幕後結果!$AK$4*幕後結果_最佳化!$W1279)*12/3</f>
        <v>-0.42002972340090344</v>
      </c>
      <c r="AJ278" s="50"/>
      <c r="AK278" s="50"/>
      <c r="AL278" s="50"/>
      <c r="AM278" s="98">
        <v>277</v>
      </c>
      <c r="AN278" s="116">
        <f t="shared" si="53"/>
        <v>1.9963078840519611E-2</v>
      </c>
      <c r="AO278" s="116">
        <f t="shared" si="54"/>
        <v>0.11097147317155784</v>
      </c>
      <c r="AP278" s="116">
        <f t="shared" si="55"/>
        <v>0.14400592533708434</v>
      </c>
      <c r="AQ278" s="116">
        <f t="shared" si="56"/>
        <v>0.15653325697261525</v>
      </c>
      <c r="AR278" s="116">
        <f t="shared" si="57"/>
        <v>5.3789436405824148E-2</v>
      </c>
      <c r="AS278" s="116">
        <f t="shared" si="58"/>
        <v>6.9437228024654046E-2</v>
      </c>
      <c r="AT278" s="116">
        <f t="shared" si="59"/>
        <v>0.1393634779134475</v>
      </c>
      <c r="AU278" s="116">
        <f t="shared" si="60"/>
        <v>7.8527475973577565E-2</v>
      </c>
      <c r="AV278" s="116">
        <f t="shared" si="61"/>
        <v>7.2145089578242283E-2</v>
      </c>
      <c r="AW278" s="116">
        <f t="shared" si="62"/>
        <v>0.15526355778247758</v>
      </c>
      <c r="AX278" s="116">
        <f t="shared" si="63"/>
        <v>1</v>
      </c>
      <c r="AY278" s="116">
        <f>SUMPRODUCT(AN278:AW278,幕後結果_最佳化!$Z$1005:$AI$1005)</f>
        <v>0.11623898242660964</v>
      </c>
      <c r="AZ278" s="116">
        <f>(SUMPRODUCT(AN278:AW278,MMULT(AN278:AW278,幕後結果!$AB$9:$AK$18)))*252</f>
        <v>4.1122246829353927E-2</v>
      </c>
      <c r="BA278" s="116">
        <f t="shared" si="64"/>
        <v>0.20278620966267388</v>
      </c>
      <c r="BB278" s="92">
        <f t="shared" si="65"/>
        <v>0.36165665578840822</v>
      </c>
      <c r="BC278" s="50"/>
      <c r="BD278" s="50"/>
    </row>
    <row r="279" spans="1:56">
      <c r="A279" s="85">
        <v>278</v>
      </c>
      <c r="B279" s="116">
        <v>0.37803402059381419</v>
      </c>
      <c r="C279" s="116">
        <v>0.69658268426265391</v>
      </c>
      <c r="D279" s="116">
        <v>0.7207854019988571</v>
      </c>
      <c r="E279" s="116">
        <v>0.20082271569673371</v>
      </c>
      <c r="F279" s="116">
        <v>0.1668041566078724</v>
      </c>
      <c r="G279" s="116">
        <v>0.11743718807616133</v>
      </c>
      <c r="H279" s="116">
        <v>0.39990067850338873</v>
      </c>
      <c r="I279" s="116">
        <v>0.89943486836469111</v>
      </c>
      <c r="J279" s="116">
        <v>0.89224685382336344</v>
      </c>
      <c r="K279" s="94">
        <v>0.52658737736528383</v>
      </c>
      <c r="L279" s="95"/>
      <c r="M279" s="96">
        <v>278</v>
      </c>
      <c r="N279" s="119">
        <v>-0.31064825166112681</v>
      </c>
      <c r="O279" s="119">
        <v>0.51459704355745728</v>
      </c>
      <c r="P279" s="119">
        <v>0.58517627469881806</v>
      </c>
      <c r="Q279" s="119">
        <v>-0.83868618740889034</v>
      </c>
      <c r="R279" s="119">
        <v>-0.96687142463060138</v>
      </c>
      <c r="S279" s="119">
        <v>-1.187896024513349</v>
      </c>
      <c r="T279" s="119">
        <v>-0.25360419295553333</v>
      </c>
      <c r="U279" s="116">
        <v>1.2783380323656666</v>
      </c>
      <c r="V279" s="116">
        <v>1.2385659287065236</v>
      </c>
      <c r="W279" s="88">
        <v>6.6694082545288275E-2</v>
      </c>
      <c r="X279" s="50"/>
      <c r="Y279" s="89">
        <v>278</v>
      </c>
      <c r="Z279" s="116">
        <f>(幕後結果!$AB$2+幕後結果!$AB$4*幕後結果_最佳化!$N1280)*12/3</f>
        <v>-0.43397578507909856</v>
      </c>
      <c r="AA279" s="116">
        <f>(幕後結果!$AC$2+幕後結果!$AC$4*幕後結果_最佳化!$O1280)*12/3</f>
        <v>-0.69575712522330679</v>
      </c>
      <c r="AB279" s="116">
        <f>(幕後結果!$AD$2+幕後結果!$AD$4*幕後結果_最佳化!$P1280)*12/3</f>
        <v>0.92780401944487212</v>
      </c>
      <c r="AC279" s="116">
        <f>(幕後結果!$AE$2+幕後結果!$AE$4*幕後結果_最佳化!$Q1280)*12/3</f>
        <v>0.48816563328349338</v>
      </c>
      <c r="AD279" s="116">
        <f>(幕後結果!$AF$2+幕後結果!$AF$4*幕後結果_最佳化!$R1280)*12/3</f>
        <v>-0.67451227001819836</v>
      </c>
      <c r="AE279" s="116">
        <f>(幕後結果!$AG$2+幕後結果!$AG$4*幕後結果_最佳化!$S1280)*12/3</f>
        <v>-0.91718992653625053</v>
      </c>
      <c r="AF279" s="116">
        <f>(幕後結果!$AH$2+幕後結果!$AH$4*幕後結果_最佳化!$T1280)*12/3</f>
        <v>0.82689830723034652</v>
      </c>
      <c r="AG279" s="116">
        <f>(幕後結果!$AI$2+幕後結果!$AI$4*幕後結果_最佳化!$U1280)*12/3</f>
        <v>0.23373220771377201</v>
      </c>
      <c r="AH279" s="116">
        <f>(幕後結果!$AJ$2+幕後結果!$AJ$4*幕後結果_最佳化!$V1280)*12/3</f>
        <v>1.1496324397755275</v>
      </c>
      <c r="AI279" s="90">
        <f>(幕後結果!$AK$2+幕後結果!$AK$4*幕後結果_最佳化!$W1280)*12/3</f>
        <v>-0.64278374554455131</v>
      </c>
      <c r="AJ279" s="50"/>
      <c r="AK279" s="50"/>
      <c r="AL279" s="50"/>
      <c r="AM279" s="98">
        <v>278</v>
      </c>
      <c r="AN279" s="116">
        <f t="shared" si="53"/>
        <v>0.17320851226057196</v>
      </c>
      <c r="AO279" s="116">
        <f t="shared" si="54"/>
        <v>3.1836163245659001E-2</v>
      </c>
      <c r="AP279" s="116">
        <f t="shared" si="55"/>
        <v>0.12555221762132343</v>
      </c>
      <c r="AQ279" s="116">
        <f t="shared" si="56"/>
        <v>2.1920152824776176E-2</v>
      </c>
      <c r="AR279" s="116">
        <f t="shared" si="57"/>
        <v>3.1679274314783464E-2</v>
      </c>
      <c r="AS279" s="116">
        <f t="shared" si="58"/>
        <v>0.11948353566901367</v>
      </c>
      <c r="AT279" s="116">
        <f t="shared" si="59"/>
        <v>0.16265460869480255</v>
      </c>
      <c r="AU279" s="116">
        <f t="shared" si="60"/>
        <v>8.5457164235246907E-2</v>
      </c>
      <c r="AV279" s="116">
        <f t="shared" si="61"/>
        <v>0.10910909209107926</v>
      </c>
      <c r="AW279" s="116">
        <f t="shared" si="62"/>
        <v>0.13909927904274363</v>
      </c>
      <c r="AX279" s="116">
        <f t="shared" si="63"/>
        <v>0.99999999999999989</v>
      </c>
      <c r="AY279" s="116">
        <f>SUMPRODUCT(AN279:AW279,幕後結果_最佳化!$Z$1005:$AI$1005)</f>
        <v>0.14104129109254085</v>
      </c>
      <c r="AZ279" s="116">
        <f>(SUMPRODUCT(AN279:AW279,MMULT(AN279:AW279,幕後結果!$AB$9:$AK$18)))*252</f>
        <v>5.2541507370045121E-2</v>
      </c>
      <c r="BA279" s="116">
        <f t="shared" si="64"/>
        <v>0.22921934335924862</v>
      </c>
      <c r="BB279" s="92">
        <f t="shared" si="65"/>
        <v>0.4281544901676424</v>
      </c>
      <c r="BC279" s="50"/>
      <c r="BD279" s="50"/>
    </row>
    <row r="280" spans="1:56">
      <c r="A280" s="85">
        <v>279</v>
      </c>
      <c r="B280" s="116">
        <v>0.71137682827235005</v>
      </c>
      <c r="C280" s="116">
        <v>2.4660139841740092E-2</v>
      </c>
      <c r="D280" s="116">
        <v>0.954172843486641</v>
      </c>
      <c r="E280" s="116">
        <v>0.3003126317831073</v>
      </c>
      <c r="F280" s="116">
        <v>0.59089371975012717</v>
      </c>
      <c r="G280" s="116">
        <v>0.54406239648748334</v>
      </c>
      <c r="H280" s="116">
        <v>0.59333602458920032</v>
      </c>
      <c r="I280" s="116">
        <v>0.52603024133696463</v>
      </c>
      <c r="J280" s="116">
        <v>1.4040906979526646E-2</v>
      </c>
      <c r="K280" s="94">
        <v>4.5070777136426265E-2</v>
      </c>
      <c r="L280" s="95"/>
      <c r="M280" s="96">
        <v>279</v>
      </c>
      <c r="N280" s="119">
        <v>0.5574114511073488</v>
      </c>
      <c r="O280" s="119">
        <v>-1.9658124452147914</v>
      </c>
      <c r="P280" s="119">
        <v>1.6867350306013793</v>
      </c>
      <c r="Q280" s="119">
        <v>-0.52350156309158236</v>
      </c>
      <c r="R280" s="119">
        <v>0.22984455632151277</v>
      </c>
      <c r="S280" s="119">
        <v>0.11067356780420547</v>
      </c>
      <c r="T280" s="119">
        <v>0.2361349547076024</v>
      </c>
      <c r="U280" s="116">
        <v>6.529450507376125E-2</v>
      </c>
      <c r="V280" s="116">
        <v>-2.1961415424074766</v>
      </c>
      <c r="W280" s="88">
        <v>-1.694651484126154</v>
      </c>
      <c r="X280" s="50"/>
      <c r="Y280" s="89">
        <v>279</v>
      </c>
      <c r="Z280" s="116">
        <f>(幕後結果!$AB$2+幕後結果!$AB$4*幕後結果_最佳化!$N1281)*12/3</f>
        <v>0.64376408341443758</v>
      </c>
      <c r="AA280" s="116">
        <f>(幕後結果!$AC$2+幕後結果!$AC$4*幕後結果_最佳化!$O1281)*12/3</f>
        <v>-4.0385208600697426</v>
      </c>
      <c r="AB280" s="116">
        <f>(幕後結果!$AD$2+幕後結果!$AD$4*幕後結果_最佳化!$P1281)*12/3</f>
        <v>1.8912148630118653</v>
      </c>
      <c r="AC280" s="116">
        <f>(幕後結果!$AE$2+幕後結果!$AE$4*幕後結果_最佳化!$Q1281)*12/3</f>
        <v>0.59893695315759909</v>
      </c>
      <c r="AD280" s="116">
        <f>(幕後結果!$AF$2+幕後結果!$AF$4*幕後結果_最佳化!$R1281)*12/3</f>
        <v>-4.2273140206761116E-2</v>
      </c>
      <c r="AE280" s="116">
        <f>(幕後結果!$AG$2+幕後結果!$AG$4*幕後結果_最佳化!$S1281)*12/3</f>
        <v>7.0631139184279879E-2</v>
      </c>
      <c r="AF280" s="116">
        <f>(幕後結果!$AH$2+幕後結果!$AH$4*幕後結果_最佳化!$T1281)*12/3</f>
        <v>1.7679917897958635</v>
      </c>
      <c r="AG280" s="116">
        <f>(幕後結果!$AI$2+幕後結果!$AI$4*幕後結果_最佳化!$U1281)*12/3</f>
        <v>-0.34071847142857781</v>
      </c>
      <c r="AH280" s="116">
        <f>(幕後結果!$AJ$2+幕後結果!$AJ$4*幕後結果_最佳化!$V1281)*12/3</f>
        <v>-1.6607886314851836</v>
      </c>
      <c r="AI280" s="90">
        <f>(幕後結果!$AK$2+幕後結果!$AK$4*幕後結果_最佳化!$W1281)*12/3</f>
        <v>-1.3708714248245049</v>
      </c>
      <c r="AJ280" s="50"/>
      <c r="AK280" s="50"/>
      <c r="AL280" s="50"/>
      <c r="AM280" s="98">
        <v>279</v>
      </c>
      <c r="AN280" s="116">
        <f t="shared" si="53"/>
        <v>6.9506078749510827E-2</v>
      </c>
      <c r="AO280" s="116">
        <f t="shared" si="54"/>
        <v>0.10528497688859281</v>
      </c>
      <c r="AP280" s="116">
        <f t="shared" si="55"/>
        <v>9.1915532131872729E-2</v>
      </c>
      <c r="AQ280" s="116">
        <f t="shared" si="56"/>
        <v>0.15902042913961859</v>
      </c>
      <c r="AR280" s="116">
        <f t="shared" si="57"/>
        <v>6.3839742981286543E-2</v>
      </c>
      <c r="AS280" s="116">
        <f t="shared" si="58"/>
        <v>6.0704236987343924E-2</v>
      </c>
      <c r="AT280" s="116">
        <f t="shared" si="59"/>
        <v>9.5270808895797851E-2</v>
      </c>
      <c r="AU280" s="116">
        <f t="shared" si="60"/>
        <v>0.12105744656227238</v>
      </c>
      <c r="AV280" s="116">
        <f t="shared" si="61"/>
        <v>0.12150021081084127</v>
      </c>
      <c r="AW280" s="116">
        <f t="shared" si="62"/>
        <v>0.11190053685286303</v>
      </c>
      <c r="AX280" s="116">
        <f t="shared" si="63"/>
        <v>0.99999999999999989</v>
      </c>
      <c r="AY280" s="116">
        <f>SUMPRODUCT(AN280:AW280,幕後結果_最佳化!$Z$1005:$AI$1005)</f>
        <v>3.5311492779508583E-2</v>
      </c>
      <c r="AZ280" s="116">
        <f>(SUMPRODUCT(AN280:AW280,MMULT(AN280:AW280,幕後結果!$AB$9:$AK$18)))*252</f>
        <v>4.3705822016422639E-2</v>
      </c>
      <c r="BA280" s="116">
        <f t="shared" si="64"/>
        <v>0.20905937438063532</v>
      </c>
      <c r="BB280" s="92">
        <f t="shared" si="65"/>
        <v>-3.6298335068558035E-2</v>
      </c>
      <c r="BC280" s="50"/>
      <c r="BD280" s="50"/>
    </row>
    <row r="281" spans="1:56">
      <c r="A281" s="85">
        <v>280</v>
      </c>
      <c r="B281" s="116">
        <v>0.53901434642579371</v>
      </c>
      <c r="C281" s="116">
        <v>0.94313985658711319</v>
      </c>
      <c r="D281" s="116">
        <v>0.8966212884384086</v>
      </c>
      <c r="E281" s="116">
        <v>0.14731838507250083</v>
      </c>
      <c r="F281" s="116">
        <v>0.28993767920070623</v>
      </c>
      <c r="G281" s="116">
        <v>0.25723412664221712</v>
      </c>
      <c r="H281" s="116">
        <v>7.5718263650917272E-2</v>
      </c>
      <c r="I281" s="116">
        <v>0.11423323829470089</v>
      </c>
      <c r="J281" s="116">
        <v>0.63235961040235655</v>
      </c>
      <c r="K281" s="94">
        <v>0.40594177145300714</v>
      </c>
      <c r="L281" s="95"/>
      <c r="M281" s="96">
        <v>280</v>
      </c>
      <c r="N281" s="119">
        <v>9.7950868230912647E-2</v>
      </c>
      <c r="O281" s="119">
        <v>1.58169030590313</v>
      </c>
      <c r="P281" s="119">
        <v>1.2625319888560305</v>
      </c>
      <c r="Q281" s="119">
        <v>-1.0480039865888027</v>
      </c>
      <c r="R281" s="119">
        <v>-0.55356679141984644</v>
      </c>
      <c r="S281" s="119">
        <v>-0.65189601895632832</v>
      </c>
      <c r="T281" s="119">
        <v>-1.4344758101939192</v>
      </c>
      <c r="U281" s="116">
        <v>-1.2043185578391251</v>
      </c>
      <c r="V281" s="116">
        <v>0.33810935740007364</v>
      </c>
      <c r="W281" s="88">
        <v>-0.23799684284366238</v>
      </c>
      <c r="X281" s="50"/>
      <c r="Y281" s="89">
        <v>280</v>
      </c>
      <c r="Z281" s="116">
        <f>(幕後結果!$AB$2+幕後結果!$AB$4*幕後結果_最佳化!$N1282)*12/3</f>
        <v>7.3320614390412001E-2</v>
      </c>
      <c r="AA281" s="116">
        <f>(幕後結果!$AC$2+幕後結果!$AC$4*幕後結果_最佳化!$O1282)*12/3</f>
        <v>0.81027637563472366</v>
      </c>
      <c r="AB281" s="116">
        <f>(幕後結果!$AD$2+幕後結果!$AD$4*幕後結果_最佳化!$P1282)*12/3</f>
        <v>1.7457983260033203</v>
      </c>
      <c r="AC281" s="116">
        <f>(幕後結果!$AE$2+幕後結果!$AE$4*幕後結果_最佳化!$Q1282)*12/3</f>
        <v>0.7050271349961923</v>
      </c>
      <c r="AD281" s="116">
        <f>(幕後結果!$AF$2+幕後結果!$AF$4*幕後結果_最佳化!$R1282)*12/3</f>
        <v>-0.24647456210740115</v>
      </c>
      <c r="AE281" s="116">
        <f>(幕後結果!$AG$2+幕後結果!$AG$4*幕後結果_最佳化!$S1282)*12/3</f>
        <v>-0.11442337321507573</v>
      </c>
      <c r="AF281" s="116">
        <f>(幕後結果!$AH$2+幕後結果!$AH$4*幕後結果_最佳化!$T1282)*12/3</f>
        <v>-3.6301674755476077E-2</v>
      </c>
      <c r="AG281" s="116">
        <f>(幕後結果!$AI$2+幕後結果!$AI$4*幕後結果_最佳化!$U1282)*12/3</f>
        <v>-2.3921533175362462</v>
      </c>
      <c r="AH281" s="116">
        <f>(幕後結果!$AJ$2+幕後結果!$AJ$4*幕後結果_最佳化!$V1282)*12/3</f>
        <v>0.53340899877308423</v>
      </c>
      <c r="AI281" s="90">
        <f>(幕後結果!$AK$2+幕後結果!$AK$4*幕後結果_最佳化!$W1282)*12/3</f>
        <v>-0.6214711432076605</v>
      </c>
      <c r="AJ281" s="50"/>
      <c r="AK281" s="50"/>
      <c r="AL281" s="50"/>
      <c r="AM281" s="98">
        <v>280</v>
      </c>
      <c r="AN281" s="116">
        <f t="shared" si="53"/>
        <v>3.3285119955822701E-2</v>
      </c>
      <c r="AO281" s="116">
        <f t="shared" si="54"/>
        <v>0.17595592689617418</v>
      </c>
      <c r="AP281" s="116">
        <f t="shared" si="55"/>
        <v>8.7554832406528255E-2</v>
      </c>
      <c r="AQ281" s="116">
        <f t="shared" si="56"/>
        <v>9.8168732766538466E-2</v>
      </c>
      <c r="AR281" s="116">
        <f t="shared" si="57"/>
        <v>8.2005984625943787E-2</v>
      </c>
      <c r="AS281" s="116">
        <f t="shared" si="58"/>
        <v>0.13583253333569537</v>
      </c>
      <c r="AT281" s="116">
        <f t="shared" si="59"/>
        <v>1.6171046063654106E-3</v>
      </c>
      <c r="AU281" s="116">
        <f t="shared" si="60"/>
        <v>0.20410830858279677</v>
      </c>
      <c r="AV281" s="116">
        <f t="shared" si="61"/>
        <v>7.5280544188087467E-2</v>
      </c>
      <c r="AW281" s="116">
        <f t="shared" si="62"/>
        <v>0.10619091263604769</v>
      </c>
      <c r="AX281" s="116">
        <f t="shared" si="63"/>
        <v>1</v>
      </c>
      <c r="AY281" s="116">
        <f>SUMPRODUCT(AN281:AW281,幕後結果_最佳化!$Z$1005:$AI$1005)</f>
        <v>-0.273073637823948</v>
      </c>
      <c r="AZ281" s="116">
        <f>(SUMPRODUCT(AN281:AW281,MMULT(AN281:AW281,幕後結果!$AB$9:$AK$18)))*252</f>
        <v>5.5795384809876197E-2</v>
      </c>
      <c r="BA281" s="116">
        <f t="shared" si="64"/>
        <v>0.23621046718948802</v>
      </c>
      <c r="BB281" s="92">
        <f t="shared" si="65"/>
        <v>-1.337678391578109</v>
      </c>
      <c r="BC281" s="50"/>
      <c r="BD281" s="50"/>
    </row>
    <row r="282" spans="1:56">
      <c r="A282" s="85">
        <v>281</v>
      </c>
      <c r="B282" s="116">
        <v>1.9708209841682756E-2</v>
      </c>
      <c r="C282" s="116">
        <v>0.43136362863339195</v>
      </c>
      <c r="D282" s="116">
        <v>0.54650156744708145</v>
      </c>
      <c r="E282" s="116">
        <v>0.66550862271257571</v>
      </c>
      <c r="F282" s="116">
        <v>0.40665551238255615</v>
      </c>
      <c r="G282" s="116">
        <v>0.3455204228217823</v>
      </c>
      <c r="H282" s="116">
        <v>0.63082579628355906</v>
      </c>
      <c r="I282" s="116">
        <v>0.14540890230378434</v>
      </c>
      <c r="J282" s="116">
        <v>0.9068918879400194</v>
      </c>
      <c r="K282" s="94">
        <v>0.34511546643960433</v>
      </c>
      <c r="L282" s="95"/>
      <c r="M282" s="96">
        <v>281</v>
      </c>
      <c r="N282" s="119">
        <v>-2.0598130169395348</v>
      </c>
      <c r="O282" s="119">
        <v>-0.17290352954360366</v>
      </c>
      <c r="P282" s="119">
        <v>0.11682735616243822</v>
      </c>
      <c r="Q282" s="119">
        <v>0.42754453520327274</v>
      </c>
      <c r="R282" s="119">
        <v>-0.23615676818537351</v>
      </c>
      <c r="S282" s="119">
        <v>-0.39744295394582185</v>
      </c>
      <c r="T282" s="119">
        <v>0.33404128214795181</v>
      </c>
      <c r="U282" s="116">
        <v>-1.0563292771568256</v>
      </c>
      <c r="V282" s="116">
        <v>1.3218556468317411</v>
      </c>
      <c r="W282" s="88">
        <v>-0.39854169123768735</v>
      </c>
      <c r="X282" s="50"/>
      <c r="Y282" s="89">
        <v>281</v>
      </c>
      <c r="Z282" s="116">
        <f>(幕後結果!$AB$2+幕後結果!$AB$4*幕後結果_最佳化!$N1283)*12/3</f>
        <v>-2.6056519936307061</v>
      </c>
      <c r="AA282" s="116">
        <f>(幕後結果!$AC$2+幕後結果!$AC$4*幕後結果_最佳化!$O1283)*12/3</f>
        <v>-1.7951593624373203</v>
      </c>
      <c r="AB282" s="116">
        <f>(幕後結果!$AD$2+幕後結果!$AD$4*幕後結果_最佳化!$P1283)*12/3</f>
        <v>-7.4401538777118414E-2</v>
      </c>
      <c r="AC282" s="116">
        <f>(幕後結果!$AE$2+幕後結果!$AE$4*幕後結果_最佳化!$Q1283)*12/3</f>
        <v>1.0728274780849671</v>
      </c>
      <c r="AD282" s="116">
        <f>(幕後結果!$AF$2+幕後結果!$AF$4*幕後結果_最佳化!$R1283)*12/3</f>
        <v>-0.13185733098730767</v>
      </c>
      <c r="AE282" s="116">
        <f>(幕後結果!$AG$2+幕後結果!$AG$4*幕後結果_最佳化!$S1283)*12/3</f>
        <v>-0.2076710567632517</v>
      </c>
      <c r="AF282" s="116">
        <f>(幕後結果!$AH$2+幕後結果!$AH$4*幕後結果_最佳化!$T1283)*12/3</f>
        <v>0.94784605703424818</v>
      </c>
      <c r="AG282" s="116">
        <f>(幕後結果!$AI$2+幕後結果!$AI$4*幕後結果_最佳化!$U1283)*12/3</f>
        <v>-3.1654223759364783</v>
      </c>
      <c r="AH282" s="116">
        <f>(幕後結果!$AJ$2+幕後結果!$AJ$4*幕後結果_最佳化!$V1283)*12/3</f>
        <v>0.52590145805796462</v>
      </c>
      <c r="AI282" s="90">
        <f>(幕後結果!$AK$2+幕後結果!$AK$4*幕後結果_最佳化!$W1283)*12/3</f>
        <v>-1.1116193360742157</v>
      </c>
      <c r="AJ282" s="50"/>
      <c r="AK282" s="50"/>
      <c r="AL282" s="50"/>
      <c r="AM282" s="98">
        <v>281</v>
      </c>
      <c r="AN282" s="116">
        <f t="shared" si="53"/>
        <v>2.5060240881572531E-2</v>
      </c>
      <c r="AO282" s="116">
        <f t="shared" si="54"/>
        <v>6.5793503736050862E-2</v>
      </c>
      <c r="AP282" s="116">
        <f t="shared" si="55"/>
        <v>5.1701380794261766E-2</v>
      </c>
      <c r="AQ282" s="116">
        <f t="shared" si="56"/>
        <v>0.12313471600645164</v>
      </c>
      <c r="AR282" s="116">
        <f t="shared" si="57"/>
        <v>6.3642339731225742E-3</v>
      </c>
      <c r="AS282" s="116">
        <f t="shared" si="58"/>
        <v>0.2040286643556615</v>
      </c>
      <c r="AT282" s="116">
        <f t="shared" si="59"/>
        <v>3.1225952584177673E-2</v>
      </c>
      <c r="AU282" s="116">
        <f t="shared" si="60"/>
        <v>0.17344248539939683</v>
      </c>
      <c r="AV282" s="116">
        <f t="shared" si="61"/>
        <v>0.14350666453205771</v>
      </c>
      <c r="AW282" s="116">
        <f t="shared" si="62"/>
        <v>0.17574215773724683</v>
      </c>
      <c r="AX282" s="116">
        <f t="shared" si="63"/>
        <v>1</v>
      </c>
      <c r="AY282" s="116">
        <f>SUMPRODUCT(AN282:AW282,幕後結果_最佳化!$Z$1005:$AI$1005)</f>
        <v>-4.9989351605308305E-2</v>
      </c>
      <c r="AZ282" s="116">
        <f>(SUMPRODUCT(AN282:AW282,MMULT(AN282:AW282,幕後結果!$AB$9:$AK$18)))*252</f>
        <v>5.1089746745865604E-2</v>
      </c>
      <c r="BA282" s="116">
        <f t="shared" si="64"/>
        <v>0.22603041110847363</v>
      </c>
      <c r="BB282" s="92">
        <f t="shared" si="65"/>
        <v>-0.41095953040022581</v>
      </c>
      <c r="BC282" s="50"/>
      <c r="BD282" s="50"/>
    </row>
    <row r="283" spans="1:56">
      <c r="A283" s="85">
        <v>282</v>
      </c>
      <c r="B283" s="116">
        <v>0.76904256051611308</v>
      </c>
      <c r="C283" s="116">
        <v>0.19963447329644413</v>
      </c>
      <c r="D283" s="116">
        <v>8.9987914171099526E-2</v>
      </c>
      <c r="E283" s="116">
        <v>0.93523480460242236</v>
      </c>
      <c r="F283" s="116">
        <v>0.23831987493454565</v>
      </c>
      <c r="G283" s="116">
        <v>0.38486996879100177</v>
      </c>
      <c r="H283" s="116">
        <v>0.82740906518886481</v>
      </c>
      <c r="I283" s="116">
        <v>0.15439846177527961</v>
      </c>
      <c r="J283" s="116">
        <v>0.90544434808490415</v>
      </c>
      <c r="K283" s="94">
        <v>0.26553292871234091</v>
      </c>
      <c r="L283" s="95"/>
      <c r="M283" s="96">
        <v>282</v>
      </c>
      <c r="N283" s="119">
        <v>0.73569738906250481</v>
      </c>
      <c r="O283" s="119">
        <v>-0.84292758189018613</v>
      </c>
      <c r="P283" s="119">
        <v>-1.3408294618275156</v>
      </c>
      <c r="Q283" s="119">
        <v>1.5159563472903823</v>
      </c>
      <c r="R283" s="119">
        <v>-0.71171746588493223</v>
      </c>
      <c r="S283" s="119">
        <v>-0.29271508623679438</v>
      </c>
      <c r="T283" s="119">
        <v>0.94397608437112213</v>
      </c>
      <c r="U283" s="116">
        <v>-1.0177496960244541</v>
      </c>
      <c r="V283" s="116">
        <v>1.3132126461802582</v>
      </c>
      <c r="W283" s="88">
        <v>-0.62637979743690586</v>
      </c>
      <c r="X283" s="50"/>
      <c r="Y283" s="89">
        <v>282</v>
      </c>
      <c r="Z283" s="116">
        <f>(幕後結果!$AB$2+幕後結果!$AB$4*幕後結果_最佳化!$N1284)*12/3</f>
        <v>0.86511506044197584</v>
      </c>
      <c r="AA283" s="116">
        <f>(幕後結果!$AC$2+幕後結果!$AC$4*幕後結果_最佳化!$O1284)*12/3</f>
        <v>-2.4756132421063932</v>
      </c>
      <c r="AB283" s="116">
        <f>(幕後結果!$AD$2+幕後結果!$AD$4*幕後結果_最佳化!$P1284)*12/3</f>
        <v>-0.56274880968719809</v>
      </c>
      <c r="AC283" s="116">
        <f>(幕後結果!$AE$2+幕後結果!$AE$4*幕後結果_最佳化!$Q1284)*12/3</f>
        <v>1.5690523378010892</v>
      </c>
      <c r="AD283" s="116">
        <f>(幕後結果!$AF$2+幕後結果!$AF$4*幕後結果_最佳化!$R1284)*12/3</f>
        <v>-0.6838436085693349</v>
      </c>
      <c r="AE283" s="116">
        <f>(幕後結果!$AG$2+幕後結果!$AG$4*幕後結果_最佳化!$S1284)*12/3</f>
        <v>0.57579072099476614</v>
      </c>
      <c r="AF283" s="116">
        <f>(幕後結果!$AH$2+幕後結果!$AH$4*幕後結果_最佳化!$T1284)*12/3</f>
        <v>1.8213768474423695</v>
      </c>
      <c r="AG283" s="116">
        <f>(幕後結果!$AI$2+幕後結果!$AI$4*幕後結果_最佳化!$U1284)*12/3</f>
        <v>-1.745361268562811</v>
      </c>
      <c r="AH283" s="116">
        <f>(幕後結果!$AJ$2+幕後結果!$AJ$4*幕後結果_最佳化!$V1284)*12/3</f>
        <v>0.8047290229135351</v>
      </c>
      <c r="AI283" s="90">
        <f>(幕後結果!$AK$2+幕後結果!$AK$4*幕後結果_最佳化!$W1284)*12/3</f>
        <v>-0.64797458995489055</v>
      </c>
      <c r="AJ283" s="50"/>
      <c r="AK283" s="50"/>
      <c r="AL283" s="50"/>
      <c r="AM283" s="98">
        <v>282</v>
      </c>
      <c r="AN283" s="116">
        <f t="shared" si="53"/>
        <v>7.2480763480428922E-2</v>
      </c>
      <c r="AO283" s="116">
        <f t="shared" si="54"/>
        <v>0.25128939216794671</v>
      </c>
      <c r="AP283" s="116">
        <f t="shared" si="55"/>
        <v>2.0465650784435237E-2</v>
      </c>
      <c r="AQ283" s="116">
        <f t="shared" si="56"/>
        <v>0.15143905226885576</v>
      </c>
      <c r="AR283" s="116">
        <f t="shared" si="57"/>
        <v>6.0054923297417406E-2</v>
      </c>
      <c r="AS283" s="116">
        <f t="shared" si="58"/>
        <v>1.8111014885958957E-2</v>
      </c>
      <c r="AT283" s="116">
        <f t="shared" si="59"/>
        <v>4.8041782610818366E-2</v>
      </c>
      <c r="AU283" s="116">
        <f t="shared" si="60"/>
        <v>3.0561863424259601E-2</v>
      </c>
      <c r="AV283" s="116">
        <f t="shared" si="61"/>
        <v>0.17296555127996546</v>
      </c>
      <c r="AW283" s="116">
        <f t="shared" si="62"/>
        <v>0.17459000579991354</v>
      </c>
      <c r="AX283" s="116">
        <f t="shared" si="63"/>
        <v>1</v>
      </c>
      <c r="AY283" s="116">
        <f>SUMPRODUCT(AN283:AW283,幕後結果_最佳化!$Z$1005:$AI$1005)</f>
        <v>-0.21179585036139792</v>
      </c>
      <c r="AZ283" s="116">
        <f>(SUMPRODUCT(AN283:AW283,MMULT(AN283:AW283,幕後結果!$AB$9:$AK$18)))*252</f>
        <v>5.8098168730336276E-2</v>
      </c>
      <c r="BA283" s="116">
        <f t="shared" si="64"/>
        <v>0.24103561714057173</v>
      </c>
      <c r="BB283" s="92">
        <f t="shared" si="65"/>
        <v>-1.0566730899892671</v>
      </c>
      <c r="BC283" s="50"/>
      <c r="BD283" s="50"/>
    </row>
    <row r="284" spans="1:56">
      <c r="A284" s="85">
        <v>283</v>
      </c>
      <c r="B284" s="116">
        <v>0.76110601500338415</v>
      </c>
      <c r="C284" s="116">
        <v>0.58746995299365756</v>
      </c>
      <c r="D284" s="116">
        <v>0.80052967603825742</v>
      </c>
      <c r="E284" s="116">
        <v>8.4667076783113693E-2</v>
      </c>
      <c r="F284" s="116">
        <v>0.90656342152697289</v>
      </c>
      <c r="G284" s="116">
        <v>0.11878120354116639</v>
      </c>
      <c r="H284" s="116">
        <v>0.29351862687496255</v>
      </c>
      <c r="I284" s="116">
        <v>0.40647760526938947</v>
      </c>
      <c r="J284" s="116">
        <v>0.39523591156705695</v>
      </c>
      <c r="K284" s="94">
        <v>0.35047907247667998</v>
      </c>
      <c r="L284" s="95"/>
      <c r="M284" s="96">
        <v>283</v>
      </c>
      <c r="N284" s="119">
        <v>0.70986481694932402</v>
      </c>
      <c r="O284" s="119">
        <v>0.22104153304224233</v>
      </c>
      <c r="P284" s="119">
        <v>0.84351470003861906</v>
      </c>
      <c r="Q284" s="119">
        <v>-1.3743464458757786</v>
      </c>
      <c r="R284" s="119">
        <v>1.3198857770460033</v>
      </c>
      <c r="S284" s="119">
        <v>-1.1811014925805186</v>
      </c>
      <c r="T284" s="119">
        <v>-0.54313442241111298</v>
      </c>
      <c r="U284" s="116">
        <v>-0.23661535026982577</v>
      </c>
      <c r="V284" s="116">
        <v>-0.26569797490651059</v>
      </c>
      <c r="W284" s="88">
        <v>-0.3840273925440289</v>
      </c>
      <c r="X284" s="50"/>
      <c r="Y284" s="89">
        <v>283</v>
      </c>
      <c r="Z284" s="116">
        <f>(幕後結果!$AB$2+幕後結果!$AB$4*幕後結果_最佳化!$N1285)*12/3</f>
        <v>0.83304262028225251</v>
      </c>
      <c r="AA284" s="116">
        <f>(幕後結果!$AC$2+幕後結果!$AC$4*幕後結果_最佳化!$O1285)*12/3</f>
        <v>-1.0116306738195882</v>
      </c>
      <c r="AB284" s="116">
        <f>(幕後結果!$AD$2+幕後結果!$AD$4*幕後結果_最佳化!$P1285)*12/3</f>
        <v>1.4290552758857988</v>
      </c>
      <c r="AC284" s="116">
        <f>(幕後結果!$AE$2+幕後結果!$AE$4*幕後結果_最佳化!$Q1285)*12/3</f>
        <v>0.17062408369822835</v>
      </c>
      <c r="AD284" s="116">
        <f>(幕後結果!$AF$2+幕後結果!$AF$4*幕後結果_最佳化!$R1285)*12/3</f>
        <v>0.77266680313824077</v>
      </c>
      <c r="AE284" s="116">
        <f>(幕後結果!$AG$2+幕後結果!$AG$4*幕後結果_最佳化!$S1285)*12/3</f>
        <v>-0.79492176267490677</v>
      </c>
      <c r="AF284" s="116">
        <f>(幕後結果!$AH$2+幕後結果!$AH$4*幕後結果_最佳化!$T1285)*12/3</f>
        <v>1.3885872675134745</v>
      </c>
      <c r="AG284" s="116">
        <f>(幕後結果!$AI$2+幕後結果!$AI$4*幕後結果_最佳化!$U1285)*12/3</f>
        <v>-0.5857026683082811</v>
      </c>
      <c r="AH284" s="116">
        <f>(幕後結果!$AJ$2+幕後結果!$AJ$4*幕後結果_最佳化!$V1285)*12/3</f>
        <v>0.19518400256043744</v>
      </c>
      <c r="AI284" s="90">
        <f>(幕後結果!$AK$2+幕後結果!$AK$4*幕後結果_最佳化!$W1285)*12/3</f>
        <v>-0.39969892226878939</v>
      </c>
      <c r="AJ284" s="50"/>
      <c r="AK284" s="50"/>
      <c r="AL284" s="50"/>
      <c r="AM284" s="98">
        <v>283</v>
      </c>
      <c r="AN284" s="116">
        <f t="shared" si="53"/>
        <v>6.6561516569498998E-3</v>
      </c>
      <c r="AO284" s="116">
        <f t="shared" si="54"/>
        <v>5.9774453202126605E-2</v>
      </c>
      <c r="AP284" s="116">
        <f t="shared" si="55"/>
        <v>8.3854433581081772E-2</v>
      </c>
      <c r="AQ284" s="116">
        <f t="shared" si="56"/>
        <v>9.8670771637800248E-2</v>
      </c>
      <c r="AR284" s="116">
        <f t="shared" si="57"/>
        <v>0.11331090311723961</v>
      </c>
      <c r="AS284" s="116">
        <f t="shared" si="58"/>
        <v>0.19925273222215228</v>
      </c>
      <c r="AT284" s="116">
        <f t="shared" si="59"/>
        <v>0.13102286083218753</v>
      </c>
      <c r="AU284" s="116">
        <f t="shared" si="60"/>
        <v>0.15463759616852094</v>
      </c>
      <c r="AV284" s="116">
        <f t="shared" si="61"/>
        <v>0.11179061906400851</v>
      </c>
      <c r="AW284" s="116">
        <f t="shared" si="62"/>
        <v>4.1029478517932712E-2</v>
      </c>
      <c r="AX284" s="116">
        <f t="shared" si="63"/>
        <v>1.0000000000000002</v>
      </c>
      <c r="AY284" s="116">
        <f>SUMPRODUCT(AN284:AW284,幕後結果_最佳化!$Z$1005:$AI$1005)</f>
        <v>0.1259650639714357</v>
      </c>
      <c r="AZ284" s="116">
        <f>(SUMPRODUCT(AN284:AW284,MMULT(AN284:AW284,幕後結果!$AB$9:$AK$18)))*252</f>
        <v>4.5964293566490101E-2</v>
      </c>
      <c r="BA284" s="116">
        <f t="shared" si="64"/>
        <v>0.21439284868318276</v>
      </c>
      <c r="BB284" s="92">
        <f t="shared" si="65"/>
        <v>0.38744325886627129</v>
      </c>
      <c r="BC284" s="50"/>
      <c r="BD284" s="50"/>
    </row>
    <row r="285" spans="1:56">
      <c r="A285" s="85">
        <v>284</v>
      </c>
      <c r="B285" s="116">
        <v>0.4996189152428967</v>
      </c>
      <c r="C285" s="116">
        <v>0.57095672462248959</v>
      </c>
      <c r="D285" s="116">
        <v>0.12628996373251722</v>
      </c>
      <c r="E285" s="116">
        <v>0.75990898879043689</v>
      </c>
      <c r="F285" s="116">
        <v>0.79939049539742424</v>
      </c>
      <c r="G285" s="116">
        <v>0.76643913979874911</v>
      </c>
      <c r="H285" s="116">
        <v>0.23955939805819115</v>
      </c>
      <c r="I285" s="116">
        <v>0.42435109747233568</v>
      </c>
      <c r="J285" s="116">
        <v>0.56501997527091041</v>
      </c>
      <c r="K285" s="94">
        <v>1.2042081152003892E-2</v>
      </c>
      <c r="L285" s="95"/>
      <c r="M285" s="96">
        <v>284</v>
      </c>
      <c r="N285" s="119">
        <v>-9.552379724585249E-4</v>
      </c>
      <c r="O285" s="119">
        <v>0.17881043581481529</v>
      </c>
      <c r="P285" s="119">
        <v>-1.1441054024518473</v>
      </c>
      <c r="Q285" s="119">
        <v>0.70600983318507993</v>
      </c>
      <c r="R285" s="119">
        <v>0.83944612573125432</v>
      </c>
      <c r="S285" s="119">
        <v>0.72717016507036181</v>
      </c>
      <c r="T285" s="119">
        <v>-0.70772057757285567</v>
      </c>
      <c r="U285" s="116">
        <v>-0.1907745929801189</v>
      </c>
      <c r="V285" s="116">
        <v>0.16370923208055518</v>
      </c>
      <c r="W285" s="88">
        <v>-2.255783992795529</v>
      </c>
      <c r="X285" s="50"/>
      <c r="Y285" s="89">
        <v>284</v>
      </c>
      <c r="Z285" s="116">
        <f>(幕後結果!$AB$2+幕後結果!$AB$4*幕後結果_最佳化!$N1286)*12/3</f>
        <v>-4.9476301020899803E-2</v>
      </c>
      <c r="AA285" s="116">
        <f>(幕後結果!$AC$2+幕後結果!$AC$4*幕後結果_最佳化!$O1286)*12/3</f>
        <v>-1.1315878585108952</v>
      </c>
      <c r="AB285" s="116">
        <f>(幕後結果!$AD$2+幕後結果!$AD$4*幕後結果_最佳化!$P1286)*12/3</f>
        <v>-0.51048982970994117</v>
      </c>
      <c r="AC285" s="116">
        <f>(幕後結果!$AE$2+幕後結果!$AE$4*幕後結果_最佳化!$Q1286)*12/3</f>
        <v>1.1609986233985286</v>
      </c>
      <c r="AD285" s="116">
        <f>(幕後結果!$AF$2+幕後結果!$AF$4*幕後結果_最佳化!$R1286)*12/3</f>
        <v>0.45178113456953667</v>
      </c>
      <c r="AE285" s="116">
        <f>(幕後結果!$AG$2+幕後結果!$AG$4*幕後結果_最佳化!$S1286)*12/3</f>
        <v>1.1671364086896154</v>
      </c>
      <c r="AF285" s="116">
        <f>(幕後結果!$AH$2+幕後結果!$AH$4*幕後結果_最佳化!$T1286)*12/3</f>
        <v>0.52201793240947436</v>
      </c>
      <c r="AG285" s="116">
        <f>(幕後結果!$AI$2+幕後結果!$AI$4*幕後結果_最佳化!$U1286)*12/3</f>
        <v>-0.91098049217695654</v>
      </c>
      <c r="AH285" s="116">
        <f>(幕後結果!$AJ$2+幕後結果!$AJ$4*幕後結果_最佳化!$V1286)*12/3</f>
        <v>9.1027693457894188E-2</v>
      </c>
      <c r="AI285" s="90">
        <f>(幕後結果!$AK$2+幕後結果!$AK$4*幕後結果_最佳化!$W1286)*12/3</f>
        <v>-1.2179993073745985</v>
      </c>
      <c r="AJ285" s="50"/>
      <c r="AK285" s="50"/>
      <c r="AL285" s="50"/>
      <c r="AM285" s="98">
        <v>284</v>
      </c>
      <c r="AN285" s="116">
        <f t="shared" si="53"/>
        <v>0.10290651196251088</v>
      </c>
      <c r="AO285" s="116">
        <f t="shared" si="54"/>
        <v>5.8222377755738901E-2</v>
      </c>
      <c r="AP285" s="116">
        <f t="shared" si="55"/>
        <v>0.12981783598852439</v>
      </c>
      <c r="AQ285" s="116">
        <f t="shared" si="56"/>
        <v>1.5141960658166285E-2</v>
      </c>
      <c r="AR285" s="116">
        <f t="shared" si="57"/>
        <v>7.3522181669547146E-2</v>
      </c>
      <c r="AS285" s="116">
        <f t="shared" si="58"/>
        <v>0.16023265166766876</v>
      </c>
      <c r="AT285" s="116">
        <f t="shared" si="59"/>
        <v>0.18491443958850823</v>
      </c>
      <c r="AU285" s="116">
        <f t="shared" si="60"/>
        <v>9.6401649787660457E-2</v>
      </c>
      <c r="AV285" s="116">
        <f t="shared" si="61"/>
        <v>5.0436761429960647E-2</v>
      </c>
      <c r="AW285" s="116">
        <f t="shared" si="62"/>
        <v>0.1284036294917143</v>
      </c>
      <c r="AX285" s="116">
        <f t="shared" si="63"/>
        <v>1</v>
      </c>
      <c r="AY285" s="116">
        <f>SUMPRODUCT(AN285:AW285,幕後結果_最佳化!$Z$1005:$AI$1005)</f>
        <v>0.12787095265205642</v>
      </c>
      <c r="AZ285" s="116">
        <f>(SUMPRODUCT(AN285:AW285,MMULT(AN285:AW285,幕後結果!$AB$9:$AK$18)))*252</f>
        <v>4.7169825556711113E-2</v>
      </c>
      <c r="BA285" s="116">
        <f t="shared" si="64"/>
        <v>0.21718615415516504</v>
      </c>
      <c r="BB285" s="92">
        <f t="shared" si="65"/>
        <v>0.39123558765790539</v>
      </c>
      <c r="BC285" s="50"/>
      <c r="BD285" s="50"/>
    </row>
    <row r="286" spans="1:56">
      <c r="A286" s="85">
        <v>285</v>
      </c>
      <c r="B286" s="116">
        <v>0.29516714491542451</v>
      </c>
      <c r="C286" s="116">
        <v>8.1916114131926676E-2</v>
      </c>
      <c r="D286" s="116">
        <v>0.70510128728934385</v>
      </c>
      <c r="E286" s="116">
        <v>0.42144783020905274</v>
      </c>
      <c r="F286" s="116">
        <v>6.8506230748250907E-2</v>
      </c>
      <c r="G286" s="116">
        <v>0.71971481945527982</v>
      </c>
      <c r="H286" s="116">
        <v>7.0393087737320892E-2</v>
      </c>
      <c r="I286" s="116">
        <v>0.38231571599439707</v>
      </c>
      <c r="J286" s="116">
        <v>0.40950733105099468</v>
      </c>
      <c r="K286" s="94">
        <v>0.20395735786948821</v>
      </c>
      <c r="L286" s="95"/>
      <c r="M286" s="96">
        <v>285</v>
      </c>
      <c r="N286" s="119">
        <v>-0.53835166399746548</v>
      </c>
      <c r="O286" s="119">
        <v>-1.3922978303426254</v>
      </c>
      <c r="P286" s="119">
        <v>0.53912961043391372</v>
      </c>
      <c r="Q286" s="119">
        <v>-0.19819095956560862</v>
      </c>
      <c r="R286" s="119">
        <v>-1.487008895663491</v>
      </c>
      <c r="S286" s="119">
        <v>0.58199453631917253</v>
      </c>
      <c r="T286" s="119">
        <v>-1.4728696932472509</v>
      </c>
      <c r="U286" s="116">
        <v>-0.29940449616132925</v>
      </c>
      <c r="V286" s="116">
        <v>-0.22881248560660813</v>
      </c>
      <c r="W286" s="88">
        <v>-0.82756884945408771</v>
      </c>
      <c r="X286" s="50"/>
      <c r="Y286" s="89">
        <v>285</v>
      </c>
      <c r="Z286" s="116">
        <f>(幕後結果!$AB$2+幕後結果!$AB$4*幕後結果_最佳化!$N1287)*12/3</f>
        <v>-0.71668104703773172</v>
      </c>
      <c r="AA286" s="116">
        <f>(幕後結果!$AC$2+幕後結果!$AC$4*幕後結果_最佳化!$O1287)*12/3</f>
        <v>-3.3433813547293272</v>
      </c>
      <c r="AB286" s="116">
        <f>(幕後結果!$AD$2+幕後結果!$AD$4*幕後結果_最佳化!$P1287)*12/3</f>
        <v>0.62567704210764696</v>
      </c>
      <c r="AC286" s="116">
        <f>(幕後結果!$AE$2+幕後結果!$AE$4*幕後結果_最佳化!$Q1287)*12/3</f>
        <v>0.598266433739579</v>
      </c>
      <c r="AD286" s="116">
        <f>(幕後結果!$AF$2+幕後結果!$AF$4*幕後結果_最佳化!$R1287)*12/3</f>
        <v>-1.1764360970956154</v>
      </c>
      <c r="AE286" s="116">
        <f>(幕後結果!$AG$2+幕後結果!$AG$4*幕後結果_最佳化!$S1287)*12/3</f>
        <v>0.12853647180893327</v>
      </c>
      <c r="AF286" s="116">
        <f>(幕後結果!$AH$2+幕後結果!$AH$4*幕後結果_最佳化!$T1287)*12/3</f>
        <v>-0.59946143165436983</v>
      </c>
      <c r="AG286" s="116">
        <f>(幕後結果!$AI$2+幕後結果!$AI$4*幕後結果_最佳化!$U1287)*12/3</f>
        <v>-1.6312523774751593</v>
      </c>
      <c r="AH286" s="116">
        <f>(幕後結果!$AJ$2+幕後結果!$AJ$4*幕後結果_最佳化!$V1287)*12/3</f>
        <v>-0.98121764971432357</v>
      </c>
      <c r="AI286" s="90">
        <f>(幕後結果!$AK$2+幕後結果!$AK$4*幕後結果_最佳化!$W1287)*12/3</f>
        <v>-1.4522914139536114</v>
      </c>
      <c r="AJ286" s="50"/>
      <c r="AK286" s="50"/>
      <c r="AL286" s="50"/>
      <c r="AM286" s="98">
        <v>285</v>
      </c>
      <c r="AN286" s="116">
        <f t="shared" si="53"/>
        <v>0.1039387622857634</v>
      </c>
      <c r="AO286" s="116">
        <f t="shared" si="54"/>
        <v>0.11244145659691517</v>
      </c>
      <c r="AP286" s="116">
        <f t="shared" si="55"/>
        <v>1.2054299690819212E-2</v>
      </c>
      <c r="AQ286" s="116">
        <f t="shared" si="56"/>
        <v>0.15951690597572443</v>
      </c>
      <c r="AR286" s="116">
        <f t="shared" si="57"/>
        <v>0.12455949508930345</v>
      </c>
      <c r="AS286" s="116">
        <f t="shared" si="58"/>
        <v>0.12319412799936204</v>
      </c>
      <c r="AT286" s="116">
        <f t="shared" si="59"/>
        <v>6.5553764698230724E-2</v>
      </c>
      <c r="AU286" s="116">
        <f t="shared" si="60"/>
        <v>0.16551498455743577</v>
      </c>
      <c r="AV286" s="116">
        <f t="shared" si="61"/>
        <v>5.5275249951262609E-2</v>
      </c>
      <c r="AW286" s="116">
        <f t="shared" si="62"/>
        <v>7.7950953155183286E-2</v>
      </c>
      <c r="AX286" s="116">
        <f t="shared" si="63"/>
        <v>1</v>
      </c>
      <c r="AY286" s="116">
        <f>SUMPRODUCT(AN286:AW286,幕後結果_最佳化!$Z$1005:$AI$1005)</f>
        <v>-5.9445712673091636E-2</v>
      </c>
      <c r="AZ286" s="116">
        <f>(SUMPRODUCT(AN286:AW286,MMULT(AN286:AW286,幕後結果!$AB$9:$AK$18)))*252</f>
        <v>4.8431562549646923E-2</v>
      </c>
      <c r="BA286" s="116">
        <f t="shared" si="64"/>
        <v>0.22007172137657061</v>
      </c>
      <c r="BB286" s="92">
        <f t="shared" si="65"/>
        <v>-0.46505617365515656</v>
      </c>
      <c r="BC286" s="50"/>
      <c r="BD286" s="50"/>
    </row>
    <row r="287" spans="1:56">
      <c r="A287" s="85">
        <v>286</v>
      </c>
      <c r="B287" s="116">
        <v>0.76362353745870259</v>
      </c>
      <c r="C287" s="116">
        <v>0.28798593330020417</v>
      </c>
      <c r="D287" s="116">
        <v>0.2717644583769212</v>
      </c>
      <c r="E287" s="116">
        <v>0.21437241415540398</v>
      </c>
      <c r="F287" s="116">
        <v>0.2715018369055735</v>
      </c>
      <c r="G287" s="116">
        <v>0.33441916122200865</v>
      </c>
      <c r="H287" s="116">
        <v>7.9101007725402406E-2</v>
      </c>
      <c r="I287" s="116">
        <v>0.26196161583978284</v>
      </c>
      <c r="J287" s="116">
        <v>0.17704833521918739</v>
      </c>
      <c r="K287" s="94">
        <v>0.42329263347447843</v>
      </c>
      <c r="L287" s="95"/>
      <c r="M287" s="96">
        <v>286</v>
      </c>
      <c r="N287" s="119">
        <v>0.71800707399526342</v>
      </c>
      <c r="O287" s="119">
        <v>-0.55927820625963165</v>
      </c>
      <c r="P287" s="119">
        <v>-0.60748526754843224</v>
      </c>
      <c r="Q287" s="119">
        <v>-0.79134134419713886</v>
      </c>
      <c r="R287" s="119">
        <v>-0.60827714928206111</v>
      </c>
      <c r="S287" s="119">
        <v>-0.4277428866895483</v>
      </c>
      <c r="T287" s="119">
        <v>-1.4111444848216224</v>
      </c>
      <c r="U287" s="116">
        <v>-0.63730954983972388</v>
      </c>
      <c r="V287" s="116">
        <v>-0.92667236406460363</v>
      </c>
      <c r="W287" s="88">
        <v>-0.19347719171405137</v>
      </c>
      <c r="X287" s="50"/>
      <c r="Y287" s="89">
        <v>286</v>
      </c>
      <c r="Z287" s="116">
        <f>(幕後結果!$AB$2+幕後結果!$AB$4*幕後結果_最佳化!$N1288)*12/3</f>
        <v>0.84315164274919185</v>
      </c>
      <c r="AA287" s="116">
        <f>(幕後結果!$AC$2+幕後結果!$AC$4*幕後結果_最佳化!$O1288)*12/3</f>
        <v>-2.0862607409141343</v>
      </c>
      <c r="AB287" s="116">
        <f>(幕後結果!$AD$2+幕後結果!$AD$4*幕後結果_最佳化!$P1288)*12/3</f>
        <v>9.5767962000687379E-2</v>
      </c>
      <c r="AC287" s="116">
        <f>(幕後結果!$AE$2+幕後結果!$AE$4*幕後結果_最佳化!$Q1288)*12/3</f>
        <v>0.11680808760569217</v>
      </c>
      <c r="AD287" s="116">
        <f>(幕後結果!$AF$2+幕後結果!$AF$4*幕後結果_最佳化!$R1288)*12/3</f>
        <v>-0.70283262351888443</v>
      </c>
      <c r="AE287" s="116">
        <f>(幕後結果!$AG$2+幕後結果!$AG$4*幕後結果_最佳化!$S1288)*12/3</f>
        <v>-0.57916055325283344</v>
      </c>
      <c r="AF287" s="116">
        <f>(幕後結果!$AH$2+幕後結果!$AH$4*幕後結果_最佳化!$T1288)*12/3</f>
        <v>-4.8403135231909866E-2</v>
      </c>
      <c r="AG287" s="116">
        <f>(幕後結果!$AI$2+幕後結果!$AI$4*幕後結果_最佳化!$U1288)*12/3</f>
        <v>-1.3045995222076285</v>
      </c>
      <c r="AH287" s="116">
        <f>(幕後結果!$AJ$2+幕後結果!$AJ$4*幕後結果_最佳化!$V1288)*12/3</f>
        <v>-1.0364003248971336</v>
      </c>
      <c r="AI287" s="90">
        <f>(幕後結果!$AK$2+幕後結果!$AK$4*幕後結果_最佳化!$W1288)*12/3</f>
        <v>-0.777465046772566</v>
      </c>
      <c r="AJ287" s="50"/>
      <c r="AK287" s="50"/>
      <c r="AL287" s="50"/>
      <c r="AM287" s="98">
        <v>286</v>
      </c>
      <c r="AN287" s="116">
        <f t="shared" si="53"/>
        <v>4.5913785688486966E-3</v>
      </c>
      <c r="AO287" s="116">
        <f t="shared" si="54"/>
        <v>0.15727188313555257</v>
      </c>
      <c r="AP287" s="116">
        <f t="shared" si="55"/>
        <v>0.22124120359384272</v>
      </c>
      <c r="AQ287" s="116">
        <f t="shared" si="56"/>
        <v>8.2964984605223627E-2</v>
      </c>
      <c r="AR287" s="116">
        <f t="shared" si="57"/>
        <v>7.1040443323630964E-2</v>
      </c>
      <c r="AS287" s="116">
        <f t="shared" si="58"/>
        <v>9.0740966189826591E-2</v>
      </c>
      <c r="AT287" s="116">
        <f t="shared" si="59"/>
        <v>1.0614444781824297E-2</v>
      </c>
      <c r="AU287" s="116">
        <f t="shared" si="60"/>
        <v>0.12765556913022374</v>
      </c>
      <c r="AV287" s="116">
        <f t="shared" si="61"/>
        <v>0.21509558606133941</v>
      </c>
      <c r="AW287" s="116">
        <f t="shared" si="62"/>
        <v>1.8783540609687528E-2</v>
      </c>
      <c r="AX287" s="116">
        <f t="shared" si="63"/>
        <v>1.0000000000000002</v>
      </c>
      <c r="AY287" s="116">
        <f>SUMPRODUCT(AN287:AW287,幕後結果_最佳化!$Z$1005:$AI$1005)</f>
        <v>-8.6573677874638849E-2</v>
      </c>
      <c r="AZ287" s="116">
        <f>(SUMPRODUCT(AN287:AW287,MMULT(AN287:AW287,幕後結果!$AB$9:$AK$18)))*252</f>
        <v>5.5591914733840217E-2</v>
      </c>
      <c r="BA287" s="116">
        <f t="shared" si="64"/>
        <v>0.23577937724457629</v>
      </c>
      <c r="BB287" s="92">
        <f t="shared" si="65"/>
        <v>-0.54913062960690795</v>
      </c>
      <c r="BC287" s="50"/>
      <c r="BD287" s="50"/>
    </row>
    <row r="288" spans="1:56">
      <c r="A288" s="85">
        <v>287</v>
      </c>
      <c r="B288" s="116">
        <v>0.39117709834167869</v>
      </c>
      <c r="C288" s="116">
        <v>0.69767353999909409</v>
      </c>
      <c r="D288" s="116">
        <v>0.61415781648372025</v>
      </c>
      <c r="E288" s="116">
        <v>0.56643535273852152</v>
      </c>
      <c r="F288" s="116">
        <v>0.95465462546407931</v>
      </c>
      <c r="G288" s="116">
        <v>0.90957989547370732</v>
      </c>
      <c r="H288" s="116">
        <v>0.11637013416057518</v>
      </c>
      <c r="I288" s="116">
        <v>9.6262028187914073E-2</v>
      </c>
      <c r="J288" s="116">
        <v>0.76575850670493617</v>
      </c>
      <c r="K288" s="94">
        <v>0.24789257711729551</v>
      </c>
      <c r="L288" s="95"/>
      <c r="M288" s="96">
        <v>287</v>
      </c>
      <c r="N288" s="119">
        <v>-0.27625242134778749</v>
      </c>
      <c r="O288" s="119">
        <v>0.51772103463494989</v>
      </c>
      <c r="P288" s="119">
        <v>0.29017237757271508</v>
      </c>
      <c r="Q288" s="119">
        <v>0.16730598581730691</v>
      </c>
      <c r="R288" s="119">
        <v>1.691765211606747</v>
      </c>
      <c r="S288" s="119">
        <v>1.338172507193319</v>
      </c>
      <c r="T288" s="119">
        <v>-1.1933297175769897</v>
      </c>
      <c r="U288" s="116">
        <v>-1.3031485350395597</v>
      </c>
      <c r="V288" s="116">
        <v>0.72494954117158994</v>
      </c>
      <c r="W288" s="88">
        <v>-0.68113645122971567</v>
      </c>
      <c r="X288" s="50"/>
      <c r="Y288" s="89">
        <v>287</v>
      </c>
      <c r="Z288" s="116">
        <f>(幕後結果!$AB$2+幕後結果!$AB$4*幕後結果_最佳化!$N1289)*12/3</f>
        <v>-0.3912716283023252</v>
      </c>
      <c r="AA288" s="116">
        <f>(幕後結果!$AC$2+幕後結果!$AC$4*幕後結果_最佳化!$O1289)*12/3</f>
        <v>-0.68846355343953503</v>
      </c>
      <c r="AB288" s="116">
        <f>(幕後結果!$AD$2+幕後結果!$AD$4*幕後結果_最佳化!$P1289)*12/3</f>
        <v>0.68302342056399967</v>
      </c>
      <c r="AC288" s="116">
        <f>(幕後結果!$AE$2+幕後結果!$AE$4*幕後結果_最佳化!$Q1289)*12/3</f>
        <v>1.1507103882596823</v>
      </c>
      <c r="AD288" s="116">
        <f>(幕後結果!$AF$2+幕後結果!$AF$4*幕後結果_最佳化!$R1289)*12/3</f>
        <v>1.1675030841322078</v>
      </c>
      <c r="AE288" s="116">
        <f>(幕後結果!$AG$2+幕後結果!$AG$4*幕後結果_最佳化!$S1289)*12/3</f>
        <v>1.6927238363475989</v>
      </c>
      <c r="AF288" s="116">
        <f>(幕後結果!$AH$2+幕後結果!$AH$4*幕後結果_最佳化!$T1289)*12/3</f>
        <v>0.33924977603511475</v>
      </c>
      <c r="AG288" s="116">
        <f>(幕後結果!$AI$2+幕後結果!$AI$4*幕後結果_最佳化!$U1289)*12/3</f>
        <v>-2.1819962014278067</v>
      </c>
      <c r="AH288" s="116">
        <f>(幕後結果!$AJ$2+幕後結果!$AJ$4*幕後結果_最佳化!$V1289)*12/3</f>
        <v>0.51907725327854193</v>
      </c>
      <c r="AI288" s="90">
        <f>(幕後結果!$AK$2+幕後結果!$AK$4*幕後結果_最佳化!$W1289)*12/3</f>
        <v>-0.39492187065264667</v>
      </c>
      <c r="AJ288" s="50"/>
      <c r="AK288" s="50"/>
      <c r="AL288" s="50"/>
      <c r="AM288" s="98">
        <v>287</v>
      </c>
      <c r="AN288" s="116">
        <f t="shared" si="53"/>
        <v>0.21429540807388353</v>
      </c>
      <c r="AO288" s="116">
        <f t="shared" si="54"/>
        <v>7.9309926598376129E-2</v>
      </c>
      <c r="AP288" s="116">
        <f t="shared" si="55"/>
        <v>4.2695560954794182E-2</v>
      </c>
      <c r="AQ288" s="116">
        <f t="shared" si="56"/>
        <v>0.14668808305551984</v>
      </c>
      <c r="AR288" s="116">
        <f t="shared" si="57"/>
        <v>4.5304715296574156E-2</v>
      </c>
      <c r="AS288" s="116">
        <f t="shared" si="58"/>
        <v>5.4768836682435484E-2</v>
      </c>
      <c r="AT288" s="116">
        <f t="shared" si="59"/>
        <v>2.1573822393121847E-2</v>
      </c>
      <c r="AU288" s="116">
        <f t="shared" si="60"/>
        <v>1.4696361032591315E-2</v>
      </c>
      <c r="AV288" s="116">
        <f t="shared" si="61"/>
        <v>0.15371265355944996</v>
      </c>
      <c r="AW288" s="116">
        <f t="shared" si="62"/>
        <v>0.22695463235325383</v>
      </c>
      <c r="AX288" s="116">
        <f t="shared" si="63"/>
        <v>1.0000000000000004</v>
      </c>
      <c r="AY288" s="116">
        <f>SUMPRODUCT(AN288:AW288,幕後結果_最佳化!$Z$1005:$AI$1005)</f>
        <v>-7.1327065173248105E-3</v>
      </c>
      <c r="AZ288" s="116">
        <f>(SUMPRODUCT(AN288:AW288,MMULT(AN288:AW288,幕後結果!$AB$9:$AK$18)))*252</f>
        <v>5.045998015168212E-2</v>
      </c>
      <c r="BA288" s="116">
        <f t="shared" si="64"/>
        <v>0.22463298990059791</v>
      </c>
      <c r="BB288" s="92">
        <f t="shared" si="65"/>
        <v>-0.22273089335393134</v>
      </c>
      <c r="BC288" s="50"/>
      <c r="BD288" s="50"/>
    </row>
    <row r="289" spans="1:56">
      <c r="A289" s="85">
        <v>288</v>
      </c>
      <c r="B289" s="116">
        <v>0.66916885666575654</v>
      </c>
      <c r="C289" s="116">
        <v>0.40504327073113622</v>
      </c>
      <c r="D289" s="116">
        <v>0.22505316632135131</v>
      </c>
      <c r="E289" s="116">
        <v>0.31101955570389084</v>
      </c>
      <c r="F289" s="116">
        <v>9.8799815095754084E-2</v>
      </c>
      <c r="G289" s="116">
        <v>0.61843614470818498</v>
      </c>
      <c r="H289" s="116">
        <v>0.32812079955654627</v>
      </c>
      <c r="I289" s="116">
        <v>3.199299277361245E-2</v>
      </c>
      <c r="J289" s="116">
        <v>0.97066577741659898</v>
      </c>
      <c r="K289" s="94">
        <v>0.7793441707222053</v>
      </c>
      <c r="L289" s="95"/>
      <c r="M289" s="96">
        <v>288</v>
      </c>
      <c r="N289" s="119">
        <v>0.43761928822109281</v>
      </c>
      <c r="O289" s="119">
        <v>-0.2403143884076456</v>
      </c>
      <c r="P289" s="119">
        <v>-0.75523776546118937</v>
      </c>
      <c r="Q289" s="119">
        <v>-0.49296246179907793</v>
      </c>
      <c r="R289" s="119">
        <v>-1.28842048926409</v>
      </c>
      <c r="S289" s="119">
        <v>0.30137610847096052</v>
      </c>
      <c r="T289" s="119">
        <v>-0.44510815031952095</v>
      </c>
      <c r="U289" s="116">
        <v>-1.8522774957208474</v>
      </c>
      <c r="V289" s="116">
        <v>1.8906697332555065</v>
      </c>
      <c r="W289" s="88">
        <v>0.76998016522503476</v>
      </c>
      <c r="X289" s="50"/>
      <c r="Y289" s="89">
        <v>288</v>
      </c>
      <c r="Z289" s="116">
        <f>(幕後結果!$AB$2+幕後結果!$AB$4*幕後結果_最佳化!$N1290)*12/3</f>
        <v>0.49503607603909244</v>
      </c>
      <c r="AA289" s="116">
        <f>(幕後結果!$AC$2+幕後結果!$AC$4*幕後結果_最佳化!$O1290)*12/3</f>
        <v>-1.6710668520550171</v>
      </c>
      <c r="AB289" s="116">
        <f>(幕後結果!$AD$2+幕後結果!$AD$4*幕後結果_最佳化!$P1290)*12/3</f>
        <v>-8.4229653410772931E-2</v>
      </c>
      <c r="AC289" s="116">
        <f>(幕後結果!$AE$2+幕後結果!$AE$4*幕後結果_最佳化!$Q1290)*12/3</f>
        <v>0.33683502004638766</v>
      </c>
      <c r="AD289" s="116">
        <f>(幕後結果!$AF$2+幕後結果!$AF$4*幕後結果_最佳化!$R1290)*12/3</f>
        <v>-1.1040311579846975</v>
      </c>
      <c r="AE289" s="116">
        <f>(幕後結果!$AG$2+幕後結果!$AG$4*幕後結果_最佳化!$S1290)*12/3</f>
        <v>4.5932974455125231E-2</v>
      </c>
      <c r="AF289" s="116">
        <f>(幕後結果!$AH$2+幕後結果!$AH$4*幕後結果_最佳化!$T1290)*12/3</f>
        <v>0.5492527176726113</v>
      </c>
      <c r="AG289" s="116">
        <f>(幕後結果!$AI$2+幕後結果!$AI$4*幕後結果_最佳化!$U1290)*12/3</f>
        <v>-2.9416460523621475</v>
      </c>
      <c r="AH289" s="116">
        <f>(幕後結果!$AJ$2+幕後結果!$AJ$4*幕後結果_最佳化!$V1290)*12/3</f>
        <v>0.92665215755078167</v>
      </c>
      <c r="AI289" s="90">
        <f>(幕後結果!$AK$2+幕後結果!$AK$4*幕後結果_最佳化!$W1290)*12/3</f>
        <v>-0.27689590112224827</v>
      </c>
      <c r="AJ289" s="50"/>
      <c r="AK289" s="50"/>
      <c r="AL289" s="50"/>
      <c r="AM289" s="98">
        <v>288</v>
      </c>
      <c r="AN289" s="116">
        <f t="shared" si="53"/>
        <v>8.3997959478453885E-2</v>
      </c>
      <c r="AO289" s="116">
        <f t="shared" si="54"/>
        <v>4.5199015789806771E-2</v>
      </c>
      <c r="AP289" s="116">
        <f t="shared" si="55"/>
        <v>1.5923456819110421E-2</v>
      </c>
      <c r="AQ289" s="116">
        <f t="shared" si="56"/>
        <v>0.14997970057720875</v>
      </c>
      <c r="AR289" s="116">
        <f t="shared" si="57"/>
        <v>0.14303926151884375</v>
      </c>
      <c r="AS289" s="116">
        <f t="shared" si="58"/>
        <v>0.16414908288476254</v>
      </c>
      <c r="AT289" s="116">
        <f t="shared" si="59"/>
        <v>3.0947426123563597E-2</v>
      </c>
      <c r="AU289" s="116">
        <f t="shared" si="60"/>
        <v>0.15174375203514207</v>
      </c>
      <c r="AV289" s="116">
        <f t="shared" si="61"/>
        <v>0.18284514160562793</v>
      </c>
      <c r="AW289" s="116">
        <f t="shared" si="62"/>
        <v>3.2175203167480147E-2</v>
      </c>
      <c r="AX289" s="116">
        <f t="shared" si="63"/>
        <v>0.99999999999999978</v>
      </c>
      <c r="AY289" s="116">
        <f>SUMPRODUCT(AN289:AW289,幕後結果_最佳化!$Z$1005:$AI$1005)</f>
        <v>4.419437808903328E-2</v>
      </c>
      <c r="AZ289" s="116">
        <f>(SUMPRODUCT(AN289:AW289,MMULT(AN289:AW289,幕後結果!$AB$9:$AK$18)))*252</f>
        <v>4.8309893879818419E-2</v>
      </c>
      <c r="BA289" s="116">
        <f t="shared" si="64"/>
        <v>0.21979511796174733</v>
      </c>
      <c r="BB289" s="92">
        <f t="shared" si="65"/>
        <v>5.889021107641482E-3</v>
      </c>
      <c r="BC289" s="50"/>
      <c r="BD289" s="50"/>
    </row>
    <row r="290" spans="1:56">
      <c r="A290" s="85">
        <v>289</v>
      </c>
      <c r="B290" s="116">
        <v>0.87436124932972148</v>
      </c>
      <c r="C290" s="116">
        <v>0.86816328910951257</v>
      </c>
      <c r="D290" s="116">
        <v>0.51960726644435384</v>
      </c>
      <c r="E290" s="116">
        <v>0.65079077848283284</v>
      </c>
      <c r="F290" s="116">
        <v>0.78818844732142024</v>
      </c>
      <c r="G290" s="116">
        <v>0.25064068491712455</v>
      </c>
      <c r="H290" s="116">
        <v>0.54605946840626896</v>
      </c>
      <c r="I290" s="116">
        <v>0.47211168779781576</v>
      </c>
      <c r="J290" s="116">
        <v>0.33480768093361224</v>
      </c>
      <c r="K290" s="94">
        <v>0.93725628585980547</v>
      </c>
      <c r="L290" s="95"/>
      <c r="M290" s="96">
        <v>289</v>
      </c>
      <c r="N290" s="119">
        <v>1.1472519625387956</v>
      </c>
      <c r="O290" s="119">
        <v>1.1177508421387068</v>
      </c>
      <c r="P290" s="119">
        <v>4.9167931736414497E-2</v>
      </c>
      <c r="Q290" s="119">
        <v>0.38745628349803152</v>
      </c>
      <c r="R290" s="119">
        <v>0.80015136292127786</v>
      </c>
      <c r="S290" s="119">
        <v>-0.67247496945067964</v>
      </c>
      <c r="T290" s="119">
        <v>0.11571166227046635</v>
      </c>
      <c r="U290" s="116">
        <v>-6.9962665261905962E-2</v>
      </c>
      <c r="V290" s="116">
        <v>-0.42667596119249707</v>
      </c>
      <c r="W290" s="88">
        <v>1.5321418748137983</v>
      </c>
      <c r="X290" s="50"/>
      <c r="Y290" s="89">
        <v>289</v>
      </c>
      <c r="Z290" s="116">
        <f>(幕後結果!$AB$2+幕後結果!$AB$4*幕後結果_最佳化!$N1291)*12/3</f>
        <v>1.3760808044819939</v>
      </c>
      <c r="AA290" s="116">
        <f>(幕後結果!$AC$2+幕後結果!$AC$4*幕後結果_最佳化!$O1291)*12/3</f>
        <v>0.26210256348338623</v>
      </c>
      <c r="AB290" s="116">
        <f>(幕後結果!$AD$2+幕後結果!$AD$4*幕後結果_最佳化!$P1291)*12/3</f>
        <v>0.96400105849769036</v>
      </c>
      <c r="AC290" s="116">
        <f>(幕後結果!$AE$2+幕後結果!$AE$4*幕後結果_最佳化!$Q1291)*12/3</f>
        <v>1.442149598396514</v>
      </c>
      <c r="AD290" s="116">
        <f>(幕後結果!$AF$2+幕後結果!$AF$4*幕後結果_最佳化!$R1291)*12/3</f>
        <v>0.57404790734418787</v>
      </c>
      <c r="AE290" s="116">
        <f>(幕後結果!$AG$2+幕後結果!$AG$4*幕後結果_最佳化!$S1291)*12/3</f>
        <v>0.6733314662044072</v>
      </c>
      <c r="AF290" s="116">
        <f>(幕後結果!$AH$2+幕後結果!$AH$4*幕後結果_最佳化!$T1291)*12/3</f>
        <v>1.7140469637516134</v>
      </c>
      <c r="AG290" s="116">
        <f>(幕後結果!$AI$2+幕後結果!$AI$4*幕後結果_最佳化!$U1291)*12/3</f>
        <v>-0.30186120943549821</v>
      </c>
      <c r="AH290" s="116">
        <f>(幕後結果!$AJ$2+幕後結果!$AJ$4*幕後結果_最佳化!$V1291)*12/3</f>
        <v>0.51664982194656162</v>
      </c>
      <c r="AI290" s="90">
        <f>(幕後結果!$AK$2+幕後結果!$AK$4*幕後結果_最佳化!$W1291)*12/3</f>
        <v>0.75909638621544406</v>
      </c>
      <c r="AJ290" s="50"/>
      <c r="AK290" s="50"/>
      <c r="AL290" s="50"/>
      <c r="AM290" s="98">
        <v>289</v>
      </c>
      <c r="AN290" s="116">
        <f t="shared" si="53"/>
        <v>0.12321379485584703</v>
      </c>
      <c r="AO290" s="116">
        <f t="shared" si="54"/>
        <v>9.5144955715918425E-2</v>
      </c>
      <c r="AP290" s="116">
        <f t="shared" si="55"/>
        <v>0.12192412974381707</v>
      </c>
      <c r="AQ290" s="116">
        <f t="shared" si="56"/>
        <v>9.22119195924202E-2</v>
      </c>
      <c r="AR290" s="116">
        <f t="shared" si="57"/>
        <v>0.15586756786833064</v>
      </c>
      <c r="AS290" s="116">
        <f t="shared" si="58"/>
        <v>3.6270794702460855E-2</v>
      </c>
      <c r="AT290" s="116">
        <f t="shared" si="59"/>
        <v>0.14876978191140541</v>
      </c>
      <c r="AU290" s="116">
        <f t="shared" si="60"/>
        <v>7.1527828761153267E-2</v>
      </c>
      <c r="AV290" s="116">
        <f t="shared" si="61"/>
        <v>8.440015206469513E-2</v>
      </c>
      <c r="AW290" s="116">
        <f t="shared" si="62"/>
        <v>7.0669074783951957E-2</v>
      </c>
      <c r="AX290" s="116">
        <f t="shared" si="63"/>
        <v>1</v>
      </c>
      <c r="AY290" s="116">
        <f>SUMPRODUCT(AN290:AW290,幕後結果_最佳化!$Z$1005:$AI$1005)</f>
        <v>0.10266095560390703</v>
      </c>
      <c r="AZ290" s="116">
        <f>(SUMPRODUCT(AN290:AW290,MMULT(AN290:AW290,幕後結果!$AB$9:$AK$18)))*252</f>
        <v>4.2972471700111328E-2</v>
      </c>
      <c r="BA290" s="116">
        <f t="shared" si="64"/>
        <v>0.20729802628127295</v>
      </c>
      <c r="BB290" s="92">
        <f t="shared" si="65"/>
        <v>0.28828521272469909</v>
      </c>
      <c r="BC290" s="50"/>
      <c r="BD290" s="50"/>
    </row>
    <row r="291" spans="1:56">
      <c r="A291" s="85">
        <v>290</v>
      </c>
      <c r="B291" s="116">
        <v>0.5555415053018542</v>
      </c>
      <c r="C291" s="116">
        <v>0.97745363097136928</v>
      </c>
      <c r="D291" s="116">
        <v>0.33943850650136387</v>
      </c>
      <c r="E291" s="116">
        <v>7.4475639029619956E-2</v>
      </c>
      <c r="F291" s="116">
        <v>0.79303365496047573</v>
      </c>
      <c r="G291" s="116">
        <v>0.93167264710020437</v>
      </c>
      <c r="H291" s="116">
        <v>0.65280182804125575</v>
      </c>
      <c r="I291" s="116">
        <v>0.29489934491545489</v>
      </c>
      <c r="J291" s="116">
        <v>0.15093267187472215</v>
      </c>
      <c r="K291" s="94">
        <v>0.57497674954310729</v>
      </c>
      <c r="L291" s="95"/>
      <c r="M291" s="96">
        <v>290</v>
      </c>
      <c r="N291" s="119">
        <v>0.13967473480734541</v>
      </c>
      <c r="O291" s="119">
        <v>2.0037883431190355</v>
      </c>
      <c r="P291" s="119">
        <v>-0.4139960317528808</v>
      </c>
      <c r="Q291" s="119">
        <v>-1.4432456715014765</v>
      </c>
      <c r="R291" s="119">
        <v>0.81699254206248506</v>
      </c>
      <c r="S291" s="119">
        <v>1.4883648322535179</v>
      </c>
      <c r="T291" s="119">
        <v>0.39289593518521571</v>
      </c>
      <c r="U291" s="116">
        <v>-0.53912777785078203</v>
      </c>
      <c r="V291" s="116">
        <v>-1.0324414904563541</v>
      </c>
      <c r="W291" s="88">
        <v>0.1890590947589153</v>
      </c>
      <c r="X291" s="50"/>
      <c r="Y291" s="89">
        <v>290</v>
      </c>
      <c r="Z291" s="116">
        <f>(幕後結果!$AB$2+幕後結果!$AB$4*幕後結果_最佳化!$N1292)*12/3</f>
        <v>0.12512289749802907</v>
      </c>
      <c r="AA291" s="116">
        <f>(幕後結果!$AC$2+幕後結果!$AC$4*幕後結果_最佳化!$O1292)*12/3</f>
        <v>1.3955834347908584</v>
      </c>
      <c r="AB291" s="116">
        <f>(幕後結果!$AD$2+幕後結果!$AD$4*幕後結果_最佳化!$P1292)*12/3</f>
        <v>0.34945334084137442</v>
      </c>
      <c r="AC291" s="116">
        <f>(幕後結果!$AE$2+幕後結果!$AE$4*幕後結果_最佳化!$Q1292)*12/3</f>
        <v>9.8713887946022427E-2</v>
      </c>
      <c r="AD291" s="116">
        <f>(幕後結果!$AF$2+幕後結果!$AF$4*幕後結果_最佳化!$R1292)*12/3</f>
        <v>0.52426380334112133</v>
      </c>
      <c r="AE291" s="116">
        <f>(幕後結果!$AG$2+幕後結果!$AG$4*幕後結果_最佳化!$S1292)*12/3</f>
        <v>1.1705805251825927</v>
      </c>
      <c r="AF291" s="116">
        <f>(幕後結果!$AH$2+幕後結果!$AH$4*幕後結果_最佳化!$T1292)*12/3</f>
        <v>1.7841836835291318</v>
      </c>
      <c r="AG291" s="116">
        <f>(幕後結果!$AI$2+幕後結果!$AI$4*幕後結果_最佳化!$U1292)*12/3</f>
        <v>-1.2609602074184829</v>
      </c>
      <c r="AH291" s="116">
        <f>(幕後結果!$AJ$2+幕後結果!$AJ$4*幕後結果_最佳化!$V1292)*12/3</f>
        <v>7.0810041103428728E-2</v>
      </c>
      <c r="AI291" s="90">
        <f>(幕後結果!$AK$2+幕後結果!$AK$4*幕後結果_最佳化!$W1292)*12/3</f>
        <v>7.8619349043546782E-2</v>
      </c>
      <c r="AJ291" s="50"/>
      <c r="AK291" s="50"/>
      <c r="AL291" s="50"/>
      <c r="AM291" s="98">
        <v>290</v>
      </c>
      <c r="AN291" s="116">
        <f t="shared" si="53"/>
        <v>7.7742455390590048E-2</v>
      </c>
      <c r="AO291" s="116">
        <f t="shared" si="54"/>
        <v>0.11471304104504718</v>
      </c>
      <c r="AP291" s="116">
        <f t="shared" si="55"/>
        <v>0.15004636757749826</v>
      </c>
      <c r="AQ291" s="116">
        <f t="shared" si="56"/>
        <v>0.13155204263312625</v>
      </c>
      <c r="AR291" s="116">
        <f t="shared" si="57"/>
        <v>5.8001322221148927E-2</v>
      </c>
      <c r="AS291" s="116">
        <f t="shared" si="58"/>
        <v>0.14920333543597453</v>
      </c>
      <c r="AT291" s="116">
        <f t="shared" si="59"/>
        <v>4.5048643875206011E-2</v>
      </c>
      <c r="AU291" s="116">
        <f t="shared" si="60"/>
        <v>0.10749537939078518</v>
      </c>
      <c r="AV291" s="116">
        <f t="shared" si="61"/>
        <v>0.12549863137244724</v>
      </c>
      <c r="AW291" s="116">
        <f t="shared" si="62"/>
        <v>4.0698781058176377E-2</v>
      </c>
      <c r="AX291" s="116">
        <f t="shared" si="63"/>
        <v>1</v>
      </c>
      <c r="AY291" s="116">
        <f>SUMPRODUCT(AN291:AW291,幕後結果_最佳化!$Z$1005:$AI$1005)</f>
        <v>3.7816971080584148E-2</v>
      </c>
      <c r="AZ291" s="116">
        <f>(SUMPRODUCT(AN291:AW291,MMULT(AN291:AW291,幕後結果!$AB$9:$AK$18)))*252</f>
        <v>5.0763431895712925E-2</v>
      </c>
      <c r="BA291" s="116">
        <f t="shared" si="64"/>
        <v>0.22530741642412244</v>
      </c>
      <c r="BB291" s="92">
        <f t="shared" si="65"/>
        <v>-2.2560415454089953E-2</v>
      </c>
      <c r="BC291" s="50"/>
      <c r="BD291" s="50"/>
    </row>
    <row r="292" spans="1:56">
      <c r="A292" s="85">
        <v>291</v>
      </c>
      <c r="B292" s="116">
        <v>0.78670105541938606</v>
      </c>
      <c r="C292" s="116">
        <v>0.31690869410929601</v>
      </c>
      <c r="D292" s="116">
        <v>0.96261457624658253</v>
      </c>
      <c r="E292" s="116">
        <v>0.4832061222317805</v>
      </c>
      <c r="F292" s="116">
        <v>0.98836450077039051</v>
      </c>
      <c r="G292" s="116">
        <v>0.23700854782719727</v>
      </c>
      <c r="H292" s="116">
        <v>0.64879444735806135</v>
      </c>
      <c r="I292" s="116">
        <v>0.66822761313552781</v>
      </c>
      <c r="J292" s="116">
        <v>0.59413017189705464</v>
      </c>
      <c r="K292" s="94">
        <v>0.77888291833917478</v>
      </c>
      <c r="L292" s="95"/>
      <c r="M292" s="96">
        <v>291</v>
      </c>
      <c r="N292" s="119">
        <v>0.79502684065741458</v>
      </c>
      <c r="O292" s="119">
        <v>-0.4763607557652465</v>
      </c>
      <c r="P292" s="119">
        <v>1.7818674634377332</v>
      </c>
      <c r="Q292" s="119">
        <v>-4.2108449445142679E-2</v>
      </c>
      <c r="R292" s="119">
        <v>2.2689560536288895</v>
      </c>
      <c r="S292" s="119">
        <v>-0.71595830369763658</v>
      </c>
      <c r="T292" s="119">
        <v>0.3820677593803492</v>
      </c>
      <c r="U292" s="116">
        <v>0.43502432136180708</v>
      </c>
      <c r="V292" s="116">
        <v>0.23818236250521596</v>
      </c>
      <c r="W292" s="88">
        <v>0.76842595840444017</v>
      </c>
      <c r="X292" s="50"/>
      <c r="Y292" s="89">
        <v>291</v>
      </c>
      <c r="Z292" s="116">
        <f>(幕後結果!$AB$2+幕後結果!$AB$4*幕後結果_最佳化!$N1293)*12/3</f>
        <v>0.93877556461670542</v>
      </c>
      <c r="AA292" s="116">
        <f>(幕後結果!$AC$2+幕後結果!$AC$4*幕後結果_最佳化!$O1293)*12/3</f>
        <v>-1.9653025790455694</v>
      </c>
      <c r="AB292" s="116">
        <f>(幕後結果!$AD$2+幕後結果!$AD$4*幕後結果_最佳化!$P1293)*12/3</f>
        <v>2.1964352566714558</v>
      </c>
      <c r="AC292" s="116">
        <f>(幕後結果!$AE$2+幕後結果!$AE$4*幕後結果_最佳化!$Q1293)*12/3</f>
        <v>1.2423116989023888</v>
      </c>
      <c r="AD292" s="116">
        <f>(幕後結果!$AF$2+幕後結果!$AF$4*幕後結果_最佳化!$R1293)*12/3</f>
        <v>1.5329761894857665</v>
      </c>
      <c r="AE292" s="116">
        <f>(幕後結果!$AG$2+幕後結果!$AG$4*幕後結果_最佳化!$S1293)*12/3</f>
        <v>0.38298798466028838</v>
      </c>
      <c r="AF292" s="116">
        <f>(幕後結果!$AH$2+幕後結果!$AH$4*幕後結果_最佳化!$T1293)*12/3</f>
        <v>2.4068871343096614</v>
      </c>
      <c r="AG292" s="116">
        <f>(幕後結果!$AI$2+幕後結果!$AI$4*幕後結果_最佳化!$U1293)*12/3</f>
        <v>0.42965506699252964</v>
      </c>
      <c r="AH292" s="116">
        <f>(幕後結果!$AJ$2+幕後結果!$AJ$4*幕後結果_最佳化!$V1293)*12/3</f>
        <v>0.80920114336171423</v>
      </c>
      <c r="AI292" s="90">
        <f>(幕後結果!$AK$2+幕後結果!$AK$4*幕後結果_最佳化!$W1293)*12/3</f>
        <v>0.43679171855419013</v>
      </c>
      <c r="AJ292" s="50"/>
      <c r="AK292" s="50"/>
      <c r="AL292" s="50"/>
      <c r="AM292" s="98">
        <v>291</v>
      </c>
      <c r="AN292" s="116">
        <f t="shared" si="53"/>
        <v>5.833206042546682E-2</v>
      </c>
      <c r="AO292" s="116">
        <f t="shared" si="54"/>
        <v>7.54339831119029E-2</v>
      </c>
      <c r="AP292" s="116">
        <f t="shared" si="55"/>
        <v>0.10193225021895937</v>
      </c>
      <c r="AQ292" s="116">
        <f t="shared" si="56"/>
        <v>0.1763179469878739</v>
      </c>
      <c r="AR292" s="116">
        <f t="shared" si="57"/>
        <v>3.1869122328173148E-2</v>
      </c>
      <c r="AS292" s="116">
        <f t="shared" si="58"/>
        <v>0.19035498628740499</v>
      </c>
      <c r="AT292" s="116">
        <f t="shared" si="59"/>
        <v>0.19098721436857022</v>
      </c>
      <c r="AU292" s="116">
        <f t="shared" si="60"/>
        <v>4.0043345526806225E-2</v>
      </c>
      <c r="AV292" s="116">
        <f t="shared" si="61"/>
        <v>5.7681601872411975E-2</v>
      </c>
      <c r="AW292" s="116">
        <f t="shared" si="62"/>
        <v>7.7047488872430528E-2</v>
      </c>
      <c r="AX292" s="116">
        <f t="shared" si="63"/>
        <v>1</v>
      </c>
      <c r="AY292" s="116">
        <f>SUMPRODUCT(AN292:AW292,幕後結果_最佳化!$Z$1005:$AI$1005)</f>
        <v>0.32824132691118196</v>
      </c>
      <c r="AZ292" s="116">
        <f>(SUMPRODUCT(AN292:AW292,MMULT(AN292:AW292,幕後結果!$AB$9:$AK$18)))*252</f>
        <v>4.6964360475304799E-2</v>
      </c>
      <c r="BA292" s="116">
        <f t="shared" si="64"/>
        <v>0.2167126218643132</v>
      </c>
      <c r="BB292" s="92">
        <f t="shared" si="65"/>
        <v>1.3166807011814852</v>
      </c>
      <c r="BC292" s="50"/>
      <c r="BD292" s="50"/>
    </row>
    <row r="293" spans="1:56">
      <c r="A293" s="85">
        <v>292</v>
      </c>
      <c r="B293" s="116">
        <v>0.41181326154412434</v>
      </c>
      <c r="C293" s="116">
        <v>0.95446080076560635</v>
      </c>
      <c r="D293" s="116">
        <v>6.5713671062166634E-2</v>
      </c>
      <c r="E293" s="116">
        <v>0.18881687136691849</v>
      </c>
      <c r="F293" s="116">
        <v>0.31644147723262539</v>
      </c>
      <c r="G293" s="116">
        <v>0.21231467201336773</v>
      </c>
      <c r="H293" s="116">
        <v>0.3149431759742638</v>
      </c>
      <c r="I293" s="116">
        <v>0.25103728482623877</v>
      </c>
      <c r="J293" s="116">
        <v>0.73094135330269183</v>
      </c>
      <c r="K293" s="94">
        <v>0.49144192810208454</v>
      </c>
      <c r="L293" s="95"/>
      <c r="M293" s="96">
        <v>292</v>
      </c>
      <c r="N293" s="119">
        <v>-0.22288305724310398</v>
      </c>
      <c r="O293" s="119">
        <v>1.6897363878331091</v>
      </c>
      <c r="P293" s="119">
        <v>-1.5084971242890997</v>
      </c>
      <c r="Q293" s="119">
        <v>-0.88226458587619316</v>
      </c>
      <c r="R293" s="119">
        <v>-0.4776730138967285</v>
      </c>
      <c r="S293" s="119">
        <v>-0.79841561615100165</v>
      </c>
      <c r="T293" s="119">
        <v>-0.48188681644505332</v>
      </c>
      <c r="U293" s="116">
        <v>-0.67122913709243548</v>
      </c>
      <c r="V293" s="116">
        <v>0.61566249800253747</v>
      </c>
      <c r="W293" s="88">
        <v>-2.1453550565415785E-2</v>
      </c>
      <c r="X293" s="50"/>
      <c r="Y293" s="89">
        <v>292</v>
      </c>
      <c r="Z293" s="116">
        <f>(幕後結果!$AB$2+幕後結果!$AB$4*幕後結果_最佳化!$N1294)*12/3</f>
        <v>-0.32501087311656551</v>
      </c>
      <c r="AA293" s="116">
        <f>(幕後結果!$AC$2+幕後結果!$AC$4*幕後結果_最佳化!$O1294)*12/3</f>
        <v>0.93129607681276172</v>
      </c>
      <c r="AB293" s="116">
        <f>(幕後結果!$AD$2+幕後結果!$AD$4*幕後結果_最佳化!$P1294)*12/3</f>
        <v>-0.73941691105652463</v>
      </c>
      <c r="AC293" s="116">
        <f>(幕後結果!$AE$2+幕後結果!$AE$4*幕後結果_最佳化!$Q1294)*12/3</f>
        <v>0.17156217653745465</v>
      </c>
      <c r="AD293" s="116">
        <f>(幕後結果!$AF$2+幕後結果!$AF$4*幕後結果_最佳化!$R1294)*12/3</f>
        <v>-0.42687972613865616</v>
      </c>
      <c r="AE293" s="116">
        <f>(幕後結果!$AG$2+幕後結果!$AG$4*幕後結果_最佳化!$S1294)*12/3</f>
        <v>-0.67511024385580187</v>
      </c>
      <c r="AF293" s="116">
        <f>(幕後結果!$AH$2+幕後結果!$AH$4*幕後結果_最佳化!$T1294)*12/3</f>
        <v>0.56213968104405843</v>
      </c>
      <c r="AG293" s="116">
        <f>(幕後結果!$AI$2+幕後結果!$AI$4*幕後結果_最佳化!$U1294)*12/3</f>
        <v>-1.9173957509761916</v>
      </c>
      <c r="AH293" s="116">
        <f>(幕後結果!$AJ$2+幕後結果!$AJ$4*幕後結果_最佳化!$V1294)*12/3</f>
        <v>0.64954997301361883</v>
      </c>
      <c r="AI293" s="90">
        <f>(幕後結果!$AK$2+幕後結果!$AK$4*幕後結果_最佳化!$W1294)*12/3</f>
        <v>-0.51293803879003774</v>
      </c>
      <c r="AJ293" s="50"/>
      <c r="AK293" s="50"/>
      <c r="AL293" s="50"/>
      <c r="AM293" s="98">
        <v>292</v>
      </c>
      <c r="AN293" s="116">
        <f t="shared" si="53"/>
        <v>0.11622664242108417</v>
      </c>
      <c r="AO293" s="116">
        <f t="shared" si="54"/>
        <v>0.15872957866412885</v>
      </c>
      <c r="AP293" s="116">
        <f t="shared" si="55"/>
        <v>1.2572399390714029E-2</v>
      </c>
      <c r="AQ293" s="116">
        <f t="shared" si="56"/>
        <v>9.4945715868403266E-2</v>
      </c>
      <c r="AR293" s="116">
        <f t="shared" si="57"/>
        <v>0.1266530323791803</v>
      </c>
      <c r="AS293" s="116">
        <f t="shared" si="58"/>
        <v>0.12458409651567415</v>
      </c>
      <c r="AT293" s="116">
        <f t="shared" si="59"/>
        <v>0.13336616637636878</v>
      </c>
      <c r="AU293" s="116">
        <f t="shared" si="60"/>
        <v>9.7938833878449122E-2</v>
      </c>
      <c r="AV293" s="116">
        <f t="shared" si="61"/>
        <v>6.5900157287510891E-2</v>
      </c>
      <c r="AW293" s="116">
        <f t="shared" si="62"/>
        <v>6.908337721848655E-2</v>
      </c>
      <c r="AX293" s="116">
        <f t="shared" si="63"/>
        <v>1</v>
      </c>
      <c r="AY293" s="116">
        <f>SUMPRODUCT(AN293:AW293,幕後結果_最佳化!$Z$1005:$AI$1005)</f>
        <v>-3.8325743312860927E-2</v>
      </c>
      <c r="AZ293" s="116">
        <f>(SUMPRODUCT(AN293:AW293,MMULT(AN293:AW293,幕後結果!$AB$9:$AK$18)))*252</f>
        <v>4.8781193739739596E-2</v>
      </c>
      <c r="BA293" s="116">
        <f t="shared" si="64"/>
        <v>0.22086465027192467</v>
      </c>
      <c r="BB293" s="92">
        <f t="shared" si="65"/>
        <v>-0.36776253335632125</v>
      </c>
      <c r="BC293" s="50"/>
      <c r="BD293" s="50"/>
    </row>
    <row r="294" spans="1:56">
      <c r="A294" s="85">
        <v>293</v>
      </c>
      <c r="B294" s="116">
        <v>0.11681894906439516</v>
      </c>
      <c r="C294" s="116">
        <v>0.71553992819185841</v>
      </c>
      <c r="D294" s="116">
        <v>0.33913044102601453</v>
      </c>
      <c r="E294" s="116">
        <v>0.4791913098616789</v>
      </c>
      <c r="F294" s="116">
        <v>0.14527795795526299</v>
      </c>
      <c r="G294" s="116">
        <v>0.33143983575122427</v>
      </c>
      <c r="H294" s="116">
        <v>0.96505234534109419</v>
      </c>
      <c r="I294" s="116">
        <v>0.86312811201394202</v>
      </c>
      <c r="J294" s="116">
        <v>0.51725585296886201</v>
      </c>
      <c r="K294" s="94">
        <v>0.60260928749999265</v>
      </c>
      <c r="L294" s="95"/>
      <c r="M294" s="96">
        <v>293</v>
      </c>
      <c r="N294" s="119">
        <v>-1.1910399597289649</v>
      </c>
      <c r="O294" s="119">
        <v>0.56964257821773234</v>
      </c>
      <c r="P294" s="119">
        <v>-0.41483747748625127</v>
      </c>
      <c r="Q294" s="119">
        <v>-5.2183324784659514E-2</v>
      </c>
      <c r="R294" s="119">
        <v>-1.0569028756776775</v>
      </c>
      <c r="S294" s="119">
        <v>-0.43594081457984662</v>
      </c>
      <c r="T294" s="119">
        <v>1.812588522752921</v>
      </c>
      <c r="U294" s="116">
        <v>1.09448168434474</v>
      </c>
      <c r="V294" s="116">
        <v>4.3267505181425116E-2</v>
      </c>
      <c r="W294" s="88">
        <v>0.2601067582194162</v>
      </c>
      <c r="X294" s="50"/>
      <c r="Y294" s="89">
        <v>293</v>
      </c>
      <c r="Z294" s="116">
        <f>(幕後結果!$AB$2+幕後結果!$AB$4*幕後結果_最佳化!$N1295)*12/3</f>
        <v>-1.5270264596464671</v>
      </c>
      <c r="AA294" s="116">
        <f>(幕後結果!$AC$2+幕後結果!$AC$4*幕後結果_最佳化!$O1295)*12/3</f>
        <v>-0.69639326259961221</v>
      </c>
      <c r="AB294" s="116">
        <f>(幕後結果!$AD$2+幕後結果!$AD$4*幕後結果_最佳化!$P1295)*12/3</f>
        <v>-0.19771983983300445</v>
      </c>
      <c r="AC294" s="116">
        <f>(幕後結果!$AE$2+幕後結果!$AE$4*幕後結果_最佳化!$Q1295)*12/3</f>
        <v>0.7798442085152506</v>
      </c>
      <c r="AD294" s="116">
        <f>(幕後結果!$AF$2+幕後結果!$AF$4*幕後結果_最佳化!$R1295)*12/3</f>
        <v>-0.72711828457217076</v>
      </c>
      <c r="AE294" s="116">
        <f>(幕後結果!$AG$2+幕後結果!$AG$4*幕後結果_最佳化!$S1295)*12/3</f>
        <v>-0.30216256857758306</v>
      </c>
      <c r="AF294" s="116">
        <f>(幕後結果!$AH$2+幕後結果!$AH$4*幕後結果_最佳化!$T1295)*12/3</f>
        <v>2.3260453307321685</v>
      </c>
      <c r="AG294" s="116">
        <f>(幕後結果!$AI$2+幕後結果!$AI$4*幕後結果_最佳化!$U1295)*12/3</f>
        <v>-0.39821631138689179</v>
      </c>
      <c r="AH294" s="116">
        <f>(幕後結果!$AJ$2+幕後結果!$AJ$4*幕後結果_最佳化!$V1295)*12/3</f>
        <v>0.45222222705595833</v>
      </c>
      <c r="AI294" s="90">
        <f>(幕後結果!$AK$2+幕後結果!$AK$4*幕後結果_最佳化!$W1295)*12/3</f>
        <v>-0.6023847702331957</v>
      </c>
      <c r="AJ294" s="50"/>
      <c r="AK294" s="50"/>
      <c r="AL294" s="50"/>
      <c r="AM294" s="98">
        <v>293</v>
      </c>
      <c r="AN294" s="116">
        <f t="shared" si="53"/>
        <v>0.23837390870410677</v>
      </c>
      <c r="AO294" s="116">
        <f t="shared" si="54"/>
        <v>3.9700906307653702E-2</v>
      </c>
      <c r="AP294" s="116">
        <f t="shared" si="55"/>
        <v>9.7627450461556728E-2</v>
      </c>
      <c r="AQ294" s="116">
        <f t="shared" si="56"/>
        <v>0.14286941020286623</v>
      </c>
      <c r="AR294" s="116">
        <f t="shared" si="57"/>
        <v>0.14025959736199889</v>
      </c>
      <c r="AS294" s="116">
        <f t="shared" si="58"/>
        <v>8.1809609670051242E-2</v>
      </c>
      <c r="AT294" s="116">
        <f t="shared" si="59"/>
        <v>4.9943433716146672E-2</v>
      </c>
      <c r="AU294" s="116">
        <f t="shared" si="60"/>
        <v>3.7566677316056521E-2</v>
      </c>
      <c r="AV294" s="116">
        <f t="shared" si="61"/>
        <v>0.15815587477042342</v>
      </c>
      <c r="AW294" s="116">
        <f t="shared" si="62"/>
        <v>1.3693131489139884E-2</v>
      </c>
      <c r="AX294" s="116">
        <f t="shared" si="63"/>
        <v>1.0000000000000002</v>
      </c>
      <c r="AY294" s="116">
        <f>SUMPRODUCT(AN294:AW294,幕後結果_最佳化!$Z$1005:$AI$1005)</f>
        <v>0.17254531271722437</v>
      </c>
      <c r="AZ294" s="116">
        <f>(SUMPRODUCT(AN294:AW294,MMULT(AN294:AW294,幕後結果!$AB$9:$AK$18)))*252</f>
        <v>5.1671976399079472E-2</v>
      </c>
      <c r="BA294" s="116">
        <f t="shared" si="64"/>
        <v>0.22731470783712934</v>
      </c>
      <c r="BB294" s="92">
        <f t="shared" si="65"/>
        <v>0.57033402700064195</v>
      </c>
      <c r="BC294" s="50"/>
      <c r="BD294" s="50"/>
    </row>
    <row r="295" spans="1:56">
      <c r="A295" s="85">
        <v>294</v>
      </c>
      <c r="B295" s="116">
        <v>0.89401350234813903</v>
      </c>
      <c r="C295" s="116">
        <v>8.5906109210686532E-2</v>
      </c>
      <c r="D295" s="116">
        <v>0.72345877433449624</v>
      </c>
      <c r="E295" s="116">
        <v>0.80586341977070375</v>
      </c>
      <c r="F295" s="116">
        <v>0.22442686947400015</v>
      </c>
      <c r="G295" s="116">
        <v>0.92461690191585233</v>
      </c>
      <c r="H295" s="116">
        <v>0.84899779689725574</v>
      </c>
      <c r="I295" s="116">
        <v>0.29347959563446113</v>
      </c>
      <c r="J295" s="116">
        <v>0.74846880466498877</v>
      </c>
      <c r="K295" s="94">
        <v>0.9505258365682081</v>
      </c>
      <c r="L295" s="95"/>
      <c r="M295" s="96">
        <v>294</v>
      </c>
      <c r="N295" s="119">
        <v>1.2481585629725915</v>
      </c>
      <c r="O295" s="119">
        <v>-1.3664039221626105</v>
      </c>
      <c r="P295" s="119">
        <v>0.593147489044339</v>
      </c>
      <c r="Q295" s="119">
        <v>0.8627532271888223</v>
      </c>
      <c r="R295" s="119">
        <v>-0.75732740056767633</v>
      </c>
      <c r="S295" s="119">
        <v>1.4368303788549983</v>
      </c>
      <c r="T295" s="119">
        <v>1.0321445507976275</v>
      </c>
      <c r="U295" s="116">
        <v>-0.54324781195624539</v>
      </c>
      <c r="V295" s="116">
        <v>0.66967907961961193</v>
      </c>
      <c r="W295" s="88">
        <v>1.6499736435581684</v>
      </c>
      <c r="X295" s="50"/>
      <c r="Y295" s="89">
        <v>294</v>
      </c>
      <c r="Z295" s="116">
        <f>(幕後結果!$AB$2+幕後結果!$AB$4*幕後結果_最佳化!$N1296)*12/3</f>
        <v>1.5013614342990591</v>
      </c>
      <c r="AA295" s="116">
        <f>(幕後結果!$AC$2+幕後結果!$AC$4*幕後結果_最佳化!$O1296)*12/3</f>
        <v>-3.152476588049721</v>
      </c>
      <c r="AB295" s="116">
        <f>(幕後結果!$AD$2+幕後結果!$AD$4*幕後結果_最佳化!$P1296)*12/3</f>
        <v>1.2131464426038048</v>
      </c>
      <c r="AC295" s="116">
        <f>(幕後結果!$AE$2+幕後結果!$AE$4*幕後結果_最佳化!$Q1296)*12/3</f>
        <v>1.4912413179559378</v>
      </c>
      <c r="AD295" s="116">
        <f>(幕後結果!$AF$2+幕後結果!$AF$4*幕後結果_最佳化!$R1296)*12/3</f>
        <v>-0.65795876137641429</v>
      </c>
      <c r="AE295" s="116">
        <f>(幕後結果!$AG$2+幕後結果!$AG$4*幕後結果_最佳化!$S1296)*12/3</f>
        <v>1.8050235960614929</v>
      </c>
      <c r="AF295" s="116">
        <f>(幕後結果!$AH$2+幕後結果!$AH$4*幕後結果_最佳化!$T1296)*12/3</f>
        <v>2.1509691029773514</v>
      </c>
      <c r="AG295" s="116">
        <f>(幕後結果!$AI$2+幕後結果!$AI$4*幕後結果_最佳化!$U1296)*12/3</f>
        <v>-0.83843123427973276</v>
      </c>
      <c r="AH295" s="116">
        <f>(幕後結果!$AJ$2+幕後結果!$AJ$4*幕後結果_最佳化!$V1296)*12/3</f>
        <v>0.54651443997962534</v>
      </c>
      <c r="AI295" s="90">
        <f>(幕後結果!$AK$2+幕後結果!$AK$4*幕後結果_最佳化!$W1296)*12/3</f>
        <v>0.5093067306235981</v>
      </c>
      <c r="AJ295" s="50"/>
      <c r="AK295" s="50"/>
      <c r="AL295" s="50"/>
      <c r="AM295" s="98">
        <v>294</v>
      </c>
      <c r="AN295" s="116">
        <f t="shared" si="53"/>
        <v>2.3231820922359949E-2</v>
      </c>
      <c r="AO295" s="116">
        <f t="shared" si="54"/>
        <v>5.5416888985838381E-2</v>
      </c>
      <c r="AP295" s="116">
        <f t="shared" si="55"/>
        <v>2.2352334528882186E-2</v>
      </c>
      <c r="AQ295" s="116">
        <f t="shared" si="56"/>
        <v>6.8363289698974525E-2</v>
      </c>
      <c r="AR295" s="116">
        <f t="shared" si="57"/>
        <v>3.5091895122221842E-2</v>
      </c>
      <c r="AS295" s="116">
        <f t="shared" si="58"/>
        <v>0.26284821813098452</v>
      </c>
      <c r="AT295" s="116">
        <f t="shared" si="59"/>
        <v>0.15904046768089236</v>
      </c>
      <c r="AU295" s="116">
        <f t="shared" si="60"/>
        <v>0.12473788624149829</v>
      </c>
      <c r="AV295" s="116">
        <f t="shared" si="61"/>
        <v>0.1705180496294908</v>
      </c>
      <c r="AW295" s="116">
        <f t="shared" si="62"/>
        <v>7.8399149058857101E-2</v>
      </c>
      <c r="AX295" s="116">
        <f t="shared" si="63"/>
        <v>1</v>
      </c>
      <c r="AY295" s="116">
        <f>SUMPRODUCT(AN295:AW295,幕後結果_最佳化!$Z$1005:$AI$1005)</f>
        <v>0.15378055800140866</v>
      </c>
      <c r="AZ295" s="116">
        <f>(SUMPRODUCT(AN295:AW295,MMULT(AN295:AW295,幕後結果!$AB$9:$AK$18)))*252</f>
        <v>5.0770000233869829E-2</v>
      </c>
      <c r="BA295" s="116">
        <f t="shared" si="64"/>
        <v>0.22532199234400052</v>
      </c>
      <c r="BB295" s="92">
        <f t="shared" si="65"/>
        <v>0.49209824947813624</v>
      </c>
      <c r="BC295" s="50"/>
      <c r="BD295" s="50"/>
    </row>
    <row r="296" spans="1:56">
      <c r="A296" s="85">
        <v>295</v>
      </c>
      <c r="B296" s="116">
        <v>0.56282804031920186</v>
      </c>
      <c r="C296" s="116">
        <v>0.9157607102073464</v>
      </c>
      <c r="D296" s="116">
        <v>0.62693499986958146</v>
      </c>
      <c r="E296" s="116">
        <v>0.53991148039932035</v>
      </c>
      <c r="F296" s="116">
        <v>0.93736141179677768</v>
      </c>
      <c r="G296" s="116">
        <v>0.95599393195800308</v>
      </c>
      <c r="H296" s="116">
        <v>9.4098354802836237E-3</v>
      </c>
      <c r="I296" s="116">
        <v>3.9596001134137859E-2</v>
      </c>
      <c r="J296" s="116">
        <v>0.69595822306836497</v>
      </c>
      <c r="K296" s="94">
        <v>0.12164484025000277</v>
      </c>
      <c r="L296" s="95"/>
      <c r="M296" s="96">
        <v>295</v>
      </c>
      <c r="N296" s="119">
        <v>0.15814325184807704</v>
      </c>
      <c r="O296" s="119">
        <v>1.3771089061199924</v>
      </c>
      <c r="P296" s="119">
        <v>0.32374645109663092</v>
      </c>
      <c r="Q296" s="119">
        <v>0.10021071537313381</v>
      </c>
      <c r="R296" s="119">
        <v>1.532994636608634</v>
      </c>
      <c r="S296" s="119">
        <v>1.7059782130904644</v>
      </c>
      <c r="T296" s="119">
        <v>-2.3490837950750394</v>
      </c>
      <c r="U296" s="116">
        <v>-1.7553936220039932</v>
      </c>
      <c r="V296" s="116">
        <v>0.51281097218345595</v>
      </c>
      <c r="W296" s="88">
        <v>-1.1668036306013898</v>
      </c>
      <c r="X296" s="50"/>
      <c r="Y296" s="89">
        <v>295</v>
      </c>
      <c r="Z296" s="116">
        <f>(幕後結果!$AB$2+幕後結果!$AB$4*幕後結果_最佳化!$N1297)*12/3</f>
        <v>0.14805249215985788</v>
      </c>
      <c r="AA296" s="116">
        <f>(幕後結果!$AC$2+幕後結果!$AC$4*幕後結果_最佳化!$O1297)*12/3</f>
        <v>0.53357810676796213</v>
      </c>
      <c r="AB296" s="116">
        <f>(幕後結果!$AD$2+幕後結果!$AD$4*幕後結果_最佳化!$P1297)*12/3</f>
        <v>0.93021190389827257</v>
      </c>
      <c r="AC296" s="116">
        <f>(幕後結果!$AE$2+幕後結果!$AE$4*幕後結果_最佳化!$Q1297)*12/3</f>
        <v>1.2845400958442199</v>
      </c>
      <c r="AD296" s="116">
        <f>(幕後結果!$AF$2+幕後結果!$AF$4*幕後結果_最佳化!$R1297)*12/3</f>
        <v>1.1361984702982597</v>
      </c>
      <c r="AE296" s="116">
        <f>(幕後結果!$AG$2+幕後結果!$AG$4*幕後結果_最佳化!$S1297)*12/3</f>
        <v>2.2284900940990644</v>
      </c>
      <c r="AF296" s="116">
        <f>(幕後結果!$AH$2+幕後結果!$AH$4*幕後結果_最佳化!$T1297)*12/3</f>
        <v>-0.68013540959586472</v>
      </c>
      <c r="AG296" s="116">
        <f>(幕後結果!$AI$2+幕後結果!$AI$4*幕後結果_最佳化!$U1297)*12/3</f>
        <v>-2.5461967876753966</v>
      </c>
      <c r="AH296" s="116">
        <f>(幕後結果!$AJ$2+幕後結果!$AJ$4*幕後結果_最佳化!$V1297)*12/3</f>
        <v>0.44056925040105593</v>
      </c>
      <c r="AI296" s="90">
        <f>(幕後結果!$AK$2+幕後結果!$AK$4*幕後結果_最佳化!$W1297)*12/3</f>
        <v>-0.49309539776099798</v>
      </c>
      <c r="AJ296" s="50"/>
      <c r="AK296" s="50"/>
      <c r="AL296" s="50"/>
      <c r="AM296" s="98">
        <v>295</v>
      </c>
      <c r="AN296" s="116">
        <f t="shared" si="53"/>
        <v>0.22145733374083626</v>
      </c>
      <c r="AO296" s="116">
        <f t="shared" si="54"/>
        <v>6.9708343957392879E-2</v>
      </c>
      <c r="AP296" s="116">
        <f t="shared" si="55"/>
        <v>3.8506340190073644E-2</v>
      </c>
      <c r="AQ296" s="116">
        <f t="shared" si="56"/>
        <v>8.0397075134587326E-2</v>
      </c>
      <c r="AR296" s="116">
        <f t="shared" si="57"/>
        <v>0.15049693503652123</v>
      </c>
      <c r="AS296" s="116">
        <f t="shared" si="58"/>
        <v>6.4388323552738894E-2</v>
      </c>
      <c r="AT296" s="116">
        <f t="shared" si="59"/>
        <v>0.24256057240949158</v>
      </c>
      <c r="AU296" s="116">
        <f t="shared" si="60"/>
        <v>5.1711394738266324E-2</v>
      </c>
      <c r="AV296" s="116">
        <f t="shared" si="61"/>
        <v>6.9867658973283824E-3</v>
      </c>
      <c r="AW296" s="116">
        <f t="shared" si="62"/>
        <v>7.3786915342763368E-2</v>
      </c>
      <c r="AX296" s="116">
        <f t="shared" si="63"/>
        <v>1</v>
      </c>
      <c r="AY296" s="116">
        <f>SUMPRODUCT(AN296:AW296,幕後結果_最佳化!$Z$1005:$AI$1005)</f>
        <v>0.21101120724902053</v>
      </c>
      <c r="AZ296" s="116">
        <f>(SUMPRODUCT(AN296:AW296,MMULT(AN296:AW296,幕後結果!$AB$9:$AK$18)))*252</f>
        <v>5.162413502334675E-2</v>
      </c>
      <c r="BA296" s="116">
        <f t="shared" si="64"/>
        <v>0.2272094518794206</v>
      </c>
      <c r="BB296" s="92">
        <f t="shared" si="65"/>
        <v>0.73989530742865695</v>
      </c>
      <c r="BC296" s="50"/>
      <c r="BD296" s="50"/>
    </row>
    <row r="297" spans="1:56">
      <c r="A297" s="85">
        <v>296</v>
      </c>
      <c r="B297" s="116">
        <v>0.69487906921879117</v>
      </c>
      <c r="C297" s="116">
        <v>0.30525177612965604</v>
      </c>
      <c r="D297" s="116">
        <v>0.54417787425310937</v>
      </c>
      <c r="E297" s="116">
        <v>0.6806405226757124</v>
      </c>
      <c r="F297" s="116">
        <v>2.5892365631108971E-2</v>
      </c>
      <c r="G297" s="116">
        <v>9.045724491080831E-2</v>
      </c>
      <c r="H297" s="116">
        <v>0.6636079352717128</v>
      </c>
      <c r="I297" s="116">
        <v>0.71751847237458755</v>
      </c>
      <c r="J297" s="116">
        <v>0.73989574874619257</v>
      </c>
      <c r="K297" s="94">
        <v>0.83121052637260684</v>
      </c>
      <c r="L297" s="95"/>
      <c r="M297" s="96">
        <v>296</v>
      </c>
      <c r="N297" s="119">
        <v>0.50972824580375675</v>
      </c>
      <c r="O297" s="119">
        <v>-0.50935480074361739</v>
      </c>
      <c r="P297" s="119">
        <v>0.110964810518441</v>
      </c>
      <c r="Q297" s="119">
        <v>0.46949066665435557</v>
      </c>
      <c r="R297" s="119">
        <v>-1.9449189719719953</v>
      </c>
      <c r="S297" s="119">
        <v>-1.3379446215813042</v>
      </c>
      <c r="T297" s="119">
        <v>0.42233004700159082</v>
      </c>
      <c r="U297" s="116">
        <v>0.57548540995602071</v>
      </c>
      <c r="V297" s="116">
        <v>0.64302403776815853</v>
      </c>
      <c r="W297" s="88">
        <v>0.95895989914929369</v>
      </c>
      <c r="X297" s="50"/>
      <c r="Y297" s="89">
        <v>296</v>
      </c>
      <c r="Z297" s="116">
        <f>(幕後結果!$AB$2+幕後結果!$AB$4*幕後結果_最佳化!$N1298)*12/3</f>
        <v>0.58456298094493375</v>
      </c>
      <c r="AA297" s="116">
        <f>(幕後結果!$AC$2+幕後結果!$AC$4*幕後結果_最佳化!$O1298)*12/3</f>
        <v>-2.0355589686606583</v>
      </c>
      <c r="AB297" s="116">
        <f>(幕後結果!$AD$2+幕後結果!$AD$4*幕後結果_最佳化!$P1298)*12/3</f>
        <v>0.66024730141993782</v>
      </c>
      <c r="AC297" s="116">
        <f>(幕後結果!$AE$2+幕後結果!$AE$4*幕後結果_最佳化!$Q1298)*12/3</f>
        <v>1.1967026607205544</v>
      </c>
      <c r="AD297" s="116">
        <f>(幕後結果!$AF$2+幕後結果!$AF$4*幕後結果_最佳化!$R1298)*12/3</f>
        <v>-1.4137188091653357</v>
      </c>
      <c r="AE297" s="116">
        <f>(幕後結果!$AG$2+幕後結果!$AG$4*幕後結果_最佳化!$S1298)*12/3</f>
        <v>-0.5775823356906552</v>
      </c>
      <c r="AF297" s="116">
        <f>(幕後結果!$AH$2+幕後結果!$AH$4*幕後結果_最佳化!$T1298)*12/3</f>
        <v>1.2655021569849634</v>
      </c>
      <c r="AG297" s="116">
        <f>(幕後結果!$AI$2+幕後結果!$AI$4*幕後結果_最佳化!$U1298)*12/3</f>
        <v>-0.29329218963479875</v>
      </c>
      <c r="AH297" s="116">
        <f>(幕後結果!$AJ$2+幕後結果!$AJ$4*幕後結果_最佳化!$V1298)*12/3</f>
        <v>0.52558372982272339</v>
      </c>
      <c r="AI297" s="90">
        <f>(幕後結果!$AK$2+幕後結果!$AK$4*幕後結果_最佳化!$W1298)*12/3</f>
        <v>-0.31340156745993258</v>
      </c>
      <c r="AJ297" s="50"/>
      <c r="AK297" s="50"/>
      <c r="AL297" s="50"/>
      <c r="AM297" s="98">
        <v>296</v>
      </c>
      <c r="AN297" s="116">
        <f t="shared" si="53"/>
        <v>1.8246973936041928E-2</v>
      </c>
      <c r="AO297" s="116">
        <f t="shared" si="54"/>
        <v>0.1356775352105371</v>
      </c>
      <c r="AP297" s="116">
        <f t="shared" si="55"/>
        <v>0.13038013673774387</v>
      </c>
      <c r="AQ297" s="116">
        <f t="shared" si="56"/>
        <v>6.326551398464493E-2</v>
      </c>
      <c r="AR297" s="116">
        <f t="shared" si="57"/>
        <v>0.15814614589015696</v>
      </c>
      <c r="AS297" s="116">
        <f t="shared" si="58"/>
        <v>0.11775715241707257</v>
      </c>
      <c r="AT297" s="116">
        <f t="shared" si="59"/>
        <v>3.1729399967557664E-2</v>
      </c>
      <c r="AU297" s="116">
        <f t="shared" si="60"/>
        <v>5.2409694482872186E-2</v>
      </c>
      <c r="AV297" s="116">
        <f t="shared" si="61"/>
        <v>0.13098111362170056</v>
      </c>
      <c r="AW297" s="116">
        <f t="shared" si="62"/>
        <v>0.16140633375167221</v>
      </c>
      <c r="AX297" s="116">
        <f t="shared" si="63"/>
        <v>1</v>
      </c>
      <c r="AY297" s="116">
        <f>SUMPRODUCT(AN297:AW297,幕後結果_最佳化!$Z$1005:$AI$1005)</f>
        <v>-9.5297422530626258E-2</v>
      </c>
      <c r="AZ297" s="116">
        <f>(SUMPRODUCT(AN297:AW297,MMULT(AN297:AW297,幕後結果!$AB$9:$AK$18)))*252</f>
        <v>4.4075993946054291E-2</v>
      </c>
      <c r="BA297" s="116">
        <f t="shared" si="64"/>
        <v>0.20994283494812174</v>
      </c>
      <c r="BB297" s="92">
        <f t="shared" si="65"/>
        <v>-0.65826215295594992</v>
      </c>
      <c r="BC297" s="50"/>
      <c r="BD297" s="50"/>
    </row>
    <row r="298" spans="1:56">
      <c r="A298" s="85">
        <v>297</v>
      </c>
      <c r="B298" s="116">
        <v>0.46357011630626821</v>
      </c>
      <c r="C298" s="116">
        <v>0.30999926637214692</v>
      </c>
      <c r="D298" s="116">
        <v>0.98009880040287323</v>
      </c>
      <c r="E298" s="116">
        <v>0.25457980955719783</v>
      </c>
      <c r="F298" s="116">
        <v>0.93146987844392815</v>
      </c>
      <c r="G298" s="116">
        <v>0.73428687042246255</v>
      </c>
      <c r="H298" s="116">
        <v>0.88375312167570907</v>
      </c>
      <c r="I298" s="116">
        <v>0.20926701814008952</v>
      </c>
      <c r="J298" s="116">
        <v>9.2028724672373219E-2</v>
      </c>
      <c r="K298" s="94">
        <v>0.38246430611352067</v>
      </c>
      <c r="L298" s="95"/>
      <c r="M298" s="96">
        <v>297</v>
      </c>
      <c r="N298" s="119">
        <v>-9.1443457083719135E-2</v>
      </c>
      <c r="O298" s="119">
        <v>-0.49585242683073627</v>
      </c>
      <c r="P298" s="119">
        <v>2.055793765875527</v>
      </c>
      <c r="Q298" s="119">
        <v>-0.66014681430555033</v>
      </c>
      <c r="R298" s="119">
        <v>1.4868280044997515</v>
      </c>
      <c r="S298" s="119">
        <v>0.62583029431698833</v>
      </c>
      <c r="T298" s="119">
        <v>1.1939596386307143</v>
      </c>
      <c r="U298" s="116">
        <v>-0.80896715985729728</v>
      </c>
      <c r="V298" s="116">
        <v>-1.3283653232117518</v>
      </c>
      <c r="W298" s="88">
        <v>-0.29901498465338638</v>
      </c>
      <c r="X298" s="50"/>
      <c r="Y298" s="89">
        <v>297</v>
      </c>
      <c r="Z298" s="116">
        <f>(幕後結果!$AB$2+幕後結果!$AB$4*幕後結果_最佳化!$N1299)*12/3</f>
        <v>-0.16182198537205447</v>
      </c>
      <c r="AA298" s="116">
        <f>(幕後結果!$AC$2+幕後結果!$AC$4*幕後結果_最佳化!$O1299)*12/3</f>
        <v>-2.0691845604526007</v>
      </c>
      <c r="AB298" s="116">
        <f>(幕後結果!$AD$2+幕後結果!$AD$4*幕後結果_最佳化!$P1299)*12/3</f>
        <v>2.1646727795646314</v>
      </c>
      <c r="AC298" s="116">
        <f>(幕後結果!$AE$2+幕後結果!$AE$4*幕後結果_最佳化!$Q1299)*12/3</f>
        <v>0.80253873733541148</v>
      </c>
      <c r="AD298" s="116">
        <f>(幕後結果!$AF$2+幕後結果!$AF$4*幕後結果_最佳化!$R1299)*12/3</f>
        <v>1.0140895209524543</v>
      </c>
      <c r="AE298" s="116">
        <f>(幕後結果!$AG$2+幕後結果!$AG$4*幕後結果_最佳化!$S1299)*12/3</f>
        <v>0.80192233177924754</v>
      </c>
      <c r="AF298" s="116">
        <f>(幕後結果!$AH$2+幕後結果!$AH$4*幕後結果_最佳化!$T1299)*12/3</f>
        <v>2.7987713106923109</v>
      </c>
      <c r="AG298" s="116">
        <f>(幕後結果!$AI$2+幕後結果!$AI$4*幕後結果_最佳化!$U1299)*12/3</f>
        <v>-1.5086444910327124</v>
      </c>
      <c r="AH298" s="116">
        <f>(幕後結果!$AJ$2+幕後結果!$AJ$4*幕後結果_最佳化!$V1299)*12/3</f>
        <v>-0.49563249985716684</v>
      </c>
      <c r="AI298" s="90">
        <f>(幕後結果!$AK$2+幕後結果!$AK$4*幕後結果_最佳化!$W1299)*12/3</f>
        <v>-0.37335315225767635</v>
      </c>
      <c r="AJ298" s="50"/>
      <c r="AK298" s="50"/>
      <c r="AL298" s="50"/>
      <c r="AM298" s="98">
        <v>297</v>
      </c>
      <c r="AN298" s="116">
        <f t="shared" si="53"/>
        <v>5.2972469219168629E-2</v>
      </c>
      <c r="AO298" s="116">
        <f t="shared" si="54"/>
        <v>0.11790370371077318</v>
      </c>
      <c r="AP298" s="116">
        <f t="shared" si="55"/>
        <v>0.15216942523503563</v>
      </c>
      <c r="AQ298" s="116">
        <f t="shared" si="56"/>
        <v>0.10869980218920257</v>
      </c>
      <c r="AR298" s="116">
        <f t="shared" si="57"/>
        <v>0.1018456954632731</v>
      </c>
      <c r="AS298" s="116">
        <f t="shared" si="58"/>
        <v>0.14529910664610712</v>
      </c>
      <c r="AT298" s="116">
        <f t="shared" si="59"/>
        <v>3.5322291682302685E-2</v>
      </c>
      <c r="AU298" s="116">
        <f t="shared" si="60"/>
        <v>2.836709088127156E-2</v>
      </c>
      <c r="AV298" s="116">
        <f t="shared" si="61"/>
        <v>0.13631893785466456</v>
      </c>
      <c r="AW298" s="116">
        <f t="shared" si="62"/>
        <v>0.12110147711820078</v>
      </c>
      <c r="AX298" s="116">
        <f t="shared" si="63"/>
        <v>0.99999999999999978</v>
      </c>
      <c r="AY298" s="116">
        <f>SUMPRODUCT(AN298:AW298,幕後結果_最佳化!$Z$1005:$AI$1005)</f>
        <v>3.3461318941804125E-2</v>
      </c>
      <c r="AZ298" s="116">
        <f>(SUMPRODUCT(AN298:AW298,MMULT(AN298:AW298,幕後結果!$AB$9:$AK$18)))*252</f>
        <v>4.6731357891190838E-2</v>
      </c>
      <c r="BA298" s="116">
        <f t="shared" si="64"/>
        <v>0.21617436918189639</v>
      </c>
      <c r="BB298" s="92">
        <f t="shared" si="65"/>
        <v>-4.3662350416084024E-2</v>
      </c>
      <c r="BC298" s="50"/>
      <c r="BD298" s="50"/>
    </row>
    <row r="299" spans="1:56">
      <c r="A299" s="85">
        <v>298</v>
      </c>
      <c r="B299" s="116">
        <v>0.25001522307744839</v>
      </c>
      <c r="C299" s="116">
        <v>0.75842320671487662</v>
      </c>
      <c r="D299" s="116">
        <v>0.83342164244633832</v>
      </c>
      <c r="E299" s="116">
        <v>0.68019120953764434</v>
      </c>
      <c r="F299" s="116">
        <v>0.13848884216086477</v>
      </c>
      <c r="G299" s="116">
        <v>0.69621233445122388</v>
      </c>
      <c r="H299" s="116">
        <v>0.54745951746277854</v>
      </c>
      <c r="I299" s="116">
        <v>0.21280372709842488</v>
      </c>
      <c r="J299" s="116">
        <v>0.30022584775499195</v>
      </c>
      <c r="K299" s="94">
        <v>0.5150163207602827</v>
      </c>
      <c r="L299" s="95"/>
      <c r="M299" s="96">
        <v>298</v>
      </c>
      <c r="N299" s="119">
        <v>-0.67444184599914458</v>
      </c>
      <c r="O299" s="119">
        <v>0.70123946200149645</v>
      </c>
      <c r="P299" s="119">
        <v>0.96777507374087568</v>
      </c>
      <c r="Q299" s="119">
        <v>0.46823355192072996</v>
      </c>
      <c r="R299" s="119">
        <v>-1.0871337949919178</v>
      </c>
      <c r="S299" s="119">
        <v>0.51353757874774542</v>
      </c>
      <c r="T299" s="119">
        <v>0.11924536736875541</v>
      </c>
      <c r="U299" s="116">
        <v>-0.79673069309736655</v>
      </c>
      <c r="V299" s="116">
        <v>-0.52375106171291463</v>
      </c>
      <c r="W299" s="88">
        <v>3.7649226713470069E-2</v>
      </c>
      <c r="X299" s="50"/>
      <c r="Y299" s="89">
        <v>298</v>
      </c>
      <c r="Z299" s="116">
        <f>(幕後結果!$AB$2+幕後結果!$AB$4*幕後結果_最佳化!$N1300)*12/3</f>
        <v>-0.88564386651429716</v>
      </c>
      <c r="AA299" s="116">
        <f>(幕後結果!$AC$2+幕後結果!$AC$4*幕後結果_最佳化!$O1300)*12/3</f>
        <v>-0.47015849447465402</v>
      </c>
      <c r="AB299" s="116">
        <f>(幕後結果!$AD$2+幕後結果!$AD$4*幕後結果_最佳化!$P1300)*12/3</f>
        <v>1.1685022263670257</v>
      </c>
      <c r="AC299" s="116">
        <f>(幕後結果!$AE$2+幕後結果!$AE$4*幕後結果_最佳化!$Q1300)*12/3</f>
        <v>1.536700612356362</v>
      </c>
      <c r="AD299" s="116">
        <f>(幕後結果!$AF$2+幕後結果!$AF$4*幕後結果_最佳化!$R1300)*12/3</f>
        <v>-0.57514435739302683</v>
      </c>
      <c r="AE299" s="116">
        <f>(幕後結果!$AG$2+幕後結果!$AG$4*幕後結果_最佳化!$S1300)*12/3</f>
        <v>1.073667568283829</v>
      </c>
      <c r="AF299" s="116">
        <f>(幕後結果!$AH$2+幕後結果!$AH$4*幕後結果_最佳化!$T1300)*12/3</f>
        <v>0.88542926871166083</v>
      </c>
      <c r="AG299" s="116">
        <f>(幕後結果!$AI$2+幕後結果!$AI$4*幕後結果_最佳化!$U1300)*12/3</f>
        <v>-2.3168940588115543</v>
      </c>
      <c r="AH299" s="116">
        <f>(幕後結果!$AJ$2+幕後結果!$AJ$4*幕後結果_最佳化!$V1300)*12/3</f>
        <v>-0.1877387298836718</v>
      </c>
      <c r="AI299" s="90">
        <f>(幕後結果!$AK$2+幕後結果!$AK$4*幕後結果_最佳化!$W1300)*12/3</f>
        <v>-0.63780769264451309</v>
      </c>
      <c r="AJ299" s="50"/>
      <c r="AK299" s="50"/>
      <c r="AL299" s="50"/>
      <c r="AM299" s="98">
        <v>298</v>
      </c>
      <c r="AN299" s="116">
        <f t="shared" si="53"/>
        <v>7.1551536503610446E-3</v>
      </c>
      <c r="AO299" s="116">
        <f t="shared" si="54"/>
        <v>2.5818724856443947E-3</v>
      </c>
      <c r="AP299" s="116">
        <f t="shared" si="55"/>
        <v>0.18525775976255673</v>
      </c>
      <c r="AQ299" s="116">
        <f t="shared" si="56"/>
        <v>3.7281826680777737E-2</v>
      </c>
      <c r="AR299" s="116">
        <f t="shared" si="57"/>
        <v>0.10912880710905379</v>
      </c>
      <c r="AS299" s="116">
        <f t="shared" si="58"/>
        <v>0.14118008287109043</v>
      </c>
      <c r="AT299" s="116">
        <f t="shared" si="59"/>
        <v>0.11127705782150941</v>
      </c>
      <c r="AU299" s="116">
        <f t="shared" si="60"/>
        <v>0.16334195967627901</v>
      </c>
      <c r="AV299" s="116">
        <f t="shared" si="61"/>
        <v>0.19447093963768305</v>
      </c>
      <c r="AW299" s="116">
        <f t="shared" si="62"/>
        <v>4.8324540305044343E-2</v>
      </c>
      <c r="AX299" s="116">
        <f t="shared" si="63"/>
        <v>0.99999999999999989</v>
      </c>
      <c r="AY299" s="116">
        <f>SUMPRODUCT(AN299:AW299,幕後結果_最佳化!$Z$1005:$AI$1005)</f>
        <v>0.15049494690860632</v>
      </c>
      <c r="AZ299" s="116">
        <f>(SUMPRODUCT(AN299:AW299,MMULT(AN299:AW299,幕後結果!$AB$9:$AK$18)))*252</f>
        <v>4.6959395917794106E-2</v>
      </c>
      <c r="BA299" s="116">
        <f t="shared" si="64"/>
        <v>0.21670116731986958</v>
      </c>
      <c r="BB299" s="92">
        <f t="shared" si="65"/>
        <v>0.49651300101114326</v>
      </c>
      <c r="BC299" s="50"/>
      <c r="BD299" s="50"/>
    </row>
    <row r="300" spans="1:56">
      <c r="A300" s="85">
        <v>299</v>
      </c>
      <c r="B300" s="116">
        <v>0.84714741867835697</v>
      </c>
      <c r="C300" s="116">
        <v>0.17218684714675114</v>
      </c>
      <c r="D300" s="116">
        <v>5.4087795538429351E-2</v>
      </c>
      <c r="E300" s="116">
        <v>0.31157499172537229</v>
      </c>
      <c r="F300" s="116">
        <v>0.43547820898344569</v>
      </c>
      <c r="G300" s="116">
        <v>0.96215399558680303</v>
      </c>
      <c r="H300" s="116">
        <v>0.69950722767004692</v>
      </c>
      <c r="I300" s="116">
        <v>0.37901550111938676</v>
      </c>
      <c r="J300" s="116">
        <v>0.23984735844309846</v>
      </c>
      <c r="K300" s="94">
        <v>1.4770214658016645E-2</v>
      </c>
      <c r="L300" s="95"/>
      <c r="M300" s="96">
        <v>299</v>
      </c>
      <c r="N300" s="119">
        <v>1.0242755083886748</v>
      </c>
      <c r="O300" s="119">
        <v>-0.94555874574710741</v>
      </c>
      <c r="P300" s="119">
        <v>-1.6064476380060286</v>
      </c>
      <c r="Q300" s="119">
        <v>-0.49139092230263753</v>
      </c>
      <c r="R300" s="119">
        <v>-0.16244375361071145</v>
      </c>
      <c r="S300" s="119">
        <v>1.7762482492425549</v>
      </c>
      <c r="T300" s="119">
        <v>0.52298377433745291</v>
      </c>
      <c r="U300" s="116">
        <v>-0.30806745839686783</v>
      </c>
      <c r="V300" s="116">
        <v>-0.70679365708861042</v>
      </c>
      <c r="W300" s="88">
        <v>-2.1761983892705157</v>
      </c>
      <c r="X300" s="50"/>
      <c r="Y300" s="89">
        <v>299</v>
      </c>
      <c r="Z300" s="116">
        <f>(幕後結果!$AB$2+幕後結果!$AB$4*幕後結果_最佳化!$N1301)*12/3</f>
        <v>1.2233993390241944</v>
      </c>
      <c r="AA300" s="116">
        <f>(幕後結果!$AC$2+幕後結果!$AC$4*幕後結果_最佳化!$O1301)*12/3</f>
        <v>-2.5919733393781144</v>
      </c>
      <c r="AB300" s="116">
        <f>(幕後結果!$AD$2+幕後結果!$AD$4*幕後結果_最佳化!$P1301)*12/3</f>
        <v>-0.71626908680965917</v>
      </c>
      <c r="AC300" s="116">
        <f>(幕後結果!$AE$2+幕後結果!$AE$4*幕後結果_最佳化!$Q1301)*12/3</f>
        <v>5.0232245448563306E-2</v>
      </c>
      <c r="AD300" s="116">
        <f>(幕後結果!$AF$2+幕後結果!$AF$4*幕後結果_最佳化!$R1301)*12/3</f>
        <v>-0.5293822523310735</v>
      </c>
      <c r="AE300" s="116">
        <f>(幕後結果!$AG$2+幕後結果!$AG$4*幕後結果_最佳化!$S1301)*12/3</f>
        <v>1.0187561331036665</v>
      </c>
      <c r="AF300" s="116">
        <f>(幕後結果!$AH$2+幕後結果!$AH$4*幕後結果_最佳化!$T1301)*12/3</f>
        <v>1.7084424470273873</v>
      </c>
      <c r="AG300" s="116">
        <f>(幕後結果!$AI$2+幕後結果!$AI$4*幕後結果_最佳化!$U1301)*12/3</f>
        <v>-0.55376057360128139</v>
      </c>
      <c r="AH300" s="116">
        <f>(幕後結果!$AJ$2+幕後結果!$AJ$4*幕後結果_最佳化!$V1301)*12/3</f>
        <v>-0.61411428142425817</v>
      </c>
      <c r="AI300" s="90">
        <f>(幕後結果!$AK$2+幕後結果!$AK$4*幕後結果_最佳化!$W1301)*12/3</f>
        <v>-1.242415175253536</v>
      </c>
      <c r="AJ300" s="50"/>
      <c r="AK300" s="50"/>
      <c r="AL300" s="50"/>
      <c r="AM300" s="98">
        <v>299</v>
      </c>
      <c r="AN300" s="116">
        <f t="shared" si="53"/>
        <v>0.11503421519342752</v>
      </c>
      <c r="AO300" s="116">
        <f t="shared" si="54"/>
        <v>9.0770672460439267E-2</v>
      </c>
      <c r="AP300" s="116">
        <f t="shared" si="55"/>
        <v>0.16909051773181391</v>
      </c>
      <c r="AQ300" s="116">
        <f t="shared" si="56"/>
        <v>0.15990948731921475</v>
      </c>
      <c r="AR300" s="116">
        <f t="shared" si="57"/>
        <v>6.1317908494220003E-2</v>
      </c>
      <c r="AS300" s="116">
        <f t="shared" si="58"/>
        <v>0.10923033009733595</v>
      </c>
      <c r="AT300" s="116">
        <f t="shared" si="59"/>
        <v>2.0839833170529981E-2</v>
      </c>
      <c r="AU300" s="116">
        <f t="shared" si="60"/>
        <v>0.11225354100564731</v>
      </c>
      <c r="AV300" s="116">
        <f t="shared" si="61"/>
        <v>0.1030012599575775</v>
      </c>
      <c r="AW300" s="116">
        <f t="shared" si="62"/>
        <v>5.8552234569793797E-2</v>
      </c>
      <c r="AX300" s="116">
        <f t="shared" si="63"/>
        <v>0.99999999999999989</v>
      </c>
      <c r="AY300" s="116">
        <f>SUMPRODUCT(AN300:AW300,幕後結果_最佳化!$Z$1005:$AI$1005)</f>
        <v>4.64585024453582E-2</v>
      </c>
      <c r="AZ300" s="116">
        <f>(SUMPRODUCT(AN300:AW300,MMULT(AN300:AW300,幕後結果!$AB$9:$AK$18)))*252</f>
        <v>5.0519744510799901E-2</v>
      </c>
      <c r="BA300" s="116">
        <f t="shared" si="64"/>
        <v>0.22476597720918506</v>
      </c>
      <c r="BB300" s="92">
        <f t="shared" si="65"/>
        <v>1.5832033342156472E-2</v>
      </c>
      <c r="BC300" s="50"/>
      <c r="BD300" s="50"/>
    </row>
    <row r="301" spans="1:56">
      <c r="A301" s="85">
        <v>300</v>
      </c>
      <c r="B301" s="116">
        <v>0.39080608498369673</v>
      </c>
      <c r="C301" s="116">
        <v>0.20897668196879216</v>
      </c>
      <c r="D301" s="116">
        <v>6.2739138254432225E-2</v>
      </c>
      <c r="E301" s="116">
        <v>0.60809043986791256</v>
      </c>
      <c r="F301" s="116">
        <v>0.17244432825856237</v>
      </c>
      <c r="G301" s="116">
        <v>0.45919818142458602</v>
      </c>
      <c r="H301" s="116">
        <v>0.49684148837668785</v>
      </c>
      <c r="I301" s="116">
        <v>0.20018217409053696</v>
      </c>
      <c r="J301" s="116">
        <v>0.1724780878182981</v>
      </c>
      <c r="K301" s="94">
        <v>0.79823844267715893</v>
      </c>
      <c r="L301" s="95"/>
      <c r="M301" s="96">
        <v>300</v>
      </c>
      <c r="N301" s="119">
        <v>-0.27721871514299468</v>
      </c>
      <c r="O301" s="119">
        <v>-0.8099770537591926</v>
      </c>
      <c r="P301" s="119">
        <v>-1.5321789703484512</v>
      </c>
      <c r="Q301" s="119">
        <v>0.27434550143443615</v>
      </c>
      <c r="R301" s="119">
        <v>-0.94455001433417118</v>
      </c>
      <c r="S301" s="119">
        <v>-0.1024539502067342</v>
      </c>
      <c r="T301" s="119">
        <v>-7.9172972540773514E-3</v>
      </c>
      <c r="U301" s="116">
        <v>-0.84097070139568719</v>
      </c>
      <c r="V301" s="116">
        <v>-0.94441782607667535</v>
      </c>
      <c r="W301" s="88">
        <v>0.83534566225832396</v>
      </c>
      <c r="X301" s="50"/>
      <c r="Y301" s="89">
        <v>300</v>
      </c>
      <c r="Z301" s="116">
        <f>(幕後結果!$AB$2+幕後結果!$AB$4*幕後結果_最佳化!$N1302)*12/3</f>
        <v>-0.39247133074727381</v>
      </c>
      <c r="AA301" s="116">
        <f>(幕後結果!$AC$2+幕後結果!$AC$4*幕後結果_最佳化!$O1302)*12/3</f>
        <v>-2.5182123017505038</v>
      </c>
      <c r="AB301" s="116">
        <f>(幕後結果!$AD$2+幕後結果!$AD$4*幕後結果_最佳化!$P1302)*12/3</f>
        <v>-1.0301715201948358</v>
      </c>
      <c r="AC301" s="116">
        <f>(幕後結果!$AE$2+幕後結果!$AE$4*幕後結果_最佳化!$Q1302)*12/3</f>
        <v>0.5689525400717228</v>
      </c>
      <c r="AD301" s="116">
        <f>(幕後結果!$AF$2+幕後結果!$AF$4*幕後結果_最佳化!$R1302)*12/3</f>
        <v>-0.91972887540279968</v>
      </c>
      <c r="AE301" s="116">
        <f>(幕後結果!$AG$2+幕後結果!$AG$4*幕後結果_最佳化!$S1302)*12/3</f>
        <v>-0.23480867327105071</v>
      </c>
      <c r="AF301" s="116">
        <f>(幕後結果!$AH$2+幕後結果!$AH$4*幕後結果_最佳化!$T1302)*12/3</f>
        <v>0.75582338276618666</v>
      </c>
      <c r="AG301" s="116">
        <f>(幕後結果!$AI$2+幕後結果!$AI$4*幕後結果_最佳化!$U1302)*12/3</f>
        <v>-2.0747553767487847</v>
      </c>
      <c r="AH301" s="116">
        <f>(幕後結果!$AJ$2+幕後結果!$AJ$4*幕後結果_最佳化!$V1302)*12/3</f>
        <v>-1.1776636399031148</v>
      </c>
      <c r="AI301" s="90">
        <f>(幕後結果!$AK$2+幕後結果!$AK$4*幕後結果_最佳化!$W1302)*12/3</f>
        <v>-0.48225784382537756</v>
      </c>
      <c r="AJ301" s="50"/>
      <c r="AK301" s="50"/>
      <c r="AL301" s="50"/>
      <c r="AM301" s="98">
        <v>300</v>
      </c>
      <c r="AN301" s="116">
        <f t="shared" si="53"/>
        <v>0.10343791054123415</v>
      </c>
      <c r="AO301" s="116">
        <f t="shared" si="54"/>
        <v>0.13765660562752768</v>
      </c>
      <c r="AP301" s="116">
        <f t="shared" si="55"/>
        <v>3.3626318817253005E-3</v>
      </c>
      <c r="AQ301" s="116">
        <f t="shared" si="56"/>
        <v>0.16048867069521905</v>
      </c>
      <c r="AR301" s="116">
        <f t="shared" si="57"/>
        <v>0.14122620538167208</v>
      </c>
      <c r="AS301" s="116">
        <f t="shared" si="58"/>
        <v>0.10370810165983546</v>
      </c>
      <c r="AT301" s="116">
        <f t="shared" si="59"/>
        <v>0.11455358594163001</v>
      </c>
      <c r="AU301" s="116">
        <f t="shared" si="60"/>
        <v>0.17129252253717828</v>
      </c>
      <c r="AV301" s="116">
        <f t="shared" si="61"/>
        <v>3.9322313799989997E-4</v>
      </c>
      <c r="AW301" s="116">
        <f t="shared" si="62"/>
        <v>6.3880542595978002E-2</v>
      </c>
      <c r="AX301" s="116">
        <f t="shared" si="63"/>
        <v>0.99999999999999989</v>
      </c>
      <c r="AY301" s="116">
        <f>SUMPRODUCT(AN301:AW301,幕後結果_最佳化!$Z$1005:$AI$1005)</f>
        <v>-5.3219325811649239E-2</v>
      </c>
      <c r="AZ301" s="116">
        <f>(SUMPRODUCT(AN301:AW301,MMULT(AN301:AW301,幕後結果!$AB$9:$AK$18)))*252</f>
        <v>4.8436382933446868E-2</v>
      </c>
      <c r="BA301" s="116">
        <f t="shared" si="64"/>
        <v>0.22008267295143175</v>
      </c>
      <c r="BB301" s="92">
        <f t="shared" si="65"/>
        <v>-0.43674190486072945</v>
      </c>
      <c r="BC301" s="50"/>
      <c r="BD301" s="50"/>
    </row>
    <row r="302" spans="1:56">
      <c r="A302" s="85">
        <v>301</v>
      </c>
      <c r="B302" s="116">
        <v>0.84163028306538945</v>
      </c>
      <c r="C302" s="116">
        <v>5.763837829352747E-2</v>
      </c>
      <c r="D302" s="116">
        <v>2.4475619635410339E-2</v>
      </c>
      <c r="E302" s="116">
        <v>0.8786699823511892</v>
      </c>
      <c r="F302" s="116">
        <v>8.3868062763498674E-2</v>
      </c>
      <c r="G302" s="116">
        <v>0.31929678991099952</v>
      </c>
      <c r="H302" s="116">
        <v>0.85687422194531893</v>
      </c>
      <c r="I302" s="116">
        <v>0.71518929909437334</v>
      </c>
      <c r="J302" s="116">
        <v>0.7623032454880434</v>
      </c>
      <c r="K302" s="94">
        <v>0.14259857275548948</v>
      </c>
      <c r="L302" s="95"/>
      <c r="M302" s="96">
        <v>301</v>
      </c>
      <c r="N302" s="119">
        <v>1.0011807447785817</v>
      </c>
      <c r="O302" s="119">
        <v>-1.5749120078052581</v>
      </c>
      <c r="P302" s="119">
        <v>-1.9690161263049846</v>
      </c>
      <c r="Q302" s="119">
        <v>1.1683638374609182</v>
      </c>
      <c r="R302" s="119">
        <v>-1.3795146725758383</v>
      </c>
      <c r="S302" s="119">
        <v>-0.46966611613633807</v>
      </c>
      <c r="T302" s="119">
        <v>1.0663807585650737</v>
      </c>
      <c r="U302" s="116">
        <v>0.56860916784280602</v>
      </c>
      <c r="V302" s="116">
        <v>0.71373103950188532</v>
      </c>
      <c r="W302" s="88">
        <v>-1.0687171407008405</v>
      </c>
      <c r="X302" s="50"/>
      <c r="Y302" s="89">
        <v>301</v>
      </c>
      <c r="Z302" s="116">
        <f>(幕後結果!$AB$2+幕後結果!$AB$4*幕後結果_最佳化!$N1303)*12/3</f>
        <v>1.1947260260980792</v>
      </c>
      <c r="AA302" s="116">
        <f>(幕後結果!$AC$2+幕後結果!$AC$4*幕後結果_最佳化!$O1303)*12/3</f>
        <v>-3.4612746220330308</v>
      </c>
      <c r="AB302" s="116">
        <f>(幕後結果!$AD$2+幕後結果!$AD$4*幕後結果_最佳化!$P1303)*12/3</f>
        <v>-1.1011093452872318</v>
      </c>
      <c r="AC302" s="116">
        <f>(幕後結果!$AE$2+幕後結果!$AE$4*幕後結果_最佳化!$Q1303)*12/3</f>
        <v>1.0580696658735917</v>
      </c>
      <c r="AD302" s="116">
        <f>(幕後結果!$AF$2+幕後結果!$AF$4*幕後結果_最佳化!$R1303)*12/3</f>
        <v>-1.3135597012136737</v>
      </c>
      <c r="AE302" s="116">
        <f>(幕後結果!$AG$2+幕後結果!$AG$4*幕後結果_最佳化!$S1303)*12/3</f>
        <v>-5.7771281437998478E-2</v>
      </c>
      <c r="AF302" s="116">
        <f>(幕後結果!$AH$2+幕後結果!$AH$4*幕後結果_最佳化!$T1303)*12/3</f>
        <v>1.8418587730088856</v>
      </c>
      <c r="AG302" s="116">
        <f>(幕後結果!$AI$2+幕後結果!$AI$4*幕後結果_最佳化!$U1303)*12/3</f>
        <v>0.14589588597128922</v>
      </c>
      <c r="AH302" s="116">
        <f>(幕後結果!$AJ$2+幕後結果!$AJ$4*幕後結果_最佳化!$V1303)*12/3</f>
        <v>0.28417751849766126</v>
      </c>
      <c r="AI302" s="90">
        <f>(幕後結果!$AK$2+幕後結果!$AK$4*幕後結果_最佳化!$W1303)*12/3</f>
        <v>-1.0113876241084776</v>
      </c>
      <c r="AJ302" s="50"/>
      <c r="AK302" s="50"/>
      <c r="AL302" s="50"/>
      <c r="AM302" s="98">
        <v>301</v>
      </c>
      <c r="AN302" s="116">
        <f t="shared" si="53"/>
        <v>6.706863011768964E-2</v>
      </c>
      <c r="AO302" s="116">
        <f t="shared" si="54"/>
        <v>7.7497107015801758E-2</v>
      </c>
      <c r="AP302" s="116">
        <f t="shared" si="55"/>
        <v>8.1873737566413737E-2</v>
      </c>
      <c r="AQ302" s="116">
        <f t="shared" si="56"/>
        <v>0.18210543639230936</v>
      </c>
      <c r="AR302" s="116">
        <f t="shared" si="57"/>
        <v>3.0799698703190367E-2</v>
      </c>
      <c r="AS302" s="116">
        <f t="shared" si="58"/>
        <v>0.20107077158109862</v>
      </c>
      <c r="AT302" s="116">
        <f t="shared" si="59"/>
        <v>0.10823528485031342</v>
      </c>
      <c r="AU302" s="116">
        <f t="shared" si="60"/>
        <v>9.3804616043490177E-2</v>
      </c>
      <c r="AV302" s="116">
        <f t="shared" si="61"/>
        <v>7.5882070472924959E-2</v>
      </c>
      <c r="AW302" s="116">
        <f t="shared" si="62"/>
        <v>8.1662647256767806E-2</v>
      </c>
      <c r="AX302" s="116">
        <f t="shared" si="63"/>
        <v>1</v>
      </c>
      <c r="AY302" s="116">
        <f>SUMPRODUCT(AN302:AW302,幕後結果_最佳化!$Z$1005:$AI$1005)</f>
        <v>0.1841458745599425</v>
      </c>
      <c r="AZ302" s="116">
        <f>(SUMPRODUCT(AN302:AW302,MMULT(AN302:AW302,幕後結果!$AB$9:$AK$18)))*252</f>
        <v>4.8523013140944586E-2</v>
      </c>
      <c r="BA302" s="116">
        <f t="shared" si="64"/>
        <v>0.22027939790399054</v>
      </c>
      <c r="BB302" s="92">
        <f t="shared" si="65"/>
        <v>0.64121236894566491</v>
      </c>
      <c r="BC302" s="50"/>
      <c r="BD302" s="50"/>
    </row>
    <row r="303" spans="1:56">
      <c r="A303" s="85">
        <v>302</v>
      </c>
      <c r="B303" s="116">
        <v>0.15908862426900616</v>
      </c>
      <c r="C303" s="116">
        <v>0.79223048626622816</v>
      </c>
      <c r="D303" s="116">
        <v>0.62476215248747291</v>
      </c>
      <c r="E303" s="116">
        <v>0.44451104799421892</v>
      </c>
      <c r="F303" s="116">
        <v>0.71285142370569887</v>
      </c>
      <c r="G303" s="116">
        <v>0.71592603763081586</v>
      </c>
      <c r="H303" s="116">
        <v>0.38303302306463705</v>
      </c>
      <c r="I303" s="116">
        <v>2.1856804592907952E-2</v>
      </c>
      <c r="J303" s="116">
        <v>0.19812689893537883</v>
      </c>
      <c r="K303" s="94">
        <v>0.34408357693332836</v>
      </c>
      <c r="L303" s="95"/>
      <c r="M303" s="96">
        <v>302</v>
      </c>
      <c r="N303" s="119">
        <v>-0.99821059779733035</v>
      </c>
      <c r="O303" s="119">
        <v>0.81418491231252488</v>
      </c>
      <c r="P303" s="119">
        <v>0.31801218372543627</v>
      </c>
      <c r="Q303" s="119">
        <v>-0.13954171319950415</v>
      </c>
      <c r="R303" s="119">
        <v>0.56173416578137114</v>
      </c>
      <c r="S303" s="119">
        <v>0.57078126420872244</v>
      </c>
      <c r="T303" s="119">
        <v>-0.29752457855734454</v>
      </c>
      <c r="U303" s="116">
        <v>-2.0168266270851802</v>
      </c>
      <c r="V303" s="116">
        <v>-0.84833074853886936</v>
      </c>
      <c r="W303" s="88">
        <v>-0.40134361843546285</v>
      </c>
      <c r="X303" s="50"/>
      <c r="Y303" s="89">
        <v>302</v>
      </c>
      <c r="Z303" s="116">
        <f>(幕後結果!$AB$2+幕後結果!$AB$4*幕後結果_最佳化!$N1304)*12/3</f>
        <v>-1.2876190888088404</v>
      </c>
      <c r="AA303" s="116">
        <f>(幕後結果!$AC$2+幕後結果!$AC$4*幕後結果_最佳化!$O1304)*12/3</f>
        <v>-0.34264209896937436</v>
      </c>
      <c r="AB303" s="116">
        <f>(幕後結果!$AD$2+幕後結果!$AD$4*幕後結果_最佳化!$P1304)*12/3</f>
        <v>0.51980132962935011</v>
      </c>
      <c r="AC303" s="116">
        <f>(幕後結果!$AE$2+幕後結果!$AE$4*幕後結果_最佳化!$Q1304)*12/3</f>
        <v>0.94305368273160595</v>
      </c>
      <c r="AD303" s="116">
        <f>(幕後結果!$AF$2+幕後結果!$AF$4*幕後結果_最佳化!$R1304)*12/3</f>
        <v>0.44497776992855598</v>
      </c>
      <c r="AE303" s="116">
        <f>(幕後結果!$AG$2+幕後結果!$AG$4*幕後結果_最佳化!$S1304)*12/3</f>
        <v>0.78132214749615214</v>
      </c>
      <c r="AF303" s="116">
        <f>(幕後結果!$AH$2+幕後結果!$AH$4*幕後結果_最佳化!$T1304)*12/3</f>
        <v>0.80835988040435158</v>
      </c>
      <c r="AG303" s="116">
        <f>(幕後結果!$AI$2+幕後結果!$AI$4*幕後結果_最佳化!$U1304)*12/3</f>
        <v>-3.6009623807442233</v>
      </c>
      <c r="AH303" s="116">
        <f>(幕後結果!$AJ$2+幕後結果!$AJ$4*幕後結果_最佳化!$V1304)*12/3</f>
        <v>-0.61118069709636569</v>
      </c>
      <c r="AI303" s="90">
        <f>(幕後結果!$AK$2+幕後結果!$AK$4*幕後結果_最佳化!$W1304)*12/3</f>
        <v>-0.71451329997264101</v>
      </c>
      <c r="AJ303" s="50"/>
      <c r="AK303" s="50"/>
      <c r="AL303" s="50"/>
      <c r="AM303" s="98">
        <v>302</v>
      </c>
      <c r="AN303" s="116">
        <f t="shared" si="53"/>
        <v>2.7361322877568952E-2</v>
      </c>
      <c r="AO303" s="116">
        <f t="shared" si="54"/>
        <v>0.14067009293553287</v>
      </c>
      <c r="AP303" s="116">
        <f t="shared" si="55"/>
        <v>8.3435638655612585E-2</v>
      </c>
      <c r="AQ303" s="116">
        <f t="shared" si="56"/>
        <v>0.12615363505164429</v>
      </c>
      <c r="AR303" s="116">
        <f t="shared" si="57"/>
        <v>7.6829706519127586E-2</v>
      </c>
      <c r="AS303" s="116">
        <f t="shared" si="58"/>
        <v>0.11031697069225894</v>
      </c>
      <c r="AT303" s="116">
        <f t="shared" si="59"/>
        <v>9.9877968151354538E-2</v>
      </c>
      <c r="AU303" s="116">
        <f t="shared" si="60"/>
        <v>0.13373565374006327</v>
      </c>
      <c r="AV303" s="116">
        <f t="shared" si="61"/>
        <v>0.12727321910461348</v>
      </c>
      <c r="AW303" s="116">
        <f t="shared" si="62"/>
        <v>7.4345792272223529E-2</v>
      </c>
      <c r="AX303" s="116">
        <f t="shared" si="63"/>
        <v>1</v>
      </c>
      <c r="AY303" s="116">
        <f>SUMPRODUCT(AN303:AW303,幕後結果_最佳化!$Z$1005:$AI$1005)</f>
        <v>-1.7132362468734598E-2</v>
      </c>
      <c r="AZ303" s="116">
        <f>(SUMPRODUCT(AN303:AW303,MMULT(AN303:AW303,幕後結果!$AB$9:$AK$18)))*252</f>
        <v>4.6818208310675742E-2</v>
      </c>
      <c r="BA303" s="116">
        <f t="shared" si="64"/>
        <v>0.21637515640820632</v>
      </c>
      <c r="BB303" s="92">
        <f t="shared" si="65"/>
        <v>-0.27744572651159405</v>
      </c>
      <c r="BC303" s="50"/>
      <c r="BD303" s="50"/>
    </row>
    <row r="304" spans="1:56">
      <c r="A304" s="85">
        <v>303</v>
      </c>
      <c r="B304" s="116">
        <v>0.57424908178519085</v>
      </c>
      <c r="C304" s="116">
        <v>0.9643257356390158</v>
      </c>
      <c r="D304" s="116">
        <v>0.85383770505131085</v>
      </c>
      <c r="E304" s="116">
        <v>0.72497503464524193</v>
      </c>
      <c r="F304" s="116">
        <v>0.44564271994267202</v>
      </c>
      <c r="G304" s="116">
        <v>0.63516949824833624</v>
      </c>
      <c r="H304" s="116">
        <v>0.85910458538085344</v>
      </c>
      <c r="I304" s="116">
        <v>0.7129224258464586</v>
      </c>
      <c r="J304" s="116">
        <v>0.6830050843171156</v>
      </c>
      <c r="K304" s="94">
        <v>0.57678770110512767</v>
      </c>
      <c r="L304" s="95"/>
      <c r="M304" s="96">
        <v>303</v>
      </c>
      <c r="N304" s="119">
        <v>0.18720253615288865</v>
      </c>
      <c r="O304" s="119">
        <v>1.8032527551076885</v>
      </c>
      <c r="P304" s="119">
        <v>1.0530357885866022</v>
      </c>
      <c r="Q304" s="119">
        <v>0.59768530764498473</v>
      </c>
      <c r="R304" s="119">
        <v>-0.13667784804870486</v>
      </c>
      <c r="S304" s="119">
        <v>0.34557650777420651</v>
      </c>
      <c r="T304" s="119">
        <v>1.0763050984075164</v>
      </c>
      <c r="U304" s="116">
        <v>0.56194257003871906</v>
      </c>
      <c r="V304" s="116">
        <v>0.47611867749879816</v>
      </c>
      <c r="W304" s="88">
        <v>0.19368236917320061</v>
      </c>
      <c r="X304" s="50"/>
      <c r="Y304" s="89">
        <v>303</v>
      </c>
      <c r="Z304" s="116">
        <f>(幕後結果!$AB$2+幕後結果!$AB$4*幕後結果_最佳化!$N1305)*12/3</f>
        <v>0.18413105812173966</v>
      </c>
      <c r="AA304" s="116">
        <f>(幕後結果!$AC$2+幕後結果!$AC$4*幕後結果_最佳化!$O1305)*12/3</f>
        <v>1.123360226432786</v>
      </c>
      <c r="AB304" s="116">
        <f>(幕後結果!$AD$2+幕後結果!$AD$4*幕後結果_最佳化!$P1305)*12/3</f>
        <v>1.6137698862283643</v>
      </c>
      <c r="AC304" s="116">
        <f>(幕後結果!$AE$2+幕後結果!$AE$4*幕後結果_最佳化!$Q1305)*12/3</f>
        <v>1.8926705860560462</v>
      </c>
      <c r="AD304" s="116">
        <f>(幕後結果!$AF$2+幕後結果!$AF$4*幕後結果_最佳化!$R1305)*12/3</f>
        <v>0.17120320146129894</v>
      </c>
      <c r="AE304" s="116">
        <f>(幕後結果!$AG$2+幕後結果!$AG$4*幕後結果_最佳化!$S1305)*12/3</f>
        <v>1.5979507403664153</v>
      </c>
      <c r="AF304" s="116">
        <f>(幕後結果!$AH$2+幕後結果!$AH$4*幕後結果_最佳化!$T1305)*12/3</f>
        <v>2.1753165151683764</v>
      </c>
      <c r="AG304" s="116">
        <f>(幕後結果!$AI$2+幕後結果!$AI$4*幕後結果_最佳化!$U1305)*12/3</f>
        <v>-0.20982045912312919</v>
      </c>
      <c r="AH304" s="116">
        <f>(幕後結果!$AJ$2+幕後結果!$AJ$4*幕後結果_最佳化!$V1305)*12/3</f>
        <v>1.4600670114531056</v>
      </c>
      <c r="AI304" s="90">
        <f>(幕後結果!$AK$2+幕後結果!$AK$4*幕後結果_最佳化!$W1305)*12/3</f>
        <v>8.8286152947303298E-2</v>
      </c>
      <c r="AJ304" s="50"/>
      <c r="AK304" s="50"/>
      <c r="AL304" s="50"/>
      <c r="AM304" s="98">
        <v>303</v>
      </c>
      <c r="AN304" s="116">
        <f t="shared" si="53"/>
        <v>4.2169554256541279E-2</v>
      </c>
      <c r="AO304" s="116">
        <f t="shared" si="54"/>
        <v>8.885861137193464E-2</v>
      </c>
      <c r="AP304" s="116">
        <f t="shared" si="55"/>
        <v>0.10074680065540882</v>
      </c>
      <c r="AQ304" s="116">
        <f t="shared" si="56"/>
        <v>0.11800378802363506</v>
      </c>
      <c r="AR304" s="116">
        <f t="shared" si="57"/>
        <v>5.3140514230386536E-2</v>
      </c>
      <c r="AS304" s="116">
        <f t="shared" si="58"/>
        <v>0.1029654501188086</v>
      </c>
      <c r="AT304" s="116">
        <f t="shared" si="59"/>
        <v>5.5445090600234129E-2</v>
      </c>
      <c r="AU304" s="116">
        <f t="shared" si="60"/>
        <v>0.19292669591002287</v>
      </c>
      <c r="AV304" s="116">
        <f t="shared" si="61"/>
        <v>0.15426223975205972</v>
      </c>
      <c r="AW304" s="116">
        <f t="shared" si="62"/>
        <v>9.1481255080968271E-2</v>
      </c>
      <c r="AX304" s="116">
        <f t="shared" si="63"/>
        <v>1</v>
      </c>
      <c r="AY304" s="116">
        <f>SUMPRODUCT(AN304:AW304,幕後結果_最佳化!$Z$1005:$AI$1005)</f>
        <v>-5.3715095342552616E-2</v>
      </c>
      <c r="AZ304" s="116">
        <f>(SUMPRODUCT(AN304:AW304,MMULT(AN304:AW304,幕後結果!$AB$9:$AK$18)))*252</f>
        <v>4.898953355573997E-2</v>
      </c>
      <c r="BA304" s="116">
        <f t="shared" si="64"/>
        <v>0.22133579366144096</v>
      </c>
      <c r="BB304" s="92">
        <f t="shared" si="65"/>
        <v>-0.43650913277197595</v>
      </c>
      <c r="BC304" s="50"/>
      <c r="BD304" s="50"/>
    </row>
    <row r="305" spans="1:56">
      <c r="A305" s="85">
        <v>304</v>
      </c>
      <c r="B305" s="116">
        <v>0.38979252826294775</v>
      </c>
      <c r="C305" s="116">
        <v>0.12016933614242631</v>
      </c>
      <c r="D305" s="116">
        <v>0.53496121092675142</v>
      </c>
      <c r="E305" s="116">
        <v>0.75396286840546645</v>
      </c>
      <c r="F305" s="116">
        <v>0.24636375679021061</v>
      </c>
      <c r="G305" s="116">
        <v>0.47905553954912317</v>
      </c>
      <c r="H305" s="116">
        <v>0.19257382686575997</v>
      </c>
      <c r="I305" s="116">
        <v>0.74111032529031995</v>
      </c>
      <c r="J305" s="116">
        <v>0.33421572629724117</v>
      </c>
      <c r="K305" s="94">
        <v>0.15361547706354806</v>
      </c>
      <c r="L305" s="95"/>
      <c r="M305" s="96">
        <v>304</v>
      </c>
      <c r="N305" s="119">
        <v>-0.2798598178271568</v>
      </c>
      <c r="O305" s="119">
        <v>-1.17414070330853</v>
      </c>
      <c r="P305" s="119">
        <v>8.7747232654440441E-2</v>
      </c>
      <c r="Q305" s="119">
        <v>0.68701343345672805</v>
      </c>
      <c r="R305" s="119">
        <v>-0.68597715644306301</v>
      </c>
      <c r="S305" s="119">
        <v>-5.2524117211770041E-2</v>
      </c>
      <c r="T305" s="119">
        <v>-0.8684506930553495</v>
      </c>
      <c r="U305" s="116">
        <v>0.64677225820983397</v>
      </c>
      <c r="V305" s="116">
        <v>-0.42830173957713485</v>
      </c>
      <c r="W305" s="88">
        <v>-1.0210495697830944</v>
      </c>
      <c r="X305" s="50"/>
      <c r="Y305" s="89">
        <v>304</v>
      </c>
      <c r="Z305" s="116">
        <f>(幕後結果!$AB$2+幕後結果!$AB$4*幕後結果_最佳化!$N1306)*12/3</f>
        <v>-0.39575039283301378</v>
      </c>
      <c r="AA305" s="116">
        <f>(幕後結果!$AC$2+幕後結果!$AC$4*幕後結果_最佳化!$O1306)*12/3</f>
        <v>-3.0202858408561304</v>
      </c>
      <c r="AB305" s="116">
        <f>(幕後結果!$AD$2+幕後結果!$AD$4*幕後結果_最佳化!$P1306)*12/3</f>
        <v>0.33481445652231151</v>
      </c>
      <c r="AC305" s="116">
        <f>(幕後結果!$AE$2+幕後結果!$AE$4*幕後結果_最佳化!$Q1306)*12/3</f>
        <v>1.1869113152403123</v>
      </c>
      <c r="AD305" s="116">
        <f>(幕後結果!$AF$2+幕後結果!$AF$4*幕後結果_最佳化!$R1306)*12/3</f>
        <v>-0.59396868208501197</v>
      </c>
      <c r="AE305" s="116">
        <f>(幕後結果!$AG$2+幕後結果!$AG$4*幕後結果_最佳化!$S1306)*12/3</f>
        <v>0.259207255477232</v>
      </c>
      <c r="AF305" s="116">
        <f>(幕後結果!$AH$2+幕後結果!$AH$4*幕後結果_最佳化!$T1306)*12/3</f>
        <v>0.10532533712037373</v>
      </c>
      <c r="AG305" s="116">
        <f>(幕後結果!$AI$2+幕後結果!$AI$4*幕後結果_最佳化!$U1306)*12/3</f>
        <v>-0.32080549041480666</v>
      </c>
      <c r="AH305" s="116">
        <f>(幕後結果!$AJ$2+幕後結果!$AJ$4*幕後結果_最佳化!$V1306)*12/3</f>
        <v>-0.72470926102114019</v>
      </c>
      <c r="AI305" s="90">
        <f>(幕後結果!$AK$2+幕後結果!$AK$4*幕後結果_最佳化!$W1306)*12/3</f>
        <v>-1.2467247168367059</v>
      </c>
      <c r="AJ305" s="50"/>
      <c r="AK305" s="50"/>
      <c r="AL305" s="50"/>
      <c r="AM305" s="98">
        <v>304</v>
      </c>
      <c r="AN305" s="116">
        <f t="shared" si="53"/>
        <v>0.12669359441882361</v>
      </c>
      <c r="AO305" s="116">
        <f t="shared" si="54"/>
        <v>2.45454684529306E-2</v>
      </c>
      <c r="AP305" s="116">
        <f t="shared" si="55"/>
        <v>0.10573326638271746</v>
      </c>
      <c r="AQ305" s="116">
        <f t="shared" si="56"/>
        <v>7.1360321565955148E-2</v>
      </c>
      <c r="AR305" s="116">
        <f t="shared" si="57"/>
        <v>1.3370060505634723E-2</v>
      </c>
      <c r="AS305" s="116">
        <f t="shared" si="58"/>
        <v>0.19485317597190163</v>
      </c>
      <c r="AT305" s="116">
        <f t="shared" si="59"/>
        <v>2.5225486705483368E-2</v>
      </c>
      <c r="AU305" s="116">
        <f t="shared" si="60"/>
        <v>0.16241149140858166</v>
      </c>
      <c r="AV305" s="116">
        <f t="shared" si="61"/>
        <v>0.15020113121659148</v>
      </c>
      <c r="AW305" s="116">
        <f t="shared" si="62"/>
        <v>0.12560600337138039</v>
      </c>
      <c r="AX305" s="116">
        <f t="shared" si="63"/>
        <v>1.0000000000000002</v>
      </c>
      <c r="AY305" s="116">
        <f>SUMPRODUCT(AN305:AW305,幕後結果_最佳化!$Z$1005:$AI$1005)</f>
        <v>9.3329786806677778E-4</v>
      </c>
      <c r="AZ305" s="116">
        <f>(SUMPRODUCT(AN305:AW305,MMULT(AN305:AW305,幕後結果!$AB$9:$AK$18)))*252</f>
        <v>5.5977493419706911E-2</v>
      </c>
      <c r="BA305" s="116">
        <f t="shared" si="64"/>
        <v>0.23659563271477965</v>
      </c>
      <c r="BB305" s="92">
        <f t="shared" si="65"/>
        <v>-0.17737733216117665</v>
      </c>
      <c r="BC305" s="50"/>
      <c r="BD305" s="50"/>
    </row>
    <row r="306" spans="1:56">
      <c r="A306" s="85">
        <v>305</v>
      </c>
      <c r="B306" s="116">
        <v>0.82864897402126192</v>
      </c>
      <c r="C306" s="116">
        <v>0.35159894992706464</v>
      </c>
      <c r="D306" s="116">
        <v>0.7736252408081723</v>
      </c>
      <c r="E306" s="116">
        <v>0.23284209171138914</v>
      </c>
      <c r="F306" s="116">
        <v>0.17190434179187175</v>
      </c>
      <c r="G306" s="116">
        <v>0.94110363977773526</v>
      </c>
      <c r="H306" s="116">
        <v>0.51743767647673189</v>
      </c>
      <c r="I306" s="116">
        <v>0.25619261931491333</v>
      </c>
      <c r="J306" s="116">
        <v>0.43538785678587533</v>
      </c>
      <c r="K306" s="94">
        <v>0.85075054050702215</v>
      </c>
      <c r="L306" s="95"/>
      <c r="M306" s="96">
        <v>305</v>
      </c>
      <c r="N306" s="119">
        <v>0.9488398868170248</v>
      </c>
      <c r="O306" s="119">
        <v>-0.38100720823131079</v>
      </c>
      <c r="P306" s="119">
        <v>0.75083906108625775</v>
      </c>
      <c r="Q306" s="119">
        <v>-0.72951910852654422</v>
      </c>
      <c r="R306" s="119">
        <v>-0.94666662252500833</v>
      </c>
      <c r="S306" s="119">
        <v>1.5641058156419487</v>
      </c>
      <c r="T306" s="119">
        <v>4.3723700457654016E-2</v>
      </c>
      <c r="U306" s="116">
        <v>-0.65512816661901896</v>
      </c>
      <c r="V306" s="116">
        <v>-0.16267324522913648</v>
      </c>
      <c r="W306" s="88">
        <v>1.0396577871687727</v>
      </c>
      <c r="X306" s="50"/>
      <c r="Y306" s="89">
        <v>305</v>
      </c>
      <c r="Z306" s="116">
        <f>(幕後結果!$AB$2+幕後結果!$AB$4*幕後結果_最佳化!$N1307)*12/3</f>
        <v>1.129742213122519</v>
      </c>
      <c r="AA306" s="116">
        <f>(幕後結果!$AC$2+幕後結果!$AC$4*幕後結果_最佳化!$O1307)*12/3</f>
        <v>-1.8205343787677133</v>
      </c>
      <c r="AB306" s="116">
        <f>(幕後結果!$AD$2+幕後結果!$AD$4*幕後結果_最佳化!$P1307)*12/3</f>
        <v>1.3596311118963935</v>
      </c>
      <c r="AC306" s="116">
        <f>(幕後結果!$AE$2+幕後結果!$AE$4*幕後結果_最佳化!$Q1307)*12/3</f>
        <v>0.52644145735993286</v>
      </c>
      <c r="AD306" s="116">
        <f>(幕後結果!$AF$2+幕後結果!$AF$4*幕後結果_最佳化!$R1307)*12/3</f>
        <v>-0.78248719732320982</v>
      </c>
      <c r="AE306" s="116">
        <f>(幕後結果!$AG$2+幕後結果!$AG$4*幕後結果_最佳化!$S1307)*12/3</f>
        <v>1.2210861261442518</v>
      </c>
      <c r="AF306" s="116">
        <f>(幕後結果!$AH$2+幕後結果!$AH$4*幕後結果_最佳化!$T1307)*12/3</f>
        <v>1.2806601298104867</v>
      </c>
      <c r="AG306" s="116">
        <f>(幕後結果!$AI$2+幕後結果!$AI$4*幕後結果_最佳化!$U1307)*12/3</f>
        <v>-1.1787586944416919</v>
      </c>
      <c r="AH306" s="116">
        <f>(幕後結果!$AJ$2+幕後結果!$AJ$4*幕後結果_最佳化!$V1307)*12/3</f>
        <v>-1.7581195582837245E-2</v>
      </c>
      <c r="AI306" s="90">
        <f>(幕後結果!$AK$2+幕後結果!$AK$4*幕後結果_最佳化!$W1307)*12/3</f>
        <v>8.0569467277030127E-2</v>
      </c>
      <c r="AJ306" s="50"/>
      <c r="AK306" s="50"/>
      <c r="AL306" s="50"/>
      <c r="AM306" s="98">
        <v>305</v>
      </c>
      <c r="AN306" s="116">
        <f t="shared" si="53"/>
        <v>1.1146702345574858E-2</v>
      </c>
      <c r="AO306" s="116">
        <f t="shared" si="54"/>
        <v>0.12164414239953296</v>
      </c>
      <c r="AP306" s="116">
        <f t="shared" si="55"/>
        <v>8.7355458537904121E-2</v>
      </c>
      <c r="AQ306" s="116">
        <f t="shared" si="56"/>
        <v>0.14900090880078701</v>
      </c>
      <c r="AR306" s="116">
        <f t="shared" si="57"/>
        <v>0.17931419895596235</v>
      </c>
      <c r="AS306" s="116">
        <f t="shared" si="58"/>
        <v>3.2123751172973634E-2</v>
      </c>
      <c r="AT306" s="116">
        <f t="shared" si="59"/>
        <v>9.5300503150251265E-2</v>
      </c>
      <c r="AU306" s="116">
        <f t="shared" si="60"/>
        <v>0.2088220863119212</v>
      </c>
      <c r="AV306" s="116">
        <f t="shared" si="61"/>
        <v>7.7149823334324144E-2</v>
      </c>
      <c r="AW306" s="116">
        <f t="shared" si="62"/>
        <v>3.8142424990768524E-2</v>
      </c>
      <c r="AX306" s="116">
        <f t="shared" si="63"/>
        <v>1.0000000000000002</v>
      </c>
      <c r="AY306" s="116">
        <f>SUMPRODUCT(AN306:AW306,幕後結果_最佳化!$Z$1005:$AI$1005)</f>
        <v>-6.285569030262457E-2</v>
      </c>
      <c r="AZ306" s="116">
        <f>(SUMPRODUCT(AN306:AW306,MMULT(AN306:AW306,幕後結果!$AB$9:$AK$18)))*252</f>
        <v>4.5209258940546948E-2</v>
      </c>
      <c r="BA306" s="116">
        <f t="shared" si="64"/>
        <v>0.21262469033615769</v>
      </c>
      <c r="BB306" s="92">
        <f t="shared" si="65"/>
        <v>-0.4973819838863765</v>
      </c>
      <c r="BC306" s="50"/>
      <c r="BD306" s="50"/>
    </row>
    <row r="307" spans="1:56">
      <c r="A307" s="85">
        <v>306</v>
      </c>
      <c r="B307" s="116">
        <v>3.969324189840262E-2</v>
      </c>
      <c r="C307" s="116">
        <v>0.38714404805411684</v>
      </c>
      <c r="D307" s="116">
        <v>0.43955828891454529</v>
      </c>
      <c r="E307" s="116">
        <v>7.8524007003949237E-2</v>
      </c>
      <c r="F307" s="116">
        <v>1.1123623213257883E-2</v>
      </c>
      <c r="G307" s="116">
        <v>0.72361556224526669</v>
      </c>
      <c r="H307" s="116">
        <v>0.56200649534740466</v>
      </c>
      <c r="I307" s="116">
        <v>0.17027448338840445</v>
      </c>
      <c r="J307" s="116">
        <v>0.2657433635582005</v>
      </c>
      <c r="K307" s="94">
        <v>0.9230393659014795</v>
      </c>
      <c r="L307" s="95"/>
      <c r="M307" s="96">
        <v>306</v>
      </c>
      <c r="N307" s="119">
        <v>-1.7542569791315994</v>
      </c>
      <c r="O307" s="119">
        <v>-0.28677044270227486</v>
      </c>
      <c r="P307" s="119">
        <v>-0.15208920562552605</v>
      </c>
      <c r="Q307" s="119">
        <v>-1.415069860542866</v>
      </c>
      <c r="R307" s="119">
        <v>-2.2861198772448192</v>
      </c>
      <c r="S307" s="119">
        <v>0.59361615184598138</v>
      </c>
      <c r="T307" s="119">
        <v>0.15605837363397704</v>
      </c>
      <c r="U307" s="116">
        <v>-0.95308112881064277</v>
      </c>
      <c r="V307" s="116">
        <v>-0.62573811756519959</v>
      </c>
      <c r="W307" s="88">
        <v>1.4258166684971809</v>
      </c>
      <c r="X307" s="50"/>
      <c r="Y307" s="89">
        <v>306</v>
      </c>
      <c r="Z307" s="116">
        <f>(幕後結果!$AB$2+幕後結果!$AB$4*幕後結果_最佳化!$N1308)*12/3</f>
        <v>-2.2262887736191419</v>
      </c>
      <c r="AA307" s="116">
        <f>(幕後結果!$AC$2+幕後結果!$AC$4*幕後結果_最佳化!$O1308)*12/3</f>
        <v>-1.9255280139450521</v>
      </c>
      <c r="AB307" s="116">
        <f>(幕後結果!$AD$2+幕後結果!$AD$4*幕後結果_最佳化!$P1308)*12/3</f>
        <v>-0.22680576601384494</v>
      </c>
      <c r="AC307" s="116">
        <f>(幕後結果!$AE$2+幕後結果!$AE$4*幕後結果_最佳化!$Q1308)*12/3</f>
        <v>-0.32824628327822558</v>
      </c>
      <c r="AD307" s="116">
        <f>(幕後結果!$AF$2+幕後結果!$AF$4*幕後結果_最佳化!$R1308)*12/3</f>
        <v>-1.7140521361717946</v>
      </c>
      <c r="AE307" s="116">
        <f>(幕後結果!$AG$2+幕後結果!$AG$4*幕後結果_最佳化!$S1308)*12/3</f>
        <v>-0.71354738663330997</v>
      </c>
      <c r="AF307" s="116">
        <f>(幕後結果!$AH$2+幕後結果!$AH$4*幕後結果_最佳化!$T1308)*12/3</f>
        <v>0.50184818734084968</v>
      </c>
      <c r="AG307" s="116">
        <f>(幕後結果!$AI$2+幕後結果!$AI$4*幕後結果_最佳化!$U1308)*12/3</f>
        <v>-3.1549420556335477</v>
      </c>
      <c r="AH307" s="116">
        <f>(幕後結果!$AJ$2+幕後結果!$AJ$4*幕後結果_最佳化!$V1308)*12/3</f>
        <v>-1.0715468636344305</v>
      </c>
      <c r="AI307" s="90">
        <f>(幕後結果!$AK$2+幕後結果!$AK$4*幕後結果_最佳化!$W1308)*12/3</f>
        <v>-0.74571897303554646</v>
      </c>
      <c r="AJ307" s="50"/>
      <c r="AK307" s="50"/>
      <c r="AL307" s="50"/>
      <c r="AM307" s="98">
        <v>306</v>
      </c>
      <c r="AN307" s="116">
        <f t="shared" si="53"/>
        <v>3.965497104061866E-3</v>
      </c>
      <c r="AO307" s="116">
        <f t="shared" si="54"/>
        <v>7.0576888367182303E-2</v>
      </c>
      <c r="AP307" s="116">
        <f t="shared" si="55"/>
        <v>9.2865711631555659E-2</v>
      </c>
      <c r="AQ307" s="116">
        <f t="shared" si="56"/>
        <v>0.14667949498467098</v>
      </c>
      <c r="AR307" s="116">
        <f t="shared" si="57"/>
        <v>0.12667873989716313</v>
      </c>
      <c r="AS307" s="116">
        <f t="shared" si="58"/>
        <v>0.17194506353927702</v>
      </c>
      <c r="AT307" s="116">
        <f t="shared" si="59"/>
        <v>0.19097528863765773</v>
      </c>
      <c r="AU307" s="116">
        <f t="shared" si="60"/>
        <v>5.0297798376902521E-2</v>
      </c>
      <c r="AV307" s="116">
        <f t="shared" si="61"/>
        <v>0.13629022683856748</v>
      </c>
      <c r="AW307" s="116">
        <f t="shared" si="62"/>
        <v>9.7252906229612027E-3</v>
      </c>
      <c r="AX307" s="116">
        <f t="shared" si="63"/>
        <v>0.99999999999999989</v>
      </c>
      <c r="AY307" s="116">
        <f>SUMPRODUCT(AN307:AW307,幕後結果_最佳化!$Z$1005:$AI$1005)</f>
        <v>0.32224198543876326</v>
      </c>
      <c r="AZ307" s="116">
        <f>(SUMPRODUCT(AN307:AW307,MMULT(AN307:AW307,幕後結果!$AB$9:$AK$18)))*252</f>
        <v>4.4289504264829839E-2</v>
      </c>
      <c r="BA307" s="116">
        <f t="shared" si="64"/>
        <v>0.2104507169501445</v>
      </c>
      <c r="BB307" s="92">
        <f t="shared" si="65"/>
        <v>1.3273510752873272</v>
      </c>
      <c r="BC307" s="50"/>
      <c r="BD307" s="50"/>
    </row>
    <row r="308" spans="1:56">
      <c r="A308" s="85">
        <v>307</v>
      </c>
      <c r="B308" s="116">
        <v>0.59624211274008432</v>
      </c>
      <c r="C308" s="116">
        <v>0.94126255632304168</v>
      </c>
      <c r="D308" s="116">
        <v>2.4495130112965446E-2</v>
      </c>
      <c r="E308" s="116">
        <v>0.2882989510463938</v>
      </c>
      <c r="F308" s="116">
        <v>0.8670806583257229</v>
      </c>
      <c r="G308" s="116">
        <v>0.34716882451403919</v>
      </c>
      <c r="H308" s="116">
        <v>0.61622667381932872</v>
      </c>
      <c r="I308" s="116">
        <v>0.58167870473693939</v>
      </c>
      <c r="J308" s="116">
        <v>0.61405958647485148</v>
      </c>
      <c r="K308" s="94">
        <v>0.94569805142949614</v>
      </c>
      <c r="L308" s="95"/>
      <c r="M308" s="96">
        <v>307</v>
      </c>
      <c r="N308" s="119">
        <v>0.24363208778459322</v>
      </c>
      <c r="O308" s="119">
        <v>1.5654608621599766</v>
      </c>
      <c r="P308" s="119">
        <v>-1.9686764245711008</v>
      </c>
      <c r="Q308" s="119">
        <v>-0.55836099473466427</v>
      </c>
      <c r="R308" s="119">
        <v>1.1126967697470123</v>
      </c>
      <c r="S308" s="119">
        <v>-0.39297540229581718</v>
      </c>
      <c r="T308" s="119">
        <v>0.2955854948211088</v>
      </c>
      <c r="U308" s="116">
        <v>0.20618988265404944</v>
      </c>
      <c r="V308" s="116">
        <v>0.28991557359850795</v>
      </c>
      <c r="W308" s="88">
        <v>1.6044999424394324</v>
      </c>
      <c r="X308" s="50"/>
      <c r="Y308" s="89">
        <v>307</v>
      </c>
      <c r="Z308" s="116">
        <f>(幕後結果!$AB$2+幕後結果!$AB$4*幕後結果_最佳化!$N1309)*12/3</f>
        <v>0.25419119034622001</v>
      </c>
      <c r="AA308" s="116">
        <f>(幕後結果!$AC$2+幕後結果!$AC$4*幕後結果_最佳化!$O1309)*12/3</f>
        <v>0.80056854208508932</v>
      </c>
      <c r="AB308" s="116">
        <f>(幕後結果!$AD$2+幕後結果!$AD$4*幕後結果_最佳化!$P1309)*12/3</f>
        <v>-1.0100235399867645</v>
      </c>
      <c r="AC308" s="116">
        <f>(幕後結果!$AE$2+幕後結果!$AE$4*幕後結果_最佳化!$Q1309)*12/3</f>
        <v>0.30424569687985425</v>
      </c>
      <c r="AD308" s="116">
        <f>(幕後結果!$AF$2+幕後結果!$AF$4*幕後結果_最佳化!$R1309)*12/3</f>
        <v>0.59335705287496032</v>
      </c>
      <c r="AE308" s="116">
        <f>(幕後結果!$AG$2+幕後結果!$AG$4*幕後結果_最佳化!$S1309)*12/3</f>
        <v>-6.3489026743261678E-2</v>
      </c>
      <c r="AF308" s="116">
        <f>(幕後結果!$AH$2+幕後結果!$AH$4*幕後結果_最佳化!$T1309)*12/3</f>
        <v>1.6652902420927245</v>
      </c>
      <c r="AG308" s="116">
        <f>(幕後結果!$AI$2+幕後結果!$AI$4*幕後結果_最佳化!$U1309)*12/3</f>
        <v>-0.36960512862166367</v>
      </c>
      <c r="AH308" s="116">
        <f>(幕後結果!$AJ$2+幕後結果!$AJ$4*幕後結果_最佳化!$V1309)*12/3</f>
        <v>0.81869312259464655</v>
      </c>
      <c r="AI308" s="90">
        <f>(幕後結果!$AK$2+幕後結果!$AK$4*幕後結果_最佳化!$W1309)*12/3</f>
        <v>0.69358023257753398</v>
      </c>
      <c r="AJ308" s="50"/>
      <c r="AK308" s="50"/>
      <c r="AL308" s="50"/>
      <c r="AM308" s="98">
        <v>307</v>
      </c>
      <c r="AN308" s="116">
        <f t="shared" si="53"/>
        <v>0.13727721068553542</v>
      </c>
      <c r="AO308" s="116">
        <f t="shared" si="54"/>
        <v>9.0290299243751176E-2</v>
      </c>
      <c r="AP308" s="116">
        <f t="shared" si="55"/>
        <v>0.10608278933154119</v>
      </c>
      <c r="AQ308" s="116">
        <f t="shared" si="56"/>
        <v>0.17321377585791667</v>
      </c>
      <c r="AR308" s="116">
        <f t="shared" si="57"/>
        <v>6.2880838768371139E-2</v>
      </c>
      <c r="AS308" s="116">
        <f t="shared" si="58"/>
        <v>2.3497863353801249E-2</v>
      </c>
      <c r="AT308" s="116">
        <f t="shared" si="59"/>
        <v>0.15254463310372707</v>
      </c>
      <c r="AU308" s="116">
        <f t="shared" si="60"/>
        <v>0.13643623778447816</v>
      </c>
      <c r="AV308" s="116">
        <f t="shared" si="61"/>
        <v>7.7438573025537305E-2</v>
      </c>
      <c r="AW308" s="116">
        <f t="shared" si="62"/>
        <v>4.0337778845340538E-2</v>
      </c>
      <c r="AX308" s="116">
        <f t="shared" si="63"/>
        <v>0.99999999999999978</v>
      </c>
      <c r="AY308" s="116">
        <f>SUMPRODUCT(AN308:AW308,幕後結果_最佳化!$Z$1005:$AI$1005)</f>
        <v>0.13788790506825438</v>
      </c>
      <c r="AZ308" s="116">
        <f>(SUMPRODUCT(AN308:AW308,MMULT(AN308:AW308,幕後結果!$AB$9:$AK$18)))*252</f>
        <v>4.7924195326756062E-2</v>
      </c>
      <c r="BA308" s="116">
        <f t="shared" si="64"/>
        <v>0.21891595493877566</v>
      </c>
      <c r="BB308" s="92">
        <f t="shared" si="65"/>
        <v>0.43390124349236991</v>
      </c>
      <c r="BC308" s="50"/>
      <c r="BD308" s="50"/>
    </row>
    <row r="309" spans="1:56">
      <c r="A309" s="85">
        <v>308</v>
      </c>
      <c r="B309" s="116">
        <v>9.7657323818705066E-2</v>
      </c>
      <c r="C309" s="116">
        <v>0.77309174225314137</v>
      </c>
      <c r="D309" s="116">
        <v>0.4843519310364941</v>
      </c>
      <c r="E309" s="116">
        <v>0.20035105972949152</v>
      </c>
      <c r="F309" s="116">
        <v>0.83386986315578104</v>
      </c>
      <c r="G309" s="116">
        <v>5.1563893394436455E-2</v>
      </c>
      <c r="H309" s="116">
        <v>0.62740375004223869</v>
      </c>
      <c r="I309" s="116">
        <v>0.84668738032450763</v>
      </c>
      <c r="J309" s="116">
        <v>0.63521912617421106</v>
      </c>
      <c r="K309" s="94">
        <v>0.91728655516349966</v>
      </c>
      <c r="L309" s="95"/>
      <c r="M309" s="96">
        <v>308</v>
      </c>
      <c r="N309" s="119">
        <v>-1.2950161809353922</v>
      </c>
      <c r="O309" s="119">
        <v>0.74906751149384776</v>
      </c>
      <c r="P309" s="119">
        <v>-3.9233955276104376E-2</v>
      </c>
      <c r="Q309" s="119">
        <v>-0.84036793917968511</v>
      </c>
      <c r="R309" s="119">
        <v>0.96957120104998928</v>
      </c>
      <c r="S309" s="119">
        <v>-1.6298756224935287</v>
      </c>
      <c r="T309" s="119">
        <v>0.32498490011214409</v>
      </c>
      <c r="U309" s="116">
        <v>1.022328942313889</v>
      </c>
      <c r="V309" s="116">
        <v>0.34570856384512627</v>
      </c>
      <c r="W309" s="88">
        <v>1.3870487774421061</v>
      </c>
      <c r="X309" s="50"/>
      <c r="Y309" s="89">
        <v>308</v>
      </c>
      <c r="Z309" s="116">
        <f>(幕後結果!$AB$2+幕後結果!$AB$4*幕後結果_最佳化!$N1310)*12/3</f>
        <v>-1.6561181783520842</v>
      </c>
      <c r="AA309" s="116">
        <f>(幕後結果!$AC$2+幕後結果!$AC$4*幕後結果_最佳化!$O1310)*12/3</f>
        <v>-0.458166601141268</v>
      </c>
      <c r="AB309" s="116">
        <f>(幕後結果!$AD$2+幕後結果!$AD$4*幕後結果_最佳化!$P1310)*12/3</f>
        <v>0.11443985815743829</v>
      </c>
      <c r="AC309" s="116">
        <f>(幕後結果!$AE$2+幕後結果!$AE$4*幕後結果_最佳化!$Q1310)*12/3</f>
        <v>0.32168459169396857</v>
      </c>
      <c r="AD309" s="116">
        <f>(幕後結果!$AF$2+幕後結果!$AF$4*幕後結果_最佳化!$R1310)*12/3</f>
        <v>0.63053813835191452</v>
      </c>
      <c r="AE309" s="116">
        <f>(幕後結果!$AG$2+幕後結果!$AG$4*幕後結果_最佳化!$S1310)*12/3</f>
        <v>-1.3165387579110137</v>
      </c>
      <c r="AF309" s="116">
        <f>(幕後結果!$AH$2+幕後結果!$AH$4*幕後結果_最佳化!$T1310)*12/3</f>
        <v>1.5482632146642052</v>
      </c>
      <c r="AG309" s="116">
        <f>(幕後結果!$AI$2+幕後結果!$AI$4*幕後結果_最佳化!$U1310)*12/3</f>
        <v>-0.25695252307888894</v>
      </c>
      <c r="AH309" s="116">
        <f>(幕後結果!$AJ$2+幕後結果!$AJ$4*幕後結果_最佳化!$V1310)*12/3</f>
        <v>0.59758475810657696</v>
      </c>
      <c r="AI309" s="90">
        <f>(幕後結果!$AK$2+幕後結果!$AK$4*幕後結果_最佳化!$W1310)*12/3</f>
        <v>4.4432290919411199E-2</v>
      </c>
      <c r="AJ309" s="50"/>
      <c r="AK309" s="50"/>
      <c r="AL309" s="50"/>
      <c r="AM309" s="98">
        <v>308</v>
      </c>
      <c r="AN309" s="116">
        <f t="shared" si="53"/>
        <v>0.11909258726574744</v>
      </c>
      <c r="AO309" s="116">
        <f t="shared" si="54"/>
        <v>8.4605250003637004E-3</v>
      </c>
      <c r="AP309" s="116">
        <f t="shared" si="55"/>
        <v>3.6394130410936684E-2</v>
      </c>
      <c r="AQ309" s="116">
        <f t="shared" si="56"/>
        <v>3.142683992094273E-2</v>
      </c>
      <c r="AR309" s="116">
        <f t="shared" si="57"/>
        <v>0.25162137185373801</v>
      </c>
      <c r="AS309" s="116">
        <f t="shared" si="58"/>
        <v>7.1842315633746184E-2</v>
      </c>
      <c r="AT309" s="116">
        <f t="shared" si="59"/>
        <v>3.6651008324441271E-2</v>
      </c>
      <c r="AU309" s="116">
        <f t="shared" si="60"/>
        <v>8.1037210791420247E-2</v>
      </c>
      <c r="AV309" s="116">
        <f t="shared" si="61"/>
        <v>0.21327902880513544</v>
      </c>
      <c r="AW309" s="116">
        <f t="shared" si="62"/>
        <v>0.15019498199352854</v>
      </c>
      <c r="AX309" s="116">
        <f t="shared" si="63"/>
        <v>1</v>
      </c>
      <c r="AY309" s="116">
        <f>SUMPRODUCT(AN309:AW309,幕後結果_最佳化!$Z$1005:$AI$1005)</f>
        <v>-2.2928757799119598E-2</v>
      </c>
      <c r="AZ309" s="116">
        <f>(SUMPRODUCT(AN309:AW309,MMULT(AN309:AW309,幕後結果!$AB$9:$AK$18)))*252</f>
        <v>4.1624090922807389E-2</v>
      </c>
      <c r="BA309" s="116">
        <f t="shared" si="64"/>
        <v>0.20401982972938534</v>
      </c>
      <c r="BB309" s="92">
        <f t="shared" si="65"/>
        <v>-0.32265862532301759</v>
      </c>
      <c r="BC309" s="50"/>
      <c r="BD309" s="50"/>
    </row>
    <row r="310" spans="1:56">
      <c r="A310" s="85">
        <v>309</v>
      </c>
      <c r="B310" s="116">
        <v>0.98744447886821374</v>
      </c>
      <c r="C310" s="116">
        <v>0.54160830307703534</v>
      </c>
      <c r="D310" s="116">
        <v>0.17442724193444659</v>
      </c>
      <c r="E310" s="116">
        <v>0.92821335010245387</v>
      </c>
      <c r="F310" s="116">
        <v>0.19022042691670582</v>
      </c>
      <c r="G310" s="116">
        <v>0.1125173370264918</v>
      </c>
      <c r="H310" s="116">
        <v>0.88548433185949182</v>
      </c>
      <c r="I310" s="116">
        <v>0.99429136723767719</v>
      </c>
      <c r="J310" s="116">
        <v>0.60501251240072951</v>
      </c>
      <c r="K310" s="94">
        <v>0.41713341860176834</v>
      </c>
      <c r="L310" s="95"/>
      <c r="M310" s="96">
        <v>309</v>
      </c>
      <c r="N310" s="119">
        <v>2.2396901995185057</v>
      </c>
      <c r="O310" s="119">
        <v>0.10448635789061837</v>
      </c>
      <c r="P310" s="119">
        <v>-0.93681353099415721</v>
      </c>
      <c r="Q310" s="119">
        <v>1.4626130154121151</v>
      </c>
      <c r="R310" s="119">
        <v>-0.87708429585908065</v>
      </c>
      <c r="S310" s="119">
        <v>-1.2132488982564904</v>
      </c>
      <c r="T310" s="119">
        <v>1.2028578433692114</v>
      </c>
      <c r="U310" s="116">
        <v>2.5296613806705173</v>
      </c>
      <c r="V310" s="116">
        <v>0.26634310942304862</v>
      </c>
      <c r="W310" s="88">
        <v>-0.2092323787242967</v>
      </c>
      <c r="X310" s="50"/>
      <c r="Y310" s="89">
        <v>309</v>
      </c>
      <c r="Z310" s="116">
        <f>(幕後結果!$AB$2+幕後結果!$AB$4*幕後結果_最佳化!$N1311)*12/3</f>
        <v>2.7323979311783404</v>
      </c>
      <c r="AA310" s="116">
        <f>(幕後結果!$AC$2+幕後結果!$AC$4*幕後結果_最佳化!$O1311)*12/3</f>
        <v>-1.039333214094079</v>
      </c>
      <c r="AB310" s="116">
        <f>(幕後結果!$AD$2+幕後結果!$AD$4*幕後結果_最佳化!$P1311)*12/3</f>
        <v>0.33630477171776735</v>
      </c>
      <c r="AC310" s="116">
        <f>(幕後結果!$AE$2+幕後結果!$AE$4*幕後結果_最佳化!$Q1311)*12/3</f>
        <v>1.8791222482480148</v>
      </c>
      <c r="AD310" s="116">
        <f>(幕後結果!$AF$2+幕後結果!$AF$4*幕後結果_最佳化!$R1311)*12/3</f>
        <v>-0.71377899662724531</v>
      </c>
      <c r="AE310" s="116">
        <f>(幕後結果!$AG$2+幕後結果!$AG$4*幕後結果_最佳化!$S1311)*12/3</f>
        <v>0.49750046075991827</v>
      </c>
      <c r="AF310" s="116">
        <f>(幕後結果!$AH$2+幕後結果!$AH$4*幕後結果_最佳化!$T1311)*12/3</f>
        <v>2.4354611861920805</v>
      </c>
      <c r="AG310" s="116">
        <f>(幕後結果!$AI$2+幕後結果!$AI$4*幕後結果_最佳化!$U1311)*12/3</f>
        <v>2.9907461157580877</v>
      </c>
      <c r="AH310" s="116">
        <f>(幕後結果!$AJ$2+幕後結果!$AJ$4*幕後結果_最佳化!$V1311)*12/3</f>
        <v>1.1798359225561443</v>
      </c>
      <c r="AI310" s="90">
        <f>(幕後結果!$AK$2+幕後結果!$AK$4*幕後結果_最佳化!$W1311)*12/3</f>
        <v>-7.3826829457487309E-3</v>
      </c>
      <c r="AJ310" s="50"/>
      <c r="AK310" s="50"/>
      <c r="AL310" s="50"/>
      <c r="AM310" s="98">
        <v>309</v>
      </c>
      <c r="AN310" s="116">
        <f t="shared" si="53"/>
        <v>2.2296614844018479E-2</v>
      </c>
      <c r="AO310" s="116">
        <f t="shared" si="54"/>
        <v>6.1810185531942993E-2</v>
      </c>
      <c r="AP310" s="116">
        <f t="shared" si="55"/>
        <v>9.8327355912633876E-2</v>
      </c>
      <c r="AQ310" s="116">
        <f t="shared" si="56"/>
        <v>0.125917807671344</v>
      </c>
      <c r="AR310" s="116">
        <f t="shared" si="57"/>
        <v>4.4229101460814386E-2</v>
      </c>
      <c r="AS310" s="116">
        <f t="shared" si="58"/>
        <v>0.12771147955546319</v>
      </c>
      <c r="AT310" s="116">
        <f t="shared" si="59"/>
        <v>2.6248184038325975E-2</v>
      </c>
      <c r="AU310" s="116">
        <f t="shared" si="60"/>
        <v>0.18334104740525045</v>
      </c>
      <c r="AV310" s="116">
        <f t="shared" si="61"/>
        <v>0.15782324011149113</v>
      </c>
      <c r="AW310" s="116">
        <f t="shared" si="62"/>
        <v>0.15229498346871567</v>
      </c>
      <c r="AX310" s="116">
        <f t="shared" si="63"/>
        <v>1.0000000000000002</v>
      </c>
      <c r="AY310" s="116">
        <f>SUMPRODUCT(AN310:AW310,幕後結果_最佳化!$Z$1005:$AI$1005)</f>
        <v>-5.2600328861376097E-2</v>
      </c>
      <c r="AZ310" s="116">
        <f>(SUMPRODUCT(AN310:AW310,MMULT(AN310:AW310,幕後結果!$AB$9:$AK$18)))*252</f>
        <v>4.7350244760119974E-2</v>
      </c>
      <c r="BA310" s="116">
        <f t="shared" si="64"/>
        <v>0.21760111387610123</v>
      </c>
      <c r="BB310" s="92">
        <f t="shared" si="65"/>
        <v>-0.43887794120278512</v>
      </c>
      <c r="BC310" s="50"/>
      <c r="BD310" s="50"/>
    </row>
    <row r="311" spans="1:56">
      <c r="A311" s="85">
        <v>310</v>
      </c>
      <c r="B311" s="116">
        <v>0.88812013317893213</v>
      </c>
      <c r="C311" s="116">
        <v>2.2443771520371802E-2</v>
      </c>
      <c r="D311" s="116">
        <v>0.19151821195278518</v>
      </c>
      <c r="E311" s="116">
        <v>0.9547714103532432</v>
      </c>
      <c r="F311" s="116">
        <v>0.54367134250451699</v>
      </c>
      <c r="G311" s="116">
        <v>0.29201194001482467</v>
      </c>
      <c r="H311" s="116">
        <v>0.80173432518353693</v>
      </c>
      <c r="I311" s="116">
        <v>0.74535913767071404</v>
      </c>
      <c r="J311" s="116">
        <v>0.35523604870250169</v>
      </c>
      <c r="K311" s="94">
        <v>0.35473209696072328</v>
      </c>
      <c r="L311" s="95"/>
      <c r="M311" s="96">
        <v>310</v>
      </c>
      <c r="N311" s="119">
        <v>1.2165913548006257</v>
      </c>
      <c r="O311" s="119">
        <v>-2.0057067648162801</v>
      </c>
      <c r="P311" s="119">
        <v>-0.87231524362391311</v>
      </c>
      <c r="Q311" s="119">
        <v>1.6929910054348258</v>
      </c>
      <c r="R311" s="119">
        <v>0.10968737285178534</v>
      </c>
      <c r="S311" s="119">
        <v>-0.54751658417268423</v>
      </c>
      <c r="T311" s="119">
        <v>0.84783234007242614</v>
      </c>
      <c r="U311" s="116">
        <v>0.65995653153232692</v>
      </c>
      <c r="V311" s="116">
        <v>-0.37122212210052119</v>
      </c>
      <c r="W311" s="88">
        <v>-0.37257579051325079</v>
      </c>
      <c r="X311" s="50"/>
      <c r="Y311" s="89">
        <v>310</v>
      </c>
      <c r="Z311" s="116">
        <f>(幕後結果!$AB$2+幕後結果!$AB$4*幕後結果_最佳化!$N1312)*12/3</f>
        <v>1.4621691544645505</v>
      </c>
      <c r="AA311" s="116">
        <f>(幕後結果!$AC$2+幕後結果!$AC$4*幕後結果_最佳化!$O1312)*12/3</f>
        <v>-4.0362252473360973</v>
      </c>
      <c r="AB311" s="116">
        <f>(幕後結果!$AD$2+幕後結果!$AD$4*幕後結果_最佳化!$P1312)*12/3</f>
        <v>-0.13030223895464876</v>
      </c>
      <c r="AC311" s="116">
        <f>(幕後結果!$AE$2+幕後結果!$AE$4*幕後結果_最佳化!$Q1312)*12/3</f>
        <v>1.6353316290064777</v>
      </c>
      <c r="AD311" s="116">
        <f>(幕後結果!$AF$2+幕後結果!$AF$4*幕後結果_最佳化!$R1312)*12/3</f>
        <v>-0.21738273786019038</v>
      </c>
      <c r="AE311" s="116">
        <f>(幕後結果!$AG$2+幕後結果!$AG$4*幕後結果_最佳化!$S1312)*12/3</f>
        <v>0.45727855674503254</v>
      </c>
      <c r="AF311" s="116">
        <f>(幕後結果!$AH$2+幕後結果!$AH$4*幕後結果_最佳化!$T1312)*12/3</f>
        <v>2.0696884232657462</v>
      </c>
      <c r="AG311" s="116">
        <f>(幕後結果!$AI$2+幕後結果!$AI$4*幕後結果_最佳化!$U1312)*12/3</f>
        <v>0.61402617311855123</v>
      </c>
      <c r="AH311" s="116">
        <f>(幕後結果!$AJ$2+幕後結果!$AJ$4*幕後結果_最佳化!$V1312)*12/3</f>
        <v>-0.32948342611606513</v>
      </c>
      <c r="AI311" s="90">
        <f>(幕後結果!$AK$2+幕後結果!$AK$4*幕後結果_最佳化!$W1312)*12/3</f>
        <v>-0.46298913600766345</v>
      </c>
      <c r="AJ311" s="50"/>
      <c r="AK311" s="50"/>
      <c r="AL311" s="50"/>
      <c r="AM311" s="98">
        <v>310</v>
      </c>
      <c r="AN311" s="116">
        <f t="shared" si="53"/>
        <v>1.9008003565693234E-2</v>
      </c>
      <c r="AO311" s="116">
        <f t="shared" si="54"/>
        <v>4.4272442375250382E-3</v>
      </c>
      <c r="AP311" s="116">
        <f t="shared" si="55"/>
        <v>0.1298768185215988</v>
      </c>
      <c r="AQ311" s="116">
        <f t="shared" si="56"/>
        <v>0.17574768072430083</v>
      </c>
      <c r="AR311" s="116">
        <f t="shared" si="57"/>
        <v>0.17344364263935655</v>
      </c>
      <c r="AS311" s="116">
        <f t="shared" si="58"/>
        <v>0.16489612054560646</v>
      </c>
      <c r="AT311" s="116">
        <f t="shared" si="59"/>
        <v>0.12514372728820039</v>
      </c>
      <c r="AU311" s="116">
        <f t="shared" si="60"/>
        <v>4.628560577810252E-2</v>
      </c>
      <c r="AV311" s="116">
        <f t="shared" si="61"/>
        <v>0.12062529129443032</v>
      </c>
      <c r="AW311" s="116">
        <f t="shared" si="62"/>
        <v>4.0545865405185968E-2</v>
      </c>
      <c r="AX311" s="116">
        <f t="shared" si="63"/>
        <v>1</v>
      </c>
      <c r="AY311" s="116">
        <f>SUMPRODUCT(AN311:AW311,幕後結果_最佳化!$Z$1005:$AI$1005)</f>
        <v>0.35948937388971236</v>
      </c>
      <c r="AZ311" s="116">
        <f>(SUMPRODUCT(AN311:AW311,MMULT(AN311:AW311,幕後結果!$AB$9:$AK$18)))*252</f>
        <v>4.1420888325755273E-2</v>
      </c>
      <c r="BA311" s="116">
        <f t="shared" si="64"/>
        <v>0.20352122328090325</v>
      </c>
      <c r="BB311" s="92">
        <f t="shared" si="65"/>
        <v>1.5555595076821578</v>
      </c>
      <c r="BC311" s="50"/>
      <c r="BD311" s="50"/>
    </row>
    <row r="312" spans="1:56">
      <c r="A312" s="85">
        <v>311</v>
      </c>
      <c r="B312" s="116">
        <v>0.7715119317528758</v>
      </c>
      <c r="C312" s="116">
        <v>0.55683163252876811</v>
      </c>
      <c r="D312" s="116">
        <v>7.8593279525809079E-2</v>
      </c>
      <c r="E312" s="116">
        <v>0.51885098374540961</v>
      </c>
      <c r="F312" s="116">
        <v>0.27245607615534762</v>
      </c>
      <c r="G312" s="116">
        <v>0.59258679974278161</v>
      </c>
      <c r="H312" s="116">
        <v>0.35262200276912892</v>
      </c>
      <c r="I312" s="116">
        <v>0.37911117609591849</v>
      </c>
      <c r="J312" s="116">
        <v>0.76120876898224443</v>
      </c>
      <c r="K312" s="94">
        <v>0.3947382642607693</v>
      </c>
      <c r="L312" s="95"/>
      <c r="M312" s="96">
        <v>311</v>
      </c>
      <c r="N312" s="119">
        <v>0.74383527516555059</v>
      </c>
      <c r="O312" s="119">
        <v>0.14294105415238761</v>
      </c>
      <c r="P312" s="119">
        <v>-1.4145974426442274</v>
      </c>
      <c r="Q312" s="119">
        <v>4.7270006734488383E-2</v>
      </c>
      <c r="R312" s="119">
        <v>-0.60540165401130952</v>
      </c>
      <c r="S312" s="119">
        <v>0.23420426961895233</v>
      </c>
      <c r="T312" s="119">
        <v>-0.37825118410552028</v>
      </c>
      <c r="U312" s="116">
        <v>-0.30781599199876292</v>
      </c>
      <c r="V312" s="116">
        <v>0.71019622413311279</v>
      </c>
      <c r="W312" s="88">
        <v>-0.26699043123955923</v>
      </c>
      <c r="X312" s="50"/>
      <c r="Y312" s="89">
        <v>311</v>
      </c>
      <c r="Z312" s="116">
        <f>(幕後結果!$AB$2+幕後結果!$AB$4*幕後結果_最佳化!$N1313)*12/3</f>
        <v>0.87521865616303118</v>
      </c>
      <c r="AA312" s="116">
        <f>(幕後結果!$AC$2+幕後結果!$AC$4*幕後結果_最佳化!$O1313)*12/3</f>
        <v>-1.1163073036523592</v>
      </c>
      <c r="AB312" s="116">
        <f>(幕後結果!$AD$2+幕後結果!$AD$4*幕後結果_最佳化!$P1313)*12/3</f>
        <v>-0.52404745713502088</v>
      </c>
      <c r="AC312" s="116">
        <f>(幕後結果!$AE$2+幕後結果!$AE$4*幕後結果_最佳化!$Q1313)*12/3</f>
        <v>0.65770281971047362</v>
      </c>
      <c r="AD312" s="116">
        <f>(幕後結果!$AF$2+幕後結果!$AF$4*幕後結果_最佳化!$R1313)*12/3</f>
        <v>-0.63350212019672925</v>
      </c>
      <c r="AE312" s="116">
        <f>(幕後結果!$AG$2+幕後結果!$AG$4*幕後結果_最佳化!$S1313)*12/3</f>
        <v>0.40316939305702698</v>
      </c>
      <c r="AF312" s="116">
        <f>(幕後結果!$AH$2+幕後結果!$AH$4*幕後結果_最佳化!$T1313)*12/3</f>
        <v>0.73234417806165408</v>
      </c>
      <c r="AG312" s="116">
        <f>(幕後結果!$AI$2+幕後結果!$AI$4*幕後結果_最佳化!$U1313)*12/3</f>
        <v>-0.91704845654628764</v>
      </c>
      <c r="AH312" s="116">
        <f>(幕後結果!$AJ$2+幕後結果!$AJ$4*幕後結果_最佳化!$V1313)*12/3</f>
        <v>0.48792482004678345</v>
      </c>
      <c r="AI312" s="90">
        <f>(幕後結果!$AK$2+幕後結果!$AK$4*幕後結果_最佳化!$W1313)*12/3</f>
        <v>-0.4695519244558462</v>
      </c>
      <c r="AJ312" s="50"/>
      <c r="AK312" s="50"/>
      <c r="AL312" s="50"/>
      <c r="AM312" s="98">
        <v>311</v>
      </c>
      <c r="AN312" s="116">
        <f t="shared" si="53"/>
        <v>0.15615039008500708</v>
      </c>
      <c r="AO312" s="116">
        <f t="shared" si="54"/>
        <v>1.6033906981251851E-2</v>
      </c>
      <c r="AP312" s="116">
        <f t="shared" si="55"/>
        <v>0.13922845740196918</v>
      </c>
      <c r="AQ312" s="116">
        <f t="shared" si="56"/>
        <v>8.5159937661444918E-2</v>
      </c>
      <c r="AR312" s="116">
        <f t="shared" si="57"/>
        <v>8.6980566744899873E-2</v>
      </c>
      <c r="AS312" s="116">
        <f t="shared" si="58"/>
        <v>9.2112367998596067E-2</v>
      </c>
      <c r="AT312" s="116">
        <f t="shared" si="59"/>
        <v>4.4794491487751664E-2</v>
      </c>
      <c r="AU312" s="116">
        <f t="shared" si="60"/>
        <v>8.1640359826046741E-2</v>
      </c>
      <c r="AV312" s="116">
        <f t="shared" si="61"/>
        <v>0.15765471679197773</v>
      </c>
      <c r="AW312" s="116">
        <f t="shared" si="62"/>
        <v>0.14024480502105494</v>
      </c>
      <c r="AX312" s="116">
        <f t="shared" si="63"/>
        <v>1</v>
      </c>
      <c r="AY312" s="116">
        <f>SUMPRODUCT(AN312:AW312,幕後結果_最佳化!$Z$1005:$AI$1005)</f>
        <v>8.4272512100416114E-2</v>
      </c>
      <c r="AZ312" s="116">
        <f>(SUMPRODUCT(AN312:AW312,MMULT(AN312:AW312,幕後結果!$AB$9:$AK$18)))*252</f>
        <v>4.7066730286544248E-2</v>
      </c>
      <c r="BA312" s="116">
        <f t="shared" si="64"/>
        <v>0.21694868122794442</v>
      </c>
      <c r="BB312" s="92">
        <f t="shared" si="65"/>
        <v>0.19070183725591167</v>
      </c>
      <c r="BC312" s="50"/>
      <c r="BD312" s="50"/>
    </row>
    <row r="313" spans="1:56">
      <c r="A313" s="85">
        <v>312</v>
      </c>
      <c r="B313" s="116">
        <v>0.16695034573674872</v>
      </c>
      <c r="C313" s="116">
        <v>0.65142024329395842</v>
      </c>
      <c r="D313" s="116">
        <v>0.69653887232741774</v>
      </c>
      <c r="E313" s="116">
        <v>0.88994422661691774</v>
      </c>
      <c r="F313" s="116">
        <v>0.339514917151722</v>
      </c>
      <c r="G313" s="116">
        <v>0.7676123008203013</v>
      </c>
      <c r="H313" s="116">
        <v>0.64515303512177913</v>
      </c>
      <c r="I313" s="116">
        <v>0.78490874369539787</v>
      </c>
      <c r="J313" s="116">
        <v>0.60256135719261139</v>
      </c>
      <c r="K313" s="94">
        <v>0.55752567151971655</v>
      </c>
      <c r="L313" s="95"/>
      <c r="M313" s="96">
        <v>312</v>
      </c>
      <c r="N313" s="119">
        <v>-0.96628679571777154</v>
      </c>
      <c r="O313" s="119">
        <v>0.38915767162519727</v>
      </c>
      <c r="P313" s="119">
        <v>0.51447168004549582</v>
      </c>
      <c r="Q313" s="119">
        <v>1.2262315631563039</v>
      </c>
      <c r="R313" s="119">
        <v>-0.41378737015437678</v>
      </c>
      <c r="S313" s="119">
        <v>0.73100614691275445</v>
      </c>
      <c r="T313" s="119">
        <v>0.3722671829822784</v>
      </c>
      <c r="U313" s="116">
        <v>0.78887937299693855</v>
      </c>
      <c r="V313" s="116">
        <v>0.25998248305655797</v>
      </c>
      <c r="W313" s="88">
        <v>0.1446988376000018</v>
      </c>
      <c r="X313" s="50"/>
      <c r="Y313" s="89">
        <v>312</v>
      </c>
      <c r="Z313" s="116">
        <f>(幕後結果!$AB$2+幕後結果!$AB$4*幕後結果_最佳化!$N1314)*12/3</f>
        <v>-1.2479840796668322</v>
      </c>
      <c r="AA313" s="116">
        <f>(幕後結果!$AC$2+幕後結果!$AC$4*幕後結果_最佳化!$O1314)*12/3</f>
        <v>-0.92558693100663758</v>
      </c>
      <c r="AB313" s="116">
        <f>(幕後結果!$AD$2+幕後結果!$AD$4*幕後結果_最佳化!$P1314)*12/3</f>
        <v>0.65637161388558352</v>
      </c>
      <c r="AC313" s="116">
        <f>(幕後結果!$AE$2+幕後結果!$AE$4*幕後結果_最佳化!$Q1314)*12/3</f>
        <v>1.9081237235164474</v>
      </c>
      <c r="AD313" s="116">
        <f>(幕後結果!$AF$2+幕後結果!$AF$4*幕後結果_最佳化!$R1314)*12/3</f>
        <v>-0.12647521232088454</v>
      </c>
      <c r="AE313" s="116">
        <f>(幕後結果!$AG$2+幕後結果!$AG$4*幕後結果_最佳化!$S1314)*12/3</f>
        <v>1.4893557122543104</v>
      </c>
      <c r="AF313" s="116">
        <f>(幕後結果!$AH$2+幕後結果!$AH$4*幕後結果_最佳化!$T1314)*12/3</f>
        <v>1.0897451009726056</v>
      </c>
      <c r="AG313" s="116">
        <f>(幕後結果!$AI$2+幕後結果!$AI$4*幕後結果_最佳化!$U1314)*12/3</f>
        <v>-0.50501325247531881</v>
      </c>
      <c r="AH313" s="116">
        <f>(幕後結果!$AJ$2+幕後結果!$AJ$4*幕後結果_最佳化!$V1314)*12/3</f>
        <v>0.45192938462430482</v>
      </c>
      <c r="AI313" s="90">
        <f>(幕後結果!$AK$2+幕後結果!$AK$4*幕後結果_最佳化!$W1314)*12/3</f>
        <v>-0.4186439067130599</v>
      </c>
      <c r="AJ313" s="50"/>
      <c r="AK313" s="50"/>
      <c r="AL313" s="50"/>
      <c r="AM313" s="98">
        <v>312</v>
      </c>
      <c r="AN313" s="116">
        <f t="shared" si="53"/>
        <v>0.11385180221004233</v>
      </c>
      <c r="AO313" s="116">
        <f t="shared" si="54"/>
        <v>8.4770878849461523E-2</v>
      </c>
      <c r="AP313" s="116">
        <f t="shared" si="55"/>
        <v>1.1176237605808046E-2</v>
      </c>
      <c r="AQ313" s="116">
        <f t="shared" si="56"/>
        <v>3.1870385953661207E-2</v>
      </c>
      <c r="AR313" s="116">
        <f t="shared" si="57"/>
        <v>5.7995788227743197E-3</v>
      </c>
      <c r="AS313" s="116">
        <f t="shared" si="58"/>
        <v>0.17290671612195652</v>
      </c>
      <c r="AT313" s="116">
        <f t="shared" si="59"/>
        <v>0.17949197115770293</v>
      </c>
      <c r="AU313" s="116">
        <f t="shared" si="60"/>
        <v>0.15751029672272837</v>
      </c>
      <c r="AV313" s="116">
        <f t="shared" si="61"/>
        <v>0.16899888586488671</v>
      </c>
      <c r="AW313" s="116">
        <f t="shared" si="62"/>
        <v>7.3623246690978056E-2</v>
      </c>
      <c r="AX313" s="116">
        <f t="shared" si="63"/>
        <v>1.0000000000000002</v>
      </c>
      <c r="AY313" s="116">
        <f>SUMPRODUCT(AN313:AW313,幕後結果_最佳化!$Z$1005:$AI$1005)</f>
        <v>4.3491744667298549E-2</v>
      </c>
      <c r="AZ313" s="116">
        <f>(SUMPRODUCT(AN313:AW313,MMULT(AN313:AW313,幕後結果!$AB$9:$AK$18)))*252</f>
        <v>5.6436748866958195E-2</v>
      </c>
      <c r="BA313" s="116">
        <f t="shared" si="64"/>
        <v>0.23756419946397267</v>
      </c>
      <c r="BB313" s="92">
        <f t="shared" si="65"/>
        <v>2.4908831744586491E-3</v>
      </c>
      <c r="BC313" s="50"/>
      <c r="BD313" s="50"/>
    </row>
    <row r="314" spans="1:56">
      <c r="A314" s="85">
        <v>313</v>
      </c>
      <c r="B314" s="116">
        <v>0.46086396040074562</v>
      </c>
      <c r="C314" s="116">
        <v>0.58841983124105202</v>
      </c>
      <c r="D314" s="116">
        <v>0.53107049058340272</v>
      </c>
      <c r="E314" s="116">
        <v>0.34953906454055561</v>
      </c>
      <c r="F314" s="116">
        <v>0.25154980408516425</v>
      </c>
      <c r="G314" s="116">
        <v>0.48659467006302681</v>
      </c>
      <c r="H314" s="116">
        <v>0.97183842937467513</v>
      </c>
      <c r="I314" s="116">
        <v>0.79234093124523763</v>
      </c>
      <c r="J314" s="116">
        <v>0.67613202214175394</v>
      </c>
      <c r="K314" s="94">
        <v>0.74786969532134928</v>
      </c>
      <c r="L314" s="95"/>
      <c r="M314" s="96">
        <v>313</v>
      </c>
      <c r="N314" s="119">
        <v>-9.8257379233386663E-2</v>
      </c>
      <c r="O314" s="119">
        <v>0.22348206848728827</v>
      </c>
      <c r="P314" s="119">
        <v>7.7961071895452344E-2</v>
      </c>
      <c r="Q314" s="119">
        <v>-0.38656519471032419</v>
      </c>
      <c r="R314" s="119">
        <v>-0.66962071056090799</v>
      </c>
      <c r="S314" s="119">
        <v>-3.3608504957033741E-2</v>
      </c>
      <c r="T314" s="119">
        <v>1.9085269662513411</v>
      </c>
      <c r="U314" s="116">
        <v>0.81457061297193956</v>
      </c>
      <c r="V314" s="116">
        <v>0.45690969433422812</v>
      </c>
      <c r="W314" s="88">
        <v>0.66780102945748321</v>
      </c>
      <c r="X314" s="50"/>
      <c r="Y314" s="89">
        <v>313</v>
      </c>
      <c r="Z314" s="116">
        <f>(幕後結果!$AB$2+幕後結果!$AB$4*幕後結果_最佳化!$N1315)*12/3</f>
        <v>-0.17028181312132915</v>
      </c>
      <c r="AA314" s="116">
        <f>(幕後結果!$AC$2+幕後結果!$AC$4*幕後結果_最佳化!$O1315)*12/3</f>
        <v>-1.0784811946072508</v>
      </c>
      <c r="AB314" s="116">
        <f>(幕後結果!$AD$2+幕後結果!$AD$4*幕後結果_最佳化!$P1315)*12/3</f>
        <v>0.5229844698987387</v>
      </c>
      <c r="AC314" s="116">
        <f>(幕後結果!$AE$2+幕後結果!$AE$4*幕後結果_最佳化!$Q1315)*12/3</f>
        <v>0.6587342730795902</v>
      </c>
      <c r="AD314" s="116">
        <f>(幕後結果!$AF$2+幕後結果!$AF$4*幕後結果_最佳化!$R1315)*12/3</f>
        <v>-0.5264812888707725</v>
      </c>
      <c r="AE314" s="116">
        <f>(幕後結果!$AG$2+幕後結果!$AG$4*幕後結果_最佳化!$S1315)*12/3</f>
        <v>7.9615991800130403E-2</v>
      </c>
      <c r="AF314" s="116">
        <f>(幕後結果!$AH$2+幕後結果!$AH$4*幕後結果_最佳化!$T1315)*12/3</f>
        <v>2.8082821691760294</v>
      </c>
      <c r="AG314" s="116">
        <f>(幕後結果!$AI$2+幕後結果!$AI$4*幕後結果_最佳化!$U1315)*12/3</f>
        <v>-5.959486234505651E-2</v>
      </c>
      <c r="AH314" s="116">
        <f>(幕後結果!$AJ$2+幕後結果!$AJ$4*幕後結果_最佳化!$V1315)*12/3</f>
        <v>0.90186673129805728</v>
      </c>
      <c r="AI314" s="90">
        <f>(幕後結果!$AK$2+幕後結果!$AK$4*幕後結果_最佳化!$W1315)*12/3</f>
        <v>-0.11720521013196533</v>
      </c>
      <c r="AJ314" s="50"/>
      <c r="AK314" s="50"/>
      <c r="AL314" s="50"/>
      <c r="AM314" s="98">
        <v>313</v>
      </c>
      <c r="AN314" s="116">
        <f t="shared" si="53"/>
        <v>6.7513273306444382E-2</v>
      </c>
      <c r="AO314" s="116">
        <f t="shared" si="54"/>
        <v>8.6102287749782874E-2</v>
      </c>
      <c r="AP314" s="116">
        <f t="shared" si="55"/>
        <v>0.13438159696821506</v>
      </c>
      <c r="AQ314" s="116">
        <f t="shared" si="56"/>
        <v>8.9000238488637015E-2</v>
      </c>
      <c r="AR314" s="116">
        <f t="shared" si="57"/>
        <v>1.5511557139177802E-2</v>
      </c>
      <c r="AS314" s="116">
        <f t="shared" si="58"/>
        <v>6.5713576347396982E-2</v>
      </c>
      <c r="AT314" s="116">
        <f t="shared" si="59"/>
        <v>0.16272391950761256</v>
      </c>
      <c r="AU314" s="116">
        <f t="shared" si="60"/>
        <v>0.13576735725314953</v>
      </c>
      <c r="AV314" s="116">
        <f t="shared" si="61"/>
        <v>0.10743181136216821</v>
      </c>
      <c r="AW314" s="116">
        <f t="shared" si="62"/>
        <v>0.13585438187741544</v>
      </c>
      <c r="AX314" s="116">
        <f t="shared" si="63"/>
        <v>0.99999999999999978</v>
      </c>
      <c r="AY314" s="116">
        <f>SUMPRODUCT(AN314:AW314,幕後結果_最佳化!$Z$1005:$AI$1005)</f>
        <v>7.6459071343580931E-2</v>
      </c>
      <c r="AZ314" s="116">
        <f>(SUMPRODUCT(AN314:AW314,MMULT(AN314:AW314,幕後結果!$AB$9:$AK$18)))*252</f>
        <v>4.6127943008748833E-2</v>
      </c>
      <c r="BA314" s="116">
        <f t="shared" si="64"/>
        <v>0.21477416746142641</v>
      </c>
      <c r="BB314" s="92">
        <f t="shared" si="65"/>
        <v>0.15625282937999591</v>
      </c>
      <c r="BC314" s="50"/>
      <c r="BD314" s="50"/>
    </row>
    <row r="315" spans="1:56">
      <c r="A315" s="85">
        <v>314</v>
      </c>
      <c r="B315" s="116">
        <v>0.67110531093183368</v>
      </c>
      <c r="C315" s="116">
        <v>0.27609436234849305</v>
      </c>
      <c r="D315" s="116">
        <v>5.8571948037178245E-3</v>
      </c>
      <c r="E315" s="116">
        <v>0.7571106683984874</v>
      </c>
      <c r="F315" s="116">
        <v>0.7093322041723753</v>
      </c>
      <c r="G315" s="116">
        <v>0.96151492003570116</v>
      </c>
      <c r="H315" s="116">
        <v>0.8891903149405298</v>
      </c>
      <c r="I315" s="116">
        <v>0.62004471945742035</v>
      </c>
      <c r="J315" s="116">
        <v>0.95658574480159198</v>
      </c>
      <c r="K315" s="94">
        <v>0.33418474811272669</v>
      </c>
      <c r="L315" s="95"/>
      <c r="M315" s="96">
        <v>314</v>
      </c>
      <c r="N315" s="119">
        <v>0.44296731246215976</v>
      </c>
      <c r="O315" s="119">
        <v>-0.59448357513854078</v>
      </c>
      <c r="P315" s="119">
        <v>-2.5206331892759124</v>
      </c>
      <c r="Q315" s="119">
        <v>0.69703855902909406</v>
      </c>
      <c r="R315" s="119">
        <v>0.55143488575430388</v>
      </c>
      <c r="S315" s="119">
        <v>1.7685430616338358</v>
      </c>
      <c r="T315" s="119">
        <v>1.2222334172184484</v>
      </c>
      <c r="U315" s="116">
        <v>0.3055982394754283</v>
      </c>
      <c r="V315" s="116">
        <v>1.7123699654131634</v>
      </c>
      <c r="W315" s="88">
        <v>-0.42838685099380491</v>
      </c>
      <c r="X315" s="50"/>
      <c r="Y315" s="89">
        <v>314</v>
      </c>
      <c r="Z315" s="116">
        <f>(幕後結果!$AB$2+幕後結果!$AB$4*幕後結果_最佳化!$N1316)*12/3</f>
        <v>0.50167591765814867</v>
      </c>
      <c r="AA315" s="116">
        <f>(幕後結果!$AC$2+幕後結果!$AC$4*幕後結果_最佳化!$O1316)*12/3</f>
        <v>-2.158673156641342</v>
      </c>
      <c r="AB315" s="116">
        <f>(幕後結果!$AD$2+幕後結果!$AD$4*幕後結果_最佳化!$P1316)*12/3</f>
        <v>-1.6473259872504329</v>
      </c>
      <c r="AC315" s="116">
        <f>(幕後結果!$AE$2+幕後結果!$AE$4*幕後結果_最佳化!$Q1316)*12/3</f>
        <v>0.72263739969821239</v>
      </c>
      <c r="AD315" s="116">
        <f>(幕後結果!$AF$2+幕後結果!$AF$4*幕後結果_最佳化!$R1316)*12/3</f>
        <v>2.1489975316302187E-2</v>
      </c>
      <c r="AE315" s="116">
        <f>(幕後結果!$AG$2+幕後結果!$AG$4*幕後結果_最佳化!$S1316)*12/3</f>
        <v>1.5351075548596087</v>
      </c>
      <c r="AF315" s="116">
        <f>(幕後結果!$AH$2+幕後結果!$AH$4*幕後結果_最佳化!$T1316)*12/3</f>
        <v>2.1948158826584914</v>
      </c>
      <c r="AG315" s="116">
        <f>(幕後結果!$AI$2+幕後結果!$AI$4*幕後結果_最佳化!$U1316)*12/3</f>
        <v>-4.7953969995837786E-2</v>
      </c>
      <c r="AH315" s="116">
        <f>(幕後結果!$AJ$2+幕後結果!$AJ$4*幕後結果_最佳化!$V1316)*12/3</f>
        <v>1.246748082994112</v>
      </c>
      <c r="AI315" s="90">
        <f>(幕後結果!$AK$2+幕後結果!$AK$4*幕後結果_最佳化!$W1316)*12/3</f>
        <v>-0.1926361363442006</v>
      </c>
      <c r="AJ315" s="50"/>
      <c r="AK315" s="50"/>
      <c r="AL315" s="50"/>
      <c r="AM315" s="98">
        <v>314</v>
      </c>
      <c r="AN315" s="116">
        <f t="shared" si="53"/>
        <v>5.7028630266001884E-2</v>
      </c>
      <c r="AO315" s="116">
        <f t="shared" si="54"/>
        <v>5.444906170804345E-2</v>
      </c>
      <c r="AP315" s="116">
        <f t="shared" si="55"/>
        <v>0.19025118554124421</v>
      </c>
      <c r="AQ315" s="116">
        <f t="shared" si="56"/>
        <v>3.0638372273729411E-2</v>
      </c>
      <c r="AR315" s="116">
        <f t="shared" si="57"/>
        <v>0.18874188443576326</v>
      </c>
      <c r="AS315" s="116">
        <f t="shared" si="58"/>
        <v>7.6853525647528745E-2</v>
      </c>
      <c r="AT315" s="116">
        <f t="shared" si="59"/>
        <v>1.4039940005467438E-2</v>
      </c>
      <c r="AU315" s="116">
        <f t="shared" si="60"/>
        <v>0.1437060868436163</v>
      </c>
      <c r="AV315" s="116">
        <f t="shared" si="61"/>
        <v>7.7481735067571667E-2</v>
      </c>
      <c r="AW315" s="116">
        <f t="shared" si="62"/>
        <v>0.1668095782110337</v>
      </c>
      <c r="AX315" s="116">
        <f t="shared" si="63"/>
        <v>1.0000000000000002</v>
      </c>
      <c r="AY315" s="116">
        <f>SUMPRODUCT(AN315:AW315,幕後結果_最佳化!$Z$1005:$AI$1005)</f>
        <v>-0.11274129511258377</v>
      </c>
      <c r="AZ315" s="116">
        <f>(SUMPRODUCT(AN315:AW315,MMULT(AN315:AW315,幕後結果!$AB$9:$AK$18)))*252</f>
        <v>4.2923412719722318E-2</v>
      </c>
      <c r="BA315" s="116">
        <f t="shared" si="64"/>
        <v>0.20717966290088011</v>
      </c>
      <c r="BB315" s="92">
        <f t="shared" si="65"/>
        <v>-0.75123828725914288</v>
      </c>
      <c r="BC315" s="50"/>
      <c r="BD315" s="50"/>
    </row>
    <row r="316" spans="1:56">
      <c r="A316" s="85">
        <v>315</v>
      </c>
      <c r="B316" s="116">
        <v>0.46335276154363347</v>
      </c>
      <c r="C316" s="116">
        <v>0.35806091386394434</v>
      </c>
      <c r="D316" s="116">
        <v>9.2646856095961461E-3</v>
      </c>
      <c r="E316" s="116">
        <v>0.91904429841986879</v>
      </c>
      <c r="F316" s="116">
        <v>0.14470636281627169</v>
      </c>
      <c r="G316" s="116">
        <v>0.75456680682653721</v>
      </c>
      <c r="H316" s="116">
        <v>0.35535336922321736</v>
      </c>
      <c r="I316" s="116">
        <v>0.23705300203052304</v>
      </c>
      <c r="J316" s="116">
        <v>0.71765446905368635</v>
      </c>
      <c r="K316" s="94">
        <v>0.89042702295909804</v>
      </c>
      <c r="L316" s="95"/>
      <c r="M316" s="96">
        <v>315</v>
      </c>
      <c r="N316" s="119">
        <v>-9.1990581058042822E-2</v>
      </c>
      <c r="O316" s="119">
        <v>-0.36364672885989224</v>
      </c>
      <c r="P316" s="119">
        <v>-2.3548663004967798</v>
      </c>
      <c r="Q316" s="119">
        <v>1.3986718708315251</v>
      </c>
      <c r="R316" s="119">
        <v>-1.0594108167340364</v>
      </c>
      <c r="S316" s="119">
        <v>0.68893148265575954</v>
      </c>
      <c r="T316" s="119">
        <v>-0.37090708428239511</v>
      </c>
      <c r="U316" s="116">
        <v>-0.71581432797929556</v>
      </c>
      <c r="V316" s="116">
        <v>0.57588774151469491</v>
      </c>
      <c r="W316" s="88">
        <v>1.22880225975321</v>
      </c>
      <c r="X316" s="50"/>
      <c r="Y316" s="89">
        <v>315</v>
      </c>
      <c r="Z316" s="116">
        <f>(幕後結果!$AB$2+幕後結果!$AB$4*幕後結果_最佳化!$N1317)*12/3</f>
        <v>-0.16250126735952225</v>
      </c>
      <c r="AA316" s="116">
        <f>(幕後結果!$AC$2+幕後結果!$AC$4*幕後結果_最佳化!$O1317)*12/3</f>
        <v>-1.8870430040953388</v>
      </c>
      <c r="AB316" s="116">
        <f>(幕後結果!$AD$2+幕後結果!$AD$4*幕後結果_最佳化!$P1317)*12/3</f>
        <v>-1.6414552128617199</v>
      </c>
      <c r="AC316" s="116">
        <f>(幕後結果!$AE$2+幕後結果!$AE$4*幕後結果_最佳化!$Q1317)*12/3</f>
        <v>1.2785825987644595</v>
      </c>
      <c r="AD316" s="116">
        <f>(幕後結果!$AF$2+幕後結果!$AF$4*幕後結果_最佳化!$R1317)*12/3</f>
        <v>-0.94159499764373045</v>
      </c>
      <c r="AE316" s="116">
        <f>(幕後結果!$AG$2+幕後結果!$AG$4*幕後結果_最佳化!$S1317)*12/3</f>
        <v>0.9531259784023659</v>
      </c>
      <c r="AF316" s="116">
        <f>(幕後結果!$AH$2+幕後結果!$AH$4*幕後結果_最佳化!$T1317)*12/3</f>
        <v>0.22346335955302876</v>
      </c>
      <c r="AG316" s="116">
        <f>(幕後結果!$AI$2+幕後結果!$AI$4*幕後結果_最佳化!$U1317)*12/3</f>
        <v>-1.8600052482091263</v>
      </c>
      <c r="AH316" s="116">
        <f>(幕後結果!$AJ$2+幕後結果!$AJ$4*幕後結果_最佳化!$V1317)*12/3</f>
        <v>-8.6036943327201423E-2</v>
      </c>
      <c r="AI316" s="90">
        <f>(幕後結果!$AK$2+幕後結果!$AK$4*幕後結果_最佳化!$W1317)*12/3</f>
        <v>-5.4198764202372351E-2</v>
      </c>
      <c r="AJ316" s="50"/>
      <c r="AK316" s="50"/>
      <c r="AL316" s="50"/>
      <c r="AM316" s="98">
        <v>315</v>
      </c>
      <c r="AN316" s="116">
        <f t="shared" si="53"/>
        <v>3.6573530675640731E-2</v>
      </c>
      <c r="AO316" s="116">
        <f t="shared" si="54"/>
        <v>5.5475897189819538E-2</v>
      </c>
      <c r="AP316" s="116">
        <f t="shared" si="55"/>
        <v>0.1654012390484762</v>
      </c>
      <c r="AQ316" s="116">
        <f t="shared" si="56"/>
        <v>9.424111881318456E-2</v>
      </c>
      <c r="AR316" s="116">
        <f t="shared" si="57"/>
        <v>5.5717135164337239E-2</v>
      </c>
      <c r="AS316" s="116">
        <f t="shared" si="58"/>
        <v>0.17438102682525336</v>
      </c>
      <c r="AT316" s="116">
        <f t="shared" si="59"/>
        <v>4.9166798817078347E-2</v>
      </c>
      <c r="AU316" s="116">
        <f t="shared" si="60"/>
        <v>0.11708023716723537</v>
      </c>
      <c r="AV316" s="116">
        <f t="shared" si="61"/>
        <v>8.5924104946094509E-2</v>
      </c>
      <c r="AW316" s="116">
        <f t="shared" si="62"/>
        <v>0.16603891135288032</v>
      </c>
      <c r="AX316" s="116">
        <f t="shared" si="63"/>
        <v>1.0000000000000002</v>
      </c>
      <c r="AY316" s="116">
        <f>SUMPRODUCT(AN316:AW316,幕後結果_最佳化!$Z$1005:$AI$1005)</f>
        <v>3.973667359431074E-2</v>
      </c>
      <c r="AZ316" s="116">
        <f>(SUMPRODUCT(AN316:AW316,MMULT(AN316:AW316,幕後結果!$AB$9:$AK$18)))*252</f>
        <v>4.5367839195773904E-2</v>
      </c>
      <c r="BA316" s="116">
        <f t="shared" si="64"/>
        <v>0.21299727509002059</v>
      </c>
      <c r="BB316" s="92">
        <f t="shared" si="65"/>
        <v>-1.4851487674442413E-2</v>
      </c>
      <c r="BC316" s="50"/>
      <c r="BD316" s="50"/>
    </row>
    <row r="317" spans="1:56">
      <c r="A317" s="85">
        <v>316</v>
      </c>
      <c r="B317" s="116">
        <v>1.7657322183148194E-2</v>
      </c>
      <c r="C317" s="116">
        <v>0.81140467661842464</v>
      </c>
      <c r="D317" s="116">
        <v>0.83602537109162123</v>
      </c>
      <c r="E317" s="116">
        <v>0.76426287553560113</v>
      </c>
      <c r="F317" s="116">
        <v>0.33394041848724454</v>
      </c>
      <c r="G317" s="116">
        <v>0.65135590689198852</v>
      </c>
      <c r="H317" s="116">
        <v>0.62530809789408459</v>
      </c>
      <c r="I317" s="116">
        <v>0.51725107466408415</v>
      </c>
      <c r="J317" s="116">
        <v>0.48058806607922722</v>
      </c>
      <c r="K317" s="94">
        <v>0.2767805262199885</v>
      </c>
      <c r="L317" s="95"/>
      <c r="M317" s="96">
        <v>316</v>
      </c>
      <c r="N317" s="119">
        <v>-2.1047319879243918</v>
      </c>
      <c r="O317" s="119">
        <v>0.8830844469424366</v>
      </c>
      <c r="P317" s="119">
        <v>0.97825290167214063</v>
      </c>
      <c r="Q317" s="119">
        <v>0.72008242314075654</v>
      </c>
      <c r="R317" s="119">
        <v>-0.42905824643743196</v>
      </c>
      <c r="S317" s="119">
        <v>0.38898372436753048</v>
      </c>
      <c r="T317" s="119">
        <v>0.31945197388969937</v>
      </c>
      <c r="U317" s="116">
        <v>4.3255516534085214E-2</v>
      </c>
      <c r="V317" s="116">
        <v>-4.8677719408248415E-2</v>
      </c>
      <c r="W317" s="88">
        <v>-0.59243243449795446</v>
      </c>
      <c r="X317" s="50"/>
      <c r="Y317" s="89">
        <v>316</v>
      </c>
      <c r="Z317" s="116">
        <f>(幕後結果!$AB$2+幕後結果!$AB$4*幕後結果_最佳化!$N1318)*12/3</f>
        <v>-2.6614211598846964</v>
      </c>
      <c r="AA317" s="116">
        <f>(幕後結果!$AC$2+幕後結果!$AC$4*幕後結果_最佳化!$O1318)*12/3</f>
        <v>-0.34383370814944936</v>
      </c>
      <c r="AB317" s="116">
        <f>(幕後結果!$AD$2+幕後結果!$AD$4*幕後結果_最佳化!$P1318)*12/3</f>
        <v>0.76526824147710792</v>
      </c>
      <c r="AC317" s="116">
        <f>(幕後結果!$AE$2+幕後結果!$AE$4*幕後結果_最佳化!$Q1318)*12/3</f>
        <v>1.6680685151330081</v>
      </c>
      <c r="AD317" s="116">
        <f>(幕後結果!$AF$2+幕後結果!$AF$4*幕後結果_最佳化!$R1318)*12/3</f>
        <v>-3.5760286211749703E-2</v>
      </c>
      <c r="AE317" s="116">
        <f>(幕後結果!$AG$2+幕後結果!$AG$4*幕後結果_最佳化!$S1318)*12/3</f>
        <v>0.92976547679365951</v>
      </c>
      <c r="AF317" s="116">
        <f>(幕後結果!$AH$2+幕後結果!$AH$4*幕後結果_最佳化!$T1318)*12/3</f>
        <v>0.87459004273377072</v>
      </c>
      <c r="AG317" s="116">
        <f>(幕後結果!$AI$2+幕後結果!$AI$4*幕後結果_最佳化!$U1318)*12/3</f>
        <v>-1.9818365396119295</v>
      </c>
      <c r="AH317" s="116">
        <f>(幕後結果!$AJ$2+幕後結果!$AJ$4*幕後結果_最佳化!$V1318)*12/3</f>
        <v>0.11699637551012067</v>
      </c>
      <c r="AI317" s="90">
        <f>(幕後結果!$AK$2+幕後結果!$AK$4*幕後結果_最佳化!$W1318)*12/3</f>
        <v>-1.0377439316352119</v>
      </c>
      <c r="AJ317" s="50"/>
      <c r="AK317" s="50"/>
      <c r="AL317" s="50"/>
      <c r="AM317" s="98">
        <v>316</v>
      </c>
      <c r="AN317" s="116">
        <f t="shared" si="53"/>
        <v>5.6107789673326441E-2</v>
      </c>
      <c r="AO317" s="116">
        <f t="shared" si="54"/>
        <v>2.7139348794569688E-2</v>
      </c>
      <c r="AP317" s="116">
        <f t="shared" si="55"/>
        <v>7.3849330085871939E-2</v>
      </c>
      <c r="AQ317" s="116">
        <f t="shared" si="56"/>
        <v>8.5857229958795998E-3</v>
      </c>
      <c r="AR317" s="116">
        <f t="shared" si="57"/>
        <v>0.10529896393556964</v>
      </c>
      <c r="AS317" s="116">
        <f t="shared" si="58"/>
        <v>6.0103556036547587E-2</v>
      </c>
      <c r="AT317" s="116">
        <f t="shared" si="59"/>
        <v>0.20400779938926172</v>
      </c>
      <c r="AU317" s="116">
        <f t="shared" si="60"/>
        <v>0.15854087753638577</v>
      </c>
      <c r="AV317" s="116">
        <f t="shared" si="61"/>
        <v>8.2158908237917785E-2</v>
      </c>
      <c r="AW317" s="116">
        <f t="shared" si="62"/>
        <v>0.22420770331466972</v>
      </c>
      <c r="AX317" s="116">
        <f t="shared" si="63"/>
        <v>1</v>
      </c>
      <c r="AY317" s="116">
        <f>SUMPRODUCT(AN317:AW317,幕後結果_最佳化!$Z$1005:$AI$1005)</f>
        <v>3.7231700714205382E-2</v>
      </c>
      <c r="AZ317" s="116">
        <f>(SUMPRODUCT(AN317:AW317,MMULT(AN317:AW317,幕後結果!$AB$9:$AK$18)))*252</f>
        <v>4.5217892214409125E-2</v>
      </c>
      <c r="BA317" s="116">
        <f t="shared" si="64"/>
        <v>0.21264499104001749</v>
      </c>
      <c r="BB317" s="92">
        <f t="shared" si="65"/>
        <v>-2.6656161793756551E-2</v>
      </c>
      <c r="BC317" s="50"/>
      <c r="BD317" s="50"/>
    </row>
    <row r="318" spans="1:56">
      <c r="A318" s="85">
        <v>317</v>
      </c>
      <c r="B318" s="116">
        <v>0.80342353139433387</v>
      </c>
      <c r="C318" s="116">
        <v>0.50927127233034541</v>
      </c>
      <c r="D318" s="116">
        <v>0.1288660164580484</v>
      </c>
      <c r="E318" s="116">
        <v>0.22687240766782613</v>
      </c>
      <c r="F318" s="116">
        <v>0.51678943131580279</v>
      </c>
      <c r="G318" s="116">
        <v>0.48425844363925385</v>
      </c>
      <c r="H318" s="116">
        <v>0.75074218068906351</v>
      </c>
      <c r="I318" s="116">
        <v>0.39897886631280799</v>
      </c>
      <c r="J318" s="116">
        <v>0.92105819906195574</v>
      </c>
      <c r="K318" s="94">
        <v>0.69714390847026819</v>
      </c>
      <c r="L318" s="95"/>
      <c r="M318" s="96">
        <v>317</v>
      </c>
      <c r="N318" s="119">
        <v>0.85391346699751602</v>
      </c>
      <c r="O318" s="119">
        <v>2.3241725639593827E-2</v>
      </c>
      <c r="P318" s="119">
        <v>-1.1317678847280002</v>
      </c>
      <c r="Q318" s="119">
        <v>-0.74918648251382591</v>
      </c>
      <c r="R318" s="119">
        <v>4.2097293958777017E-2</v>
      </c>
      <c r="S318" s="119">
        <v>-3.9468474938582819E-2</v>
      </c>
      <c r="T318" s="119">
        <v>0.67682713634278713</v>
      </c>
      <c r="U318" s="116">
        <v>-0.25599107014829453</v>
      </c>
      <c r="V318" s="116">
        <v>1.4122254067405295</v>
      </c>
      <c r="W318" s="88">
        <v>0.51620364746032366</v>
      </c>
      <c r="X318" s="50"/>
      <c r="Y318" s="89">
        <v>317</v>
      </c>
      <c r="Z318" s="116">
        <f>(幕後結果!$AB$2+幕後結果!$AB$4*幕後結果_最佳化!$N1319)*12/3</f>
        <v>1.011886278920576</v>
      </c>
      <c r="AA318" s="116">
        <f>(幕後結果!$AC$2+幕後結果!$AC$4*幕後結果_最佳化!$O1319)*12/3</f>
        <v>-1.2716975559267718</v>
      </c>
      <c r="AB318" s="116">
        <f>(幕後結果!$AD$2+幕後結果!$AD$4*幕後結果_最佳化!$P1319)*12/3</f>
        <v>-0.2581362732456921</v>
      </c>
      <c r="AC318" s="116">
        <f>(幕後結果!$AE$2+幕後結果!$AE$4*幕後結果_最佳化!$Q1319)*12/3</f>
        <v>0.13266890985246438</v>
      </c>
      <c r="AD318" s="116">
        <f>(幕後結果!$AF$2+幕後結果!$AF$4*幕後結果_最佳化!$R1319)*12/3</f>
        <v>-0.25407810106928463</v>
      </c>
      <c r="AE318" s="116">
        <f>(幕後結果!$AG$2+幕後結果!$AG$4*幕後結果_最佳化!$S1319)*12/3</f>
        <v>-0.1272999542498009</v>
      </c>
      <c r="AF318" s="116">
        <f>(幕後結果!$AH$2+幕後結果!$AH$4*幕後結果_最佳化!$T1319)*12/3</f>
        <v>1.9932408004189108</v>
      </c>
      <c r="AG318" s="116">
        <f>(幕後結果!$AI$2+幕後結果!$AI$4*幕後結果_最佳化!$U1319)*12/3</f>
        <v>-0.67637135931231152</v>
      </c>
      <c r="AH318" s="116">
        <f>(幕後結果!$AJ$2+幕後結果!$AJ$4*幕後結果_最佳化!$V1319)*12/3</f>
        <v>1.2333607853718302</v>
      </c>
      <c r="AI318" s="90">
        <f>(幕後結果!$AK$2+幕後結果!$AK$4*幕後結果_最佳化!$W1319)*12/3</f>
        <v>3.1843397980828136E-2</v>
      </c>
      <c r="AJ318" s="50"/>
      <c r="AK318" s="50"/>
      <c r="AL318" s="50"/>
      <c r="AM318" s="98">
        <v>317</v>
      </c>
      <c r="AN318" s="116">
        <f t="shared" si="53"/>
        <v>3.4447639520411917E-2</v>
      </c>
      <c r="AO318" s="116">
        <f t="shared" si="54"/>
        <v>0.1754016198381726</v>
      </c>
      <c r="AP318" s="116">
        <f t="shared" si="55"/>
        <v>0.11353576246476245</v>
      </c>
      <c r="AQ318" s="116">
        <f t="shared" si="56"/>
        <v>9.0717887150941298E-2</v>
      </c>
      <c r="AR318" s="116">
        <f t="shared" si="57"/>
        <v>7.3009222230043469E-2</v>
      </c>
      <c r="AS318" s="116">
        <f t="shared" si="58"/>
        <v>0.24560826849469763</v>
      </c>
      <c r="AT318" s="116">
        <f t="shared" si="59"/>
        <v>0.11155740368085308</v>
      </c>
      <c r="AU318" s="116">
        <f t="shared" si="60"/>
        <v>3.1011707341362721E-3</v>
      </c>
      <c r="AV318" s="116">
        <f t="shared" si="61"/>
        <v>0.11704470246365502</v>
      </c>
      <c r="AW318" s="116">
        <f t="shared" si="62"/>
        <v>3.5576323422326375E-2</v>
      </c>
      <c r="AX318" s="116">
        <f t="shared" si="63"/>
        <v>1.0000000000000002</v>
      </c>
      <c r="AY318" s="116">
        <f>SUMPRODUCT(AN318:AW318,幕後結果_最佳化!$Z$1005:$AI$1005)</f>
        <v>0.10303060483124532</v>
      </c>
      <c r="AZ318" s="116">
        <f>(SUMPRODUCT(AN318:AW318,MMULT(AN318:AW318,幕後結果!$AB$9:$AK$18)))*252</f>
        <v>5.7489096075750805E-2</v>
      </c>
      <c r="BA318" s="116">
        <f t="shared" si="64"/>
        <v>0.23976883883388769</v>
      </c>
      <c r="BB318" s="92">
        <f t="shared" si="65"/>
        <v>0.25078573647722385</v>
      </c>
      <c r="BC318" s="50"/>
      <c r="BD318" s="50"/>
    </row>
    <row r="319" spans="1:56">
      <c r="A319" s="85">
        <v>318</v>
      </c>
      <c r="B319" s="116">
        <v>0.7710105169953636</v>
      </c>
      <c r="C319" s="116">
        <v>0.1781670622003404</v>
      </c>
      <c r="D319" s="116">
        <v>0.25984938071526664</v>
      </c>
      <c r="E319" s="116">
        <v>0.34437129528519006</v>
      </c>
      <c r="F319" s="116">
        <v>0.1595389945076755</v>
      </c>
      <c r="G319" s="116">
        <v>0.18498639793196681</v>
      </c>
      <c r="H319" s="116">
        <v>0.36816549738882198</v>
      </c>
      <c r="I319" s="116">
        <v>0.80603206214994039</v>
      </c>
      <c r="J319" s="116">
        <v>0.17117032974914537</v>
      </c>
      <c r="K319" s="94">
        <v>7.37258710830766E-2</v>
      </c>
      <c r="L319" s="95"/>
      <c r="M319" s="96">
        <v>318</v>
      </c>
      <c r="N319" s="119">
        <v>0.74217887498756641</v>
      </c>
      <c r="O319" s="119">
        <v>-0.92237285395906266</v>
      </c>
      <c r="P319" s="119">
        <v>-0.64380982569790757</v>
      </c>
      <c r="Q319" s="119">
        <v>-0.40056205040360743</v>
      </c>
      <c r="R319" s="119">
        <v>-0.99635438285918942</v>
      </c>
      <c r="S319" s="119">
        <v>-0.89652432270003168</v>
      </c>
      <c r="T319" s="119">
        <v>-0.33671600792446832</v>
      </c>
      <c r="U319" s="116">
        <v>0.86336671179148616</v>
      </c>
      <c r="V319" s="116">
        <v>-0.94955058060775432</v>
      </c>
      <c r="W319" s="88">
        <v>-1.4485913360595881</v>
      </c>
      <c r="X319" s="50"/>
      <c r="Y319" s="89">
        <v>318</v>
      </c>
      <c r="Z319" s="116">
        <f>(幕後結果!$AB$2+幕後結果!$AB$4*幕後結果_最佳化!$N1320)*12/3</f>
        <v>0.87316215186465163</v>
      </c>
      <c r="AA319" s="116">
        <f>(幕後結果!$AC$2+幕後結果!$AC$4*幕後結果_最佳化!$O1320)*12/3</f>
        <v>-2.5845314763973635</v>
      </c>
      <c r="AB319" s="116">
        <f>(幕後結果!$AD$2+幕後結果!$AD$4*幕後結果_最佳化!$P1320)*12/3</f>
        <v>3.4715380934718654E-2</v>
      </c>
      <c r="AC319" s="116">
        <f>(幕後結果!$AE$2+幕後結果!$AE$4*幕後結果_最佳化!$Q1320)*12/3</f>
        <v>0.33023575853860943</v>
      </c>
      <c r="AD319" s="116">
        <f>(幕後結果!$AF$2+幕後結果!$AF$4*幕後結果_最佳化!$R1320)*12/3</f>
        <v>-0.97573236086084469</v>
      </c>
      <c r="AE319" s="116">
        <f>(幕後結果!$AG$2+幕後結果!$AG$4*幕後結果_最佳化!$S1320)*12/3</f>
        <v>-0.83867601529868596</v>
      </c>
      <c r="AF319" s="116">
        <f>(幕後結果!$AH$2+幕後結果!$AH$4*幕後結果_最佳化!$T1320)*12/3</f>
        <v>0.84405160543750357</v>
      </c>
      <c r="AG319" s="116">
        <f>(幕後結果!$AI$2+幕後結果!$AI$4*幕後結果_最佳化!$U1320)*12/3</f>
        <v>0.37223549591871796</v>
      </c>
      <c r="AH319" s="116">
        <f>(幕後結果!$AJ$2+幕後結果!$AJ$4*幕後結果_最佳化!$V1320)*12/3</f>
        <v>-0.80238432598691356</v>
      </c>
      <c r="AI319" s="90">
        <f>(幕後結果!$AK$2+幕後結果!$AK$4*幕後結果_最佳化!$W1320)*12/3</f>
        <v>-1.3486218260106868</v>
      </c>
      <c r="AJ319" s="50"/>
      <c r="AK319" s="50"/>
      <c r="AL319" s="50"/>
      <c r="AM319" s="98">
        <v>318</v>
      </c>
      <c r="AN319" s="116">
        <f t="shared" si="53"/>
        <v>5.970531533933713E-2</v>
      </c>
      <c r="AO319" s="116">
        <f t="shared" si="54"/>
        <v>5.7336931609026302E-2</v>
      </c>
      <c r="AP319" s="116">
        <f t="shared" si="55"/>
        <v>0.16078741006788261</v>
      </c>
      <c r="AQ319" s="116">
        <f t="shared" si="56"/>
        <v>0.19621168772599928</v>
      </c>
      <c r="AR319" s="116">
        <f t="shared" si="57"/>
        <v>0.19167241241776203</v>
      </c>
      <c r="AS319" s="116">
        <f t="shared" si="58"/>
        <v>6.4835055704089289E-2</v>
      </c>
      <c r="AT319" s="116">
        <f t="shared" si="59"/>
        <v>9.369942651534395E-2</v>
      </c>
      <c r="AU319" s="116">
        <f t="shared" si="60"/>
        <v>4.0654757008057152E-2</v>
      </c>
      <c r="AV319" s="116">
        <f t="shared" si="61"/>
        <v>0.10387054761096091</v>
      </c>
      <c r="AW319" s="116">
        <f t="shared" si="62"/>
        <v>3.1226456001541177E-2</v>
      </c>
      <c r="AX319" s="116">
        <f t="shared" si="63"/>
        <v>0.99999999999999978</v>
      </c>
      <c r="AY319" s="116">
        <f>SUMPRODUCT(AN319:AW319,幕後結果_最佳化!$Z$1005:$AI$1005)</f>
        <v>0.2539313310086852</v>
      </c>
      <c r="AZ319" s="116">
        <f>(SUMPRODUCT(AN319:AW319,MMULT(AN319:AW319,幕後結果!$AB$9:$AK$18)))*252</f>
        <v>4.0045315851689772E-2</v>
      </c>
      <c r="BA319" s="116">
        <f t="shared" si="64"/>
        <v>0.20011325756103659</v>
      </c>
      <c r="BB319" s="92">
        <f t="shared" si="65"/>
        <v>1.0545594708752293</v>
      </c>
      <c r="BC319" s="50"/>
      <c r="BD319" s="50"/>
    </row>
    <row r="320" spans="1:56">
      <c r="A320" s="85">
        <v>319</v>
      </c>
      <c r="B320" s="116">
        <v>0.70255823854681809</v>
      </c>
      <c r="C320" s="116">
        <v>0.77081976578742872</v>
      </c>
      <c r="D320" s="116">
        <v>0.32130736796544568</v>
      </c>
      <c r="E320" s="116">
        <v>0.88097279167547571</v>
      </c>
      <c r="F320" s="116">
        <v>0.40824061436266956</v>
      </c>
      <c r="G320" s="116">
        <v>0.74607694669178315</v>
      </c>
      <c r="H320" s="116">
        <v>0.39651167156997547</v>
      </c>
      <c r="I320" s="116">
        <v>0.28533953136998291</v>
      </c>
      <c r="J320" s="116">
        <v>0.25172282937875168</v>
      </c>
      <c r="K320" s="94">
        <v>0.79097782312995246</v>
      </c>
      <c r="L320" s="95"/>
      <c r="M320" s="96">
        <v>319</v>
      </c>
      <c r="N320" s="119">
        <v>0.53177257004743672</v>
      </c>
      <c r="O320" s="119">
        <v>0.74154927184085584</v>
      </c>
      <c r="P320" s="119">
        <v>-0.46404607412510185</v>
      </c>
      <c r="Q320" s="119">
        <v>1.1798637319444178</v>
      </c>
      <c r="R320" s="119">
        <v>-0.23207311147928236</v>
      </c>
      <c r="S320" s="119">
        <v>0.66219523654716095</v>
      </c>
      <c r="T320" s="119">
        <v>-0.26238667704764213</v>
      </c>
      <c r="U320" s="116">
        <v>-0.56705169128825228</v>
      </c>
      <c r="V320" s="116">
        <v>-0.66907810066234719</v>
      </c>
      <c r="W320" s="88">
        <v>0.80981875152202121</v>
      </c>
      <c r="X320" s="50"/>
      <c r="Y320" s="89">
        <v>319</v>
      </c>
      <c r="Z320" s="116">
        <f>(幕後結果!$AB$2+幕後結果!$AB$4*幕後結果_最佳化!$N1321)*12/3</f>
        <v>0.61193212045877332</v>
      </c>
      <c r="AA320" s="116">
        <f>(幕後結果!$AC$2+幕後結果!$AC$4*幕後結果_最佳化!$O1321)*12/3</f>
        <v>-0.309806608317996</v>
      </c>
      <c r="AB320" s="116">
        <f>(幕後結果!$AD$2+幕後結果!$AD$4*幕後結果_最佳化!$P1321)*12/3</f>
        <v>0.29600627540457791</v>
      </c>
      <c r="AC320" s="116">
        <f>(幕後結果!$AE$2+幕後結果!$AE$4*幕後結果_最佳化!$Q1321)*12/3</f>
        <v>1.7940302030827151</v>
      </c>
      <c r="AD320" s="116">
        <f>(幕後結果!$AF$2+幕後結果!$AF$4*幕後結果_最佳化!$R1321)*12/3</f>
        <v>-0.12197684247087426</v>
      </c>
      <c r="AE320" s="116">
        <f>(幕後結果!$AG$2+幕後結果!$AG$4*幕後結果_最佳化!$S1321)*12/3</f>
        <v>1.6603028789937628</v>
      </c>
      <c r="AF320" s="116">
        <f>(幕後結果!$AH$2+幕後結果!$AH$4*幕後結果_最佳化!$T1321)*12/3</f>
        <v>0.81506614059158311</v>
      </c>
      <c r="AG320" s="116">
        <f>(幕後結果!$AI$2+幕後結果!$AI$4*幕後結果_最佳化!$U1321)*12/3</f>
        <v>-1.2960330667313313</v>
      </c>
      <c r="AH320" s="116">
        <f>(幕後結果!$AJ$2+幕後結果!$AJ$4*幕後結果_最佳化!$V1321)*12/3</f>
        <v>-0.15532865119558287</v>
      </c>
      <c r="AI320" s="90">
        <f>(幕後結果!$AK$2+幕後結果!$AK$4*幕後結果_最佳化!$W1321)*12/3</f>
        <v>0.16019826550822508</v>
      </c>
      <c r="AJ320" s="50"/>
      <c r="AK320" s="50"/>
      <c r="AL320" s="50"/>
      <c r="AM320" s="98">
        <v>319</v>
      </c>
      <c r="AN320" s="116">
        <f t="shared" si="53"/>
        <v>0.12829288733773953</v>
      </c>
      <c r="AO320" s="116">
        <f t="shared" si="54"/>
        <v>3.7073707131017798E-2</v>
      </c>
      <c r="AP320" s="116">
        <f t="shared" si="55"/>
        <v>9.2716489489550746E-2</v>
      </c>
      <c r="AQ320" s="116">
        <f t="shared" si="56"/>
        <v>9.5838349307844517E-2</v>
      </c>
      <c r="AR320" s="116">
        <f t="shared" si="57"/>
        <v>9.2669399799341384E-2</v>
      </c>
      <c r="AS320" s="116">
        <f t="shared" si="58"/>
        <v>3.9501103896301994E-2</v>
      </c>
      <c r="AT320" s="116">
        <f t="shared" si="59"/>
        <v>0.14651133537625938</v>
      </c>
      <c r="AU320" s="116">
        <f t="shared" si="60"/>
        <v>0.11802897319910667</v>
      </c>
      <c r="AV320" s="116">
        <f t="shared" si="61"/>
        <v>8.8835713356308812E-2</v>
      </c>
      <c r="AW320" s="116">
        <f t="shared" si="62"/>
        <v>0.16053204110652933</v>
      </c>
      <c r="AX320" s="116">
        <f t="shared" si="63"/>
        <v>1.0000000000000002</v>
      </c>
      <c r="AY320" s="116">
        <f>SUMPRODUCT(AN320:AW320,幕後結果_最佳化!$Z$1005:$AI$1005)</f>
        <v>9.7348289287206166E-2</v>
      </c>
      <c r="AZ320" s="116">
        <f>(SUMPRODUCT(AN320:AW320,MMULT(AN320:AW320,幕後結果!$AB$9:$AK$18)))*252</f>
        <v>4.3982910132834431E-2</v>
      </c>
      <c r="BA320" s="116">
        <f t="shared" si="64"/>
        <v>0.20972102930520448</v>
      </c>
      <c r="BB320" s="92">
        <f t="shared" si="65"/>
        <v>0.25962245878532397</v>
      </c>
      <c r="BC320" s="50"/>
      <c r="BD320" s="50"/>
    </row>
    <row r="321" spans="1:56">
      <c r="A321" s="85">
        <v>320</v>
      </c>
      <c r="B321" s="116">
        <v>0.24849677685392835</v>
      </c>
      <c r="C321" s="116">
        <v>1.7377093003257071E-2</v>
      </c>
      <c r="D321" s="116">
        <v>0.79151181328765596</v>
      </c>
      <c r="E321" s="116">
        <v>0.90814054445653802</v>
      </c>
      <c r="F321" s="116">
        <v>0.51560148777220749</v>
      </c>
      <c r="G321" s="116">
        <v>0.15330607410445629</v>
      </c>
      <c r="H321" s="116">
        <v>0.48212785226071153</v>
      </c>
      <c r="I321" s="116">
        <v>0.82985246180217809</v>
      </c>
      <c r="J321" s="116">
        <v>0.23276151472397033</v>
      </c>
      <c r="K321" s="94">
        <v>0.86003297838667603</v>
      </c>
      <c r="L321" s="95"/>
      <c r="M321" s="96">
        <v>320</v>
      </c>
      <c r="N321" s="119">
        <v>-0.67922777100577525</v>
      </c>
      <c r="O321" s="119">
        <v>-2.1112109273787656</v>
      </c>
      <c r="P321" s="119">
        <v>0.81167808338420044</v>
      </c>
      <c r="Q321" s="119">
        <v>1.3293912864564219</v>
      </c>
      <c r="R321" s="119">
        <v>3.9117103912071703E-2</v>
      </c>
      <c r="S321" s="119">
        <v>-1.0223566115048113</v>
      </c>
      <c r="T321" s="119">
        <v>-4.4813826111931236E-2</v>
      </c>
      <c r="U321" s="116">
        <v>0.9535823836714663</v>
      </c>
      <c r="V321" s="116">
        <v>-0.72978268586863826</v>
      </c>
      <c r="W321" s="88">
        <v>1.0804675190607336</v>
      </c>
      <c r="X321" s="50"/>
      <c r="Y321" s="89">
        <v>320</v>
      </c>
      <c r="Z321" s="116">
        <f>(幕後結果!$AB$2+幕後結果!$AB$4*幕後結果_最佳化!$N1322)*12/3</f>
        <v>-0.89158583360574939</v>
      </c>
      <c r="AA321" s="116">
        <f>(幕後結果!$AC$2+幕後結果!$AC$4*幕後結果_最佳化!$O1322)*12/3</f>
        <v>-4.3463360620860225</v>
      </c>
      <c r="AB321" s="116">
        <f>(幕後結果!$AD$2+幕後結果!$AD$4*幕後結果_最佳化!$P1322)*12/3</f>
        <v>0.74624375272082133</v>
      </c>
      <c r="AC321" s="116">
        <f>(幕後結果!$AE$2+幕後結果!$AE$4*幕後結果_最佳化!$Q1322)*12/3</f>
        <v>1.637467783066769</v>
      </c>
      <c r="AD321" s="116">
        <f>(幕後結果!$AF$2+幕後結果!$AF$4*幕後結果_最佳化!$R1322)*12/3</f>
        <v>-7.0216512574225648E-2</v>
      </c>
      <c r="AE321" s="116">
        <f>(幕後結果!$AG$2+幕後結果!$AG$4*幕後結果_最佳化!$S1322)*12/3</f>
        <v>-0.21618879109247269</v>
      </c>
      <c r="AF321" s="116">
        <f>(幕後結果!$AH$2+幕後結果!$AH$4*幕後結果_最佳化!$T1322)*12/3</f>
        <v>0.98494861417355628</v>
      </c>
      <c r="AG321" s="116">
        <f>(幕後結果!$AI$2+幕後結果!$AI$4*幕後結果_最佳化!$U1322)*12/3</f>
        <v>-5.1870536390925537E-2</v>
      </c>
      <c r="AH321" s="116">
        <f>(幕後結果!$AJ$2+幕後結果!$AJ$4*幕後結果_最佳化!$V1322)*12/3</f>
        <v>-0.94827620651969602</v>
      </c>
      <c r="AI321" s="90">
        <f>(幕後結果!$AK$2+幕後結果!$AK$4*幕後結果_最佳化!$W1322)*12/3</f>
        <v>-0.38176449948968583</v>
      </c>
      <c r="AJ321" s="50"/>
      <c r="AK321" s="50"/>
      <c r="AL321" s="50"/>
      <c r="AM321" s="98">
        <v>320</v>
      </c>
      <c r="AN321" s="116">
        <f t="shared" si="53"/>
        <v>0.14064442317198775</v>
      </c>
      <c r="AO321" s="116">
        <f t="shared" si="54"/>
        <v>4.0668699632913268E-3</v>
      </c>
      <c r="AP321" s="116">
        <f t="shared" si="55"/>
        <v>0.1612594119945803</v>
      </c>
      <c r="AQ321" s="116">
        <f t="shared" si="56"/>
        <v>7.8555091101408347E-2</v>
      </c>
      <c r="AR321" s="116">
        <f t="shared" si="57"/>
        <v>0.14404746011266334</v>
      </c>
      <c r="AS321" s="116">
        <f t="shared" si="58"/>
        <v>0.1085241470887521</v>
      </c>
      <c r="AT321" s="116">
        <f t="shared" si="59"/>
        <v>0.11828875164619078</v>
      </c>
      <c r="AU321" s="116">
        <f t="shared" si="60"/>
        <v>0.12987152539369068</v>
      </c>
      <c r="AV321" s="116">
        <f t="shared" si="61"/>
        <v>0.10492809291186911</v>
      </c>
      <c r="AW321" s="116">
        <f t="shared" si="62"/>
        <v>9.8142266155663328E-3</v>
      </c>
      <c r="AX321" s="116">
        <f t="shared" si="63"/>
        <v>1.0000000000000002</v>
      </c>
      <c r="AY321" s="116">
        <f>SUMPRODUCT(AN321:AW321,幕後結果_最佳化!$Z$1005:$AI$1005)</f>
        <v>0.19875622917474378</v>
      </c>
      <c r="AZ321" s="116">
        <f>(SUMPRODUCT(AN321:AW321,MMULT(AN321:AW321,幕後結果!$AB$9:$AK$18)))*252</f>
        <v>4.8966008674975352E-2</v>
      </c>
      <c r="BA321" s="116">
        <f t="shared" si="64"/>
        <v>0.22128264431485664</v>
      </c>
      <c r="BB321" s="92">
        <f t="shared" si="65"/>
        <v>0.70433101365591277</v>
      </c>
      <c r="BC321" s="50"/>
      <c r="BD321" s="50"/>
    </row>
    <row r="322" spans="1:56">
      <c r="A322" s="85">
        <v>321</v>
      </c>
      <c r="B322" s="116">
        <v>0.33419089351802111</v>
      </c>
      <c r="C322" s="116">
        <v>0.22353152220051231</v>
      </c>
      <c r="D322" s="116">
        <v>0.16429287140053095</v>
      </c>
      <c r="E322" s="116">
        <v>0.78569879041051571</v>
      </c>
      <c r="F322" s="116">
        <v>0.98712250444949823</v>
      </c>
      <c r="G322" s="116">
        <v>0.20457312790251403</v>
      </c>
      <c r="H322" s="116">
        <v>0.31806552048872527</v>
      </c>
      <c r="I322" s="116">
        <v>0.33017621903607552</v>
      </c>
      <c r="J322" s="116">
        <v>0.9283030979651794</v>
      </c>
      <c r="K322" s="94">
        <v>0.61519550343995677</v>
      </c>
      <c r="L322" s="95"/>
      <c r="M322" s="96">
        <v>321</v>
      </c>
      <c r="N322" s="119">
        <v>-0.42836996647323233</v>
      </c>
      <c r="O322" s="119">
        <v>-0.76032047756965804</v>
      </c>
      <c r="P322" s="119">
        <v>-0.97696648926823582</v>
      </c>
      <c r="Q322" s="119">
        <v>0.7915854746298614</v>
      </c>
      <c r="R322" s="119">
        <v>2.2298863155223536</v>
      </c>
      <c r="S322" s="119">
        <v>-0.82539696785871453</v>
      </c>
      <c r="T322" s="119">
        <v>-0.47311513280539863</v>
      </c>
      <c r="U322" s="116">
        <v>-0.43942662471194477</v>
      </c>
      <c r="V322" s="116">
        <v>1.4632689367539127</v>
      </c>
      <c r="W322" s="88">
        <v>0.29288638869716621</v>
      </c>
      <c r="X322" s="50"/>
      <c r="Y322" s="89">
        <v>321</v>
      </c>
      <c r="Z322" s="116">
        <f>(幕後結果!$AB$2+幕後結果!$AB$4*幕後結果_最佳化!$N1323)*12/3</f>
        <v>-0.5801332268262489</v>
      </c>
      <c r="AA322" s="116">
        <f>(幕後結果!$AC$2+幕後結果!$AC$4*幕後結果_最佳化!$O1323)*12/3</f>
        <v>-2.4629147060394727</v>
      </c>
      <c r="AB322" s="116">
        <f>(幕後結果!$AD$2+幕後結果!$AD$4*幕後結果_最佳化!$P1323)*12/3</f>
        <v>-0.58986837997261909</v>
      </c>
      <c r="AC322" s="116">
        <f>(幕後結果!$AE$2+幕後結果!$AE$4*幕後結果_最佳化!$Q1323)*12/3</f>
        <v>1.0745039726114862</v>
      </c>
      <c r="AD322" s="116">
        <f>(幕後結果!$AF$2+幕後結果!$AF$4*幕後結果_最佳化!$R1323)*12/3</f>
        <v>1.3234715473303034</v>
      </c>
      <c r="AE322" s="116">
        <f>(幕後結果!$AG$2+幕後結果!$AG$4*幕後結果_最佳化!$S1323)*12/3</f>
        <v>-8.4703181974101871E-2</v>
      </c>
      <c r="AF322" s="116">
        <f>(幕後結果!$AH$2+幕後結果!$AH$4*幕後結果_最佳化!$T1323)*12/3</f>
        <v>1.0400642120824806</v>
      </c>
      <c r="AG322" s="116">
        <f>(幕後結果!$AI$2+幕後結果!$AI$4*幕後結果_最佳化!$U1323)*12/3</f>
        <v>-1.2028683991330844</v>
      </c>
      <c r="AH322" s="116">
        <f>(幕後結果!$AJ$2+幕後結果!$AJ$4*幕後結果_最佳化!$V1323)*12/3</f>
        <v>0.7673364866614607</v>
      </c>
      <c r="AI322" s="90">
        <f>(幕後結果!$AK$2+幕後結果!$AK$4*幕後結果_最佳化!$W1323)*12/3</f>
        <v>-0.11147728713334593</v>
      </c>
      <c r="AJ322" s="50"/>
      <c r="AK322" s="50"/>
      <c r="AL322" s="50"/>
      <c r="AM322" s="98">
        <v>321</v>
      </c>
      <c r="AN322" s="116">
        <f t="shared" si="53"/>
        <v>7.6570359494786258E-2</v>
      </c>
      <c r="AO322" s="116">
        <f t="shared" si="54"/>
        <v>1.4696992426545352E-2</v>
      </c>
      <c r="AP322" s="116">
        <f t="shared" si="55"/>
        <v>0.12742107541518716</v>
      </c>
      <c r="AQ322" s="116">
        <f t="shared" si="56"/>
        <v>1.9926239087363351E-3</v>
      </c>
      <c r="AR322" s="116">
        <f t="shared" si="57"/>
        <v>0.18989389109978685</v>
      </c>
      <c r="AS322" s="116">
        <f t="shared" si="58"/>
        <v>0.22104190137328611</v>
      </c>
      <c r="AT322" s="116">
        <f t="shared" si="59"/>
        <v>0.10902889307654569</v>
      </c>
      <c r="AU322" s="116">
        <f t="shared" si="60"/>
        <v>1.6011899224897954E-2</v>
      </c>
      <c r="AV322" s="116">
        <f t="shared" si="61"/>
        <v>9.6172568186771376E-2</v>
      </c>
      <c r="AW322" s="116">
        <f t="shared" si="62"/>
        <v>0.14716979579345699</v>
      </c>
      <c r="AX322" s="116">
        <f t="shared" si="63"/>
        <v>1</v>
      </c>
      <c r="AY322" s="116">
        <f>SUMPRODUCT(AN322:AW322,幕後結果_最佳化!$Z$1005:$AI$1005)</f>
        <v>0.16453419126133526</v>
      </c>
      <c r="AZ322" s="116">
        <f>(SUMPRODUCT(AN322:AW322,MMULT(AN322:AW322,幕後結果!$AB$9:$AK$18)))*252</f>
        <v>4.2929254276420518E-2</v>
      </c>
      <c r="BA322" s="116">
        <f t="shared" si="64"/>
        <v>0.20719376022559299</v>
      </c>
      <c r="BB322" s="92">
        <f t="shared" si="65"/>
        <v>0.5870552816305844</v>
      </c>
      <c r="BC322" s="50"/>
      <c r="BD322" s="50"/>
    </row>
    <row r="323" spans="1:56">
      <c r="A323" s="85">
        <v>322</v>
      </c>
      <c r="B323" s="116">
        <v>0.7054002417614802</v>
      </c>
      <c r="C323" s="116">
        <v>0.90912215072376745</v>
      </c>
      <c r="D323" s="116">
        <v>0.11725197349422922</v>
      </c>
      <c r="E323" s="116">
        <v>0.16557293312922061</v>
      </c>
      <c r="F323" s="116">
        <v>0.14248528251300008</v>
      </c>
      <c r="G323" s="116">
        <v>0.3169239263414525</v>
      </c>
      <c r="H323" s="116">
        <v>0.58191951196973268</v>
      </c>
      <c r="I323" s="116">
        <v>8.0094857602984737E-2</v>
      </c>
      <c r="J323" s="116">
        <v>9.4801764062069971E-2</v>
      </c>
      <c r="K323" s="94">
        <v>0.14755463072589792</v>
      </c>
      <c r="L323" s="95"/>
      <c r="M323" s="96">
        <v>322</v>
      </c>
      <c r="N323" s="119">
        <v>0.53999639803720023</v>
      </c>
      <c r="O323" s="119">
        <v>1.3353687158720613</v>
      </c>
      <c r="P323" s="119">
        <v>-1.1888366648549797</v>
      </c>
      <c r="Q323" s="119">
        <v>-0.97180841994445488</v>
      </c>
      <c r="R323" s="119">
        <v>-1.0692199638206994</v>
      </c>
      <c r="S323" s="119">
        <v>-0.47631798726521757</v>
      </c>
      <c r="T323" s="119">
        <v>0.20680650456495114</v>
      </c>
      <c r="U323" s="116">
        <v>-1.4044337885944953</v>
      </c>
      <c r="V323" s="116">
        <v>-1.3117528803887439</v>
      </c>
      <c r="W323" s="88">
        <v>-1.0469790050159338</v>
      </c>
      <c r="X323" s="50"/>
      <c r="Y323" s="89">
        <v>322</v>
      </c>
      <c r="Z323" s="116">
        <f>(幕後結果!$AB$2+幕後結果!$AB$4*幕後結果_最佳化!$N1324)*12/3</f>
        <v>0.62214241736339204</v>
      </c>
      <c r="AA323" s="116">
        <f>(幕後結果!$AC$2+幕後結果!$AC$4*幕後結果_最佳化!$O1324)*12/3</f>
        <v>0.5092344193573215</v>
      </c>
      <c r="AB323" s="116">
        <f>(幕後結果!$AD$2+幕後結果!$AD$4*幕後結果_最佳化!$P1324)*12/3</f>
        <v>-0.26883484330153851</v>
      </c>
      <c r="AC323" s="116">
        <f>(幕後結果!$AE$2+幕後結果!$AE$4*幕後結果_最佳化!$Q1324)*12/3</f>
        <v>0.16611167743809185</v>
      </c>
      <c r="AD323" s="116">
        <f>(幕後結果!$AF$2+幕後結果!$AF$4*幕後結果_最佳化!$R1324)*12/3</f>
        <v>-0.869299438963958</v>
      </c>
      <c r="AE323" s="116">
        <f>(幕後結果!$AG$2+幕後結果!$AG$4*幕後結果_最佳化!$S1324)*12/3</f>
        <v>-0.41674187930062345</v>
      </c>
      <c r="AF323" s="116">
        <f>(幕後結果!$AH$2+幕後結果!$AH$4*幕後結果_最佳化!$T1324)*12/3</f>
        <v>1.2596792826256578</v>
      </c>
      <c r="AG323" s="116">
        <f>(幕後結果!$AI$2+幕後結果!$AI$4*幕後結果_最佳化!$U1324)*12/3</f>
        <v>-2.4362518582224135</v>
      </c>
      <c r="AH323" s="116">
        <f>(幕後結果!$AJ$2+幕後結果!$AJ$4*幕後結果_最佳化!$V1324)*12/3</f>
        <v>-0.60936611062242485</v>
      </c>
      <c r="AI323" s="90">
        <f>(幕後結果!$AK$2+幕後結果!$AK$4*幕後結果_最佳化!$W1324)*12/3</f>
        <v>-0.98996297913140019</v>
      </c>
      <c r="AJ323" s="50"/>
      <c r="AK323" s="50"/>
      <c r="AL323" s="50"/>
      <c r="AM323" s="98">
        <v>322</v>
      </c>
      <c r="AN323" s="116">
        <f t="shared" si="53"/>
        <v>1.5482889498727661E-2</v>
      </c>
      <c r="AO323" s="116">
        <f t="shared" si="54"/>
        <v>0.11370327816320516</v>
      </c>
      <c r="AP323" s="116">
        <f t="shared" si="55"/>
        <v>7.5587521277999697E-2</v>
      </c>
      <c r="AQ323" s="116">
        <f t="shared" si="56"/>
        <v>0.17333300844456709</v>
      </c>
      <c r="AR323" s="116">
        <f t="shared" si="57"/>
        <v>3.5630409420789447E-2</v>
      </c>
      <c r="AS323" s="116">
        <f t="shared" si="58"/>
        <v>0.12194466677559167</v>
      </c>
      <c r="AT323" s="116">
        <f t="shared" si="59"/>
        <v>0.12016861191279216</v>
      </c>
      <c r="AU323" s="116">
        <f t="shared" si="60"/>
        <v>7.4066377794377192E-2</v>
      </c>
      <c r="AV323" s="116">
        <f t="shared" si="61"/>
        <v>0.14215493914308047</v>
      </c>
      <c r="AW323" s="116">
        <f t="shared" si="62"/>
        <v>0.12792829756886953</v>
      </c>
      <c r="AX323" s="116">
        <f t="shared" si="63"/>
        <v>1.0000000000000002</v>
      </c>
      <c r="AY323" s="116">
        <f>SUMPRODUCT(AN323:AW323,幕後結果_最佳化!$Z$1005:$AI$1005)</f>
        <v>0.11844547554953851</v>
      </c>
      <c r="AZ323" s="116">
        <f>(SUMPRODUCT(AN323:AW323,MMULT(AN323:AW323,幕後結果!$AB$9:$AK$18)))*252</f>
        <v>4.4338121691924873E-2</v>
      </c>
      <c r="BA323" s="116">
        <f t="shared" si="64"/>
        <v>0.2105661931363268</v>
      </c>
      <c r="BB323" s="92">
        <f t="shared" si="65"/>
        <v>0.35877305100267504</v>
      </c>
      <c r="BC323" s="50"/>
      <c r="BD323" s="50"/>
    </row>
    <row r="324" spans="1:56">
      <c r="A324" s="85">
        <v>323</v>
      </c>
      <c r="B324" s="116">
        <v>0.99106533175377964</v>
      </c>
      <c r="C324" s="116">
        <v>0.73997161815388224</v>
      </c>
      <c r="D324" s="116">
        <v>0.90748426772632618</v>
      </c>
      <c r="E324" s="116">
        <v>0.82175598128850869</v>
      </c>
      <c r="F324" s="116">
        <v>0.61513229812583847</v>
      </c>
      <c r="G324" s="116">
        <v>0.93686147323974711</v>
      </c>
      <c r="H324" s="116">
        <v>0.90039604481629665</v>
      </c>
      <c r="I324" s="116">
        <v>0.43954489633987559</v>
      </c>
      <c r="J324" s="116">
        <v>0.61949817043245181</v>
      </c>
      <c r="K324" s="94">
        <v>0.91207355212351637</v>
      </c>
      <c r="L324" s="95"/>
      <c r="M324" s="96">
        <v>323</v>
      </c>
      <c r="N324" s="119">
        <v>2.3683145466100055</v>
      </c>
      <c r="O324" s="119">
        <v>0.6432579081954608</v>
      </c>
      <c r="P324" s="119">
        <v>1.3254212748604273</v>
      </c>
      <c r="Q324" s="119">
        <v>0.92207772017883205</v>
      </c>
      <c r="R324" s="119">
        <v>0.29272101728612487</v>
      </c>
      <c r="S324" s="119">
        <v>1.528949137216534</v>
      </c>
      <c r="T324" s="119">
        <v>1.2838115240822039</v>
      </c>
      <c r="U324" s="116">
        <v>-0.15212316643181281</v>
      </c>
      <c r="V324" s="116">
        <v>0.30416306927386993</v>
      </c>
      <c r="W324" s="88">
        <v>1.3536348718985136</v>
      </c>
      <c r="X324" s="50"/>
      <c r="Y324" s="89">
        <v>323</v>
      </c>
      <c r="Z324" s="116">
        <f>(幕後結果!$AB$2+幕後結果!$AB$4*幕後結果_最佳化!$N1325)*12/3</f>
        <v>2.8920915403590826</v>
      </c>
      <c r="AA324" s="116">
        <f>(幕後結果!$AC$2+幕後結果!$AC$4*幕後結果_最佳化!$O1325)*12/3</f>
        <v>-0.28569119050955738</v>
      </c>
      <c r="AB324" s="116">
        <f>(幕後結果!$AD$2+幕後結果!$AD$4*幕後結果_最佳化!$P1325)*12/3</f>
        <v>2.3887358768164231</v>
      </c>
      <c r="AC324" s="116">
        <f>(幕後結果!$AE$2+幕後結果!$AE$4*幕後結果_最佳化!$Q1325)*12/3</f>
        <v>2.1213267347873344</v>
      </c>
      <c r="AD324" s="116">
        <f>(幕後結果!$AF$2+幕後結果!$AF$4*幕後結果_最佳化!$R1325)*12/3</f>
        <v>0.30228521513337037</v>
      </c>
      <c r="AE324" s="116">
        <f>(幕後結果!$AG$2+幕後結果!$AG$4*幕後結果_最佳化!$S1325)*12/3</f>
        <v>2.8982835044751059</v>
      </c>
      <c r="AF324" s="116">
        <f>(幕後結果!$AH$2+幕後結果!$AH$4*幕後結果_最佳化!$T1325)*12/3</f>
        <v>2.9087784878576008</v>
      </c>
      <c r="AG324" s="116">
        <f>(幕後結果!$AI$2+幕後結果!$AI$4*幕後結果_最佳化!$U1325)*12/3</f>
        <v>0.25759653159887863</v>
      </c>
      <c r="AH324" s="116">
        <f>(幕後結果!$AJ$2+幕後結果!$AJ$4*幕後結果_最佳化!$V1325)*12/3</f>
        <v>1.4221170048687333</v>
      </c>
      <c r="AI324" s="90">
        <f>(幕後結果!$AK$2+幕後結果!$AK$4*幕後結果_最佳化!$W1325)*12/3</f>
        <v>1.1229243083163798</v>
      </c>
      <c r="AJ324" s="50"/>
      <c r="AK324" s="50"/>
      <c r="AL324" s="50"/>
      <c r="AM324" s="98">
        <v>323</v>
      </c>
      <c r="AN324" s="116">
        <f t="shared" ref="AN324:AN387" si="66">B1325/SUM($B1325:$K1325)</f>
        <v>3.0447602743155607E-2</v>
      </c>
      <c r="AO324" s="116">
        <f t="shared" ref="AO324:AO387" si="67">C1325/SUM($B1325:$K1325)</f>
        <v>7.4299425363118107E-2</v>
      </c>
      <c r="AP324" s="116">
        <f t="shared" ref="AP324:AP387" si="68">D1325/SUM($B1325:$K1325)</f>
        <v>0.22760740977540109</v>
      </c>
      <c r="AQ324" s="116">
        <f t="shared" ref="AQ324:AQ387" si="69">E1325/SUM($B1325:$K1325)</f>
        <v>9.3539281896926771E-2</v>
      </c>
      <c r="AR324" s="116">
        <f t="shared" ref="AR324:AR387" si="70">F1325/SUM($B1325:$K1325)</f>
        <v>0.10395738872255927</v>
      </c>
      <c r="AS324" s="116">
        <f t="shared" ref="AS324:AS387" si="71">G1325/SUM($B1325:$K1325)</f>
        <v>1.1744423756865217E-2</v>
      </c>
      <c r="AT324" s="116">
        <f t="shared" ref="AT324:AT387" si="72">H1325/SUM($B1325:$K1325)</f>
        <v>0.16377138634510333</v>
      </c>
      <c r="AU324" s="116">
        <f t="shared" ref="AU324:AU387" si="73">I1325/SUM($B1325:$K1325)</f>
        <v>8.4446444109945187E-2</v>
      </c>
      <c r="AV324" s="116">
        <f t="shared" ref="AV324:AV387" si="74">J1325/SUM($B1325:$K1325)</f>
        <v>5.9454452228086395E-2</v>
      </c>
      <c r="AW324" s="116">
        <f t="shared" ref="AW324:AW387" si="75">K1325/SUM($B1325:$K1325)</f>
        <v>0.15073218505883887</v>
      </c>
      <c r="AX324" s="116">
        <f t="shared" ref="AX324:AX387" si="76">SUM(AN324:AW324)</f>
        <v>0.99999999999999989</v>
      </c>
      <c r="AY324" s="116">
        <f>SUMPRODUCT(AN324:AW324,幕後結果_最佳化!$Z$1005:$AI$1005)</f>
        <v>0.14629807146414547</v>
      </c>
      <c r="AZ324" s="116">
        <f>(SUMPRODUCT(AN324:AW324,MMULT(AN324:AW324,幕後結果!$AB$9:$AK$18)))*252</f>
        <v>4.083472852135895E-2</v>
      </c>
      <c r="BA324" s="116">
        <f t="shared" ref="BA324:BA387" si="77">AZ324^0.5</f>
        <v>0.20207604638194737</v>
      </c>
      <c r="BB324" s="92">
        <f t="shared" ref="BB324:BB387" si="78">(AY324-$BC$2)/$BA324</f>
        <v>0.51167901052810105</v>
      </c>
      <c r="BC324" s="50"/>
      <c r="BD324" s="50"/>
    </row>
    <row r="325" spans="1:56">
      <c r="A325" s="85">
        <v>324</v>
      </c>
      <c r="B325" s="116">
        <v>0.40564275683745787</v>
      </c>
      <c r="C325" s="116">
        <v>0.21998460578733781</v>
      </c>
      <c r="D325" s="116">
        <v>0.99010822907579454</v>
      </c>
      <c r="E325" s="116">
        <v>8.1332741289348087E-2</v>
      </c>
      <c r="F325" s="116">
        <v>0.38128568419774678</v>
      </c>
      <c r="G325" s="116">
        <v>0.22304085667130491</v>
      </c>
      <c r="H325" s="116">
        <v>0.74390799820158904</v>
      </c>
      <c r="I325" s="116">
        <v>0.76703754112364297</v>
      </c>
      <c r="J325" s="116">
        <v>0.74636688283651731</v>
      </c>
      <c r="K325" s="94">
        <v>8.5122187991357734E-2</v>
      </c>
      <c r="L325" s="95"/>
      <c r="M325" s="96">
        <v>324</v>
      </c>
      <c r="N325" s="119">
        <v>-0.23876796291439722</v>
      </c>
      <c r="O325" s="119">
        <v>-0.77224520627003213</v>
      </c>
      <c r="P325" s="119">
        <v>2.3304279900491505</v>
      </c>
      <c r="Q325" s="119">
        <v>-1.3961627784036048</v>
      </c>
      <c r="R325" s="119">
        <v>-0.30210585608066926</v>
      </c>
      <c r="S325" s="119">
        <v>-0.76196362670608719</v>
      </c>
      <c r="T325" s="119">
        <v>0.65544077892022012</v>
      </c>
      <c r="U325" s="116">
        <v>0.7291254669404249</v>
      </c>
      <c r="V325" s="116">
        <v>0.66310043149862619</v>
      </c>
      <c r="W325" s="88">
        <v>-1.3714190061398475</v>
      </c>
      <c r="X325" s="50"/>
      <c r="Y325" s="89">
        <v>324</v>
      </c>
      <c r="Z325" s="116">
        <f>(幕後結果!$AB$2+幕後結果!$AB$4*幕後結果_最佳化!$N1326)*12/3</f>
        <v>-0.34473278405726715</v>
      </c>
      <c r="AA325" s="116">
        <f>(幕後結果!$AC$2+幕後結果!$AC$4*幕後結果_最佳化!$O1326)*12/3</f>
        <v>-2.462874267769692</v>
      </c>
      <c r="AB325" s="116">
        <f>(幕後結果!$AD$2+幕後結果!$AD$4*幕後結果_最佳化!$P1326)*12/3</f>
        <v>2.3300479288431832</v>
      </c>
      <c r="AC325" s="116">
        <f>(幕後結果!$AE$2+幕後結果!$AE$4*幕後結果_最佳化!$Q1326)*12/3</f>
        <v>0.27695769851896446</v>
      </c>
      <c r="AD325" s="116">
        <f>(幕後結果!$AF$2+幕後結果!$AF$4*幕後結果_最佳化!$R1326)*12/3</f>
        <v>-0.24825115091297437</v>
      </c>
      <c r="AE325" s="116">
        <f>(幕後結果!$AG$2+幕後結果!$AG$4*幕後結果_最佳化!$S1326)*12/3</f>
        <v>-0.84218400545173699</v>
      </c>
      <c r="AF325" s="116">
        <f>(幕後結果!$AH$2+幕後結果!$AH$4*幕後結果_最佳化!$T1326)*12/3</f>
        <v>2.0168782694588963</v>
      </c>
      <c r="AG325" s="116">
        <f>(幕後結果!$AI$2+幕後結果!$AI$4*幕後結果_最佳化!$U1326)*12/3</f>
        <v>-0.1571133681432153</v>
      </c>
      <c r="AH325" s="116">
        <f>(幕後結果!$AJ$2+幕後結果!$AJ$4*幕後結果_最佳化!$V1326)*12/3</f>
        <v>0.70121263378578946</v>
      </c>
      <c r="AI325" s="90">
        <f>(幕後結果!$AK$2+幕後結果!$AK$4*幕後結果_最佳化!$W1326)*12/3</f>
        <v>-1.2902796956477465</v>
      </c>
      <c r="AJ325" s="50"/>
      <c r="AK325" s="50"/>
      <c r="AL325" s="50"/>
      <c r="AM325" s="98">
        <v>324</v>
      </c>
      <c r="AN325" s="116">
        <f t="shared" si="66"/>
        <v>0.15879984875265338</v>
      </c>
      <c r="AO325" s="116">
        <f t="shared" si="67"/>
        <v>0.16191214827294939</v>
      </c>
      <c r="AP325" s="116">
        <f t="shared" si="68"/>
        <v>6.0645651148560964E-2</v>
      </c>
      <c r="AQ325" s="116">
        <f t="shared" si="69"/>
        <v>0.17715982917757225</v>
      </c>
      <c r="AR325" s="116">
        <f t="shared" si="70"/>
        <v>4.2816158299995473E-2</v>
      </c>
      <c r="AS325" s="116">
        <f t="shared" si="71"/>
        <v>0.12953608222667456</v>
      </c>
      <c r="AT325" s="116">
        <f t="shared" si="72"/>
        <v>3.4439858749325349E-2</v>
      </c>
      <c r="AU325" s="116">
        <f t="shared" si="73"/>
        <v>9.0301214341133459E-2</v>
      </c>
      <c r="AV325" s="116">
        <f t="shared" si="74"/>
        <v>0.12829536318876211</v>
      </c>
      <c r="AW325" s="116">
        <f t="shared" si="75"/>
        <v>1.609384584237299E-2</v>
      </c>
      <c r="AX325" s="116">
        <f t="shared" si="76"/>
        <v>0.99999999999999989</v>
      </c>
      <c r="AY325" s="116">
        <f>SUMPRODUCT(AN325:AW325,幕後結果_最佳化!$Z$1005:$AI$1005)</f>
        <v>-1.9375114728365554E-2</v>
      </c>
      <c r="AZ325" s="116">
        <f>(SUMPRODUCT(AN325:AW325,MMULT(AN325:AW325,幕後結果!$AB$9:$AK$18)))*252</f>
        <v>5.7906177003071255E-2</v>
      </c>
      <c r="BA325" s="116">
        <f t="shared" si="77"/>
        <v>0.24063702334235948</v>
      </c>
      <c r="BB325" s="92">
        <f t="shared" si="78"/>
        <v>-0.25879274046606454</v>
      </c>
      <c r="BC325" s="50"/>
      <c r="BD325" s="50"/>
    </row>
    <row r="326" spans="1:56">
      <c r="A326" s="85">
        <v>325</v>
      </c>
      <c r="B326" s="116">
        <v>0.73531631823500621</v>
      </c>
      <c r="C326" s="116">
        <v>0.70082485091910374</v>
      </c>
      <c r="D326" s="116">
        <v>0.44347002533962265</v>
      </c>
      <c r="E326" s="116">
        <v>0.66790442885846946</v>
      </c>
      <c r="F326" s="116">
        <v>0.53619366913969202</v>
      </c>
      <c r="G326" s="116">
        <v>0.38991607200678891</v>
      </c>
      <c r="H326" s="116">
        <v>0.62804166313078569</v>
      </c>
      <c r="I326" s="116">
        <v>0.98931159990606621</v>
      </c>
      <c r="J326" s="116">
        <v>0.77913433588214054</v>
      </c>
      <c r="K326" s="94">
        <v>0.69900045349160744</v>
      </c>
      <c r="L326" s="95"/>
      <c r="M326" s="96">
        <v>325</v>
      </c>
      <c r="N326" s="119">
        <v>0.62897203639469457</v>
      </c>
      <c r="O326" s="119">
        <v>0.52677434859313088</v>
      </c>
      <c r="P326" s="119">
        <v>-0.14217718722321573</v>
      </c>
      <c r="Q326" s="119">
        <v>0.43413399262690122</v>
      </c>
      <c r="R326" s="119">
        <v>9.0848890398789489E-2</v>
      </c>
      <c r="S326" s="119">
        <v>-0.27953778627087483</v>
      </c>
      <c r="T326" s="119">
        <v>0.32667108303586451</v>
      </c>
      <c r="U326" s="116">
        <v>2.3012624619432267</v>
      </c>
      <c r="V326" s="116">
        <v>0.76927288865145227</v>
      </c>
      <c r="W326" s="88">
        <v>0.52152787415941615</v>
      </c>
      <c r="X326" s="50"/>
      <c r="Y326" s="89">
        <v>325</v>
      </c>
      <c r="Z326" s="116">
        <f>(幕後結果!$AB$2+幕後結果!$AB$4*幕後結果_最佳化!$N1327)*12/3</f>
        <v>0.73261015647938488</v>
      </c>
      <c r="AA326" s="116">
        <f>(幕後結果!$AC$2+幕後結果!$AC$4*幕後結果_最佳化!$O1327)*12/3</f>
        <v>-0.59733693279715383</v>
      </c>
      <c r="AB326" s="116">
        <f>(幕後結果!$AD$2+幕後結果!$AD$4*幕後結果_最佳化!$P1327)*12/3</f>
        <v>0.58218823679864184</v>
      </c>
      <c r="AC326" s="116">
        <f>(幕後結果!$AE$2+幕後結果!$AE$4*幕後結果_最佳化!$Q1327)*12/3</f>
        <v>1.2977665390059001</v>
      </c>
      <c r="AD326" s="116">
        <f>(幕後結果!$AF$2+幕後結果!$AF$4*幕後結果_最佳化!$R1327)*12/3</f>
        <v>3.7205401173063937E-2</v>
      </c>
      <c r="AE326" s="116">
        <f>(幕後結果!$AG$2+幕後結果!$AG$4*幕後結果_最佳化!$S1327)*12/3</f>
        <v>0.61876581309583378</v>
      </c>
      <c r="AF326" s="116">
        <f>(幕後結果!$AH$2+幕後結果!$AH$4*幕後結果_最佳化!$T1327)*12/3</f>
        <v>1.5969388899483052</v>
      </c>
      <c r="AG326" s="116">
        <f>(幕後結果!$AI$2+幕後結果!$AI$4*幕後結果_最佳化!$U1327)*12/3</f>
        <v>2.0990396319927775</v>
      </c>
      <c r="AH326" s="116">
        <f>(幕後結果!$AJ$2+幕後結果!$AJ$4*幕後結果_最佳化!$V1327)*12/3</f>
        <v>1.2817222849220691</v>
      </c>
      <c r="AI326" s="90">
        <f>(幕後結果!$AK$2+幕後結果!$AK$4*幕後結果_最佳化!$W1327)*12/3</f>
        <v>0.15660183004685774</v>
      </c>
      <c r="AJ326" s="50"/>
      <c r="AK326" s="50"/>
      <c r="AL326" s="50"/>
      <c r="AM326" s="98">
        <v>325</v>
      </c>
      <c r="AN326" s="116">
        <f t="shared" si="66"/>
        <v>4.4111486573950365E-2</v>
      </c>
      <c r="AO326" s="116">
        <f t="shared" si="67"/>
        <v>1.4364268623749768E-2</v>
      </c>
      <c r="AP326" s="116">
        <f t="shared" si="68"/>
        <v>0.20279686595977955</v>
      </c>
      <c r="AQ326" s="116">
        <f t="shared" si="69"/>
        <v>0.15712283051879561</v>
      </c>
      <c r="AR326" s="116">
        <f t="shared" si="70"/>
        <v>0.13061631226952697</v>
      </c>
      <c r="AS326" s="116">
        <f t="shared" si="71"/>
        <v>3.8675183187534046E-2</v>
      </c>
      <c r="AT326" s="116">
        <f t="shared" si="72"/>
        <v>0.14011059917994645</v>
      </c>
      <c r="AU326" s="116">
        <f t="shared" si="73"/>
        <v>0.11091324040635028</v>
      </c>
      <c r="AV326" s="116">
        <f t="shared" si="74"/>
        <v>6.3318021986154258E-2</v>
      </c>
      <c r="AW326" s="116">
        <f t="shared" si="75"/>
        <v>9.7971191294212875E-2</v>
      </c>
      <c r="AX326" s="116">
        <f t="shared" si="76"/>
        <v>1.0000000000000002</v>
      </c>
      <c r="AY326" s="116">
        <f>SUMPRODUCT(AN326:AW326,幕後結果_最佳化!$Z$1005:$AI$1005)</f>
        <v>0.2524654337405422</v>
      </c>
      <c r="AZ326" s="116">
        <f>(SUMPRODUCT(AN326:AW326,MMULT(AN326:AW326,幕後結果!$AB$9:$AK$18)))*252</f>
        <v>4.0269396481727185E-2</v>
      </c>
      <c r="BA326" s="116">
        <f t="shared" si="77"/>
        <v>0.2006723610309282</v>
      </c>
      <c r="BB326" s="92">
        <f t="shared" si="78"/>
        <v>1.0443163805116311</v>
      </c>
      <c r="BC326" s="50"/>
      <c r="BD326" s="50"/>
    </row>
    <row r="327" spans="1:56">
      <c r="A327" s="85">
        <v>326</v>
      </c>
      <c r="B327" s="116">
        <v>0.68071462272194627</v>
      </c>
      <c r="C327" s="116">
        <v>0.88391454916072809</v>
      </c>
      <c r="D327" s="116">
        <v>0.12863496214282133</v>
      </c>
      <c r="E327" s="116">
        <v>0.7013316695962204</v>
      </c>
      <c r="F327" s="116">
        <v>0.82139067125889698</v>
      </c>
      <c r="G327" s="116">
        <v>0.28420285271928414</v>
      </c>
      <c r="H327" s="116">
        <v>8.5848008856395763E-2</v>
      </c>
      <c r="I327" s="116">
        <v>0.34812810238184122</v>
      </c>
      <c r="J327" s="116">
        <v>0.3098431162409061</v>
      </c>
      <c r="K327" s="94">
        <v>0.8674737318798118</v>
      </c>
      <c r="L327" s="95"/>
      <c r="M327" s="96">
        <v>326</v>
      </c>
      <c r="N327" s="119">
        <v>0.46969805935979669</v>
      </c>
      <c r="O327" s="119">
        <v>1.1947853599967053</v>
      </c>
      <c r="P327" s="119">
        <v>-1.1328674420883948</v>
      </c>
      <c r="Q327" s="119">
        <v>0.52823439329038657</v>
      </c>
      <c r="R327" s="119">
        <v>0.92067782388897668</v>
      </c>
      <c r="S327" s="119">
        <v>-0.57040106790033829</v>
      </c>
      <c r="T327" s="119">
        <v>-1.3667744369229267</v>
      </c>
      <c r="U327" s="116">
        <v>-0.39037914783014349</v>
      </c>
      <c r="V327" s="116">
        <v>-0.49629508641842512</v>
      </c>
      <c r="W327" s="88">
        <v>1.1145284734354013</v>
      </c>
      <c r="X327" s="50"/>
      <c r="Y327" s="89">
        <v>326</v>
      </c>
      <c r="Z327" s="116">
        <f>(幕後結果!$AB$2+幕後結果!$AB$4*幕後結果_最佳化!$N1328)*12/3</f>
        <v>0.53486348707798737</v>
      </c>
      <c r="AA327" s="116">
        <f>(幕後結果!$AC$2+幕後結果!$AC$4*幕後結果_最佳化!$O1328)*12/3</f>
        <v>0.30939242619685614</v>
      </c>
      <c r="AB327" s="116">
        <f>(幕後結果!$AD$2+幕後結果!$AD$4*幕後結果_最佳化!$P1328)*12/3</f>
        <v>-0.25581938059706721</v>
      </c>
      <c r="AC327" s="116">
        <f>(幕後結果!$AE$2+幕後結果!$AE$4*幕後結果_最佳化!$Q1328)*12/3</f>
        <v>1.2385557351139154</v>
      </c>
      <c r="AD327" s="116">
        <f>(幕後結果!$AF$2+幕後結果!$AF$4*幕後結果_最佳化!$R1328)*12/3</f>
        <v>0.58634310597810013</v>
      </c>
      <c r="AE327" s="116">
        <f>(幕後結果!$AG$2+幕後結果!$AG$4*幕後結果_最佳化!$S1328)*12/3</f>
        <v>0.49422012729316606</v>
      </c>
      <c r="AF327" s="116">
        <f>(幕後結果!$AH$2+幕後結果!$AH$4*幕後結果_最佳化!$T1328)*12/3</f>
        <v>0.10647641165184107</v>
      </c>
      <c r="AG327" s="116">
        <f>(幕後結果!$AI$2+幕後結果!$AI$4*幕後結果_最佳化!$U1328)*12/3</f>
        <v>-1.0031373670707684</v>
      </c>
      <c r="AH327" s="116">
        <f>(幕後結果!$AJ$2+幕後結果!$AJ$4*幕後結果_最佳化!$V1328)*12/3</f>
        <v>-8.4415321641279573E-2</v>
      </c>
      <c r="AI327" s="90">
        <f>(幕後結果!$AK$2+幕後結果!$AK$4*幕後結果_最佳化!$W1328)*12/3</f>
        <v>0.3517164103650548</v>
      </c>
      <c r="AJ327" s="50"/>
      <c r="AK327" s="50"/>
      <c r="AL327" s="50"/>
      <c r="AM327" s="98">
        <v>326</v>
      </c>
      <c r="AN327" s="116">
        <f t="shared" si="66"/>
        <v>0.17337058263127339</v>
      </c>
      <c r="AO327" s="116">
        <f t="shared" si="67"/>
        <v>0.15082731164027979</v>
      </c>
      <c r="AP327" s="116">
        <f t="shared" si="68"/>
        <v>0.10700644912903104</v>
      </c>
      <c r="AQ327" s="116">
        <f t="shared" si="69"/>
        <v>9.9463586470282847E-2</v>
      </c>
      <c r="AR327" s="116">
        <f t="shared" si="70"/>
        <v>0.1007300070492877</v>
      </c>
      <c r="AS327" s="116">
        <f t="shared" si="71"/>
        <v>1.4593572565571972E-2</v>
      </c>
      <c r="AT327" s="116">
        <f t="shared" si="72"/>
        <v>0.10810033623355556</v>
      </c>
      <c r="AU327" s="116">
        <f t="shared" si="73"/>
        <v>9.4149372563970643E-2</v>
      </c>
      <c r="AV327" s="116">
        <f t="shared" si="74"/>
        <v>0.11153169243269505</v>
      </c>
      <c r="AW327" s="116">
        <f t="shared" si="75"/>
        <v>4.0227089284052067E-2</v>
      </c>
      <c r="AX327" s="116">
        <f t="shared" si="76"/>
        <v>0.99999999999999989</v>
      </c>
      <c r="AY327" s="116">
        <f>SUMPRODUCT(AN327:AW327,幕後結果_最佳化!$Z$1005:$AI$1005)</f>
        <v>-2.7217540178513799E-2</v>
      </c>
      <c r="AZ327" s="116">
        <f>(SUMPRODUCT(AN327:AW327,MMULT(AN327:AW327,幕後結果!$AB$9:$AK$18)))*252</f>
        <v>5.174106299266297E-2</v>
      </c>
      <c r="BA327" s="116">
        <f t="shared" si="77"/>
        <v>0.22746661951298033</v>
      </c>
      <c r="BB327" s="92">
        <f t="shared" si="78"/>
        <v>-0.30825419715930036</v>
      </c>
      <c r="BC327" s="50"/>
      <c r="BD327" s="50"/>
    </row>
    <row r="328" spans="1:56">
      <c r="A328" s="85">
        <v>327</v>
      </c>
      <c r="B328" s="116">
        <v>0.9444793862631542</v>
      </c>
      <c r="C328" s="116">
        <v>0.42982663808458099</v>
      </c>
      <c r="D328" s="116">
        <v>0.58785383569026317</v>
      </c>
      <c r="E328" s="116">
        <v>0.6422545666570243</v>
      </c>
      <c r="F328" s="116">
        <v>1.4351587519728426E-2</v>
      </c>
      <c r="G328" s="116">
        <v>6.7280685117998118E-2</v>
      </c>
      <c r="H328" s="116">
        <v>0.62742897867482172</v>
      </c>
      <c r="I328" s="116">
        <v>0.97552197796283324</v>
      </c>
      <c r="J328" s="116">
        <v>0.55627330510683537</v>
      </c>
      <c r="K328" s="94">
        <v>0.33139181411218588</v>
      </c>
      <c r="L328" s="95"/>
      <c r="M328" s="96">
        <v>327</v>
      </c>
      <c r="N328" s="119">
        <v>1.5935305189933875</v>
      </c>
      <c r="O328" s="119">
        <v>-0.17681554770997321</v>
      </c>
      <c r="P328" s="119">
        <v>0.22202768887942409</v>
      </c>
      <c r="Q328" s="119">
        <v>0.3644917052584758</v>
      </c>
      <c r="R328" s="119">
        <v>-2.1875393340098488</v>
      </c>
      <c r="S328" s="119">
        <v>-1.496354229600001</v>
      </c>
      <c r="T328" s="119">
        <v>0.32505156887517672</v>
      </c>
      <c r="U328" s="116">
        <v>1.9689742852279168</v>
      </c>
      <c r="V328" s="116">
        <v>0.14152730636301492</v>
      </c>
      <c r="W328" s="88">
        <v>-0.4360731899115125</v>
      </c>
      <c r="X328" s="50"/>
      <c r="Y328" s="89">
        <v>327</v>
      </c>
      <c r="Z328" s="116">
        <f>(幕後結果!$AB$2+幕後結果!$AB$4*幕後結果_最佳化!$N1329)*12/3</f>
        <v>1.9301581233702081</v>
      </c>
      <c r="AA328" s="116">
        <f>(幕後結果!$AC$2+幕後結果!$AC$4*幕後結果_最佳化!$O1329)*12/3</f>
        <v>-1.4831293862147952</v>
      </c>
      <c r="AB328" s="116">
        <f>(幕後結果!$AD$2+幕後結果!$AD$4*幕後結果_最佳化!$P1329)*12/3</f>
        <v>1.1166165918688296</v>
      </c>
      <c r="AC328" s="116">
        <f>(幕後結果!$AE$2+幕後結果!$AE$4*幕後結果_最佳化!$Q1329)*12/3</f>
        <v>1.2688376219462034</v>
      </c>
      <c r="AD328" s="116">
        <f>(幕後結果!$AF$2+幕後結果!$AF$4*幕後結果_最佳化!$R1329)*12/3</f>
        <v>-1.579844790854505</v>
      </c>
      <c r="AE328" s="116">
        <f>(幕後結果!$AG$2+幕後結果!$AG$4*幕後結果_最佳化!$S1329)*12/3</f>
        <v>-0.4377017389712366</v>
      </c>
      <c r="AF328" s="116">
        <f>(幕後結果!$AH$2+幕後結果!$AH$4*幕後結果_最佳化!$T1329)*12/3</f>
        <v>1.3905892598377561</v>
      </c>
      <c r="AG328" s="116">
        <f>(幕後結果!$AI$2+幕後結果!$AI$4*幕後結果_最佳化!$U1329)*12/3</f>
        <v>1.799059216121498</v>
      </c>
      <c r="AH328" s="116">
        <f>(幕後結果!$AJ$2+幕後結果!$AJ$4*幕後結果_最佳化!$V1329)*12/3</f>
        <v>0.63195160261990735</v>
      </c>
      <c r="AI328" s="90">
        <f>(幕後結果!$AK$2+幕後結果!$AK$4*幕後結果_最佳化!$W1329)*12/3</f>
        <v>-0.6845808402269622</v>
      </c>
      <c r="AJ328" s="50"/>
      <c r="AK328" s="50"/>
      <c r="AL328" s="50"/>
      <c r="AM328" s="98">
        <v>327</v>
      </c>
      <c r="AN328" s="116">
        <f t="shared" si="66"/>
        <v>3.7278824070240336E-2</v>
      </c>
      <c r="AO328" s="116">
        <f t="shared" si="67"/>
        <v>9.815075548220617E-2</v>
      </c>
      <c r="AP328" s="116">
        <f t="shared" si="68"/>
        <v>0.16877625662677345</v>
      </c>
      <c r="AQ328" s="116">
        <f t="shared" si="69"/>
        <v>7.6285510827237946E-2</v>
      </c>
      <c r="AR328" s="116">
        <f t="shared" si="70"/>
        <v>4.5188222863691604E-2</v>
      </c>
      <c r="AS328" s="116">
        <f t="shared" si="71"/>
        <v>0.19203551176857839</v>
      </c>
      <c r="AT328" s="116">
        <f t="shared" si="72"/>
        <v>1.0997101463394368E-2</v>
      </c>
      <c r="AU328" s="116">
        <f t="shared" si="73"/>
        <v>0.16138340616370031</v>
      </c>
      <c r="AV328" s="116">
        <f t="shared" si="74"/>
        <v>0.1769722431912705</v>
      </c>
      <c r="AW328" s="116">
        <f t="shared" si="75"/>
        <v>3.2932167542907051E-2</v>
      </c>
      <c r="AX328" s="116">
        <f t="shared" si="76"/>
        <v>1</v>
      </c>
      <c r="AY328" s="116">
        <f>SUMPRODUCT(AN328:AW328,幕後結果_最佳化!$Z$1005:$AI$1005)</f>
        <v>-3.9721974439279731E-2</v>
      </c>
      <c r="AZ328" s="116">
        <f>(SUMPRODUCT(AN328:AW328,MMULT(AN328:AW328,幕後結果!$AB$9:$AK$18)))*252</f>
        <v>5.5362805191687743E-2</v>
      </c>
      <c r="BA328" s="116">
        <f t="shared" si="77"/>
        <v>0.23529301985330492</v>
      </c>
      <c r="BB328" s="92">
        <f t="shared" si="78"/>
        <v>-0.35114502967742511</v>
      </c>
      <c r="BC328" s="50"/>
      <c r="BD328" s="50"/>
    </row>
    <row r="329" spans="1:56">
      <c r="A329" s="85">
        <v>328</v>
      </c>
      <c r="B329" s="116">
        <v>0.46189130101735687</v>
      </c>
      <c r="C329" s="116">
        <v>0.88745149652646305</v>
      </c>
      <c r="D329" s="116">
        <v>0.11138873420394746</v>
      </c>
      <c r="E329" s="116">
        <v>0.86159912162057117</v>
      </c>
      <c r="F329" s="116">
        <v>0.15719497562538631</v>
      </c>
      <c r="G329" s="116">
        <v>5.6487843276964878E-2</v>
      </c>
      <c r="H329" s="116">
        <v>0.73814996773144759</v>
      </c>
      <c r="I329" s="116">
        <v>0.63353333411776913</v>
      </c>
      <c r="J329" s="116">
        <v>7.5071885429125684E-2</v>
      </c>
      <c r="K329" s="94">
        <v>0.19077932110868279</v>
      </c>
      <c r="L329" s="95"/>
      <c r="M329" s="96">
        <v>328</v>
      </c>
      <c r="N329" s="119">
        <v>-9.567008319486732E-2</v>
      </c>
      <c r="O329" s="119">
        <v>1.2130858301148437</v>
      </c>
      <c r="P329" s="119">
        <v>-1.2191758172116809</v>
      </c>
      <c r="Q329" s="119">
        <v>1.0875320171801861</v>
      </c>
      <c r="R329" s="119">
        <v>-1.0060532588005473</v>
      </c>
      <c r="S329" s="119">
        <v>-1.5849588389680045</v>
      </c>
      <c r="T329" s="119">
        <v>0.63765226625174709</v>
      </c>
      <c r="U329" s="116">
        <v>0.34122615898150588</v>
      </c>
      <c r="V329" s="116">
        <v>-1.4390238311137946</v>
      </c>
      <c r="W329" s="88">
        <v>-0.8750280525538553</v>
      </c>
      <c r="X329" s="50"/>
      <c r="Y329" s="89">
        <v>328</v>
      </c>
      <c r="Z329" s="116">
        <f>(幕後結果!$AB$2+幕後結果!$AB$4*幕後結果_最佳化!$N1330)*12/3</f>
        <v>-0.16706955469784213</v>
      </c>
      <c r="AA329" s="116">
        <f>(幕後結果!$AC$2+幕後結果!$AC$4*幕後結果_最佳化!$O1330)*12/3</f>
        <v>0.28548975586997805</v>
      </c>
      <c r="AB329" s="116">
        <f>(幕後結果!$AD$2+幕後結果!$AD$4*幕後結果_最佳化!$P1330)*12/3</f>
        <v>-0.49897718763680809</v>
      </c>
      <c r="AC329" s="116">
        <f>(幕後結果!$AE$2+幕後結果!$AE$4*幕後結果_最佳化!$Q1330)*12/3</f>
        <v>1.5932767878398051</v>
      </c>
      <c r="AD329" s="116">
        <f>(幕後結果!$AF$2+幕後結果!$AF$4*幕後結果_最佳化!$R1330)*12/3</f>
        <v>-0.64771826472403915</v>
      </c>
      <c r="AE329" s="116">
        <f>(幕後結果!$AG$2+幕後結果!$AG$4*幕後結果_最佳化!$S1330)*12/3</f>
        <v>-0.25725121997067513</v>
      </c>
      <c r="AF329" s="116">
        <f>(幕後結果!$AH$2+幕後結果!$AH$4*幕後結果_最佳化!$T1330)*12/3</f>
        <v>1.3733972455411962</v>
      </c>
      <c r="AG329" s="116">
        <f>(幕後結果!$AI$2+幕後結果!$AI$4*幕後結果_最佳化!$U1330)*12/3</f>
        <v>-0.8127304858952753</v>
      </c>
      <c r="AH329" s="116">
        <f>(幕後結果!$AJ$2+幕後結果!$AJ$4*幕後結果_最佳化!$V1330)*12/3</f>
        <v>-0.50962958889098231</v>
      </c>
      <c r="AI329" s="90">
        <f>(幕後結果!$AK$2+幕後結果!$AK$4*幕後結果_最佳化!$W1330)*12/3</f>
        <v>-0.94661036502696483</v>
      </c>
      <c r="AJ329" s="50"/>
      <c r="AK329" s="50"/>
      <c r="AL329" s="50"/>
      <c r="AM329" s="98">
        <v>328</v>
      </c>
      <c r="AN329" s="116">
        <f t="shared" si="66"/>
        <v>1.6707328397100801E-2</v>
      </c>
      <c r="AO329" s="116">
        <f t="shared" si="67"/>
        <v>0.1099992884087639</v>
      </c>
      <c r="AP329" s="116">
        <f t="shared" si="68"/>
        <v>0.10964714634943531</v>
      </c>
      <c r="AQ329" s="116">
        <f t="shared" si="69"/>
        <v>0.11392045300409079</v>
      </c>
      <c r="AR329" s="116">
        <f t="shared" si="70"/>
        <v>0.1293185910446793</v>
      </c>
      <c r="AS329" s="116">
        <f t="shared" si="71"/>
        <v>0.1709382913807499</v>
      </c>
      <c r="AT329" s="116">
        <f t="shared" si="72"/>
        <v>6.2825269250761928E-2</v>
      </c>
      <c r="AU329" s="116">
        <f t="shared" si="73"/>
        <v>0.11770246474592488</v>
      </c>
      <c r="AV329" s="116">
        <f t="shared" si="74"/>
        <v>0.12252913664962645</v>
      </c>
      <c r="AW329" s="116">
        <f t="shared" si="75"/>
        <v>4.6412030768866679E-2</v>
      </c>
      <c r="AX329" s="116">
        <f t="shared" si="76"/>
        <v>1</v>
      </c>
      <c r="AY329" s="116">
        <f>SUMPRODUCT(AN329:AW329,幕後結果_最佳化!$Z$1005:$AI$1005)</f>
        <v>2.3679612748122796E-2</v>
      </c>
      <c r="AZ329" s="116">
        <f>(SUMPRODUCT(AN329:AW329,MMULT(AN329:AW329,幕後結果!$AB$9:$AK$18)))*252</f>
        <v>4.6532223378108709E-2</v>
      </c>
      <c r="BA329" s="116">
        <f t="shared" si="77"/>
        <v>0.21571328975774468</v>
      </c>
      <c r="BB329" s="92">
        <f t="shared" si="78"/>
        <v>-8.9101544339073996E-2</v>
      </c>
      <c r="BC329" s="50"/>
      <c r="BD329" s="50"/>
    </row>
    <row r="330" spans="1:56">
      <c r="A330" s="85">
        <v>329</v>
      </c>
      <c r="B330" s="116">
        <v>0.72063423677239768</v>
      </c>
      <c r="C330" s="116">
        <v>0.78413345112197597</v>
      </c>
      <c r="D330" s="116">
        <v>0.41281475112449306</v>
      </c>
      <c r="E330" s="116">
        <v>6.3691913550389945E-3</v>
      </c>
      <c r="F330" s="116">
        <v>0.34952952446011021</v>
      </c>
      <c r="G330" s="116">
        <v>0.37951489709728659</v>
      </c>
      <c r="H330" s="116">
        <v>0.75493486008778388</v>
      </c>
      <c r="I330" s="116">
        <v>0.99823158063283124</v>
      </c>
      <c r="J330" s="116">
        <v>0.32403385031005638</v>
      </c>
      <c r="K330" s="94">
        <v>0.17154921193340611</v>
      </c>
      <c r="L330" s="95"/>
      <c r="M330" s="96">
        <v>329</v>
      </c>
      <c r="N330" s="119">
        <v>0.58472665770243326</v>
      </c>
      <c r="O330" s="119">
        <v>0.78622941232729404</v>
      </c>
      <c r="P330" s="119">
        <v>-0.22031029580645539</v>
      </c>
      <c r="Q330" s="119">
        <v>-2.4910008164177122</v>
      </c>
      <c r="R330" s="119">
        <v>-0.38659096344071986</v>
      </c>
      <c r="S330" s="119">
        <v>-0.30675508993767386</v>
      </c>
      <c r="T330" s="119">
        <v>0.69010162743411174</v>
      </c>
      <c r="U330" s="116">
        <v>2.9167634681000099</v>
      </c>
      <c r="V330" s="116">
        <v>-0.45644821581622302</v>
      </c>
      <c r="W330" s="88">
        <v>-0.94806095509702404</v>
      </c>
      <c r="X330" s="50"/>
      <c r="Y330" s="89">
        <v>329</v>
      </c>
      <c r="Z330" s="116">
        <f>(幕後結果!$AB$2+幕後結果!$AB$4*幕後結果_最佳化!$N1331)*12/3</f>
        <v>0.67767728900360646</v>
      </c>
      <c r="AA330" s="116">
        <f>(幕後結果!$AC$2+幕後結果!$AC$4*幕後結果_最佳化!$O1331)*12/3</f>
        <v>-0.24363319649562953</v>
      </c>
      <c r="AB330" s="116">
        <f>(幕後結果!$AD$2+幕後結果!$AD$4*幕後結果_最佳化!$P1331)*12/3</f>
        <v>0.52755483197014397</v>
      </c>
      <c r="AC330" s="116">
        <f>(幕後結果!$AE$2+幕後結果!$AE$4*幕後結果_最佳化!$Q1331)*12/3</f>
        <v>-0.79956822508071801</v>
      </c>
      <c r="AD330" s="116">
        <f>(幕後結果!$AF$2+幕後結果!$AF$4*幕後結果_最佳化!$R1331)*12/3</f>
        <v>-0.5043258318334285</v>
      </c>
      <c r="AE330" s="116">
        <f>(幕後結果!$AG$2+幕後結果!$AG$4*幕後結果_最佳化!$S1331)*12/3</f>
        <v>-1.0163605160406028</v>
      </c>
      <c r="AF330" s="116">
        <f>(幕後結果!$AH$2+幕後結果!$AH$4*幕後結果_最佳化!$T1331)*12/3</f>
        <v>2.0933310098825864</v>
      </c>
      <c r="AG330" s="116">
        <f>(幕後結果!$AI$2+幕後結果!$AI$4*幕後結果_最佳化!$U1331)*12/3</f>
        <v>2.7452458423070598</v>
      </c>
      <c r="AH330" s="116">
        <f>(幕後結果!$AJ$2+幕後結果!$AJ$4*幕後結果_最佳化!$V1331)*12/3</f>
        <v>0.52912496332271997</v>
      </c>
      <c r="AI330" s="90">
        <f>(幕後結果!$AK$2+幕後結果!$AK$4*幕後結果_最佳化!$W1331)*12/3</f>
        <v>-0.75395535568308836</v>
      </c>
      <c r="AJ330" s="50"/>
      <c r="AK330" s="50"/>
      <c r="AL330" s="50"/>
      <c r="AM330" s="98">
        <v>329</v>
      </c>
      <c r="AN330" s="116">
        <f t="shared" si="66"/>
        <v>0.11036640793616967</v>
      </c>
      <c r="AO330" s="116">
        <f t="shared" si="67"/>
        <v>9.4666339894109261E-2</v>
      </c>
      <c r="AP330" s="116">
        <f t="shared" si="68"/>
        <v>3.6022818616803315E-2</v>
      </c>
      <c r="AQ330" s="116">
        <f t="shared" si="69"/>
        <v>0.11748388124153958</v>
      </c>
      <c r="AR330" s="116">
        <f t="shared" si="70"/>
        <v>9.2208949732954765E-2</v>
      </c>
      <c r="AS330" s="116">
        <f t="shared" si="71"/>
        <v>0.14418375454254562</v>
      </c>
      <c r="AT330" s="116">
        <f t="shared" si="72"/>
        <v>0.13458249122418953</v>
      </c>
      <c r="AU330" s="116">
        <f t="shared" si="73"/>
        <v>9.9940081158951914E-3</v>
      </c>
      <c r="AV330" s="116">
        <f t="shared" si="74"/>
        <v>0.13153371535993769</v>
      </c>
      <c r="AW330" s="116">
        <f t="shared" si="75"/>
        <v>0.12895763333585525</v>
      </c>
      <c r="AX330" s="116">
        <f t="shared" si="76"/>
        <v>1</v>
      </c>
      <c r="AY330" s="116">
        <f>SUMPRODUCT(AN330:AW330,幕後結果_最佳化!$Z$1005:$AI$1005)</f>
        <v>0.14657681088807289</v>
      </c>
      <c r="AZ330" s="116">
        <f>(SUMPRODUCT(AN330:AW330,MMULT(AN330:AW330,幕後結果!$AB$9:$AK$18)))*252</f>
        <v>4.4893079095667456E-2</v>
      </c>
      <c r="BA330" s="116">
        <f t="shared" si="77"/>
        <v>0.21187986949134044</v>
      </c>
      <c r="BB330" s="92">
        <f t="shared" si="78"/>
        <v>0.48931883494628159</v>
      </c>
      <c r="BC330" s="50"/>
      <c r="BD330" s="50"/>
    </row>
    <row r="331" spans="1:56">
      <c r="A331" s="85">
        <v>330</v>
      </c>
      <c r="B331" s="116">
        <v>8.1725687304680106E-2</v>
      </c>
      <c r="C331" s="116">
        <v>0.92526778561878342</v>
      </c>
      <c r="D331" s="116">
        <v>0.61604443539412435</v>
      </c>
      <c r="E331" s="116">
        <v>0.73776733762697888</v>
      </c>
      <c r="F331" s="116">
        <v>0.14952737956813089</v>
      </c>
      <c r="G331" s="116">
        <v>0.29147276064777294</v>
      </c>
      <c r="H331" s="116">
        <v>0.32936540974671868</v>
      </c>
      <c r="I331" s="116">
        <v>0.50896948133185349</v>
      </c>
      <c r="J331" s="116">
        <v>0.22555789389999292</v>
      </c>
      <c r="K331" s="94">
        <v>0.38498469570629368</v>
      </c>
      <c r="L331" s="95"/>
      <c r="M331" s="96">
        <v>330</v>
      </c>
      <c r="N331" s="119">
        <v>-1.3935571538817302</v>
      </c>
      <c r="O331" s="119">
        <v>1.4414257894816049</v>
      </c>
      <c r="P331" s="119">
        <v>0.2951083265019413</v>
      </c>
      <c r="Q331" s="119">
        <v>0.63647737238395341</v>
      </c>
      <c r="R331" s="119">
        <v>-1.038462555726313</v>
      </c>
      <c r="S331" s="119">
        <v>-0.5490873277707774</v>
      </c>
      <c r="T331" s="119">
        <v>-0.44166613417101308</v>
      </c>
      <c r="U331" s="116">
        <v>2.2485050027325242E-2</v>
      </c>
      <c r="V331" s="116">
        <v>-0.75355614225270806</v>
      </c>
      <c r="W331" s="88">
        <v>-0.29241493384030781</v>
      </c>
      <c r="X331" s="50"/>
      <c r="Y331" s="89">
        <v>330</v>
      </c>
      <c r="Z331" s="116">
        <f>(幕後結果!$AB$2+幕後結果!$AB$4*幕後結果_最佳化!$N1332)*12/3</f>
        <v>-1.77846176242321</v>
      </c>
      <c r="AA331" s="116">
        <f>(幕後結果!$AC$2+幕後結果!$AC$4*幕後結果_最佳化!$O1332)*12/3</f>
        <v>0.48739185833565712</v>
      </c>
      <c r="AB331" s="116">
        <f>(幕後結果!$AD$2+幕後結果!$AD$4*幕後結果_最佳化!$P1332)*12/3</f>
        <v>0.4446024726740217</v>
      </c>
      <c r="AC331" s="116">
        <f>(幕後結果!$AE$2+幕後結果!$AE$4*幕後結果_最佳化!$Q1332)*12/3</f>
        <v>1.5853665561429737</v>
      </c>
      <c r="AD331" s="116">
        <f>(幕後結果!$AF$2+幕後結果!$AF$4*幕後結果_最佳化!$R1332)*12/3</f>
        <v>-0.48489576231768683</v>
      </c>
      <c r="AE331" s="116">
        <f>(幕後結果!$AG$2+幕後結果!$AG$4*幕後結果_最佳化!$S1332)*12/3</f>
        <v>0.30887659075043911</v>
      </c>
      <c r="AF331" s="116">
        <f>(幕後結果!$AH$2+幕後結果!$AH$4*幕後結果_最佳化!$T1332)*12/3</f>
        <v>0.18665000757692418</v>
      </c>
      <c r="AG331" s="116">
        <f>(幕後結果!$AI$2+幕後結果!$AI$4*幕後結果_最佳化!$U1332)*12/3</f>
        <v>-1.8207648483739984</v>
      </c>
      <c r="AH331" s="116">
        <f>(幕後結果!$AJ$2+幕後結果!$AJ$4*幕後結果_最佳化!$V1332)*12/3</f>
        <v>-0.32284604703250352</v>
      </c>
      <c r="AI331" s="90">
        <f>(幕後結果!$AK$2+幕後結果!$AK$4*幕後結果_最佳化!$W1332)*12/3</f>
        <v>-0.93832793004648041</v>
      </c>
      <c r="AJ331" s="50"/>
      <c r="AK331" s="50"/>
      <c r="AL331" s="50"/>
      <c r="AM331" s="98">
        <v>330</v>
      </c>
      <c r="AN331" s="116">
        <f t="shared" si="66"/>
        <v>0.13519111409975398</v>
      </c>
      <c r="AO331" s="116">
        <f t="shared" si="67"/>
        <v>4.2276084672603555E-2</v>
      </c>
      <c r="AP331" s="116">
        <f t="shared" si="68"/>
        <v>0.19311213259999871</v>
      </c>
      <c r="AQ331" s="116">
        <f t="shared" si="69"/>
        <v>0.14466764324359027</v>
      </c>
      <c r="AR331" s="116">
        <f t="shared" si="70"/>
        <v>8.9738474492001882E-2</v>
      </c>
      <c r="AS331" s="116">
        <f t="shared" si="71"/>
        <v>0.10340013668621639</v>
      </c>
      <c r="AT331" s="116">
        <f t="shared" si="72"/>
        <v>0.1176622396002773</v>
      </c>
      <c r="AU331" s="116">
        <f t="shared" si="73"/>
        <v>5.4831250616639175E-2</v>
      </c>
      <c r="AV331" s="116">
        <f t="shared" si="74"/>
        <v>4.190644876408179E-2</v>
      </c>
      <c r="AW331" s="116">
        <f t="shared" si="75"/>
        <v>7.7214475224837167E-2</v>
      </c>
      <c r="AX331" s="116">
        <f t="shared" si="76"/>
        <v>1.0000000000000002</v>
      </c>
      <c r="AY331" s="116">
        <f>SUMPRODUCT(AN331:AW331,幕後結果_最佳化!$Z$1005:$AI$1005)</f>
        <v>0.24937829416638596</v>
      </c>
      <c r="AZ331" s="116">
        <f>(SUMPRODUCT(AN331:AW331,MMULT(AN331:AW331,幕後結果!$AB$9:$AK$18)))*252</f>
        <v>4.6254275220786879E-2</v>
      </c>
      <c r="BA331" s="116">
        <f t="shared" si="77"/>
        <v>0.21506807113280874</v>
      </c>
      <c r="BB331" s="92">
        <f t="shared" si="78"/>
        <v>0.96006019433206147</v>
      </c>
      <c r="BC331" s="50"/>
      <c r="BD331" s="50"/>
    </row>
    <row r="332" spans="1:56">
      <c r="A332" s="85">
        <v>331</v>
      </c>
      <c r="B332" s="116">
        <v>0.9219831605062847</v>
      </c>
      <c r="C332" s="116">
        <v>0.48177970543277371</v>
      </c>
      <c r="D332" s="116">
        <v>0.94555057080873217</v>
      </c>
      <c r="E332" s="116">
        <v>0.81415370045807056</v>
      </c>
      <c r="F332" s="116">
        <v>0.57743711193796554</v>
      </c>
      <c r="G332" s="116">
        <v>0.45519788359248592</v>
      </c>
      <c r="H332" s="116">
        <v>0.31434607065969877</v>
      </c>
      <c r="I332" s="116">
        <v>4.7607641261685263E-2</v>
      </c>
      <c r="J332" s="116">
        <v>0.27113162998704698</v>
      </c>
      <c r="K332" s="94">
        <v>9.463338777351149E-2</v>
      </c>
      <c r="L332" s="95"/>
      <c r="M332" s="96">
        <v>331</v>
      </c>
      <c r="N332" s="119">
        <v>1.4185382521068872</v>
      </c>
      <c r="O332" s="119">
        <v>-4.5687394731883518E-2</v>
      </c>
      <c r="P332" s="119">
        <v>1.603162155198838</v>
      </c>
      <c r="Q332" s="119">
        <v>0.89330735728951693</v>
      </c>
      <c r="R332" s="119">
        <v>0.19534128841495604</v>
      </c>
      <c r="S332" s="119">
        <v>-0.11253935495101343</v>
      </c>
      <c r="T332" s="119">
        <v>-0.48356849064114726</v>
      </c>
      <c r="U332" s="116">
        <v>-1.6685061982933536</v>
      </c>
      <c r="V332" s="116">
        <v>-0.60939408143608487</v>
      </c>
      <c r="W332" s="88">
        <v>-1.312751268954087</v>
      </c>
      <c r="X332" s="50"/>
      <c r="Y332" s="89">
        <v>331</v>
      </c>
      <c r="Z332" s="116">
        <f>(幕後結果!$AB$2+幕後結果!$AB$4*幕後結果_最佳化!$N1333)*12/3</f>
        <v>1.7128964049651734</v>
      </c>
      <c r="AA332" s="116">
        <f>(幕後結果!$AC$2+幕後結果!$AC$4*幕後結果_最佳化!$O1333)*12/3</f>
        <v>-1.3176294445475474</v>
      </c>
      <c r="AB332" s="116">
        <f>(幕後結果!$AD$2+幕後結果!$AD$4*幕後結果_最佳化!$P1333)*12/3</f>
        <v>2.2732172182452302</v>
      </c>
      <c r="AC332" s="116">
        <f>(幕後結果!$AE$2+幕後結果!$AE$4*幕後結果_最佳化!$Q1333)*12/3</f>
        <v>1.9901605083050482</v>
      </c>
      <c r="AD332" s="116">
        <f>(幕後結果!$AF$2+幕後結果!$AF$4*幕後結果_最佳化!$R1333)*12/3</f>
        <v>0.22211528773101172</v>
      </c>
      <c r="AE332" s="116">
        <f>(幕後結果!$AG$2+幕後結果!$AG$4*幕後結果_最佳化!$S1333)*12/3</f>
        <v>1.3471107056082996</v>
      </c>
      <c r="AF332" s="116">
        <f>(幕後結果!$AH$2+幕後結果!$AH$4*幕後結果_最佳化!$T1333)*12/3</f>
        <v>1.1401099453277288</v>
      </c>
      <c r="AG332" s="116">
        <f>(幕後結果!$AI$2+幕後結果!$AI$4*幕後結果_最佳化!$U1333)*12/3</f>
        <v>-2.047497348707096</v>
      </c>
      <c r="AH332" s="116">
        <f>(幕後結果!$AJ$2+幕後結果!$AJ$4*幕後結果_最佳化!$V1333)*12/3</f>
        <v>-9.9987180452376478E-2</v>
      </c>
      <c r="AI332" s="90">
        <f>(幕後結果!$AK$2+幕後結果!$AK$4*幕後結果_最佳化!$W1333)*12/3</f>
        <v>-0.71235850511299714</v>
      </c>
      <c r="AJ332" s="50"/>
      <c r="AK332" s="50"/>
      <c r="AL332" s="50"/>
      <c r="AM332" s="98">
        <v>331</v>
      </c>
      <c r="AN332" s="116">
        <f t="shared" si="66"/>
        <v>0.12077606245916919</v>
      </c>
      <c r="AO332" s="116">
        <f t="shared" si="67"/>
        <v>0.2016488052532274</v>
      </c>
      <c r="AP332" s="116">
        <f t="shared" si="68"/>
        <v>9.5452955951929291E-2</v>
      </c>
      <c r="AQ332" s="116">
        <f t="shared" si="69"/>
        <v>4.7175416832419909E-2</v>
      </c>
      <c r="AR332" s="116">
        <f t="shared" si="70"/>
        <v>1.5703578800007098E-2</v>
      </c>
      <c r="AS332" s="116">
        <f t="shared" si="71"/>
        <v>0.15624112411395005</v>
      </c>
      <c r="AT332" s="116">
        <f t="shared" si="72"/>
        <v>5.9538277911049708E-2</v>
      </c>
      <c r="AU332" s="116">
        <f t="shared" si="73"/>
        <v>0.19020483939321287</v>
      </c>
      <c r="AV332" s="116">
        <f t="shared" si="74"/>
        <v>6.2698103986111031E-2</v>
      </c>
      <c r="AW332" s="116">
        <f t="shared" si="75"/>
        <v>5.0560835298923752E-2</v>
      </c>
      <c r="AX332" s="116">
        <f t="shared" si="76"/>
        <v>1.0000000000000002</v>
      </c>
      <c r="AY332" s="116">
        <f>SUMPRODUCT(AN332:AW332,幕後結果_最佳化!$Z$1005:$AI$1005)</f>
        <v>-0.23970994778999727</v>
      </c>
      <c r="AZ332" s="116">
        <f>(SUMPRODUCT(AN332:AW332,MMULT(AN332:AW332,幕後結果!$AB$9:$AK$18)))*252</f>
        <v>6.4362979057463021E-2</v>
      </c>
      <c r="BA332" s="116">
        <f t="shared" si="77"/>
        <v>0.25369859884804846</v>
      </c>
      <c r="BB332" s="92">
        <f t="shared" si="78"/>
        <v>-1.1139594348302455</v>
      </c>
      <c r="BC332" s="50"/>
      <c r="BD332" s="50"/>
    </row>
    <row r="333" spans="1:56">
      <c r="A333" s="85">
        <v>332</v>
      </c>
      <c r="B333" s="116">
        <v>0.10634219887957941</v>
      </c>
      <c r="C333" s="116">
        <v>0.16560318800585438</v>
      </c>
      <c r="D333" s="116">
        <v>9.2724679204214899E-2</v>
      </c>
      <c r="E333" s="116">
        <v>0.63351226057877819</v>
      </c>
      <c r="F333" s="116">
        <v>0.21827304726154462</v>
      </c>
      <c r="G333" s="116">
        <v>0.38657578922997438</v>
      </c>
      <c r="H333" s="116">
        <v>0.46485409952414747</v>
      </c>
      <c r="I333" s="116">
        <v>0.88210567420916641</v>
      </c>
      <c r="J333" s="116">
        <v>0.75861295852428667</v>
      </c>
      <c r="K333" s="94">
        <v>0.55439702225986265</v>
      </c>
      <c r="L333" s="95"/>
      <c r="M333" s="96">
        <v>332</v>
      </c>
      <c r="N333" s="119">
        <v>-1.2462179312322512</v>
      </c>
      <c r="O333" s="119">
        <v>-0.97168681925566913</v>
      </c>
      <c r="P333" s="119">
        <v>-1.3241616679146495</v>
      </c>
      <c r="Q333" s="119">
        <v>0.34117016944617595</v>
      </c>
      <c r="R333" s="119">
        <v>-0.77803887693955764</v>
      </c>
      <c r="S333" s="119">
        <v>-0.28825496362157244</v>
      </c>
      <c r="T333" s="119">
        <v>-8.8211975880023802E-2</v>
      </c>
      <c r="U333" s="116">
        <v>1.1855788681309962</v>
      </c>
      <c r="V333" s="116">
        <v>0.70184780400374991</v>
      </c>
      <c r="W333" s="88">
        <v>0.13677840250987838</v>
      </c>
      <c r="X333" s="50"/>
      <c r="Y333" s="89">
        <v>332</v>
      </c>
      <c r="Z333" s="116">
        <f>(幕後結果!$AB$2+幕後結果!$AB$4*幕後結果_最佳化!$N1334)*12/3</f>
        <v>-1.5955326920657742</v>
      </c>
      <c r="AA333" s="116">
        <f>(幕後結果!$AC$2+幕後結果!$AC$4*幕後結果_最佳化!$O1334)*12/3</f>
        <v>-2.8252517200821021</v>
      </c>
      <c r="AB333" s="116">
        <f>(幕後結果!$AD$2+幕後結果!$AD$4*幕後結果_最佳化!$P1334)*12/3</f>
        <v>-1.1583080666371077</v>
      </c>
      <c r="AC333" s="116">
        <f>(幕後結果!$AE$2+幕後結果!$AE$4*幕後結果_最佳化!$Q1334)*12/3</f>
        <v>0.58075035763994443</v>
      </c>
      <c r="AD333" s="116">
        <f>(幕後結果!$AF$2+幕後結果!$AF$4*幕後結果_最佳化!$R1334)*12/3</f>
        <v>-0.76257009406014087</v>
      </c>
      <c r="AE333" s="116">
        <f>(幕後結果!$AG$2+幕後結果!$AG$4*幕後結果_最佳化!$S1334)*12/3</f>
        <v>-0.5268952601014576</v>
      </c>
      <c r="AF333" s="116">
        <f>(幕後結果!$AH$2+幕後結果!$AH$4*幕後結果_最佳化!$T1334)*12/3</f>
        <v>0.51788963906004948</v>
      </c>
      <c r="AG333" s="116">
        <f>(幕後結果!$AI$2+幕後結果!$AI$4*幕後結果_最佳化!$U1334)*12/3</f>
        <v>-0.20613370434949541</v>
      </c>
      <c r="AH333" s="116">
        <f>(幕後結果!$AJ$2+幕後結果!$AJ$4*幕後結果_最佳化!$V1334)*12/3</f>
        <v>-2.8084438507509607E-2</v>
      </c>
      <c r="AI333" s="90">
        <f>(幕後結果!$AK$2+幕後結果!$AK$4*幕後結果_最佳化!$W1334)*12/3</f>
        <v>-0.88372181857847332</v>
      </c>
      <c r="AJ333" s="50"/>
      <c r="AK333" s="50"/>
      <c r="AL333" s="50"/>
      <c r="AM333" s="98">
        <v>332</v>
      </c>
      <c r="AN333" s="116">
        <f t="shared" si="66"/>
        <v>8.2522443319299504E-2</v>
      </c>
      <c r="AO333" s="116">
        <f t="shared" si="67"/>
        <v>0.10478722109384025</v>
      </c>
      <c r="AP333" s="116">
        <f t="shared" si="68"/>
        <v>0.1101306897289538</v>
      </c>
      <c r="AQ333" s="116">
        <f t="shared" si="69"/>
        <v>0.15048171463972643</v>
      </c>
      <c r="AR333" s="116">
        <f t="shared" si="70"/>
        <v>8.5577151906149562E-2</v>
      </c>
      <c r="AS333" s="116">
        <f t="shared" si="71"/>
        <v>2.5572108886829856E-2</v>
      </c>
      <c r="AT333" s="116">
        <f t="shared" si="72"/>
        <v>3.3437204704232164E-2</v>
      </c>
      <c r="AU333" s="116">
        <f t="shared" si="73"/>
        <v>0.16435815511201443</v>
      </c>
      <c r="AV333" s="116">
        <f t="shared" si="74"/>
        <v>0.14874495852510139</v>
      </c>
      <c r="AW333" s="116">
        <f t="shared" si="75"/>
        <v>9.4388352083852697E-2</v>
      </c>
      <c r="AX333" s="116">
        <f t="shared" si="76"/>
        <v>1.0000000000000002</v>
      </c>
      <c r="AY333" s="116">
        <f>SUMPRODUCT(AN333:AW333,幕後結果_最佳化!$Z$1005:$AI$1005)</f>
        <v>-7.501200979114267E-2</v>
      </c>
      <c r="AZ333" s="116">
        <f>(SUMPRODUCT(AN333:AW333,MMULT(AN333:AW333,幕後結果!$AB$9:$AK$18)))*252</f>
        <v>4.7079843981283176E-2</v>
      </c>
      <c r="BA333" s="116">
        <f t="shared" si="77"/>
        <v>0.21697890215706037</v>
      </c>
      <c r="BB333" s="92">
        <f t="shared" si="78"/>
        <v>-0.54342615166239505</v>
      </c>
      <c r="BC333" s="50"/>
      <c r="BD333" s="50"/>
    </row>
    <row r="334" spans="1:56">
      <c r="A334" s="85">
        <v>333</v>
      </c>
      <c r="B334" s="116">
        <v>0.33523861033107538</v>
      </c>
      <c r="C334" s="116">
        <v>0.78559151191080501</v>
      </c>
      <c r="D334" s="116">
        <v>0.61550900590257407</v>
      </c>
      <c r="E334" s="116">
        <v>0.5214415752929078</v>
      </c>
      <c r="F334" s="116">
        <v>0.5337433610593898</v>
      </c>
      <c r="G334" s="116">
        <v>0.11304287414716385</v>
      </c>
      <c r="H334" s="116">
        <v>0.43260860080576014</v>
      </c>
      <c r="I334" s="116">
        <v>0.34636708888188084</v>
      </c>
      <c r="J334" s="116">
        <v>0.39616672927811369</v>
      </c>
      <c r="K334" s="94">
        <v>0.97502600021145214</v>
      </c>
      <c r="L334" s="95"/>
      <c r="M334" s="96">
        <v>333</v>
      </c>
      <c r="N334" s="119">
        <v>-0.42549314098895147</v>
      </c>
      <c r="O334" s="119">
        <v>0.79121767988735459</v>
      </c>
      <c r="P334" s="119">
        <v>0.29370676013806229</v>
      </c>
      <c r="Q334" s="119">
        <v>5.3771960567499125E-2</v>
      </c>
      <c r="R334" s="119">
        <v>8.4683168003137479E-2</v>
      </c>
      <c r="S334" s="119">
        <v>-1.2105035006965257</v>
      </c>
      <c r="T334" s="119">
        <v>-0.16973671119363576</v>
      </c>
      <c r="U334" s="116">
        <v>-0.3951473069723011</v>
      </c>
      <c r="V334" s="116">
        <v>-0.26328170648043081</v>
      </c>
      <c r="W334" s="88">
        <v>1.9604090443894975</v>
      </c>
      <c r="X334" s="50"/>
      <c r="Y334" s="89">
        <v>333</v>
      </c>
      <c r="Z334" s="116">
        <f>(幕後結果!$AB$2+幕後結果!$AB$4*幕後結果_最佳化!$N1335)*12/3</f>
        <v>-0.5765615030044664</v>
      </c>
      <c r="AA334" s="116">
        <f>(幕後結果!$AC$2+幕後結果!$AC$4*幕後結果_最佳化!$O1335)*12/3</f>
        <v>-0.32453202172698803</v>
      </c>
      <c r="AB334" s="116">
        <f>(幕後結果!$AD$2+幕後結果!$AD$4*幕後結果_最佳化!$P1335)*12/3</f>
        <v>0.66891312626684429</v>
      </c>
      <c r="AC334" s="116">
        <f>(幕後結果!$AE$2+幕後結果!$AE$4*幕後結果_最佳化!$Q1335)*12/3</f>
        <v>1.107645972853504</v>
      </c>
      <c r="AD334" s="116">
        <f>(幕後結果!$AF$2+幕後結果!$AF$4*幕後結果_最佳化!$R1335)*12/3</f>
        <v>0.11334086027152128</v>
      </c>
      <c r="AE334" s="116">
        <f>(幕後結果!$AG$2+幕後結果!$AG$4*幕後結果_最佳化!$S1335)*12/3</f>
        <v>-0.34661689706011312</v>
      </c>
      <c r="AF334" s="116">
        <f>(幕後結果!$AH$2+幕後結果!$AH$4*幕後結果_最佳化!$T1335)*12/3</f>
        <v>1.0067548445137677</v>
      </c>
      <c r="AG334" s="116">
        <f>(幕後結果!$AI$2+幕後結果!$AI$4*幕後結果_最佳化!$U1335)*12/3</f>
        <v>-1.6040365662680767</v>
      </c>
      <c r="AH334" s="116">
        <f>(幕後結果!$AJ$2+幕後結果!$AJ$4*幕後結果_最佳化!$V1335)*12/3</f>
        <v>8.4988418519800935E-2</v>
      </c>
      <c r="AI334" s="90">
        <f>(幕後結果!$AK$2+幕後結果!$AK$4*幕後結果_最佳化!$W1335)*12/3</f>
        <v>0.3356206094424446</v>
      </c>
      <c r="AJ334" s="50"/>
      <c r="AK334" s="50"/>
      <c r="AL334" s="50"/>
      <c r="AM334" s="98">
        <v>333</v>
      </c>
      <c r="AN334" s="116">
        <f t="shared" si="66"/>
        <v>0.14447284184737469</v>
      </c>
      <c r="AO334" s="116">
        <f t="shared" si="67"/>
        <v>0.13925563058620116</v>
      </c>
      <c r="AP334" s="116">
        <f t="shared" si="68"/>
        <v>1.6848200401310923E-2</v>
      </c>
      <c r="AQ334" s="116">
        <f t="shared" si="69"/>
        <v>7.9842597852064628E-2</v>
      </c>
      <c r="AR334" s="116">
        <f t="shared" si="70"/>
        <v>0.11201446598826334</v>
      </c>
      <c r="AS334" s="116">
        <f t="shared" si="71"/>
        <v>9.7244896848940263E-2</v>
      </c>
      <c r="AT334" s="116">
        <f t="shared" si="72"/>
        <v>8.9181501347194672E-2</v>
      </c>
      <c r="AU334" s="116">
        <f t="shared" si="73"/>
        <v>7.3196817232287492E-2</v>
      </c>
      <c r="AV334" s="116">
        <f t="shared" si="74"/>
        <v>0.12022184905931352</v>
      </c>
      <c r="AW334" s="116">
        <f t="shared" si="75"/>
        <v>0.12772119883704933</v>
      </c>
      <c r="AX334" s="116">
        <f t="shared" si="76"/>
        <v>1</v>
      </c>
      <c r="AY334" s="116">
        <f>SUMPRODUCT(AN334:AW334,幕後結果_最佳化!$Z$1005:$AI$1005)</f>
        <v>-8.0912199781594474E-2</v>
      </c>
      <c r="AZ334" s="116">
        <f>(SUMPRODUCT(AN334:AW334,MMULT(AN334:AW334,幕後結果!$AB$9:$AK$18)))*252</f>
        <v>4.8306306750751295E-2</v>
      </c>
      <c r="BA334" s="116">
        <f t="shared" si="77"/>
        <v>0.21978695764478678</v>
      </c>
      <c r="BB334" s="92">
        <f t="shared" si="78"/>
        <v>-0.56332823889257388</v>
      </c>
      <c r="BC334" s="50"/>
      <c r="BD334" s="50"/>
    </row>
    <row r="335" spans="1:56">
      <c r="A335" s="85">
        <v>334</v>
      </c>
      <c r="B335" s="116">
        <v>0.79190601503440305</v>
      </c>
      <c r="C335" s="116">
        <v>0.39499436648065078</v>
      </c>
      <c r="D335" s="116">
        <v>0.74635729915860516</v>
      </c>
      <c r="E335" s="116">
        <v>0.267243524098987</v>
      </c>
      <c r="F335" s="116">
        <v>0.93158679111160336</v>
      </c>
      <c r="G335" s="116">
        <v>0.38350236638821356</v>
      </c>
      <c r="H335" s="116">
        <v>0.86272504312637266</v>
      </c>
      <c r="I335" s="116">
        <v>0.92188306411446486</v>
      </c>
      <c r="J335" s="116">
        <v>0.4726469373009774</v>
      </c>
      <c r="K335" s="94">
        <v>0.41459168641101773</v>
      </c>
      <c r="L335" s="95"/>
      <c r="M335" s="96">
        <v>334</v>
      </c>
      <c r="N335" s="119">
        <v>0.81305247996195029</v>
      </c>
      <c r="O335" s="119">
        <v>-0.26632524410081027</v>
      </c>
      <c r="P335" s="119">
        <v>0.66307050210280272</v>
      </c>
      <c r="Q335" s="119">
        <v>-0.62117110620988858</v>
      </c>
      <c r="R335" s="119">
        <v>1.4877136820983736</v>
      </c>
      <c r="S335" s="119">
        <v>-0.29629509332579723</v>
      </c>
      <c r="T335" s="119">
        <v>1.0926445060987926</v>
      </c>
      <c r="U335" s="116">
        <v>1.4178523663211038</v>
      </c>
      <c r="V335" s="116">
        <v>-6.8617768980945543E-2</v>
      </c>
      <c r="W335" s="88">
        <v>-0.21574904010759821</v>
      </c>
      <c r="X335" s="50"/>
      <c r="Y335" s="89">
        <v>334</v>
      </c>
      <c r="Z335" s="116">
        <f>(幕後結果!$AB$2+幕後結果!$AB$4*幕後結果_最佳化!$N1336)*12/3</f>
        <v>0.96115530424938778</v>
      </c>
      <c r="AA335" s="116">
        <f>(幕後結果!$AC$2+幕後結果!$AC$4*幕後結果_最佳化!$O1336)*12/3</f>
        <v>-1.6742921675603661</v>
      </c>
      <c r="AB335" s="116">
        <f>(幕後結果!$AD$2+幕後結果!$AD$4*幕後結果_最佳化!$P1336)*12/3</f>
        <v>1.2543793813228692</v>
      </c>
      <c r="AC335" s="116">
        <f>(幕後結果!$AE$2+幕後結果!$AE$4*幕後結果_最佳化!$Q1336)*12/3</f>
        <v>0.59607466633508777</v>
      </c>
      <c r="AD335" s="116">
        <f>(幕後結果!$AF$2+幕後結果!$AF$4*幕後結果_最佳化!$R1336)*12/3</f>
        <v>0.87305573336117226</v>
      </c>
      <c r="AE335" s="116">
        <f>(幕後結果!$AG$2+幕後結果!$AG$4*幕後結果_最佳化!$S1336)*12/3</f>
        <v>0.14515112262534743</v>
      </c>
      <c r="AF335" s="116">
        <f>(幕後結果!$AH$2+幕後結果!$AH$4*幕後結果_最佳化!$T1336)*12/3</f>
        <v>2.8387049903597119</v>
      </c>
      <c r="AG335" s="116">
        <f>(幕後結果!$AI$2+幕後結果!$AI$4*幕後結果_最佳化!$U1336)*12/3</f>
        <v>1.4713747629106451</v>
      </c>
      <c r="AH335" s="116">
        <f>(幕後結果!$AJ$2+幕後結果!$AJ$4*幕後結果_最佳化!$V1336)*12/3</f>
        <v>0.71376538112444188</v>
      </c>
      <c r="AI335" s="90">
        <f>(幕後結果!$AK$2+幕後結果!$AK$4*幕後結果_最佳化!$W1336)*12/3</f>
        <v>-6.1811316750719492E-2</v>
      </c>
      <c r="AJ335" s="50"/>
      <c r="AK335" s="50"/>
      <c r="AL335" s="50"/>
      <c r="AM335" s="98">
        <v>334</v>
      </c>
      <c r="AN335" s="116">
        <f t="shared" si="66"/>
        <v>8.5978195323362955E-2</v>
      </c>
      <c r="AO335" s="116">
        <f t="shared" si="67"/>
        <v>0.21499730619192209</v>
      </c>
      <c r="AP335" s="116">
        <f t="shared" si="68"/>
        <v>0.12972660542925846</v>
      </c>
      <c r="AQ335" s="116">
        <f t="shared" si="69"/>
        <v>3.5011661011418969E-2</v>
      </c>
      <c r="AR335" s="116">
        <f t="shared" si="70"/>
        <v>0.19392905058425586</v>
      </c>
      <c r="AS335" s="116">
        <f t="shared" si="71"/>
        <v>3.7656349914481531E-2</v>
      </c>
      <c r="AT335" s="116">
        <f t="shared" si="72"/>
        <v>1.5952710903991491E-2</v>
      </c>
      <c r="AU335" s="116">
        <f t="shared" si="73"/>
        <v>7.2221158398341298E-2</v>
      </c>
      <c r="AV335" s="116">
        <f t="shared" si="74"/>
        <v>8.0427312536521231E-2</v>
      </c>
      <c r="AW335" s="116">
        <f t="shared" si="75"/>
        <v>0.13409964970644622</v>
      </c>
      <c r="AX335" s="116">
        <f t="shared" si="76"/>
        <v>1.0000000000000002</v>
      </c>
      <c r="AY335" s="116">
        <f>SUMPRODUCT(AN335:AW335,幕後結果_最佳化!$Z$1005:$AI$1005)</f>
        <v>-0.28918637386192009</v>
      </c>
      <c r="AZ335" s="116">
        <f>(SUMPRODUCT(AN335:AW335,MMULT(AN335:AW335,幕後結果!$AB$9:$AK$18)))*252</f>
        <v>5.0968440977164964E-2</v>
      </c>
      <c r="BA335" s="116">
        <f t="shared" si="77"/>
        <v>0.22576191214898267</v>
      </c>
      <c r="BB335" s="92">
        <f t="shared" si="78"/>
        <v>-1.4709583680473648</v>
      </c>
      <c r="BC335" s="50"/>
      <c r="BD335" s="50"/>
    </row>
    <row r="336" spans="1:56">
      <c r="A336" s="85">
        <v>335</v>
      </c>
      <c r="B336" s="116">
        <v>0.24407227341908877</v>
      </c>
      <c r="C336" s="116">
        <v>0.48817929808880001</v>
      </c>
      <c r="D336" s="116">
        <v>0.87476976559964492</v>
      </c>
      <c r="E336" s="116">
        <v>0.79850028715456722</v>
      </c>
      <c r="F336" s="116">
        <v>0.15545056698177473</v>
      </c>
      <c r="G336" s="116">
        <v>0.61430725246755813</v>
      </c>
      <c r="H336" s="116">
        <v>0.81644264579622972</v>
      </c>
      <c r="I336" s="116">
        <v>0.94270297596176755</v>
      </c>
      <c r="J336" s="116">
        <v>0.45252122708158815</v>
      </c>
      <c r="K336" s="94">
        <v>3.3470310895244548E-2</v>
      </c>
      <c r="L336" s="95"/>
      <c r="M336" s="96">
        <v>335</v>
      </c>
      <c r="N336" s="119">
        <v>-0.69326295442793895</v>
      </c>
      <c r="O336" s="119">
        <v>-2.9634442560774198E-2</v>
      </c>
      <c r="P336" s="119">
        <v>1.1492316610644904</v>
      </c>
      <c r="Q336" s="119">
        <v>0.83627640164944783</v>
      </c>
      <c r="R336" s="119">
        <v>-1.0133329919478331</v>
      </c>
      <c r="S336" s="119">
        <v>0.29056308669421044</v>
      </c>
      <c r="T336" s="119">
        <v>0.90189112107813607</v>
      </c>
      <c r="U336" s="116">
        <v>1.5778762242369953</v>
      </c>
      <c r="V336" s="116">
        <v>-0.11929397816206581</v>
      </c>
      <c r="W336" s="88">
        <v>-1.8320724869551201</v>
      </c>
      <c r="X336" s="50"/>
      <c r="Y336" s="89">
        <v>335</v>
      </c>
      <c r="Z336" s="116">
        <f>(幕後結果!$AB$2+幕後結果!$AB$4*幕後結果_最佳化!$N1337)*12/3</f>
        <v>-0.90901122115391397</v>
      </c>
      <c r="AA336" s="116">
        <f>(幕後結果!$AC$2+幕後結果!$AC$4*幕後結果_最佳化!$O1337)*12/3</f>
        <v>-1.478991309323767</v>
      </c>
      <c r="AB336" s="116">
        <f>(幕後結果!$AD$2+幕後結果!$AD$4*幕後結果_最佳化!$P1337)*12/3</f>
        <v>1.2457341938489632</v>
      </c>
      <c r="AC336" s="116">
        <f>(幕後結果!$AE$2+幕後結果!$AE$4*幕後結果_最佳化!$Q1337)*12/3</f>
        <v>1.7187845497628702</v>
      </c>
      <c r="AD336" s="116">
        <f>(幕後結果!$AF$2+幕後結果!$AF$4*幕後結果_最佳化!$R1337)*12/3</f>
        <v>-0.55689229996662848</v>
      </c>
      <c r="AE336" s="116">
        <f>(幕後結果!$AG$2+幕後結果!$AG$4*幕後結果_最佳化!$S1337)*12/3</f>
        <v>0.96241120477490494</v>
      </c>
      <c r="AF336" s="116">
        <f>(幕後結果!$AH$2+幕後結果!$AH$4*幕後結果_最佳化!$T1337)*12/3</f>
        <v>1.6151492512165435</v>
      </c>
      <c r="AG336" s="116">
        <f>(幕後結果!$AI$2+幕後結果!$AI$4*幕後結果_最佳化!$U1337)*12/3</f>
        <v>0.45070097172267354</v>
      </c>
      <c r="AH336" s="116">
        <f>(幕後結果!$AJ$2+幕後結果!$AJ$4*幕後結果_最佳化!$V1337)*12/3</f>
        <v>0.31841136935185038</v>
      </c>
      <c r="AI336" s="90">
        <f>(幕後結果!$AK$2+幕後結果!$AK$4*幕後結果_最佳化!$W1337)*12/3</f>
        <v>-1.4097527327907375</v>
      </c>
      <c r="AJ336" s="50"/>
      <c r="AK336" s="50"/>
      <c r="AL336" s="50"/>
      <c r="AM336" s="98">
        <v>335</v>
      </c>
      <c r="AN336" s="116">
        <f t="shared" si="66"/>
        <v>7.8466163344019527E-2</v>
      </c>
      <c r="AO336" s="116">
        <f t="shared" si="67"/>
        <v>7.5810838060578839E-2</v>
      </c>
      <c r="AP336" s="116">
        <f t="shared" si="68"/>
        <v>0.21644813949486752</v>
      </c>
      <c r="AQ336" s="116">
        <f t="shared" si="69"/>
        <v>0.12358073665015654</v>
      </c>
      <c r="AR336" s="116">
        <f t="shared" si="70"/>
        <v>2.8634246753057837E-2</v>
      </c>
      <c r="AS336" s="116">
        <f t="shared" si="71"/>
        <v>0.15958875209811188</v>
      </c>
      <c r="AT336" s="116">
        <f t="shared" si="72"/>
        <v>0.16723613408783297</v>
      </c>
      <c r="AU336" s="116">
        <f t="shared" si="73"/>
        <v>4.6706988064491653E-2</v>
      </c>
      <c r="AV336" s="116">
        <f t="shared" si="74"/>
        <v>1.095767543525478E-2</v>
      </c>
      <c r="AW336" s="116">
        <f t="shared" si="75"/>
        <v>9.2570326011628415E-2</v>
      </c>
      <c r="AX336" s="116">
        <f t="shared" si="76"/>
        <v>1</v>
      </c>
      <c r="AY336" s="116">
        <f>SUMPRODUCT(AN336:AW336,幕後結果_最佳化!$Z$1005:$AI$1005)</f>
        <v>0.27487589825863479</v>
      </c>
      <c r="AZ336" s="116">
        <f>(SUMPRODUCT(AN336:AW336,MMULT(AN336:AW336,幕後結果!$AB$9:$AK$18)))*252</f>
        <v>4.8539048577591656E-2</v>
      </c>
      <c r="BA336" s="116">
        <f t="shared" si="77"/>
        <v>0.22031579284652214</v>
      </c>
      <c r="BB336" s="92">
        <f t="shared" si="78"/>
        <v>1.0529245101382061</v>
      </c>
      <c r="BC336" s="50"/>
      <c r="BD336" s="50"/>
    </row>
    <row r="337" spans="1:56">
      <c r="A337" s="85">
        <v>336</v>
      </c>
      <c r="B337" s="116">
        <v>0.34514852627241188</v>
      </c>
      <c r="C337" s="116">
        <v>0.20619407565437964</v>
      </c>
      <c r="D337" s="116">
        <v>0.39244626103169877</v>
      </c>
      <c r="E337" s="116">
        <v>9.1320140398687188E-2</v>
      </c>
      <c r="F337" s="116">
        <v>0.39626639566964394</v>
      </c>
      <c r="G337" s="116">
        <v>0.49130057042699371</v>
      </c>
      <c r="H337" s="116">
        <v>0.44244521301507134</v>
      </c>
      <c r="I337" s="116">
        <v>0.34036657321256913</v>
      </c>
      <c r="J337" s="116">
        <v>0.21618343372340032</v>
      </c>
      <c r="K337" s="94">
        <v>0.36142524544646748</v>
      </c>
      <c r="L337" s="95"/>
      <c r="M337" s="96">
        <v>336</v>
      </c>
      <c r="N337" s="119">
        <v>-0.39845197449250164</v>
      </c>
      <c r="O337" s="119">
        <v>-0.81969824401307734</v>
      </c>
      <c r="P337" s="119">
        <v>-0.27294886656926609</v>
      </c>
      <c r="Q337" s="119">
        <v>-1.3326695174917529</v>
      </c>
      <c r="R337" s="119">
        <v>-0.26302307824379917</v>
      </c>
      <c r="S337" s="119">
        <v>-2.1807964616127651E-2</v>
      </c>
      <c r="T337" s="119">
        <v>-0.1447725876910875</v>
      </c>
      <c r="U337" s="116">
        <v>-0.41146289110043527</v>
      </c>
      <c r="V337" s="116">
        <v>-0.78514788412516712</v>
      </c>
      <c r="W337" s="88">
        <v>-0.35465176485673577</v>
      </c>
      <c r="X337" s="50"/>
      <c r="Y337" s="89">
        <v>336</v>
      </c>
      <c r="Z337" s="116">
        <f>(幕後結果!$AB$2+幕後結果!$AB$4*幕後結果_最佳化!$N1338)*12/3</f>
        <v>-0.54298853200852026</v>
      </c>
      <c r="AA337" s="116">
        <f>(幕後結果!$AC$2+幕後結果!$AC$4*幕後結果_最佳化!$O1338)*12/3</f>
        <v>-2.5421421715440373</v>
      </c>
      <c r="AB337" s="116">
        <f>(幕後結果!$AD$2+幕後結果!$AD$4*幕後結果_最佳化!$P1338)*12/3</f>
        <v>2.2752464815730233E-2</v>
      </c>
      <c r="AC337" s="116">
        <f>(幕後結果!$AE$2+幕後結果!$AE$4*幕後結果_最佳化!$Q1338)*12/3</f>
        <v>-0.30843573054536999</v>
      </c>
      <c r="AD337" s="116">
        <f>(幕後結果!$AF$2+幕後結果!$AF$4*幕後結果_最佳化!$R1338)*12/3</f>
        <v>-0.46888114245604112</v>
      </c>
      <c r="AE337" s="116">
        <f>(幕後結果!$AG$2+幕後結果!$AG$4*幕後結果_最佳化!$S1338)*12/3</f>
        <v>-0.79062735820721697</v>
      </c>
      <c r="AF337" s="116">
        <f>(幕後結果!$AH$2+幕後結果!$AH$4*幕後結果_最佳化!$T1338)*12/3</f>
        <v>1.0090316850713446</v>
      </c>
      <c r="AG337" s="116">
        <f>(幕後結果!$AI$2+幕後結果!$AI$4*幕後結果_最佳化!$U1338)*12/3</f>
        <v>-1.502420399446023</v>
      </c>
      <c r="AH337" s="116">
        <f>(幕後結果!$AJ$2+幕後結果!$AJ$4*幕後結果_最佳化!$V1338)*12/3</f>
        <v>-0.9188713224346361</v>
      </c>
      <c r="AI337" s="90">
        <f>(幕後結果!$AK$2+幕後結果!$AK$4*幕後結果_最佳化!$W1338)*12/3</f>
        <v>-0.98669627769425894</v>
      </c>
      <c r="AJ337" s="50"/>
      <c r="AK337" s="50"/>
      <c r="AL337" s="50"/>
      <c r="AM337" s="98">
        <v>336</v>
      </c>
      <c r="AN337" s="116">
        <f t="shared" si="66"/>
        <v>9.0037683249326553E-2</v>
      </c>
      <c r="AO337" s="116">
        <f t="shared" si="67"/>
        <v>7.0715592072035913E-2</v>
      </c>
      <c r="AP337" s="116">
        <f t="shared" si="68"/>
        <v>0.15719524937817403</v>
      </c>
      <c r="AQ337" s="116">
        <f t="shared" si="69"/>
        <v>0.11246615613002955</v>
      </c>
      <c r="AR337" s="116">
        <f t="shared" si="70"/>
        <v>0.12411202992106213</v>
      </c>
      <c r="AS337" s="116">
        <f t="shared" si="71"/>
        <v>8.2748517874993391E-2</v>
      </c>
      <c r="AT337" s="116">
        <f t="shared" si="72"/>
        <v>7.3018889475406468E-2</v>
      </c>
      <c r="AU337" s="116">
        <f t="shared" si="73"/>
        <v>0.1032910329803913</v>
      </c>
      <c r="AV337" s="116">
        <f t="shared" si="74"/>
        <v>4.8102929357498304E-2</v>
      </c>
      <c r="AW337" s="116">
        <f t="shared" si="75"/>
        <v>0.1383119195610823</v>
      </c>
      <c r="AX337" s="116">
        <f t="shared" si="76"/>
        <v>1</v>
      </c>
      <c r="AY337" s="116">
        <f>SUMPRODUCT(AN337:AW337,幕後結果_最佳化!$Z$1005:$AI$1005)</f>
        <v>4.0517247578366521E-2</v>
      </c>
      <c r="AZ337" s="116">
        <f>(SUMPRODUCT(AN337:AW337,MMULT(AN337:AW337,幕後結果!$AB$9:$AK$18)))*252</f>
        <v>4.1984561295148985E-2</v>
      </c>
      <c r="BA337" s="116">
        <f t="shared" si="77"/>
        <v>0.20490134527413184</v>
      </c>
      <c r="BB337" s="92">
        <f t="shared" si="78"/>
        <v>-1.1628778807897339E-2</v>
      </c>
      <c r="BC337" s="50"/>
      <c r="BD337" s="50"/>
    </row>
    <row r="338" spans="1:56">
      <c r="A338" s="85">
        <v>337</v>
      </c>
      <c r="B338" s="116">
        <v>0.65210158426152875</v>
      </c>
      <c r="C338" s="116">
        <v>0.98229207970412324</v>
      </c>
      <c r="D338" s="116">
        <v>0.41622092880929928</v>
      </c>
      <c r="E338" s="116">
        <v>0.17032011937660685</v>
      </c>
      <c r="F338" s="116">
        <v>0.75249655544580785</v>
      </c>
      <c r="G338" s="116">
        <v>0.4436793136638657</v>
      </c>
      <c r="H338" s="116">
        <v>0.82908495321257103</v>
      </c>
      <c r="I338" s="116">
        <v>0.80103206390813186</v>
      </c>
      <c r="J338" s="116">
        <v>0.6594580075033305</v>
      </c>
      <c r="K338" s="94">
        <v>0.38746927607056136</v>
      </c>
      <c r="L338" s="95"/>
      <c r="M338" s="96">
        <v>337</v>
      </c>
      <c r="N338" s="119">
        <v>0.39100054707712217</v>
      </c>
      <c r="O338" s="119">
        <v>2.1035715184531063</v>
      </c>
      <c r="P338" s="119">
        <v>-0.2115708438619156</v>
      </c>
      <c r="Q338" s="119">
        <v>-0.95290098938590884</v>
      </c>
      <c r="R338" s="119">
        <v>0.68236704411705251</v>
      </c>
      <c r="S338" s="119">
        <v>-0.14164726993834556</v>
      </c>
      <c r="T338" s="119">
        <v>0.95055544862558783</v>
      </c>
      <c r="U338" s="116">
        <v>0.84531341646540548</v>
      </c>
      <c r="V338" s="116">
        <v>0.41098438450291008</v>
      </c>
      <c r="W338" s="88">
        <v>-0.2859211006134264</v>
      </c>
      <c r="X338" s="50"/>
      <c r="Y338" s="89">
        <v>337</v>
      </c>
      <c r="Z338" s="116">
        <f>(幕後結果!$AB$2+幕後結果!$AB$4*幕後結果_最佳化!$N1339)*12/3</f>
        <v>0.43715655946943816</v>
      </c>
      <c r="AA338" s="116">
        <f>(幕後結果!$AC$2+幕後結果!$AC$4*幕後結果_最佳化!$O1339)*12/3</f>
        <v>1.5549283890949244</v>
      </c>
      <c r="AB338" s="116">
        <f>(幕後結果!$AD$2+幕後結果!$AD$4*幕後結果_最佳化!$P1339)*12/3</f>
        <v>0.61057150166303997</v>
      </c>
      <c r="AC338" s="116">
        <f>(幕後結果!$AE$2+幕後結果!$AE$4*幕後結果_最佳化!$Q1339)*12/3</f>
        <v>0.53424341412525322</v>
      </c>
      <c r="AD338" s="116">
        <f>(幕後結果!$AF$2+幕後結果!$AF$4*幕後結果_最佳化!$R1339)*12/3</f>
        <v>0.49546824740343598</v>
      </c>
      <c r="AE338" s="116">
        <f>(幕後結果!$AG$2+幕後結果!$AG$4*幕後結果_最佳化!$S1339)*12/3</f>
        <v>0.35504877620841419</v>
      </c>
      <c r="AF338" s="116">
        <f>(幕後結果!$AH$2+幕後結果!$AH$4*幕後結果_最佳化!$T1339)*12/3</f>
        <v>2.3653727365372355</v>
      </c>
      <c r="AG338" s="116">
        <f>(幕後結果!$AI$2+幕後結果!$AI$4*幕後結果_最佳化!$U1339)*12/3</f>
        <v>0.35506798513551763</v>
      </c>
      <c r="AH338" s="116">
        <f>(幕後結果!$AJ$2+幕後結果!$AJ$4*幕後結果_最佳化!$V1339)*12/3</f>
        <v>1.4510070648089661</v>
      </c>
      <c r="AI338" s="90">
        <f>(幕後結果!$AK$2+幕後結果!$AK$4*幕後結果_最佳化!$W1339)*12/3</f>
        <v>-3.9582657821519984E-2</v>
      </c>
      <c r="AJ338" s="50"/>
      <c r="AK338" s="50"/>
      <c r="AL338" s="50"/>
      <c r="AM338" s="98">
        <v>337</v>
      </c>
      <c r="AN338" s="116">
        <f t="shared" si="66"/>
        <v>0.10484718103942779</v>
      </c>
      <c r="AO338" s="116">
        <f t="shared" si="67"/>
        <v>8.6896088025981491E-2</v>
      </c>
      <c r="AP338" s="116">
        <f t="shared" si="68"/>
        <v>5.2023569120462285E-2</v>
      </c>
      <c r="AQ338" s="116">
        <f t="shared" si="69"/>
        <v>2.5539068101596295E-2</v>
      </c>
      <c r="AR338" s="116">
        <f t="shared" si="70"/>
        <v>3.2261127658804845E-2</v>
      </c>
      <c r="AS338" s="116">
        <f t="shared" si="71"/>
        <v>0.21074620470761321</v>
      </c>
      <c r="AT338" s="116">
        <f t="shared" si="72"/>
        <v>0.13692684651365813</v>
      </c>
      <c r="AU338" s="116">
        <f t="shared" si="73"/>
        <v>0.17697921907502362</v>
      </c>
      <c r="AV338" s="116">
        <f t="shared" si="74"/>
        <v>8.7245722461701661E-2</v>
      </c>
      <c r="AW338" s="116">
        <f t="shared" si="75"/>
        <v>8.6534973295730788E-2</v>
      </c>
      <c r="AX338" s="116">
        <f t="shared" si="76"/>
        <v>1</v>
      </c>
      <c r="AY338" s="116">
        <f>SUMPRODUCT(AN338:AW338,幕後結果_最佳化!$Z$1005:$AI$1005)</f>
        <v>-1.7292436599625392E-2</v>
      </c>
      <c r="AZ338" s="116">
        <f>(SUMPRODUCT(AN338:AW338,MMULT(AN338:AW338,幕後結果!$AB$9:$AK$18)))*252</f>
        <v>5.5245641365641758E-2</v>
      </c>
      <c r="BA338" s="116">
        <f t="shared" si="77"/>
        <v>0.23504391369623201</v>
      </c>
      <c r="BB338" s="92">
        <f t="shared" si="78"/>
        <v>-0.25609017333423656</v>
      </c>
      <c r="BC338" s="50"/>
      <c r="BD338" s="50"/>
    </row>
    <row r="339" spans="1:56">
      <c r="A339" s="85">
        <v>338</v>
      </c>
      <c r="B339" s="116">
        <v>0.38791900704345017</v>
      </c>
      <c r="C339" s="116">
        <v>0.85083076297565952</v>
      </c>
      <c r="D339" s="116">
        <v>0.23306379446340375</v>
      </c>
      <c r="E339" s="116">
        <v>0.46760735371185702</v>
      </c>
      <c r="F339" s="116">
        <v>0.71711337937841746</v>
      </c>
      <c r="G339" s="116">
        <v>0.1506187781327053</v>
      </c>
      <c r="H339" s="116">
        <v>0.4205907297034166</v>
      </c>
      <c r="I339" s="116">
        <v>0.93849840007102681</v>
      </c>
      <c r="J339" s="116">
        <v>0.47771832208660858</v>
      </c>
      <c r="K339" s="94">
        <v>0.77260420478959935</v>
      </c>
      <c r="L339" s="95"/>
      <c r="M339" s="96">
        <v>338</v>
      </c>
      <c r="N339" s="119">
        <v>-0.28474695513961829</v>
      </c>
      <c r="O339" s="119">
        <v>1.0400030706714469</v>
      </c>
      <c r="P339" s="119">
        <v>-0.72879415266728931</v>
      </c>
      <c r="Q339" s="119">
        <v>-8.1285748636865204E-2</v>
      </c>
      <c r="R339" s="119">
        <v>0.57428753731550353</v>
      </c>
      <c r="S339" s="119">
        <v>-1.03378313791217</v>
      </c>
      <c r="T339" s="119">
        <v>-0.20038248146284232</v>
      </c>
      <c r="U339" s="116">
        <v>1.5422897449494111</v>
      </c>
      <c r="V339" s="116">
        <v>-5.5880953311083982E-2</v>
      </c>
      <c r="W339" s="88">
        <v>0.74745063490236818</v>
      </c>
      <c r="X339" s="50"/>
      <c r="Y339" s="89">
        <v>338</v>
      </c>
      <c r="Z339" s="116">
        <f>(幕後結果!$AB$2+幕後結果!$AB$4*幕後結果_最佳化!$N1340)*12/3</f>
        <v>-0.40181802010294004</v>
      </c>
      <c r="AA339" s="116">
        <f>(幕後結果!$AC$2+幕後結果!$AC$4*幕後結果_最佳化!$O1340)*12/3</f>
        <v>3.0541132862562215E-2</v>
      </c>
      <c r="AB339" s="116">
        <f>(幕後結果!$AD$2+幕後結果!$AD$4*幕後結果_最佳化!$P1340)*12/3</f>
        <v>-0.14885891511206073</v>
      </c>
      <c r="AC339" s="116">
        <f>(幕後結果!$AE$2+幕後結果!$AE$4*幕後結果_最佳化!$Q1340)*12/3</f>
        <v>0.82009584669126256</v>
      </c>
      <c r="AD339" s="116">
        <f>(幕後結果!$AF$2+幕後結果!$AF$4*幕後結果_最佳化!$R1340)*12/3</f>
        <v>0.35394285936091857</v>
      </c>
      <c r="AE339" s="116">
        <f>(幕後結果!$AG$2+幕後結果!$AG$4*幕後結果_最佳化!$S1340)*12/3</f>
        <v>-0.33930009172970532</v>
      </c>
      <c r="AF339" s="116">
        <f>(幕後結果!$AH$2+幕後結果!$AH$4*幕後結果_最佳化!$T1340)*12/3</f>
        <v>1.046128025895491</v>
      </c>
      <c r="AG339" s="116">
        <f>(幕後結果!$AI$2+幕後結果!$AI$4*幕後結果_最佳化!$U1340)*12/3</f>
        <v>0.78798719522207872</v>
      </c>
      <c r="AH339" s="116">
        <f>(幕後結果!$AJ$2+幕後結果!$AJ$4*幕後結果_最佳化!$V1340)*12/3</f>
        <v>0.47589792734601871</v>
      </c>
      <c r="AI339" s="90">
        <f>(幕後結果!$AK$2+幕後結果!$AK$4*幕後結果_最佳化!$W1340)*12/3</f>
        <v>1.421125317121924E-2</v>
      </c>
      <c r="AJ339" s="50"/>
      <c r="AK339" s="50"/>
      <c r="AL339" s="50"/>
      <c r="AM339" s="98">
        <v>338</v>
      </c>
      <c r="AN339" s="116">
        <f t="shared" si="66"/>
        <v>7.4661767318356095E-2</v>
      </c>
      <c r="AO339" s="116">
        <f t="shared" si="67"/>
        <v>7.1567330626111439E-2</v>
      </c>
      <c r="AP339" s="116">
        <f t="shared" si="68"/>
        <v>0.16948564583880157</v>
      </c>
      <c r="AQ339" s="116">
        <f t="shared" si="69"/>
        <v>0.18075311536725963</v>
      </c>
      <c r="AR339" s="116">
        <f t="shared" si="70"/>
        <v>8.4233860204330685E-2</v>
      </c>
      <c r="AS339" s="116">
        <f t="shared" si="71"/>
        <v>3.5795557144923655E-2</v>
      </c>
      <c r="AT339" s="116">
        <f t="shared" si="72"/>
        <v>0.17744229470054368</v>
      </c>
      <c r="AU339" s="116">
        <f t="shared" si="73"/>
        <v>3.8087194455208251E-2</v>
      </c>
      <c r="AV339" s="116">
        <f t="shared" si="74"/>
        <v>0.11923232506003145</v>
      </c>
      <c r="AW339" s="116">
        <f t="shared" si="75"/>
        <v>4.8740909284433628E-2</v>
      </c>
      <c r="AX339" s="116">
        <f t="shared" si="76"/>
        <v>1</v>
      </c>
      <c r="AY339" s="116">
        <f>SUMPRODUCT(AN339:AW339,幕後結果_最佳化!$Z$1005:$AI$1005)</f>
        <v>0.3161076218078776</v>
      </c>
      <c r="AZ339" s="116">
        <f>(SUMPRODUCT(AN339:AW339,MMULT(AN339:AW339,幕後結果!$AB$9:$AK$18)))*252</f>
        <v>4.2823354797255304E-2</v>
      </c>
      <c r="BA339" s="116">
        <f t="shared" si="77"/>
        <v>0.20693804579452107</v>
      </c>
      <c r="BB339" s="92">
        <f t="shared" si="78"/>
        <v>1.3202387253582111</v>
      </c>
      <c r="BC339" s="50"/>
      <c r="BD339" s="50"/>
    </row>
    <row r="340" spans="1:56">
      <c r="A340" s="85">
        <v>339</v>
      </c>
      <c r="B340" s="116">
        <v>0.62881492143436679</v>
      </c>
      <c r="C340" s="116">
        <v>0.69491290138923767</v>
      </c>
      <c r="D340" s="116">
        <v>0.8714031879625912</v>
      </c>
      <c r="E340" s="116">
        <v>0.3186745340397259</v>
      </c>
      <c r="F340" s="116">
        <v>9.8487858690078367E-2</v>
      </c>
      <c r="G340" s="116">
        <v>0.14870719494381257</v>
      </c>
      <c r="H340" s="116">
        <v>0.25967412522783762</v>
      </c>
      <c r="I340" s="116">
        <v>0.59874166231517267</v>
      </c>
      <c r="J340" s="116">
        <v>0.31257518182954724</v>
      </c>
      <c r="K340" s="94">
        <v>0.76106373436519603</v>
      </c>
      <c r="L340" s="95"/>
      <c r="M340" s="96">
        <v>339</v>
      </c>
      <c r="N340" s="119">
        <v>0.32871626779524238</v>
      </c>
      <c r="O340" s="119">
        <v>0.50982481759938003</v>
      </c>
      <c r="P340" s="119">
        <v>1.1330491252482215</v>
      </c>
      <c r="Q340" s="119">
        <v>-0.47140847070998376</v>
      </c>
      <c r="R340" s="119">
        <v>-1.2902158703477877</v>
      </c>
      <c r="S340" s="119">
        <v>-1.0419941527828869</v>
      </c>
      <c r="T340" s="119">
        <v>-0.64435038425425106</v>
      </c>
      <c r="U340" s="116">
        <v>0.25009138854339036</v>
      </c>
      <c r="V340" s="116">
        <v>-0.4885640586619055</v>
      </c>
      <c r="W340" s="88">
        <v>0.70972847399591765</v>
      </c>
      <c r="X340" s="50"/>
      <c r="Y340" s="89">
        <v>339</v>
      </c>
      <c r="Z340" s="116">
        <f>(幕後結果!$AB$2+幕後結果!$AB$4*幕後結果_最佳化!$N1341)*12/3</f>
        <v>0.35982748780721935</v>
      </c>
      <c r="AA340" s="116">
        <f>(幕後結果!$AC$2+幕後結果!$AC$4*幕後結果_最佳化!$O1341)*12/3</f>
        <v>-0.64678236719557325</v>
      </c>
      <c r="AB340" s="116">
        <f>(幕後結果!$AD$2+幕後結果!$AD$4*幕後結果_最佳化!$P1341)*12/3</f>
        <v>1.594311739585387</v>
      </c>
      <c r="AC340" s="116">
        <f>(幕後結果!$AE$2+幕後結果!$AE$4*幕後結果_最佳化!$Q1341)*12/3</f>
        <v>0.92091050139677033</v>
      </c>
      <c r="AD340" s="116">
        <f>(幕後結果!$AF$2+幕後結果!$AF$4*幕後結果_最佳化!$R1341)*12/3</f>
        <v>-0.83324787069222028</v>
      </c>
      <c r="AE340" s="116">
        <f>(幕後結果!$AG$2+幕後結果!$AG$4*幕後結果_最佳化!$S1341)*12/3</f>
        <v>-0.40372026426965474</v>
      </c>
      <c r="AF340" s="116">
        <f>(幕後結果!$AH$2+幕後結果!$AH$4*幕後結果_最佳化!$T1341)*12/3</f>
        <v>0.53799094240929068</v>
      </c>
      <c r="AG340" s="116">
        <f>(幕後結果!$AI$2+幕後結果!$AI$4*幕後結果_最佳化!$U1341)*12/3</f>
        <v>-0.68781470136288159</v>
      </c>
      <c r="AH340" s="116">
        <f>(幕後結果!$AJ$2+幕後結果!$AJ$4*幕後結果_最佳化!$V1341)*12/3</f>
        <v>-6.8083692712726046E-2</v>
      </c>
      <c r="AI340" s="90">
        <f>(幕後結果!$AK$2+幕後結果!$AK$4*幕後結果_最佳化!$W1341)*12/3</f>
        <v>-0.36067694791684812</v>
      </c>
      <c r="AJ340" s="50"/>
      <c r="AK340" s="50"/>
      <c r="AL340" s="50"/>
      <c r="AM340" s="98">
        <v>339</v>
      </c>
      <c r="AN340" s="116">
        <f t="shared" si="66"/>
        <v>7.744805153318117E-2</v>
      </c>
      <c r="AO340" s="116">
        <f t="shared" si="67"/>
        <v>0.13492575659105621</v>
      </c>
      <c r="AP340" s="116">
        <f t="shared" si="68"/>
        <v>1.6325900153015167E-2</v>
      </c>
      <c r="AQ340" s="116">
        <f t="shared" si="69"/>
        <v>0.10934027191129564</v>
      </c>
      <c r="AR340" s="116">
        <f t="shared" si="70"/>
        <v>4.5741427305675063E-2</v>
      </c>
      <c r="AS340" s="116">
        <f t="shared" si="71"/>
        <v>0.1554791641322581</v>
      </c>
      <c r="AT340" s="116">
        <f t="shared" si="72"/>
        <v>0.12998453183512126</v>
      </c>
      <c r="AU340" s="116">
        <f t="shared" si="73"/>
        <v>0.11607300964002039</v>
      </c>
      <c r="AV340" s="116">
        <f t="shared" si="74"/>
        <v>0.12249827290514094</v>
      </c>
      <c r="AW340" s="116">
        <f t="shared" si="75"/>
        <v>9.2183613993236088E-2</v>
      </c>
      <c r="AX340" s="116">
        <f t="shared" si="76"/>
        <v>1</v>
      </c>
      <c r="AY340" s="116">
        <f>SUMPRODUCT(AN340:AW340,幕後結果_最佳化!$Z$1005:$AI$1005)</f>
        <v>3.7968214929394312E-3</v>
      </c>
      <c r="AZ340" s="116">
        <f>(SUMPRODUCT(AN340:AW340,MMULT(AN340:AW340,幕後結果!$AB$9:$AK$18)))*252</f>
        <v>4.9697978322661207E-2</v>
      </c>
      <c r="BA340" s="116">
        <f t="shared" si="77"/>
        <v>0.22293043381885122</v>
      </c>
      <c r="BB340" s="92">
        <f t="shared" si="78"/>
        <v>-0.17540529499366167</v>
      </c>
      <c r="BC340" s="50"/>
      <c r="BD340" s="50"/>
    </row>
    <row r="341" spans="1:56">
      <c r="A341" s="85">
        <v>340</v>
      </c>
      <c r="B341" s="116">
        <v>0.55818712628634781</v>
      </c>
      <c r="C341" s="116">
        <v>0.53333535395864673</v>
      </c>
      <c r="D341" s="116">
        <v>0.37808285026034794</v>
      </c>
      <c r="E341" s="116">
        <v>0.48352905081312714</v>
      </c>
      <c r="F341" s="116">
        <v>0.78712742380308542</v>
      </c>
      <c r="G341" s="116">
        <v>0.8608281442927106</v>
      </c>
      <c r="H341" s="116">
        <v>0.26218910235607185</v>
      </c>
      <c r="I341" s="116">
        <v>0.9964650738200842</v>
      </c>
      <c r="J341" s="116">
        <v>0.34651371898304917</v>
      </c>
      <c r="K341" s="94">
        <v>0.31619439531981008</v>
      </c>
      <c r="L341" s="95"/>
      <c r="M341" s="96">
        <v>340</v>
      </c>
      <c r="N341" s="119">
        <v>0.1463745115319359</v>
      </c>
      <c r="O341" s="119">
        <v>8.3656816617092358E-2</v>
      </c>
      <c r="P341" s="119">
        <v>-0.31051980576136029</v>
      </c>
      <c r="Q341" s="119">
        <v>-4.1298283307948748E-2</v>
      </c>
      <c r="R341" s="119">
        <v>0.7964936715273262</v>
      </c>
      <c r="S341" s="119">
        <v>1.0840475614258658</v>
      </c>
      <c r="T341" s="119">
        <v>-0.63661108227990826</v>
      </c>
      <c r="U341" s="116">
        <v>2.693535936205548</v>
      </c>
      <c r="V341" s="116">
        <v>-0.39474994650588557</v>
      </c>
      <c r="W341" s="88">
        <v>-0.47836731803265653</v>
      </c>
      <c r="X341" s="50"/>
      <c r="Y341" s="89">
        <v>340</v>
      </c>
      <c r="Z341" s="116">
        <f>(幕後結果!$AB$2+幕後結果!$AB$4*幕後結果_最佳化!$N1342)*12/3</f>
        <v>0.13344100794949654</v>
      </c>
      <c r="AA341" s="116">
        <f>(幕後結果!$AC$2+幕後結果!$AC$4*幕後結果_最佳化!$O1342)*12/3</f>
        <v>-1.2499157289508536</v>
      </c>
      <c r="AB341" s="116">
        <f>(幕後結果!$AD$2+幕後結果!$AD$4*幕後結果_最佳化!$P1342)*12/3</f>
        <v>0.24605843127095961</v>
      </c>
      <c r="AC341" s="116">
        <f>(幕後結果!$AE$2+幕後結果!$AE$4*幕後結果_最佳化!$Q1342)*12/3</f>
        <v>0.80790460911137529</v>
      </c>
      <c r="AD341" s="116">
        <f>(幕後結果!$AF$2+幕後結果!$AF$4*幕後結果_最佳化!$R1342)*12/3</f>
        <v>0.42573376715823508</v>
      </c>
      <c r="AE341" s="116">
        <f>(幕後結果!$AG$2+幕後結果!$AG$4*幕後結果_最佳化!$S1342)*12/3</f>
        <v>1.1724807222601299</v>
      </c>
      <c r="AF341" s="116">
        <f>(幕後結果!$AH$2+幕後結果!$AH$4*幕後結果_最佳化!$T1342)*12/3</f>
        <v>0.73442057269240746</v>
      </c>
      <c r="AG341" s="116">
        <f>(幕後結果!$AI$2+幕後結果!$AI$4*幕後結果_最佳化!$U1342)*12/3</f>
        <v>2.5119560010014017</v>
      </c>
      <c r="AH341" s="116">
        <f>(幕後結果!$AJ$2+幕後結果!$AJ$4*幕後結果_最佳化!$V1342)*12/3</f>
        <v>0.11862172581284124</v>
      </c>
      <c r="AI341" s="90">
        <f>(幕後結果!$AK$2+幕後結果!$AK$4*幕後結果_最佳化!$W1342)*12/3</f>
        <v>-0.35258331000499482</v>
      </c>
      <c r="AJ341" s="50"/>
      <c r="AK341" s="50"/>
      <c r="AL341" s="50"/>
      <c r="AM341" s="98">
        <v>340</v>
      </c>
      <c r="AN341" s="116">
        <f t="shared" si="66"/>
        <v>0.13770716803892724</v>
      </c>
      <c r="AO341" s="116">
        <f t="shared" si="67"/>
        <v>1.2569671300964754E-2</v>
      </c>
      <c r="AP341" s="116">
        <f t="shared" si="68"/>
        <v>0.14615823978886264</v>
      </c>
      <c r="AQ341" s="116">
        <f t="shared" si="69"/>
        <v>4.5642082218890018E-2</v>
      </c>
      <c r="AR341" s="116">
        <f t="shared" si="70"/>
        <v>7.1548448923738031E-2</v>
      </c>
      <c r="AS341" s="116">
        <f t="shared" si="71"/>
        <v>0.16554562072548082</v>
      </c>
      <c r="AT341" s="116">
        <f t="shared" si="72"/>
        <v>0.11617956679819906</v>
      </c>
      <c r="AU341" s="116">
        <f t="shared" si="73"/>
        <v>2.0049238614757853E-2</v>
      </c>
      <c r="AV341" s="116">
        <f t="shared" si="74"/>
        <v>0.16438374418750851</v>
      </c>
      <c r="AW341" s="116">
        <f t="shared" si="75"/>
        <v>0.12021621940267099</v>
      </c>
      <c r="AX341" s="116">
        <f t="shared" si="76"/>
        <v>1</v>
      </c>
      <c r="AY341" s="116">
        <f>SUMPRODUCT(AN341:AW341,幕後結果_最佳化!$Z$1005:$AI$1005)</f>
        <v>0.22745286020940889</v>
      </c>
      <c r="AZ341" s="116">
        <f>(SUMPRODUCT(AN341:AW341,MMULT(AN341:AW341,幕後結果!$AB$9:$AK$18)))*252</f>
        <v>4.7669329595674707E-2</v>
      </c>
      <c r="BA341" s="116">
        <f t="shared" si="77"/>
        <v>0.21833307032072513</v>
      </c>
      <c r="BB341" s="92">
        <f t="shared" si="78"/>
        <v>0.84528129402616814</v>
      </c>
      <c r="BC341" s="50"/>
      <c r="BD341" s="50"/>
    </row>
    <row r="342" spans="1:56">
      <c r="A342" s="85">
        <v>341</v>
      </c>
      <c r="B342" s="116">
        <v>0.49719897148715719</v>
      </c>
      <c r="C342" s="116">
        <v>4.1953522387539355E-2</v>
      </c>
      <c r="D342" s="116">
        <v>0.19939679259310306</v>
      </c>
      <c r="E342" s="116">
        <v>0.24251756172884131</v>
      </c>
      <c r="F342" s="116">
        <v>0.76467257675310973</v>
      </c>
      <c r="G342" s="116">
        <v>0.75418497644323268</v>
      </c>
      <c r="H342" s="116">
        <v>0.793754664831267</v>
      </c>
      <c r="I342" s="116">
        <v>0.51743522535430797</v>
      </c>
      <c r="J342" s="116">
        <v>0.58774110800222146</v>
      </c>
      <c r="K342" s="94">
        <v>0.11439336577124748</v>
      </c>
      <c r="L342" s="95"/>
      <c r="M342" s="96">
        <v>341</v>
      </c>
      <c r="N342" s="119">
        <v>-7.0211949554297853E-3</v>
      </c>
      <c r="O342" s="119">
        <v>-1.7284529758206795</v>
      </c>
      <c r="P342" s="119">
        <v>-0.84377779633983074</v>
      </c>
      <c r="Q342" s="119">
        <v>-0.69822719230571473</v>
      </c>
      <c r="R342" s="119">
        <v>0.72141398213484886</v>
      </c>
      <c r="S342" s="119">
        <v>0.687718532628114</v>
      </c>
      <c r="T342" s="119">
        <v>0.81951846674080364</v>
      </c>
      <c r="U342" s="116">
        <v>4.3717550529917375E-2</v>
      </c>
      <c r="V342" s="116">
        <v>0.22173808049442437</v>
      </c>
      <c r="W342" s="88">
        <v>-1.2034900705078218</v>
      </c>
      <c r="X342" s="50"/>
      <c r="Y342" s="89">
        <v>341</v>
      </c>
      <c r="Z342" s="116">
        <f>(幕後結果!$AB$2+幕後結果!$AB$4*幕後結果_最佳化!$N1343)*12/3</f>
        <v>-5.7007492320605313E-2</v>
      </c>
      <c r="AA342" s="116">
        <f>(幕後結果!$AC$2+幕後結果!$AC$4*幕後結果_最佳化!$O1343)*12/3</f>
        <v>-3.7604629732389889</v>
      </c>
      <c r="AB342" s="116">
        <f>(幕後結果!$AD$2+幕後結果!$AD$4*幕後結果_最佳化!$P1343)*12/3</f>
        <v>-0.44596005014939283</v>
      </c>
      <c r="AC342" s="116">
        <f>(幕後結果!$AE$2+幕後結果!$AE$4*幕後結果_最佳化!$Q1343)*12/3</f>
        <v>-0.1168543184436015</v>
      </c>
      <c r="AD342" s="116">
        <f>(幕後結果!$AF$2+幕後結果!$AF$4*幕後結果_最佳化!$R1343)*12/3</f>
        <v>7.5537860681224561E-2</v>
      </c>
      <c r="AE342" s="116">
        <f>(幕後結果!$AG$2+幕後結果!$AG$4*幕後結果_最佳化!$S1343)*12/3</f>
        <v>-8.3421723581625085E-2</v>
      </c>
      <c r="AF342" s="116">
        <f>(幕後結果!$AH$2+幕後結果!$AH$4*幕後結果_最佳化!$T1343)*12/3</f>
        <v>2.0833913007144096</v>
      </c>
      <c r="AG342" s="116">
        <f>(幕後結果!$AI$2+幕後結果!$AI$4*幕後結果_最佳化!$U1343)*12/3</f>
        <v>-0.53097916917719745</v>
      </c>
      <c r="AH342" s="116">
        <f>(幕後結果!$AJ$2+幕後結果!$AJ$4*幕後結果_最佳化!$V1343)*12/3</f>
        <v>-0.16796240469124335</v>
      </c>
      <c r="AI342" s="90">
        <f>(幕後結果!$AK$2+幕後結果!$AK$4*幕後結果_最佳化!$W1343)*12/3</f>
        <v>-1.0138341680329133</v>
      </c>
      <c r="AJ342" s="50"/>
      <c r="AK342" s="50"/>
      <c r="AL342" s="50"/>
      <c r="AM342" s="98">
        <v>341</v>
      </c>
      <c r="AN342" s="116">
        <f t="shared" si="66"/>
        <v>4.2175397314971406E-2</v>
      </c>
      <c r="AO342" s="116">
        <f t="shared" si="67"/>
        <v>0.13796253177341633</v>
      </c>
      <c r="AP342" s="116">
        <f t="shared" si="68"/>
        <v>0.18815308169226322</v>
      </c>
      <c r="AQ342" s="116">
        <f t="shared" si="69"/>
        <v>0.17431221231663932</v>
      </c>
      <c r="AR342" s="116">
        <f t="shared" si="70"/>
        <v>0.16037176070158507</v>
      </c>
      <c r="AS342" s="116">
        <f t="shared" si="71"/>
        <v>4.8617491216366715E-2</v>
      </c>
      <c r="AT342" s="116">
        <f t="shared" si="72"/>
        <v>0.14317501086989359</v>
      </c>
      <c r="AU342" s="116">
        <f t="shared" si="73"/>
        <v>1.9671118838303959E-2</v>
      </c>
      <c r="AV342" s="116">
        <f t="shared" si="74"/>
        <v>8.3401959707735757E-2</v>
      </c>
      <c r="AW342" s="116">
        <f t="shared" si="75"/>
        <v>2.1594355688246141E-3</v>
      </c>
      <c r="AX342" s="116">
        <f t="shared" si="76"/>
        <v>1</v>
      </c>
      <c r="AY342" s="116">
        <f>SUMPRODUCT(AN342:AW342,幕後結果_最佳化!$Z$1005:$AI$1005)</f>
        <v>0.22005866270750382</v>
      </c>
      <c r="AZ342" s="116">
        <f>(SUMPRODUCT(AN342:AW342,MMULT(AN342:AW342,幕後結果!$AB$9:$AK$18)))*252</f>
        <v>4.514530140854095E-2</v>
      </c>
      <c r="BA342" s="116">
        <f t="shared" si="77"/>
        <v>0.21247423704661456</v>
      </c>
      <c r="BB342" s="92">
        <f t="shared" si="78"/>
        <v>0.833788910928703</v>
      </c>
      <c r="BC342" s="50"/>
      <c r="BD342" s="50"/>
    </row>
    <row r="343" spans="1:56">
      <c r="A343" s="85">
        <v>342</v>
      </c>
      <c r="B343" s="116">
        <v>0.25808888918511275</v>
      </c>
      <c r="C343" s="116">
        <v>0.5833835799755589</v>
      </c>
      <c r="D343" s="116">
        <v>0.5167537784797025</v>
      </c>
      <c r="E343" s="116">
        <v>8.5503164916425067E-3</v>
      </c>
      <c r="F343" s="116">
        <v>0.98236773577317904</v>
      </c>
      <c r="G343" s="116">
        <v>0.10584129281151444</v>
      </c>
      <c r="H343" s="116">
        <v>0.71758124902963272</v>
      </c>
      <c r="I343" s="116">
        <v>0.49849418125363654</v>
      </c>
      <c r="J343" s="116">
        <v>0.31838988692282832</v>
      </c>
      <c r="K343" s="94">
        <v>0.79988737429463774</v>
      </c>
      <c r="L343" s="95"/>
      <c r="M343" s="96">
        <v>342</v>
      </c>
      <c r="N343" s="119">
        <v>-0.64924848333685325</v>
      </c>
      <c r="O343" s="119">
        <v>0.21055716527745408</v>
      </c>
      <c r="P343" s="119">
        <v>4.200784649638245E-2</v>
      </c>
      <c r="Q343" s="119">
        <v>-2.3845368989387996</v>
      </c>
      <c r="R343" s="119">
        <v>2.1053077440620229</v>
      </c>
      <c r="S343" s="119">
        <v>-1.2489521229939122</v>
      </c>
      <c r="T343" s="119">
        <v>0.57567111636347423</v>
      </c>
      <c r="U343" s="116">
        <v>-3.7745368088031622E-3</v>
      </c>
      <c r="V343" s="116">
        <v>-0.47220597706940387</v>
      </c>
      <c r="W343" s="88">
        <v>0.84121901227654405</v>
      </c>
      <c r="X343" s="50"/>
      <c r="Y343" s="89">
        <v>342</v>
      </c>
      <c r="Z343" s="116">
        <f>(幕後結果!$AB$2+幕後結果!$AB$4*幕後結果_最佳化!$N1344)*12/3</f>
        <v>-0.85436503710201928</v>
      </c>
      <c r="AA343" s="116">
        <f>(幕後結果!$AC$2+幕後結果!$AC$4*幕後結果_最佳化!$O1344)*12/3</f>
        <v>-1.144165556529273</v>
      </c>
      <c r="AB343" s="116">
        <f>(幕後結果!$AD$2+幕後結果!$AD$4*幕後結果_最佳化!$P1344)*12/3</f>
        <v>0.32459016779155531</v>
      </c>
      <c r="AC343" s="116">
        <f>(幕後結果!$AE$2+幕後結果!$AE$4*幕後結果_最佳化!$Q1344)*12/3</f>
        <v>-0.83363378872719329</v>
      </c>
      <c r="AD343" s="116">
        <f>(幕後結果!$AF$2+幕後結果!$AF$4*幕後結果_最佳化!$R1344)*12/3</f>
        <v>1.1900301474544497</v>
      </c>
      <c r="AE343" s="116">
        <f>(幕後結果!$AG$2+幕後結果!$AG$4*幕後結果_最佳化!$S1344)*12/3</f>
        <v>-1.7647317010865171</v>
      </c>
      <c r="AF343" s="116">
        <f>(幕後結果!$AH$2+幕後結果!$AH$4*幕後結果_最佳化!$T1344)*12/3</f>
        <v>2.3314697604434809</v>
      </c>
      <c r="AG343" s="116">
        <f>(幕後結果!$AI$2+幕後結果!$AI$4*幕後結果_最佳化!$U1344)*12/3</f>
        <v>-0.84511800678117555</v>
      </c>
      <c r="AH343" s="116">
        <f>(幕後結果!$AJ$2+幕後結果!$AJ$4*幕後結果_最佳化!$V1344)*12/3</f>
        <v>-1.9930994269226676E-2</v>
      </c>
      <c r="AI343" s="90">
        <f>(幕後結果!$AK$2+幕後結果!$AK$4*幕後結果_最佳化!$W1344)*12/3</f>
        <v>-3.7297964157511687E-2</v>
      </c>
      <c r="AJ343" s="50"/>
      <c r="AK343" s="50"/>
      <c r="AL343" s="50"/>
      <c r="AM343" s="98">
        <v>342</v>
      </c>
      <c r="AN343" s="116">
        <f t="shared" si="66"/>
        <v>3.080421086774195E-2</v>
      </c>
      <c r="AO343" s="116">
        <f t="shared" si="67"/>
        <v>7.4206733697244009E-2</v>
      </c>
      <c r="AP343" s="116">
        <f t="shared" si="68"/>
        <v>0.1693632327491596</v>
      </c>
      <c r="AQ343" s="116">
        <f t="shared" si="69"/>
        <v>0.12297781393938979</v>
      </c>
      <c r="AR343" s="116">
        <f t="shared" si="70"/>
        <v>0.12197244777603004</v>
      </c>
      <c r="AS343" s="116">
        <f t="shared" si="71"/>
        <v>0.10209338344662967</v>
      </c>
      <c r="AT343" s="116">
        <f t="shared" si="72"/>
        <v>0.11547117178572047</v>
      </c>
      <c r="AU343" s="116">
        <f t="shared" si="73"/>
        <v>7.4112302861283105E-2</v>
      </c>
      <c r="AV343" s="116">
        <f t="shared" si="74"/>
        <v>5.7989928845746774E-2</v>
      </c>
      <c r="AW343" s="116">
        <f t="shared" si="75"/>
        <v>0.1310087740310544</v>
      </c>
      <c r="AX343" s="116">
        <f t="shared" si="76"/>
        <v>0.99999999999999978</v>
      </c>
      <c r="AY343" s="116">
        <f>SUMPRODUCT(AN343:AW343,幕後結果_最佳化!$Z$1005:$AI$1005)</f>
        <v>0.13724646876468333</v>
      </c>
      <c r="AZ343" s="116">
        <f>(SUMPRODUCT(AN343:AW343,MMULT(AN343:AW343,幕後結果!$AB$9:$AK$18)))*252</f>
        <v>3.9867176373372393E-2</v>
      </c>
      <c r="BA343" s="116">
        <f t="shared" si="77"/>
        <v>0.19966766481674592</v>
      </c>
      <c r="BB343" s="92">
        <f t="shared" si="78"/>
        <v>0.4725175147977721</v>
      </c>
      <c r="BC343" s="50"/>
      <c r="BD343" s="50"/>
    </row>
    <row r="344" spans="1:56">
      <c r="A344" s="85">
        <v>343</v>
      </c>
      <c r="B344" s="116">
        <v>9.9349338805568177E-2</v>
      </c>
      <c r="C344" s="116">
        <v>0.59933780408280879</v>
      </c>
      <c r="D344" s="116">
        <v>0.35144689369829529</v>
      </c>
      <c r="E344" s="116">
        <v>6.0496101561037019E-2</v>
      </c>
      <c r="F344" s="116">
        <v>0.9428611750612832</v>
      </c>
      <c r="G344" s="116">
        <v>0.85834345770522402</v>
      </c>
      <c r="H344" s="116">
        <v>0.27128088057180255</v>
      </c>
      <c r="I344" s="116">
        <v>2.7666654448759154E-2</v>
      </c>
      <c r="J344" s="116">
        <v>0.64956773663366407</v>
      </c>
      <c r="K344" s="94">
        <v>0.88882795611551391</v>
      </c>
      <c r="L344" s="95"/>
      <c r="M344" s="96">
        <v>343</v>
      </c>
      <c r="N344" s="119">
        <v>-1.2852679163907272</v>
      </c>
      <c r="O344" s="119">
        <v>0.25163346187349556</v>
      </c>
      <c r="P344" s="119">
        <v>-0.38141708242486189</v>
      </c>
      <c r="Q344" s="119">
        <v>-1.5506223905034677</v>
      </c>
      <c r="R344" s="119">
        <v>1.5792546911533818</v>
      </c>
      <c r="S344" s="119">
        <v>1.0729064660917074</v>
      </c>
      <c r="T344" s="119">
        <v>-0.6089436938224787</v>
      </c>
      <c r="U344" s="116">
        <v>-1.9162497872416162</v>
      </c>
      <c r="V344" s="116">
        <v>0.38415370759094186</v>
      </c>
      <c r="W344" s="88">
        <v>1.2203186889269095</v>
      </c>
      <c r="X344" s="50"/>
      <c r="Y344" s="89">
        <v>343</v>
      </c>
      <c r="Z344" s="116">
        <f>(幕後結果!$AB$2+幕後結果!$AB$4*幕後結果_最佳化!$N1345)*12/3</f>
        <v>-1.6440152166376991</v>
      </c>
      <c r="AA344" s="116">
        <f>(幕後結果!$AC$2+幕後結果!$AC$4*幕後結果_最佳化!$O1345)*12/3</f>
        <v>-1.1428200195659677</v>
      </c>
      <c r="AB344" s="116">
        <f>(幕後結果!$AD$2+幕後結果!$AD$4*幕後結果_最佳化!$P1345)*12/3</f>
        <v>-0.22945776431135112</v>
      </c>
      <c r="AC344" s="116">
        <f>(幕後結果!$AE$2+幕後結果!$AE$4*幕後結果_最佳化!$Q1345)*12/3</f>
        <v>-0.35951188109918486</v>
      </c>
      <c r="AD344" s="116">
        <f>(幕後結果!$AF$2+幕後結果!$AF$4*幕後結果_最佳化!$R1345)*12/3</f>
        <v>0.89326127719424109</v>
      </c>
      <c r="AE344" s="116">
        <f>(幕後結果!$AG$2+幕後結果!$AG$4*幕後結果_最佳化!$S1345)*12/3</f>
        <v>0.13423910779340167</v>
      </c>
      <c r="AF344" s="116">
        <f>(幕後結果!$AH$2+幕後結果!$AH$4*幕後結果_最佳化!$T1345)*12/3</f>
        <v>0.75363692616693079</v>
      </c>
      <c r="AG344" s="116">
        <f>(幕後結果!$AI$2+幕後結果!$AI$4*幕後結果_最佳化!$U1345)*12/3</f>
        <v>-3.3802279739535632</v>
      </c>
      <c r="AH344" s="116">
        <f>(幕後結果!$AJ$2+幕後結果!$AJ$4*幕後結果_最佳化!$V1345)*12/3</f>
        <v>-8.2069184430904968E-2</v>
      </c>
      <c r="AI344" s="90">
        <f>(幕後結果!$AK$2+幕後結果!$AK$4*幕後結果_最佳化!$W1345)*12/3</f>
        <v>2.9476543875535E-2</v>
      </c>
      <c r="AJ344" s="50"/>
      <c r="AK344" s="50"/>
      <c r="AL344" s="50"/>
      <c r="AM344" s="98">
        <v>343</v>
      </c>
      <c r="AN344" s="116">
        <f t="shared" si="66"/>
        <v>1.4958015506379714E-2</v>
      </c>
      <c r="AO344" s="116">
        <f t="shared" si="67"/>
        <v>0.13964291203323731</v>
      </c>
      <c r="AP344" s="116">
        <f t="shared" si="68"/>
        <v>7.3069800238473925E-2</v>
      </c>
      <c r="AQ344" s="116">
        <f t="shared" si="69"/>
        <v>0.19663491327701602</v>
      </c>
      <c r="AR344" s="116">
        <f t="shared" si="70"/>
        <v>5.4139145284370664E-3</v>
      </c>
      <c r="AS344" s="116">
        <f t="shared" si="71"/>
        <v>0.15698285921790342</v>
      </c>
      <c r="AT344" s="116">
        <f t="shared" si="72"/>
        <v>8.9272201754569194E-2</v>
      </c>
      <c r="AU344" s="116">
        <f t="shared" si="73"/>
        <v>3.0878160361636786E-3</v>
      </c>
      <c r="AV344" s="116">
        <f t="shared" si="74"/>
        <v>0.16790229747620611</v>
      </c>
      <c r="AW344" s="116">
        <f t="shared" si="75"/>
        <v>0.15303526993161365</v>
      </c>
      <c r="AX344" s="116">
        <f t="shared" si="76"/>
        <v>1</v>
      </c>
      <c r="AY344" s="116">
        <f>SUMPRODUCT(AN344:AW344,幕後結果_最佳化!$Z$1005:$AI$1005)</f>
        <v>0.13431900199668415</v>
      </c>
      <c r="AZ344" s="116">
        <f>(SUMPRODUCT(AN344:AW344,MMULT(AN344:AW344,幕後結果!$AB$9:$AK$18)))*252</f>
        <v>5.103079204959643E-2</v>
      </c>
      <c r="BA344" s="116">
        <f t="shared" si="77"/>
        <v>0.22589996026913425</v>
      </c>
      <c r="BB344" s="92">
        <f t="shared" si="78"/>
        <v>0.40468799502119768</v>
      </c>
      <c r="BC344" s="50"/>
      <c r="BD344" s="50"/>
    </row>
    <row r="345" spans="1:56">
      <c r="A345" s="85">
        <v>344</v>
      </c>
      <c r="B345" s="116">
        <v>0.9841869222412527</v>
      </c>
      <c r="C345" s="116">
        <v>0.58048890642063156</v>
      </c>
      <c r="D345" s="116">
        <v>0.6031527401277692</v>
      </c>
      <c r="E345" s="116">
        <v>0.65411125469611853</v>
      </c>
      <c r="F345" s="116">
        <v>0.95451053604992619</v>
      </c>
      <c r="G345" s="116">
        <v>0.73304633680466535</v>
      </c>
      <c r="H345" s="116">
        <v>5.6554701872738367E-2</v>
      </c>
      <c r="I345" s="116">
        <v>6.6874823091020552E-2</v>
      </c>
      <c r="J345" s="116">
        <v>0.21788128407624274</v>
      </c>
      <c r="K345" s="94">
        <v>0.33052690068626789</v>
      </c>
      <c r="L345" s="95"/>
      <c r="M345" s="96">
        <v>344</v>
      </c>
      <c r="N345" s="119">
        <v>2.1491040156347951</v>
      </c>
      <c r="O345" s="119">
        <v>0.20314437674626129</v>
      </c>
      <c r="P345" s="119">
        <v>0.26151612029892929</v>
      </c>
      <c r="Q345" s="119">
        <v>0.39644402914590515</v>
      </c>
      <c r="R345" s="119">
        <v>1.6902563192837019</v>
      </c>
      <c r="S345" s="119">
        <v>0.62205253158813434</v>
      </c>
      <c r="T345" s="119">
        <v>-1.584370619841847</v>
      </c>
      <c r="U345" s="116">
        <v>-1.4994780990226353</v>
      </c>
      <c r="V345" s="116">
        <v>-0.77936867967033407</v>
      </c>
      <c r="W345" s="88">
        <v>-0.43845870152879673</v>
      </c>
      <c r="X345" s="50"/>
      <c r="Y345" s="89">
        <v>344</v>
      </c>
      <c r="Z345" s="116">
        <f>(幕後結果!$AB$2+幕後結果!$AB$4*幕後結果_最佳化!$N1346)*12/3</f>
        <v>2.6199306186250695</v>
      </c>
      <c r="AA345" s="116">
        <f>(幕後結果!$AC$2+幕後結果!$AC$4*幕後結果_最佳化!$O1346)*12/3</f>
        <v>-0.91124585647388479</v>
      </c>
      <c r="AB345" s="116">
        <f>(幕後結果!$AD$2+幕後結果!$AD$4*幕後結果_最佳化!$P1346)*12/3</f>
        <v>1.3567301074779001</v>
      </c>
      <c r="AC345" s="116">
        <f>(幕後結果!$AE$2+幕後結果!$AE$4*幕後結果_最佳化!$Q1346)*12/3</f>
        <v>1.4001516529990843</v>
      </c>
      <c r="AD345" s="116">
        <f>(幕後結果!$AF$2+幕後結果!$AF$4*幕後結果_最佳化!$R1346)*12/3</f>
        <v>1.0551396781604563</v>
      </c>
      <c r="AE345" s="116">
        <f>(幕後結果!$AG$2+幕後結果!$AG$4*幕後結果_最佳化!$S1346)*12/3</f>
        <v>1.7267464283199354</v>
      </c>
      <c r="AF345" s="116">
        <f>(幕後結果!$AH$2+幕後結果!$AH$4*幕後結果_最佳化!$T1346)*12/3</f>
        <v>0.54043244760937581</v>
      </c>
      <c r="AG345" s="116">
        <f>(幕後結果!$AI$2+幕後結果!$AI$4*幕後結果_最佳化!$U1346)*12/3</f>
        <v>-1.199611288860579</v>
      </c>
      <c r="AH345" s="116">
        <f>(幕後結果!$AJ$2+幕後結果!$AJ$4*幕後結果_最佳化!$V1346)*12/3</f>
        <v>-0.23179005849481349</v>
      </c>
      <c r="AI345" s="90">
        <f>(幕後結果!$AK$2+幕後結果!$AK$4*幕後結果_最佳化!$W1346)*12/3</f>
        <v>8.9542167108092541E-2</v>
      </c>
      <c r="AJ345" s="50"/>
      <c r="AK345" s="50"/>
      <c r="AL345" s="50"/>
      <c r="AM345" s="98">
        <v>344</v>
      </c>
      <c r="AN345" s="116">
        <f t="shared" si="66"/>
        <v>0.10928116039191327</v>
      </c>
      <c r="AO345" s="116">
        <f t="shared" si="67"/>
        <v>0.10898438617333092</v>
      </c>
      <c r="AP345" s="116">
        <f t="shared" si="68"/>
        <v>9.9943372941253036E-2</v>
      </c>
      <c r="AQ345" s="116">
        <f t="shared" si="69"/>
        <v>5.9115937035703885E-2</v>
      </c>
      <c r="AR345" s="116">
        <f t="shared" si="70"/>
        <v>8.6192239750626801E-2</v>
      </c>
      <c r="AS345" s="116">
        <f t="shared" si="71"/>
        <v>0.1757972439765578</v>
      </c>
      <c r="AT345" s="116">
        <f t="shared" si="72"/>
        <v>8.5176103667419137E-2</v>
      </c>
      <c r="AU345" s="116">
        <f t="shared" si="73"/>
        <v>1.9948487423539208E-2</v>
      </c>
      <c r="AV345" s="116">
        <f t="shared" si="74"/>
        <v>0.1667447074922862</v>
      </c>
      <c r="AW345" s="116">
        <f t="shared" si="75"/>
        <v>8.8816361147369793E-2</v>
      </c>
      <c r="AX345" s="116">
        <f t="shared" si="76"/>
        <v>1</v>
      </c>
      <c r="AY345" s="116">
        <f>SUMPRODUCT(AN345:AW345,幕後結果_最佳化!$Z$1005:$AI$1005)</f>
        <v>7.0276124977417365E-2</v>
      </c>
      <c r="AZ345" s="116">
        <f>(SUMPRODUCT(AN345:AW345,MMULT(AN345:AW345,幕後結果!$AB$9:$AK$18)))*252</f>
        <v>4.915495311358458E-2</v>
      </c>
      <c r="BA345" s="116">
        <f t="shared" si="77"/>
        <v>0.22170916335051327</v>
      </c>
      <c r="BB345" s="92">
        <f t="shared" si="78"/>
        <v>0.12347764324984986</v>
      </c>
      <c r="BC345" s="50"/>
      <c r="BD345" s="50"/>
    </row>
    <row r="346" spans="1:56">
      <c r="A346" s="85">
        <v>345</v>
      </c>
      <c r="B346" s="116">
        <v>6.6762478720535423E-2</v>
      </c>
      <c r="C346" s="116">
        <v>0.89135882774063036</v>
      </c>
      <c r="D346" s="116">
        <v>0.39116860633958495</v>
      </c>
      <c r="E346" s="116">
        <v>0.32893323601575086</v>
      </c>
      <c r="F346" s="116">
        <v>0.42688183498068022</v>
      </c>
      <c r="G346" s="116">
        <v>0.30463114552692172</v>
      </c>
      <c r="H346" s="116">
        <v>0.43965054697743056</v>
      </c>
      <c r="I346" s="116">
        <v>0.15044551272370521</v>
      </c>
      <c r="J346" s="116">
        <v>0.86003868780799464</v>
      </c>
      <c r="K346" s="94">
        <v>0.62804193469085323</v>
      </c>
      <c r="L346" s="95"/>
      <c r="M346" s="96">
        <v>345</v>
      </c>
      <c r="N346" s="119">
        <v>-1.5003453904084358</v>
      </c>
      <c r="O346" s="119">
        <v>1.233786839942381</v>
      </c>
      <c r="P346" s="119">
        <v>-0.27627453563939064</v>
      </c>
      <c r="Q346" s="119">
        <v>-0.44286073182391306</v>
      </c>
      <c r="R346" s="119">
        <v>-0.18431841292733389</v>
      </c>
      <c r="S346" s="119">
        <v>-0.51112677131270889</v>
      </c>
      <c r="T346" s="119">
        <v>-0.15185526297617316</v>
      </c>
      <c r="U346" s="116">
        <v>-1.0345245081683176</v>
      </c>
      <c r="V346" s="116">
        <v>1.0804931750000379</v>
      </c>
      <c r="W346" s="88">
        <v>0.32667180104264087</v>
      </c>
      <c r="X346" s="50"/>
      <c r="Y346" s="89">
        <v>345</v>
      </c>
      <c r="Z346" s="116">
        <f>(幕後結果!$AB$2+幕後結果!$AB$4*幕後結果_最佳化!$N1347)*12/3</f>
        <v>-1.9110447398657702</v>
      </c>
      <c r="AA346" s="116">
        <f>(幕後結果!$AC$2+幕後結果!$AC$4*幕後結果_最佳化!$O1347)*12/3</f>
        <v>0.19197193942900048</v>
      </c>
      <c r="AB346" s="116">
        <f>(幕後結果!$AD$2+幕後結果!$AD$4*幕後結果_最佳化!$P1347)*12/3</f>
        <v>-0.10343523739978622</v>
      </c>
      <c r="AC346" s="116">
        <f>(幕後結果!$AE$2+幕後結果!$AE$4*幕後結果_最佳化!$Q1347)*12/3</f>
        <v>0.62569677224488185</v>
      </c>
      <c r="AD346" s="116">
        <f>(幕後結果!$AF$2+幕後結果!$AF$4*幕後結果_最佳化!$R1347)*12/3</f>
        <v>-7.4388129044357987E-2</v>
      </c>
      <c r="AE346" s="116">
        <f>(幕後結果!$AG$2+幕後結果!$AG$4*幕後結果_最佳化!$S1347)*12/3</f>
        <v>-0.35660156451088088</v>
      </c>
      <c r="AF346" s="116">
        <f>(幕後結果!$AH$2+幕後結果!$AH$4*幕後結果_最佳化!$T1347)*12/3</f>
        <v>0.68640004615329764</v>
      </c>
      <c r="AG346" s="116">
        <f>(幕後結果!$AI$2+幕後結果!$AI$4*幕後結果_最佳化!$U1347)*12/3</f>
        <v>-2.9115386867208843</v>
      </c>
      <c r="AH346" s="116">
        <f>(幕後結果!$AJ$2+幕後結果!$AJ$4*幕後結果_最佳化!$V1347)*12/3</f>
        <v>0.76578267119232946</v>
      </c>
      <c r="AI346" s="90">
        <f>(幕後結果!$AK$2+幕後結果!$AK$4*幕後結果_最佳化!$W1347)*12/3</f>
        <v>-0.5690382980741453</v>
      </c>
      <c r="AJ346" s="50"/>
      <c r="AK346" s="50"/>
      <c r="AL346" s="50"/>
      <c r="AM346" s="98">
        <v>345</v>
      </c>
      <c r="AN346" s="116">
        <f t="shared" si="66"/>
        <v>3.627486954892626E-2</v>
      </c>
      <c r="AO346" s="116">
        <f t="shared" si="67"/>
        <v>0.11931799653452005</v>
      </c>
      <c r="AP346" s="116">
        <f t="shared" si="68"/>
        <v>0.15618136576713817</v>
      </c>
      <c r="AQ346" s="116">
        <f t="shared" si="69"/>
        <v>9.6883842332017134E-2</v>
      </c>
      <c r="AR346" s="116">
        <f t="shared" si="70"/>
        <v>0.13845881862541479</v>
      </c>
      <c r="AS346" s="116">
        <f t="shared" si="71"/>
        <v>4.3370744773724969E-2</v>
      </c>
      <c r="AT346" s="116">
        <f t="shared" si="72"/>
        <v>6.9581679865794735E-2</v>
      </c>
      <c r="AU346" s="116">
        <f t="shared" si="73"/>
        <v>0.15395094389244957</v>
      </c>
      <c r="AV346" s="116">
        <f t="shared" si="74"/>
        <v>0.13630624590122986</v>
      </c>
      <c r="AW346" s="116">
        <f t="shared" si="75"/>
        <v>4.9673492758784368E-2</v>
      </c>
      <c r="AX346" s="116">
        <f t="shared" si="76"/>
        <v>1</v>
      </c>
      <c r="AY346" s="116">
        <f>SUMPRODUCT(AN346:AW346,幕後結果_最佳化!$Z$1005:$AI$1005)</f>
        <v>-5.057308654174987E-2</v>
      </c>
      <c r="AZ346" s="116">
        <f>(SUMPRODUCT(AN346:AW346,MMULT(AN346:AW346,幕後結果!$AB$9:$AK$18)))*252</f>
        <v>4.5491842796560641E-2</v>
      </c>
      <c r="BA346" s="116">
        <f t="shared" si="77"/>
        <v>0.21328816844016604</v>
      </c>
      <c r="BB346" s="92">
        <f t="shared" si="78"/>
        <v>-0.43824787481342165</v>
      </c>
      <c r="BC346" s="50"/>
      <c r="BD346" s="50"/>
    </row>
    <row r="347" spans="1:56">
      <c r="A347" s="85">
        <v>346</v>
      </c>
      <c r="B347" s="116">
        <v>4.1752335450635059E-2</v>
      </c>
      <c r="C347" s="116">
        <v>0.83814501827652466</v>
      </c>
      <c r="D347" s="116">
        <v>0.2028369571198021</v>
      </c>
      <c r="E347" s="116">
        <v>0.87268809510856271</v>
      </c>
      <c r="F347" s="116">
        <v>0.89394620044023942</v>
      </c>
      <c r="G347" s="116">
        <v>0.54516389445402802</v>
      </c>
      <c r="H347" s="116">
        <v>0.76780980928303166</v>
      </c>
      <c r="I347" s="116">
        <v>8.6756773469807147E-3</v>
      </c>
      <c r="J347" s="116">
        <v>0.82096906800469371</v>
      </c>
      <c r="K347" s="94">
        <v>0.18145775755743232</v>
      </c>
      <c r="L347" s="95"/>
      <c r="M347" s="96">
        <v>346</v>
      </c>
      <c r="N347" s="119">
        <v>-1.7307034427868948</v>
      </c>
      <c r="O347" s="119">
        <v>0.98686267677134121</v>
      </c>
      <c r="P347" s="119">
        <v>-0.83153066174257795</v>
      </c>
      <c r="Q347" s="119">
        <v>1.13919025366479</v>
      </c>
      <c r="R347" s="119">
        <v>1.2477910172765532</v>
      </c>
      <c r="S347" s="119">
        <v>0.11345200587868746</v>
      </c>
      <c r="T347" s="119">
        <v>0.73165301439308372</v>
      </c>
      <c r="U347" s="116">
        <v>-2.3791767325028399</v>
      </c>
      <c r="V347" s="116">
        <v>0.9190644469827175</v>
      </c>
      <c r="W347" s="88">
        <v>-0.9098236592965655</v>
      </c>
      <c r="X347" s="50"/>
      <c r="Y347" s="89">
        <v>346</v>
      </c>
      <c r="Z347" s="116">
        <f>(幕後結果!$AB$2+幕後結果!$AB$4*幕後結果_最佳化!$N1348)*12/3</f>
        <v>-2.1970458712222891</v>
      </c>
      <c r="AA347" s="116">
        <f>(幕後結果!$AC$2+幕後結果!$AC$4*幕後結果_最佳化!$O1348)*12/3</f>
        <v>-0.16832224140685281</v>
      </c>
      <c r="AB347" s="116">
        <f>(幕後結果!$AD$2+幕後結果!$AD$4*幕後結果_最佳化!$P1348)*12/3</f>
        <v>-0.67871494720773951</v>
      </c>
      <c r="AC347" s="116">
        <f>(幕後結果!$AE$2+幕後結果!$AE$4*幕後結果_最佳化!$Q1348)*12/3</f>
        <v>1.585587149777566</v>
      </c>
      <c r="AD347" s="116">
        <f>(幕後結果!$AF$2+幕後結果!$AF$4*幕後結果_最佳化!$R1348)*12/3</f>
        <v>0.94795205553155171</v>
      </c>
      <c r="AE347" s="116">
        <f>(幕後結果!$AG$2+幕後結果!$AG$4*幕後結果_最佳化!$S1348)*12/3</f>
        <v>0.89509677003701749</v>
      </c>
      <c r="AF347" s="116">
        <f>(幕後結果!$AH$2+幕後結果!$AH$4*幕後結果_最佳化!$T1348)*12/3</f>
        <v>1.5531041492893791</v>
      </c>
      <c r="AG347" s="116">
        <f>(幕後結果!$AI$2+幕後結果!$AI$4*幕後結果_最佳化!$U1348)*12/3</f>
        <v>-4.3107376959975241</v>
      </c>
      <c r="AH347" s="116">
        <f>(幕後結果!$AJ$2+幕後結果!$AJ$4*幕後結果_最佳化!$V1348)*12/3</f>
        <v>0.64376391342965</v>
      </c>
      <c r="AI347" s="90">
        <f>(幕後結果!$AK$2+幕後結果!$AK$4*幕後結果_最佳化!$W1348)*12/3</f>
        <v>-0.80251489421083111</v>
      </c>
      <c r="AJ347" s="50"/>
      <c r="AK347" s="50"/>
      <c r="AL347" s="50"/>
      <c r="AM347" s="98">
        <v>346</v>
      </c>
      <c r="AN347" s="116">
        <f t="shared" si="66"/>
        <v>0.19846045237496499</v>
      </c>
      <c r="AO347" s="116">
        <f t="shared" si="67"/>
        <v>2.1928902256603166E-2</v>
      </c>
      <c r="AP347" s="116">
        <f t="shared" si="68"/>
        <v>8.0835139371150375E-2</v>
      </c>
      <c r="AQ347" s="116">
        <f t="shared" si="69"/>
        <v>4.631066866767998E-2</v>
      </c>
      <c r="AR347" s="116">
        <f t="shared" si="70"/>
        <v>4.0727236190765466E-2</v>
      </c>
      <c r="AS347" s="116">
        <f t="shared" si="71"/>
        <v>9.7421904999863487E-2</v>
      </c>
      <c r="AT347" s="116">
        <f t="shared" si="72"/>
        <v>0.19346494747945908</v>
      </c>
      <c r="AU347" s="116">
        <f t="shared" si="73"/>
        <v>0.13122753458207906</v>
      </c>
      <c r="AV347" s="116">
        <f t="shared" si="74"/>
        <v>3.9237901581993855E-2</v>
      </c>
      <c r="AW347" s="116">
        <f t="shared" si="75"/>
        <v>0.15038531249544024</v>
      </c>
      <c r="AX347" s="116">
        <f t="shared" si="76"/>
        <v>0.99999999999999956</v>
      </c>
      <c r="AY347" s="116">
        <f>SUMPRODUCT(AN347:AW347,幕後結果_最佳化!$Z$1005:$AI$1005)</f>
        <v>0.13093943502904187</v>
      </c>
      <c r="AZ347" s="116">
        <f>(SUMPRODUCT(AN347:AW347,MMULT(AN347:AW347,幕後結果!$AB$9:$AK$18)))*252</f>
        <v>5.6174197330524284E-2</v>
      </c>
      <c r="BA347" s="116">
        <f t="shared" si="77"/>
        <v>0.23701096457869683</v>
      </c>
      <c r="BB347" s="92">
        <f t="shared" si="78"/>
        <v>0.37145722429144989</v>
      </c>
      <c r="BC347" s="50"/>
      <c r="BD347" s="50"/>
    </row>
    <row r="348" spans="1:56">
      <c r="A348" s="85">
        <v>347</v>
      </c>
      <c r="B348" s="116">
        <v>0.94889294085005949</v>
      </c>
      <c r="C348" s="116">
        <v>0.14998454726383414</v>
      </c>
      <c r="D348" s="116">
        <v>0.61492761416982611</v>
      </c>
      <c r="E348" s="116">
        <v>3.5468048536953178E-2</v>
      </c>
      <c r="F348" s="116">
        <v>0.16292884441637212</v>
      </c>
      <c r="G348" s="116">
        <v>0.48778147589446719</v>
      </c>
      <c r="H348" s="116">
        <v>3.3997554327277024E-2</v>
      </c>
      <c r="I348" s="116">
        <v>8.5561416426652714E-2</v>
      </c>
      <c r="J348" s="116">
        <v>0.62407957609106246</v>
      </c>
      <c r="K348" s="94">
        <v>0.73618464838464837</v>
      </c>
      <c r="L348" s="95"/>
      <c r="M348" s="96">
        <v>347</v>
      </c>
      <c r="N348" s="119">
        <v>1.6342130739300416</v>
      </c>
      <c r="O348" s="119">
        <v>-1.0364996673634979</v>
      </c>
      <c r="P348" s="119">
        <v>0.29218553376590145</v>
      </c>
      <c r="Q348" s="119">
        <v>-1.80588632823407</v>
      </c>
      <c r="R348" s="119">
        <v>-0.98249166170539204</v>
      </c>
      <c r="S348" s="119">
        <v>-3.0632087797635037E-2</v>
      </c>
      <c r="T348" s="119">
        <v>-1.8250392358873819</v>
      </c>
      <c r="U348" s="116">
        <v>-1.3686048317602184</v>
      </c>
      <c r="V348" s="116">
        <v>0.31621299108892004</v>
      </c>
      <c r="W348" s="88">
        <v>0.63162690228376872</v>
      </c>
      <c r="X348" s="50"/>
      <c r="Y348" s="89">
        <v>347</v>
      </c>
      <c r="Z348" s="116">
        <f>(幕後結果!$AB$2+幕後結果!$AB$4*幕後結果_最佳化!$N1349)*12/3</f>
        <v>1.9806675655981751</v>
      </c>
      <c r="AA348" s="116">
        <f>(幕後結果!$AC$2+幕後結果!$AC$4*幕後結果_最佳化!$O1349)*12/3</f>
        <v>-2.6643020911152755</v>
      </c>
      <c r="AB348" s="116">
        <f>(幕後結果!$AD$2+幕後結果!$AD$4*幕後結果_最佳化!$P1349)*12/3</f>
        <v>1.1023087368204303</v>
      </c>
      <c r="AC348" s="116">
        <f>(幕後結果!$AE$2+幕後結果!$AE$4*幕後結果_最佳化!$Q1349)*12/3</f>
        <v>-0.43480400275049624</v>
      </c>
      <c r="AD348" s="116">
        <f>(幕後結果!$AF$2+幕後結果!$AF$4*幕後結果_最佳化!$R1349)*12/3</f>
        <v>-1.0389341260413172</v>
      </c>
      <c r="AE348" s="116">
        <f>(幕後結果!$AG$2+幕後結果!$AG$4*幕後結果_最佳化!$S1349)*12/3</f>
        <v>-0.64631792564096224</v>
      </c>
      <c r="AF348" s="116">
        <f>(幕後結果!$AH$2+幕後結果!$AH$4*幕後結果_最佳化!$T1349)*12/3</f>
        <v>-0.15168122299679032</v>
      </c>
      <c r="AG348" s="116">
        <f>(幕後結果!$AI$2+幕後結果!$AI$4*幕後結果_最佳化!$U1349)*12/3</f>
        <v>-1.6940523822375468</v>
      </c>
      <c r="AH348" s="116">
        <f>(幕後結果!$AJ$2+幕後結果!$AJ$4*幕後結果_最佳化!$V1349)*12/3</f>
        <v>-0.28157123605848344</v>
      </c>
      <c r="AI348" s="90">
        <f>(幕後結果!$AK$2+幕後結果!$AK$4*幕後結果_最佳化!$W1349)*12/3</f>
        <v>-0.34950236101969684</v>
      </c>
      <c r="AJ348" s="50"/>
      <c r="AK348" s="50"/>
      <c r="AL348" s="50"/>
      <c r="AM348" s="98">
        <v>347</v>
      </c>
      <c r="AN348" s="116">
        <f t="shared" si="66"/>
        <v>0.10270718992748758</v>
      </c>
      <c r="AO348" s="116">
        <f t="shared" si="67"/>
        <v>1.3892786939596021E-2</v>
      </c>
      <c r="AP348" s="116">
        <f t="shared" si="68"/>
        <v>9.9915712258200201E-2</v>
      </c>
      <c r="AQ348" s="116">
        <f t="shared" si="69"/>
        <v>0.16187052852531084</v>
      </c>
      <c r="AR348" s="116">
        <f t="shared" si="70"/>
        <v>9.1462184839975258E-2</v>
      </c>
      <c r="AS348" s="116">
        <f t="shared" si="71"/>
        <v>7.7958273664948494E-2</v>
      </c>
      <c r="AT348" s="116">
        <f t="shared" si="72"/>
        <v>0.14730332323522846</v>
      </c>
      <c r="AU348" s="116">
        <f t="shared" si="73"/>
        <v>2.4811146268843325E-2</v>
      </c>
      <c r="AV348" s="116">
        <f t="shared" si="74"/>
        <v>0.18079980208544744</v>
      </c>
      <c r="AW348" s="116">
        <f t="shared" si="75"/>
        <v>9.9279052254962544E-2</v>
      </c>
      <c r="AX348" s="116">
        <f t="shared" si="76"/>
        <v>1</v>
      </c>
      <c r="AY348" s="116">
        <f>SUMPRODUCT(AN348:AW348,幕後結果_最佳化!$Z$1005:$AI$1005)</f>
        <v>0.32180217821072676</v>
      </c>
      <c r="AZ348" s="116">
        <f>(SUMPRODUCT(AN348:AW348,MMULT(AN348:AW348,幕後結果!$AB$9:$AK$18)))*252</f>
        <v>4.1554987003399262E-2</v>
      </c>
      <c r="BA348" s="116">
        <f t="shared" si="77"/>
        <v>0.20385040349089148</v>
      </c>
      <c r="BB348" s="92">
        <f t="shared" si="78"/>
        <v>1.3681708421204513</v>
      </c>
      <c r="BC348" s="50"/>
      <c r="BD348" s="50"/>
    </row>
    <row r="349" spans="1:56">
      <c r="A349" s="85">
        <v>348</v>
      </c>
      <c r="B349" s="116">
        <v>8.3274325671388594E-2</v>
      </c>
      <c r="C349" s="116">
        <v>7.0780159680244203E-2</v>
      </c>
      <c r="D349" s="116">
        <v>0.67083388442379199</v>
      </c>
      <c r="E349" s="116">
        <v>0.34351635840126304</v>
      </c>
      <c r="F349" s="116">
        <v>0.79861495920129766</v>
      </c>
      <c r="G349" s="116">
        <v>0.12792214795908929</v>
      </c>
      <c r="H349" s="116">
        <v>0.29047604282297401</v>
      </c>
      <c r="I349" s="116">
        <v>0.15475618412337999</v>
      </c>
      <c r="J349" s="116">
        <v>0.31844262446943117</v>
      </c>
      <c r="K349" s="94">
        <v>0.59679232837653018</v>
      </c>
      <c r="L349" s="95"/>
      <c r="M349" s="96">
        <v>348</v>
      </c>
      <c r="N349" s="119">
        <v>-1.3833791136665392</v>
      </c>
      <c r="O349" s="119">
        <v>-1.470005297035164</v>
      </c>
      <c r="P349" s="119">
        <v>0.4422169368775975</v>
      </c>
      <c r="Q349" s="119">
        <v>-0.40288514927395824</v>
      </c>
      <c r="R349" s="119">
        <v>0.83668423738505127</v>
      </c>
      <c r="S349" s="119">
        <v>-1.1362682941754674</v>
      </c>
      <c r="T349" s="119">
        <v>-0.55199455233658923</v>
      </c>
      <c r="U349" s="116">
        <v>-1.0162457646973715</v>
      </c>
      <c r="V349" s="116">
        <v>-0.47205819768008267</v>
      </c>
      <c r="W349" s="88">
        <v>0.24505306561612183</v>
      </c>
      <c r="X349" s="50"/>
      <c r="Y349" s="89">
        <v>348</v>
      </c>
      <c r="Z349" s="116">
        <f>(幕後結果!$AB$2+幕後結果!$AB$4*幕後結果_最佳化!$N1350)*12/3</f>
        <v>-1.7658252125545111</v>
      </c>
      <c r="AA349" s="116">
        <f>(幕後結果!$AC$2+幕後結果!$AC$4*幕後結果_最佳化!$O1350)*12/3</f>
        <v>-3.5238881831446371</v>
      </c>
      <c r="AB349" s="116">
        <f>(幕後結果!$AD$2+幕後結果!$AD$4*幕後結果_最佳化!$P1350)*12/3</f>
        <v>0.27935740428394501</v>
      </c>
      <c r="AC349" s="116">
        <f>(幕後結果!$AE$2+幕後結果!$AE$4*幕後結果_最佳化!$Q1350)*12/3</f>
        <v>0.36320665043468797</v>
      </c>
      <c r="AD349" s="116">
        <f>(幕後結果!$AF$2+幕後結果!$AF$4*幕後結果_最佳化!$R1350)*12/3</f>
        <v>0.3838239694969483</v>
      </c>
      <c r="AE349" s="116">
        <f>(幕後結果!$AG$2+幕後結果!$AG$4*幕後結果_最佳化!$S1350)*12/3</f>
        <v>-1.2292316165004962</v>
      </c>
      <c r="AF349" s="116">
        <f>(幕後結果!$AH$2+幕後結果!$AH$4*幕後結果_最佳化!$T1350)*12/3</f>
        <v>0.67853500216364282</v>
      </c>
      <c r="AG349" s="116">
        <f>(幕後結果!$AI$2+幕後結果!$AI$4*幕後結果_最佳化!$U1350)*12/3</f>
        <v>-2.5561680083923997</v>
      </c>
      <c r="AH349" s="116">
        <f>(幕後結果!$AJ$2+幕後結果!$AJ$4*幕後結果_最佳化!$V1350)*12/3</f>
        <v>-1.049854260580579</v>
      </c>
      <c r="AI349" s="90">
        <f>(幕後結果!$AK$2+幕後結果!$AK$4*幕後結果_最佳化!$W1350)*12/3</f>
        <v>-0.88843571419173928</v>
      </c>
      <c r="AJ349" s="50"/>
      <c r="AK349" s="50"/>
      <c r="AL349" s="50"/>
      <c r="AM349" s="98">
        <v>348</v>
      </c>
      <c r="AN349" s="116">
        <f t="shared" si="66"/>
        <v>1.1939242000983319E-2</v>
      </c>
      <c r="AO349" s="116">
        <f t="shared" si="67"/>
        <v>0.20070001155092843</v>
      </c>
      <c r="AP349" s="116">
        <f t="shared" si="68"/>
        <v>3.6671423362753079E-2</v>
      </c>
      <c r="AQ349" s="116">
        <f t="shared" si="69"/>
        <v>6.5588525560628136E-2</v>
      </c>
      <c r="AR349" s="116">
        <f t="shared" si="70"/>
        <v>5.3497917687566489E-2</v>
      </c>
      <c r="AS349" s="116">
        <f t="shared" si="71"/>
        <v>0.19906976080678387</v>
      </c>
      <c r="AT349" s="116">
        <f t="shared" si="72"/>
        <v>0.16649298641837357</v>
      </c>
      <c r="AU349" s="116">
        <f t="shared" si="73"/>
        <v>6.3648557345585985E-2</v>
      </c>
      <c r="AV349" s="116">
        <f t="shared" si="74"/>
        <v>3.9528628261875393E-2</v>
      </c>
      <c r="AW349" s="116">
        <f t="shared" si="75"/>
        <v>0.16286294700452164</v>
      </c>
      <c r="AX349" s="116">
        <f t="shared" si="76"/>
        <v>1</v>
      </c>
      <c r="AY349" s="116">
        <f>SUMPRODUCT(AN349:AW349,幕後結果_最佳化!$Z$1005:$AI$1005)</f>
        <v>-5.2143203323615064E-2</v>
      </c>
      <c r="AZ349" s="116">
        <f>(SUMPRODUCT(AN349:AW349,MMULT(AN349:AW349,幕後結果!$AB$9:$AK$18)))*252</f>
        <v>5.2582308248041103E-2</v>
      </c>
      <c r="BA349" s="116">
        <f t="shared" si="77"/>
        <v>0.2293083257277003</v>
      </c>
      <c r="BB349" s="92">
        <f t="shared" si="78"/>
        <v>-0.41447776927418345</v>
      </c>
      <c r="BC349" s="50"/>
      <c r="BD349" s="50"/>
    </row>
    <row r="350" spans="1:56">
      <c r="A350" s="85">
        <v>349</v>
      </c>
      <c r="B350" s="116">
        <v>0.93907384802430482</v>
      </c>
      <c r="C350" s="116">
        <v>0.7359615793634382</v>
      </c>
      <c r="D350" s="116">
        <v>0.76189468032485319</v>
      </c>
      <c r="E350" s="116">
        <v>0.37810323831012971</v>
      </c>
      <c r="F350" s="116">
        <v>0.9106579071650287</v>
      </c>
      <c r="G350" s="116">
        <v>0.58128835624079023</v>
      </c>
      <c r="H350" s="116">
        <v>0.41910538905891803</v>
      </c>
      <c r="I350" s="116">
        <v>0.89737841197709578</v>
      </c>
      <c r="J350" s="116">
        <v>0.14472880836614155</v>
      </c>
      <c r="K350" s="94">
        <v>0.26400009701247429</v>
      </c>
      <c r="L350" s="95"/>
      <c r="M350" s="96">
        <v>349</v>
      </c>
      <c r="N350" s="119">
        <v>1.5470453772924195</v>
      </c>
      <c r="O350" s="119">
        <v>0.63094445820649436</v>
      </c>
      <c r="P350" s="119">
        <v>0.71241046131999974</v>
      </c>
      <c r="Q350" s="119">
        <v>-0.31046617673723931</v>
      </c>
      <c r="R350" s="119">
        <v>1.3448174745864681</v>
      </c>
      <c r="S350" s="119">
        <v>0.20519050501831496</v>
      </c>
      <c r="T350" s="119">
        <v>-0.20418263839383316</v>
      </c>
      <c r="U350" s="116">
        <v>1.2667542481091223</v>
      </c>
      <c r="V350" s="116">
        <v>-1.0593122085450393</v>
      </c>
      <c r="W350" s="88">
        <v>-0.63106168230724713</v>
      </c>
      <c r="X350" s="50"/>
      <c r="Y350" s="89">
        <v>349</v>
      </c>
      <c r="Z350" s="116">
        <f>(幕後結果!$AB$2+幕後結果!$AB$4*幕後結果_最佳化!$N1351)*12/3</f>
        <v>1.8724444772420377</v>
      </c>
      <c r="AA350" s="116">
        <f>(幕後結果!$AC$2+幕後結果!$AC$4*幕後結果_最佳化!$O1351)*12/3</f>
        <v>-0.37401605493022827</v>
      </c>
      <c r="AB350" s="116">
        <f>(幕後結果!$AD$2+幕後結果!$AD$4*幕後結果_最佳化!$P1351)*12/3</f>
        <v>1.6093007116545219</v>
      </c>
      <c r="AC350" s="116">
        <f>(幕後結果!$AE$2+幕後結果!$AE$4*幕後結果_最佳化!$Q1351)*12/3</f>
        <v>1.0319840907851574</v>
      </c>
      <c r="AD350" s="116">
        <f>(幕後結果!$AF$2+幕後結果!$AF$4*幕後結果_最佳化!$R1351)*12/3</f>
        <v>0.87802262252704166</v>
      </c>
      <c r="AE350" s="116">
        <f>(幕後結果!$AG$2+幕後結果!$AG$4*幕後結果_最佳化!$S1351)*12/3</f>
        <v>1.064621887069013</v>
      </c>
      <c r="AF350" s="116">
        <f>(幕後結果!$AH$2+幕後結果!$AH$4*幕後結果_最佳化!$T1351)*12/3</f>
        <v>1.7188532953817461</v>
      </c>
      <c r="AG350" s="116">
        <f>(幕後結果!$AI$2+幕後結果!$AI$4*幕後結果_最佳化!$U1351)*12/3</f>
        <v>1.6056748059609438</v>
      </c>
      <c r="AH350" s="116">
        <f>(幕後結果!$AJ$2+幕後結果!$AJ$4*幕後結果_最佳化!$V1351)*12/3</f>
        <v>0.18971060207516044</v>
      </c>
      <c r="AI350" s="90">
        <f>(幕後結果!$AK$2+幕後結果!$AK$4*幕後結果_最佳化!$W1351)*12/3</f>
        <v>-5.0630817916259341E-2</v>
      </c>
      <c r="AJ350" s="50"/>
      <c r="AK350" s="50"/>
      <c r="AL350" s="50"/>
      <c r="AM350" s="98">
        <v>349</v>
      </c>
      <c r="AN350" s="116">
        <f t="shared" si="66"/>
        <v>2.1425982597351532E-2</v>
      </c>
      <c r="AO350" s="116">
        <f t="shared" si="67"/>
        <v>0.17450647199494684</v>
      </c>
      <c r="AP350" s="116">
        <f t="shared" si="68"/>
        <v>0.25010244423697325</v>
      </c>
      <c r="AQ350" s="116">
        <f t="shared" si="69"/>
        <v>0.11966801632122992</v>
      </c>
      <c r="AR350" s="116">
        <f t="shared" si="70"/>
        <v>7.6534315601344896E-3</v>
      </c>
      <c r="AS350" s="116">
        <f t="shared" si="71"/>
        <v>8.2168734778524863E-2</v>
      </c>
      <c r="AT350" s="116">
        <f t="shared" si="72"/>
        <v>0.12139142132058053</v>
      </c>
      <c r="AU350" s="116">
        <f t="shared" si="73"/>
        <v>9.0244437483470039E-2</v>
      </c>
      <c r="AV350" s="116">
        <f t="shared" si="74"/>
        <v>3.6700450761086925E-2</v>
      </c>
      <c r="AW350" s="116">
        <f t="shared" si="75"/>
        <v>9.6138608945701767E-2</v>
      </c>
      <c r="AX350" s="116">
        <f t="shared" si="76"/>
        <v>1.0000000000000002</v>
      </c>
      <c r="AY350" s="116">
        <f>SUMPRODUCT(AN350:AW350,幕後結果_最佳化!$Z$1005:$AI$1005)</f>
        <v>4.2084409029834423E-2</v>
      </c>
      <c r="AZ350" s="116">
        <f>(SUMPRODUCT(AN350:AW350,MMULT(AN350:AW350,幕後結果!$AB$9:$AK$18)))*252</f>
        <v>5.1558640355775655E-2</v>
      </c>
      <c r="BA350" s="116">
        <f t="shared" si="77"/>
        <v>0.22706527774139237</v>
      </c>
      <c r="BB350" s="92">
        <f t="shared" si="78"/>
        <v>-3.5918788565042739E-3</v>
      </c>
      <c r="BC350" s="50"/>
      <c r="BD350" s="50"/>
    </row>
    <row r="351" spans="1:56">
      <c r="A351" s="85">
        <v>350</v>
      </c>
      <c r="B351" s="116">
        <v>0.70688245584174947</v>
      </c>
      <c r="C351" s="116">
        <v>0.40396270042942128</v>
      </c>
      <c r="D351" s="116">
        <v>0.62059818012522605</v>
      </c>
      <c r="E351" s="116">
        <v>0.54095253518373876</v>
      </c>
      <c r="F351" s="116">
        <v>0.6341997804134154</v>
      </c>
      <c r="G351" s="116">
        <v>0.88682286088237627</v>
      </c>
      <c r="H351" s="116">
        <v>0.28909934148080918</v>
      </c>
      <c r="I351" s="116">
        <v>0.99950340482544342</v>
      </c>
      <c r="J351" s="116">
        <v>0.65994480279718548</v>
      </c>
      <c r="K351" s="94">
        <v>0.11072814956628241</v>
      </c>
      <c r="L351" s="95"/>
      <c r="M351" s="96">
        <v>350</v>
      </c>
      <c r="N351" s="119">
        <v>0.5442999398742292</v>
      </c>
      <c r="O351" s="119">
        <v>-0.24310326643963417</v>
      </c>
      <c r="P351" s="119">
        <v>0.30705220052893545</v>
      </c>
      <c r="Q351" s="119">
        <v>0.10283373612684636</v>
      </c>
      <c r="R351" s="119">
        <v>0.34299736938903996</v>
      </c>
      <c r="S351" s="119">
        <v>1.2098035642440281</v>
      </c>
      <c r="T351" s="119">
        <v>-0.55601780513664001</v>
      </c>
      <c r="U351" s="116">
        <v>3.2924486444343599</v>
      </c>
      <c r="V351" s="116">
        <v>0.41231249098078782</v>
      </c>
      <c r="W351" s="88">
        <v>-1.2226648742433943</v>
      </c>
      <c r="X351" s="50"/>
      <c r="Y351" s="89">
        <v>350</v>
      </c>
      <c r="Z351" s="116">
        <f>(幕後結果!$AB$2+幕後結果!$AB$4*幕後結果_最佳化!$N1352)*12/3</f>
        <v>0.62748548143917371</v>
      </c>
      <c r="AA351" s="116">
        <f>(幕後結果!$AC$2+幕後結果!$AC$4*幕後結果_最佳化!$O1352)*12/3</f>
        <v>-1.6656411730831318</v>
      </c>
      <c r="AB351" s="116">
        <f>(幕後結果!$AD$2+幕後結果!$AD$4*幕後結果_最佳化!$P1352)*12/3</f>
        <v>0.86750235324132552</v>
      </c>
      <c r="AC351" s="116">
        <f>(幕後結果!$AE$2+幕後結果!$AE$4*幕後結果_最佳化!$Q1352)*12/3</f>
        <v>1.0251723654348899</v>
      </c>
      <c r="AD351" s="116">
        <f>(幕後結果!$AF$2+幕後結果!$AF$4*幕後結果_最佳化!$R1352)*12/3</f>
        <v>0.14157204809616722</v>
      </c>
      <c r="AE351" s="116">
        <f>(幕後結果!$AG$2+幕後結果!$AG$4*幕後結果_最佳化!$S1352)*12/3</f>
        <v>1.4142171401073138</v>
      </c>
      <c r="AF351" s="116">
        <f>(幕後結果!$AH$2+幕後結果!$AH$4*幕後結果_最佳化!$T1352)*12/3</f>
        <v>0.82712074697060822</v>
      </c>
      <c r="AG351" s="116">
        <f>(幕後結果!$AI$2+幕後結果!$AI$4*幕後結果_最佳化!$U1352)*12/3</f>
        <v>3.3449409130612886</v>
      </c>
      <c r="AH351" s="116">
        <f>(幕後結果!$AJ$2+幕後結果!$AJ$4*幕後結果_最佳化!$V1352)*12/3</f>
        <v>0.76553975325722312</v>
      </c>
      <c r="AI351" s="90">
        <f>(幕後結果!$AK$2+幕後結果!$AK$4*幕後結果_最佳化!$W1352)*12/3</f>
        <v>-0.63330119366736326</v>
      </c>
      <c r="AJ351" s="50"/>
      <c r="AK351" s="50"/>
      <c r="AL351" s="50"/>
      <c r="AM351" s="98">
        <v>350</v>
      </c>
      <c r="AN351" s="116">
        <f t="shared" si="66"/>
        <v>7.7961924454297046E-2</v>
      </c>
      <c r="AO351" s="116">
        <f t="shared" si="67"/>
        <v>0.18756573733686396</v>
      </c>
      <c r="AP351" s="116">
        <f t="shared" si="68"/>
        <v>7.375681153808003E-2</v>
      </c>
      <c r="AQ351" s="116">
        <f t="shared" si="69"/>
        <v>8.7603129521638748E-2</v>
      </c>
      <c r="AR351" s="116">
        <f t="shared" si="70"/>
        <v>0.15927514138241886</v>
      </c>
      <c r="AS351" s="116">
        <f t="shared" si="71"/>
        <v>3.2524218060832943E-2</v>
      </c>
      <c r="AT351" s="116">
        <f t="shared" si="72"/>
        <v>6.1974170164843294E-2</v>
      </c>
      <c r="AU351" s="116">
        <f t="shared" si="73"/>
        <v>0.12777316894175123</v>
      </c>
      <c r="AV351" s="116">
        <f t="shared" si="74"/>
        <v>0.12904152951737466</v>
      </c>
      <c r="AW351" s="116">
        <f t="shared" si="75"/>
        <v>6.2524169081899131E-2</v>
      </c>
      <c r="AX351" s="116">
        <f t="shared" si="76"/>
        <v>0.99999999999999989</v>
      </c>
      <c r="AY351" s="116">
        <f>SUMPRODUCT(AN351:AW351,幕後結果_最佳化!$Z$1005:$AI$1005)</f>
        <v>-0.18648302904104552</v>
      </c>
      <c r="AZ351" s="116">
        <f>(SUMPRODUCT(AN351:AW351,MMULT(AN351:AW351,幕後結果!$AB$9:$AK$18)))*252</f>
        <v>4.9454544801723836E-2</v>
      </c>
      <c r="BA351" s="116">
        <f t="shared" si="77"/>
        <v>0.22238377818924615</v>
      </c>
      <c r="BB351" s="92">
        <f t="shared" si="78"/>
        <v>-1.0314737473604891</v>
      </c>
      <c r="BC351" s="50"/>
      <c r="BD351" s="50"/>
    </row>
    <row r="352" spans="1:56">
      <c r="A352" s="85">
        <v>351</v>
      </c>
      <c r="B352" s="116">
        <v>0.43650206096125976</v>
      </c>
      <c r="C352" s="116">
        <v>6.9687580921268921E-2</v>
      </c>
      <c r="D352" s="116">
        <v>0.70325950144635341</v>
      </c>
      <c r="E352" s="116">
        <v>0.56856366381485857</v>
      </c>
      <c r="F352" s="116">
        <v>0.73787254719102013</v>
      </c>
      <c r="G352" s="116">
        <v>1.626333734721741E-2</v>
      </c>
      <c r="H352" s="116">
        <v>0.11721837604490082</v>
      </c>
      <c r="I352" s="116">
        <v>0.40389502848180525</v>
      </c>
      <c r="J352" s="116">
        <v>0.60055496659402774</v>
      </c>
      <c r="K352" s="94">
        <v>6.6425212020047253E-2</v>
      </c>
      <c r="L352" s="95"/>
      <c r="M352" s="96">
        <v>351</v>
      </c>
      <c r="N352" s="119">
        <v>-0.1598437978519312</v>
      </c>
      <c r="O352" s="119">
        <v>-1.4781218680195949</v>
      </c>
      <c r="P352" s="119">
        <v>0.53379843434698127</v>
      </c>
      <c r="Q352" s="119">
        <v>0.17271853698216133</v>
      </c>
      <c r="R352" s="119">
        <v>0.63680033845064199</v>
      </c>
      <c r="S352" s="119">
        <v>-2.1378776494798433</v>
      </c>
      <c r="T352" s="119">
        <v>-1.1890074073403443</v>
      </c>
      <c r="U352" s="116">
        <v>-0.24327798581292825</v>
      </c>
      <c r="V352" s="116">
        <v>0.25478382765902902</v>
      </c>
      <c r="W352" s="88">
        <v>-1.502955870687759</v>
      </c>
      <c r="X352" s="50"/>
      <c r="Y352" s="89">
        <v>351</v>
      </c>
      <c r="Z352" s="116">
        <f>(幕後結果!$AB$2+幕後結果!$AB$4*幕後結果_最佳化!$N1353)*12/3</f>
        <v>-0.24674445560001246</v>
      </c>
      <c r="AA352" s="116">
        <f>(幕後結果!$AC$2+幕後結果!$AC$4*幕後結果_最佳化!$O1353)*12/3</f>
        <v>-3.4287664537350211</v>
      </c>
      <c r="AB352" s="116">
        <f>(幕後結果!$AD$2+幕後結果!$AD$4*幕後結果_最佳化!$P1353)*12/3</f>
        <v>0.72634322852503563</v>
      </c>
      <c r="AC352" s="116">
        <f>(幕後結果!$AE$2+幕後結果!$AE$4*幕後結果_最佳化!$Q1353)*12/3</f>
        <v>0.8736721602097276</v>
      </c>
      <c r="AD352" s="116">
        <f>(幕後結果!$AF$2+幕後結果!$AF$4*幕後結果_最佳化!$R1353)*12/3</f>
        <v>0.25829705126570246</v>
      </c>
      <c r="AE352" s="116">
        <f>(幕後結果!$AG$2+幕後結果!$AG$4*幕後結果_最佳化!$S1353)*12/3</f>
        <v>-1.3868535516738347</v>
      </c>
      <c r="AF352" s="116">
        <f>(幕後結果!$AH$2+幕後結果!$AH$4*幕後結果_最佳化!$T1353)*12/3</f>
        <v>0.31866707160305441</v>
      </c>
      <c r="AG352" s="116">
        <f>(幕後結果!$AI$2+幕後結果!$AI$4*幕後結果_最佳化!$U1353)*12/3</f>
        <v>-1.1388865316608257</v>
      </c>
      <c r="AH352" s="116">
        <f>(幕後結果!$AJ$2+幕後結果!$AJ$4*幕後結果_最佳化!$V1353)*12/3</f>
        <v>-0.33136542585749013</v>
      </c>
      <c r="AI352" s="90">
        <f>(幕後結果!$AK$2+幕後結果!$AK$4*幕後結果_最佳化!$W1353)*12/3</f>
        <v>-1.4454847070439218</v>
      </c>
      <c r="AJ352" s="50"/>
      <c r="AK352" s="50"/>
      <c r="AL352" s="50"/>
      <c r="AM352" s="98">
        <v>351</v>
      </c>
      <c r="AN352" s="116">
        <f t="shared" si="66"/>
        <v>6.9489694559764753E-2</v>
      </c>
      <c r="AO352" s="116">
        <f t="shared" si="67"/>
        <v>0.18915249598020567</v>
      </c>
      <c r="AP352" s="116">
        <f t="shared" si="68"/>
        <v>7.2654560827329281E-2</v>
      </c>
      <c r="AQ352" s="116">
        <f t="shared" si="69"/>
        <v>9.8366585880591717E-2</v>
      </c>
      <c r="AR352" s="116">
        <f t="shared" si="70"/>
        <v>4.583263698542954E-2</v>
      </c>
      <c r="AS352" s="116">
        <f t="shared" si="71"/>
        <v>0.14334961296445706</v>
      </c>
      <c r="AT352" s="116">
        <f t="shared" si="72"/>
        <v>2.4916382786910333E-2</v>
      </c>
      <c r="AU352" s="116">
        <f t="shared" si="73"/>
        <v>0.17426314517681801</v>
      </c>
      <c r="AV352" s="116">
        <f t="shared" si="74"/>
        <v>0.14563585494282627</v>
      </c>
      <c r="AW352" s="116">
        <f t="shared" si="75"/>
        <v>3.6339029895667417E-2</v>
      </c>
      <c r="AX352" s="116">
        <f t="shared" si="76"/>
        <v>1</v>
      </c>
      <c r="AY352" s="116">
        <f>SUMPRODUCT(AN352:AW352,幕後結果_最佳化!$Z$1005:$AI$1005)</f>
        <v>-0.2025595574468512</v>
      </c>
      <c r="AZ352" s="116">
        <f>(SUMPRODUCT(AN352:AW352,MMULT(AN352:AW352,幕後結果!$AB$9:$AK$18)))*252</f>
        <v>5.9727582369764678E-2</v>
      </c>
      <c r="BA352" s="116">
        <f t="shared" si="77"/>
        <v>0.24439227150170825</v>
      </c>
      <c r="BB352" s="92">
        <f t="shared" si="78"/>
        <v>-1.0043671018669487</v>
      </c>
      <c r="BC352" s="50"/>
      <c r="BD352" s="50"/>
    </row>
    <row r="353" spans="1:56">
      <c r="A353" s="85">
        <v>352</v>
      </c>
      <c r="B353" s="116">
        <v>0.75494017668916547</v>
      </c>
      <c r="C353" s="116">
        <v>5.5111066613065862E-2</v>
      </c>
      <c r="D353" s="116">
        <v>0.37655245447247054</v>
      </c>
      <c r="E353" s="116">
        <v>0.16087651622791022</v>
      </c>
      <c r="F353" s="116">
        <v>0.35600910428383203</v>
      </c>
      <c r="G353" s="116">
        <v>1.3185843575043155E-3</v>
      </c>
      <c r="H353" s="116">
        <v>0.86604669371901699</v>
      </c>
      <c r="I353" s="116">
        <v>0.82086709843522132</v>
      </c>
      <c r="J353" s="116">
        <v>0.3094461755537059</v>
      </c>
      <c r="K353" s="94">
        <v>0.49925169105685718</v>
      </c>
      <c r="L353" s="95"/>
      <c r="M353" s="96">
        <v>352</v>
      </c>
      <c r="N353" s="119">
        <v>0.69011853732579265</v>
      </c>
      <c r="O353" s="119">
        <v>-1.5971955102022297</v>
      </c>
      <c r="P353" s="119">
        <v>-0.31454794378986806</v>
      </c>
      <c r="Q353" s="119">
        <v>-0.9908618717733062</v>
      </c>
      <c r="R353" s="119">
        <v>-0.36914693223583567</v>
      </c>
      <c r="S353" s="119">
        <v>-3.0071416217830458</v>
      </c>
      <c r="T353" s="119">
        <v>1.1078962795262188</v>
      </c>
      <c r="U353" s="116">
        <v>0.91867459249479655</v>
      </c>
      <c r="V353" s="116">
        <v>-0.49742078529365763</v>
      </c>
      <c r="W353" s="88">
        <v>-1.8757334549630396E-3</v>
      </c>
      <c r="X353" s="50"/>
      <c r="Y353" s="89">
        <v>352</v>
      </c>
      <c r="Z353" s="116">
        <f>(幕後結果!$AB$2+幕後結果!$AB$4*幕後結果_最佳化!$N1354)*12/3</f>
        <v>0.80852661897862177</v>
      </c>
      <c r="AA353" s="116">
        <f>(幕後結果!$AC$2+幕後結果!$AC$4*幕後結果_最佳化!$O1354)*12/3</f>
        <v>-3.5190095762562059</v>
      </c>
      <c r="AB353" s="116">
        <f>(幕後結果!$AD$2+幕後結果!$AD$4*幕後結果_最佳化!$P1354)*12/3</f>
        <v>0.23562045944151178</v>
      </c>
      <c r="AC353" s="116">
        <f>(幕後結果!$AE$2+幕後結果!$AE$4*幕後結果_最佳化!$Q1354)*12/3</f>
        <v>-0.14006445567502612</v>
      </c>
      <c r="AD353" s="116">
        <f>(幕後結果!$AF$2+幕後結果!$AF$4*幕後結果_最佳化!$R1354)*12/3</f>
        <v>-0.64310369130457157</v>
      </c>
      <c r="AE353" s="116">
        <f>(幕後結果!$AG$2+幕後結果!$AG$4*幕後結果_最佳化!$S1354)*12/3</f>
        <v>-2.7664938779539017</v>
      </c>
      <c r="AF353" s="116">
        <f>(幕後結果!$AH$2+幕後結果!$AH$4*幕後結果_最佳化!$T1354)*12/3</f>
        <v>2.4929872999462965</v>
      </c>
      <c r="AG353" s="116">
        <f>(幕後結果!$AI$2+幕後結果!$AI$4*幕後結果_最佳化!$U1354)*12/3</f>
        <v>0.4745180829536606</v>
      </c>
      <c r="AH353" s="116">
        <f>(幕後結果!$AJ$2+幕後結果!$AJ$4*幕後結果_最佳化!$V1354)*12/3</f>
        <v>-0.33859947420789666</v>
      </c>
      <c r="AI353" s="90">
        <f>(幕後結果!$AK$2+幕後結果!$AK$4*幕後結果_最佳化!$W1354)*12/3</f>
        <v>-0.78487590804309681</v>
      </c>
      <c r="AJ353" s="50"/>
      <c r="AK353" s="50"/>
      <c r="AL353" s="50"/>
      <c r="AM353" s="98">
        <v>352</v>
      </c>
      <c r="AN353" s="116">
        <f t="shared" si="66"/>
        <v>0.2576687117078541</v>
      </c>
      <c r="AO353" s="116">
        <f t="shared" si="67"/>
        <v>0.11277832536915783</v>
      </c>
      <c r="AP353" s="116">
        <f t="shared" si="68"/>
        <v>2.6611860961557668E-2</v>
      </c>
      <c r="AQ353" s="116">
        <f t="shared" si="69"/>
        <v>8.876052078677199E-2</v>
      </c>
      <c r="AR353" s="116">
        <f t="shared" si="70"/>
        <v>4.824972535502188E-2</v>
      </c>
      <c r="AS353" s="116">
        <f t="shared" si="71"/>
        <v>5.6722607292310793E-3</v>
      </c>
      <c r="AT353" s="116">
        <f t="shared" si="72"/>
        <v>0.10138071735308997</v>
      </c>
      <c r="AU353" s="116">
        <f t="shared" si="73"/>
        <v>5.9583118286341746E-2</v>
      </c>
      <c r="AV353" s="116">
        <f t="shared" si="74"/>
        <v>0.22400653517408875</v>
      </c>
      <c r="AW353" s="116">
        <f t="shared" si="75"/>
        <v>7.5288224276885002E-2</v>
      </c>
      <c r="AX353" s="116">
        <f t="shared" si="76"/>
        <v>1</v>
      </c>
      <c r="AY353" s="116">
        <f>SUMPRODUCT(AN353:AW353,幕後結果_最佳化!$Z$1005:$AI$1005)</f>
        <v>-1.9525333638945007E-3</v>
      </c>
      <c r="AZ353" s="116">
        <f>(SUMPRODUCT(AN353:AW353,MMULT(AN353:AW353,幕後結果!$AB$9:$AK$18)))*252</f>
        <v>6.0737025494965693E-2</v>
      </c>
      <c r="BA353" s="116">
        <f t="shared" si="77"/>
        <v>0.24644882936416171</v>
      </c>
      <c r="BB353" s="92">
        <f t="shared" si="78"/>
        <v>-0.18199531918903444</v>
      </c>
      <c r="BC353" s="50"/>
      <c r="BD353" s="50"/>
    </row>
    <row r="354" spans="1:56">
      <c r="A354" s="85">
        <v>353</v>
      </c>
      <c r="B354" s="116">
        <v>0.91166742049653693</v>
      </c>
      <c r="C354" s="116">
        <v>0.92396032796190175</v>
      </c>
      <c r="D354" s="116">
        <v>0.84299401648566641</v>
      </c>
      <c r="E354" s="116">
        <v>0.81108230296755002</v>
      </c>
      <c r="F354" s="116">
        <v>1.3160235620836014E-2</v>
      </c>
      <c r="G354" s="116">
        <v>5.5260944958817726E-2</v>
      </c>
      <c r="H354" s="116">
        <v>0.43066379910110575</v>
      </c>
      <c r="I354" s="116">
        <v>0.68792849715752835</v>
      </c>
      <c r="J354" s="116">
        <v>0.82072648384959268</v>
      </c>
      <c r="K354" s="94">
        <v>0.13713871947718625</v>
      </c>
      <c r="L354" s="95"/>
      <c r="M354" s="96">
        <v>353</v>
      </c>
      <c r="N354" s="119">
        <v>1.3510945127367699</v>
      </c>
      <c r="O354" s="119">
        <v>1.4322253324808343</v>
      </c>
      <c r="P354" s="119">
        <v>1.0068393799411695</v>
      </c>
      <c r="Q354" s="119">
        <v>0.88189166644788664</v>
      </c>
      <c r="R354" s="119">
        <v>-2.2214503908232857</v>
      </c>
      <c r="S354" s="119">
        <v>-1.5958517780274621</v>
      </c>
      <c r="T354" s="119">
        <v>-0.17468443574500184</v>
      </c>
      <c r="U354" s="116">
        <v>0.48998713043662756</v>
      </c>
      <c r="V354" s="116">
        <v>0.91813721761519151</v>
      </c>
      <c r="W354" s="88">
        <v>-1.0932650600414737</v>
      </c>
      <c r="X354" s="50"/>
      <c r="Y354" s="89">
        <v>353</v>
      </c>
      <c r="Z354" s="116">
        <f>(幕後結果!$AB$2+幕後結果!$AB$4*幕後結果_最佳化!$N1355)*12/3</f>
        <v>1.6291616035826824</v>
      </c>
      <c r="AA354" s="116">
        <f>(幕後結果!$AC$2+幕後結果!$AC$4*幕後結果_最佳化!$O1355)*12/3</f>
        <v>0.71318222008998744</v>
      </c>
      <c r="AB354" s="116">
        <f>(幕後結果!$AD$2+幕後結果!$AD$4*幕後結果_最佳化!$P1355)*12/3</f>
        <v>1.8866252112857964</v>
      </c>
      <c r="AC354" s="116">
        <f>(幕後結果!$AE$2+幕後結果!$AE$4*幕後結果_最佳化!$Q1355)*12/3</f>
        <v>2.093003869742831</v>
      </c>
      <c r="AD354" s="116">
        <f>(幕後結果!$AF$2+幕後結果!$AF$4*幕後結果_最佳化!$R1355)*12/3</f>
        <v>-1.2972239120518938</v>
      </c>
      <c r="AE354" s="116">
        <f>(幕後結果!$AG$2+幕後結果!$AG$4*幕後結果_最佳化!$S1355)*12/3</f>
        <v>0.27887796511278123</v>
      </c>
      <c r="AF354" s="116">
        <f>(幕後結果!$AH$2+幕後結果!$AH$4*幕後結果_最佳化!$T1355)*12/3</f>
        <v>0.86712321799152148</v>
      </c>
      <c r="AG354" s="116">
        <f>(幕後結果!$AI$2+幕後結果!$AI$4*幕後結果_最佳化!$U1355)*12/3</f>
        <v>-0.14091724517477333</v>
      </c>
      <c r="AH354" s="116">
        <f>(幕後結果!$AJ$2+幕後結果!$AJ$4*幕後結果_最佳化!$V1355)*12/3</f>
        <v>1.4631741393715458</v>
      </c>
      <c r="AI354" s="90">
        <f>(幕後結果!$AK$2+幕後結果!$AK$4*幕後結果_最佳化!$W1355)*12/3</f>
        <v>-0.8338727999295964</v>
      </c>
      <c r="AJ354" s="50"/>
      <c r="AK354" s="50"/>
      <c r="AL354" s="50"/>
      <c r="AM354" s="98">
        <v>353</v>
      </c>
      <c r="AN354" s="116">
        <f t="shared" si="66"/>
        <v>2.0542293396198882E-2</v>
      </c>
      <c r="AO354" s="116">
        <f t="shared" si="67"/>
        <v>0.13567433778826485</v>
      </c>
      <c r="AP354" s="116">
        <f t="shared" si="68"/>
        <v>5.7730408124114334E-2</v>
      </c>
      <c r="AQ354" s="116">
        <f t="shared" si="69"/>
        <v>0.19238790582790907</v>
      </c>
      <c r="AR354" s="116">
        <f t="shared" si="70"/>
        <v>6.2240363367045644E-2</v>
      </c>
      <c r="AS354" s="116">
        <f t="shared" si="71"/>
        <v>9.1199782783805569E-2</v>
      </c>
      <c r="AT354" s="116">
        <f t="shared" si="72"/>
        <v>0.12361953356392635</v>
      </c>
      <c r="AU354" s="116">
        <f t="shared" si="73"/>
        <v>9.7070984862454066E-2</v>
      </c>
      <c r="AV354" s="116">
        <f t="shared" si="74"/>
        <v>0.1016717931778082</v>
      </c>
      <c r="AW354" s="116">
        <f t="shared" si="75"/>
        <v>0.11786259710847306</v>
      </c>
      <c r="AX354" s="116">
        <f t="shared" si="76"/>
        <v>1</v>
      </c>
      <c r="AY354" s="116">
        <f>SUMPRODUCT(AN354:AW354,幕後結果_最佳化!$Z$1005:$AI$1005)</f>
        <v>6.9177521797432057E-2</v>
      </c>
      <c r="AZ354" s="116">
        <f>(SUMPRODUCT(AN354:AW354,MMULT(AN354:AW354,幕後結果!$AB$9:$AK$18)))*252</f>
        <v>4.3798994720003176E-2</v>
      </c>
      <c r="BA354" s="116">
        <f t="shared" si="77"/>
        <v>0.20928209364396941</v>
      </c>
      <c r="BB354" s="92">
        <f t="shared" si="78"/>
        <v>0.12556029682183589</v>
      </c>
      <c r="BC354" s="50"/>
      <c r="BD354" s="50"/>
    </row>
    <row r="355" spans="1:56">
      <c r="A355" s="85">
        <v>354</v>
      </c>
      <c r="B355" s="116">
        <v>0.38807223595675655</v>
      </c>
      <c r="C355" s="116">
        <v>0.59937448709727859</v>
      </c>
      <c r="D355" s="116">
        <v>0.70201178594649916</v>
      </c>
      <c r="E355" s="116">
        <v>0.30861253451093873</v>
      </c>
      <c r="F355" s="116">
        <v>8.9684105353152743E-2</v>
      </c>
      <c r="G355" s="116">
        <v>0.46277783575885789</v>
      </c>
      <c r="H355" s="116">
        <v>0.90147618520244688</v>
      </c>
      <c r="I355" s="116">
        <v>0.62617305905950027</v>
      </c>
      <c r="J355" s="116">
        <v>0.71930659532916774</v>
      </c>
      <c r="K355" s="94">
        <v>0.46684080233500636</v>
      </c>
      <c r="L355" s="95"/>
      <c r="M355" s="96">
        <v>354</v>
      </c>
      <c r="N355" s="119">
        <v>-0.2843469989564385</v>
      </c>
      <c r="O355" s="119">
        <v>0.25172837139213716</v>
      </c>
      <c r="P355" s="119">
        <v>0.53019544609075864</v>
      </c>
      <c r="Q355" s="119">
        <v>-0.49978699466757065</v>
      </c>
      <c r="R355" s="119">
        <v>-1.3427028524621569</v>
      </c>
      <c r="S355" s="119">
        <v>-9.3437913647894444E-2</v>
      </c>
      <c r="T355" s="119">
        <v>1.2900087225870638</v>
      </c>
      <c r="U355" s="116">
        <v>0.32173444359813946</v>
      </c>
      <c r="V355" s="116">
        <v>0.58078285846463518</v>
      </c>
      <c r="W355" s="88">
        <v>-8.3213718647302745E-2</v>
      </c>
      <c r="X355" s="50"/>
      <c r="Y355" s="89">
        <v>354</v>
      </c>
      <c r="Z355" s="116">
        <f>(幕後結果!$AB$2+幕後結果!$AB$4*幕後結果_最佳化!$N1356)*12/3</f>
        <v>-0.4013214543449759</v>
      </c>
      <c r="AA355" s="116">
        <f>(幕後結果!$AC$2+幕後結果!$AC$4*幕後結果_最佳化!$O1356)*12/3</f>
        <v>-1.0557241395994432</v>
      </c>
      <c r="AB355" s="116">
        <f>(幕後結果!$AD$2+幕後結果!$AD$4*幕後結果_最佳化!$P1356)*12/3</f>
        <v>0.86141689542213795</v>
      </c>
      <c r="AC355" s="116">
        <f>(幕後結果!$AE$2+幕後結果!$AE$4*幕後結果_最佳化!$Q1356)*12/3</f>
        <v>0.67704261683475109</v>
      </c>
      <c r="AD355" s="116">
        <f>(幕後結果!$AF$2+幕後結果!$AF$4*幕後結果_最佳化!$R1356)*12/3</f>
        <v>-0.93436676828070342</v>
      </c>
      <c r="AE355" s="116">
        <f>(幕後結果!$AG$2+幕後結果!$AG$4*幕後結果_最佳化!$S1356)*12/3</f>
        <v>-4.0830226640040046E-2</v>
      </c>
      <c r="AF355" s="116">
        <f>(幕後結果!$AH$2+幕後結果!$AH$4*幕後結果_最佳化!$T1356)*12/3</f>
        <v>2.0894207738798016</v>
      </c>
      <c r="AG355" s="116">
        <f>(幕後結果!$AI$2+幕後結果!$AI$4*幕後結果_最佳化!$U1356)*12/3</f>
        <v>-0.84715079665693038</v>
      </c>
      <c r="AH355" s="116">
        <f>(幕後結果!$AJ$2+幕後結果!$AJ$4*幕後結果_最佳化!$V1356)*12/3</f>
        <v>0.77262526682555144</v>
      </c>
      <c r="AI355" s="90">
        <f>(幕後結果!$AK$2+幕後結果!$AK$4*幕後結果_最佳化!$W1356)*12/3</f>
        <v>-0.66567690896788978</v>
      </c>
      <c r="AJ355" s="50"/>
      <c r="AK355" s="50"/>
      <c r="AL355" s="50"/>
      <c r="AM355" s="98">
        <v>354</v>
      </c>
      <c r="AN355" s="116">
        <f t="shared" si="66"/>
        <v>4.9339926206494772E-2</v>
      </c>
      <c r="AO355" s="116">
        <f t="shared" si="67"/>
        <v>0.10936513248471751</v>
      </c>
      <c r="AP355" s="116">
        <f t="shared" si="68"/>
        <v>7.7409201840476671E-2</v>
      </c>
      <c r="AQ355" s="116">
        <f t="shared" si="69"/>
        <v>0.11349804917588066</v>
      </c>
      <c r="AR355" s="116">
        <f t="shared" si="70"/>
        <v>0.11846382854485957</v>
      </c>
      <c r="AS355" s="116">
        <f t="shared" si="71"/>
        <v>0.17520754190215185</v>
      </c>
      <c r="AT355" s="116">
        <f t="shared" si="72"/>
        <v>3.6530315875821687E-2</v>
      </c>
      <c r="AU355" s="116">
        <f t="shared" si="73"/>
        <v>0.18368493004006081</v>
      </c>
      <c r="AV355" s="116">
        <f t="shared" si="74"/>
        <v>7.4672683355294325E-2</v>
      </c>
      <c r="AW355" s="116">
        <f t="shared" si="75"/>
        <v>6.1828390574242283E-2</v>
      </c>
      <c r="AX355" s="116">
        <f t="shared" si="76"/>
        <v>1.0000000000000002</v>
      </c>
      <c r="AY355" s="116">
        <f>SUMPRODUCT(AN355:AW355,幕後結果_最佳化!$Z$1005:$AI$1005)</f>
        <v>-8.7645777507057071E-2</v>
      </c>
      <c r="AZ355" s="116">
        <f>(SUMPRODUCT(AN355:AW355,MMULT(AN355:AW355,幕後結果!$AB$9:$AK$18)))*252</f>
        <v>5.0425823757202129E-2</v>
      </c>
      <c r="BA355" s="116">
        <f t="shared" si="77"/>
        <v>0.22455694991961866</v>
      </c>
      <c r="BB355" s="92">
        <f t="shared" si="78"/>
        <v>-0.58134819498477608</v>
      </c>
      <c r="BC355" s="50"/>
      <c r="BD355" s="50"/>
    </row>
    <row r="356" spans="1:56">
      <c r="A356" s="85">
        <v>355</v>
      </c>
      <c r="B356" s="116">
        <v>0.67991734043933838</v>
      </c>
      <c r="C356" s="116">
        <v>0.42234502234493898</v>
      </c>
      <c r="D356" s="116">
        <v>0.33054404874378762</v>
      </c>
      <c r="E356" s="116">
        <v>0.69312394577301428</v>
      </c>
      <c r="F356" s="116">
        <v>1.7673361327454673E-2</v>
      </c>
      <c r="G356" s="116">
        <v>0.63563738131434944</v>
      </c>
      <c r="H356" s="116">
        <v>0.18361467114096808</v>
      </c>
      <c r="I356" s="116">
        <v>0.43628649009623133</v>
      </c>
      <c r="J356" s="116">
        <v>0.17885437613333455</v>
      </c>
      <c r="K356" s="94">
        <v>0.94069536332402182</v>
      </c>
      <c r="L356" s="95"/>
      <c r="M356" s="96">
        <v>355</v>
      </c>
      <c r="N356" s="119">
        <v>0.46746766778635729</v>
      </c>
      <c r="O356" s="119">
        <v>-0.19589794636574068</v>
      </c>
      <c r="P356" s="119">
        <v>-0.43841138138494362</v>
      </c>
      <c r="Q356" s="119">
        <v>0.5047248447799163</v>
      </c>
      <c r="R356" s="119">
        <v>-2.1043638227391868</v>
      </c>
      <c r="S356" s="119">
        <v>0.34682174821318912</v>
      </c>
      <c r="T356" s="119">
        <v>-0.90167536657297997</v>
      </c>
      <c r="U356" s="116">
        <v>-0.16039112518668333</v>
      </c>
      <c r="V356" s="116">
        <v>-0.9197397935487287</v>
      </c>
      <c r="W356" s="88">
        <v>1.5606376363217425</v>
      </c>
      <c r="X356" s="50"/>
      <c r="Y356" s="89">
        <v>355</v>
      </c>
      <c r="Z356" s="116">
        <f>(幕後結果!$AB$2+幕後結果!$AB$4*幕後結果_最佳化!$N1357)*12/3</f>
        <v>0.53209434353477092</v>
      </c>
      <c r="AA356" s="116">
        <f>(幕後結果!$AC$2+幕後結果!$AC$4*幕後結果_最佳化!$O1357)*12/3</f>
        <v>-1.6072643770715456</v>
      </c>
      <c r="AB356" s="116">
        <f>(幕後結果!$AD$2+幕後結果!$AD$4*幕後結果_最佳化!$P1357)*12/3</f>
        <v>0.20362559130688598</v>
      </c>
      <c r="AC356" s="116">
        <f>(幕後結果!$AE$2+幕後結果!$AE$4*幕後結果_最佳化!$Q1357)*12/3</f>
        <v>1.1444625782602049</v>
      </c>
      <c r="AD356" s="116">
        <f>(幕後結果!$AF$2+幕後結果!$AF$4*幕後結果_最佳化!$R1357)*12/3</f>
        <v>-1.5353663859133861</v>
      </c>
      <c r="AE356" s="116">
        <f>(幕後結果!$AG$2+幕後結果!$AG$4*幕後結果_最佳化!$S1357)*12/3</f>
        <v>0.62557602550663394</v>
      </c>
      <c r="AF356" s="116">
        <f>(幕後結果!$AH$2+幕後結果!$AH$4*幕後結果_最佳化!$T1357)*12/3</f>
        <v>-0.12752677445433069</v>
      </c>
      <c r="AG356" s="116">
        <f>(幕後結果!$AI$2+幕後結果!$AI$4*幕後結果_最佳化!$U1357)*12/3</f>
        <v>-1.1378047697490359</v>
      </c>
      <c r="AH356" s="116">
        <f>(幕後結果!$AJ$2+幕後結果!$AJ$4*幕後結果_最佳化!$V1357)*12/3</f>
        <v>-0.88807009638079437</v>
      </c>
      <c r="AI356" s="90">
        <f>(幕後結果!$AK$2+幕後結果!$AK$4*幕後結果_最佳化!$W1357)*12/3</f>
        <v>-8.5595434530471415E-2</v>
      </c>
      <c r="AJ356" s="50"/>
      <c r="AK356" s="50"/>
      <c r="AL356" s="50"/>
      <c r="AM356" s="98">
        <v>355</v>
      </c>
      <c r="AN356" s="116">
        <f t="shared" si="66"/>
        <v>1.9583364851765712E-2</v>
      </c>
      <c r="AO356" s="116">
        <f t="shared" si="67"/>
        <v>0.11652087552158268</v>
      </c>
      <c r="AP356" s="116">
        <f t="shared" si="68"/>
        <v>2.3822784453437815E-2</v>
      </c>
      <c r="AQ356" s="116">
        <f t="shared" si="69"/>
        <v>7.6100886607738394E-2</v>
      </c>
      <c r="AR356" s="116">
        <f t="shared" si="70"/>
        <v>0.17388406156745589</v>
      </c>
      <c r="AS356" s="116">
        <f t="shared" si="71"/>
        <v>0.1175705208214831</v>
      </c>
      <c r="AT356" s="116">
        <f t="shared" si="72"/>
        <v>0.18392221545729329</v>
      </c>
      <c r="AU356" s="116">
        <f t="shared" si="73"/>
        <v>0.11093494420084171</v>
      </c>
      <c r="AV356" s="116">
        <f t="shared" si="74"/>
        <v>6.4302056243433214E-2</v>
      </c>
      <c r="AW356" s="116">
        <f t="shared" si="75"/>
        <v>0.1133582902749683</v>
      </c>
      <c r="AX356" s="116">
        <f t="shared" si="76"/>
        <v>1</v>
      </c>
      <c r="AY356" s="116">
        <f>SUMPRODUCT(AN356:AW356,幕後結果_最佳化!$Z$1005:$AI$1005)</f>
        <v>3.2285761646271921E-2</v>
      </c>
      <c r="AZ356" s="116">
        <f>(SUMPRODUCT(AN356:AW356,MMULT(AN356:AW356,幕後結果!$AB$9:$AK$18)))*252</f>
        <v>4.22071104257144E-2</v>
      </c>
      <c r="BA356" s="116">
        <f t="shared" si="77"/>
        <v>0.20544369161820084</v>
      </c>
      <c r="BB356" s="92">
        <f t="shared" si="78"/>
        <v>-5.1664951452749956E-2</v>
      </c>
      <c r="BC356" s="50"/>
      <c r="BD356" s="50"/>
    </row>
    <row r="357" spans="1:56">
      <c r="A357" s="85">
        <v>356</v>
      </c>
      <c r="B357" s="116">
        <v>0.76089512223782907</v>
      </c>
      <c r="C357" s="116">
        <v>0.536718684979824</v>
      </c>
      <c r="D357" s="116">
        <v>0.2069994165361122</v>
      </c>
      <c r="E357" s="116">
        <v>0.73055176350542772</v>
      </c>
      <c r="F357" s="116">
        <v>0.11147373228202273</v>
      </c>
      <c r="G357" s="116">
        <v>9.7906049849074694E-2</v>
      </c>
      <c r="H357" s="116">
        <v>0.88167762147499418</v>
      </c>
      <c r="I357" s="116">
        <v>0.13039276009872469</v>
      </c>
      <c r="J357" s="116">
        <v>0.33366075868330136</v>
      </c>
      <c r="K357" s="94">
        <v>0.5728407801207025</v>
      </c>
      <c r="L357" s="95"/>
      <c r="M357" s="96">
        <v>356</v>
      </c>
      <c r="N357" s="119">
        <v>0.70918487931346064</v>
      </c>
      <c r="O357" s="119">
        <v>9.2170431781117612E-2</v>
      </c>
      <c r="P357" s="119">
        <v>-0.81687680725334233</v>
      </c>
      <c r="Q357" s="119">
        <v>0.6144825919818846</v>
      </c>
      <c r="R357" s="119">
        <v>-1.2187279534763711</v>
      </c>
      <c r="S357" s="119">
        <v>-1.2935754709328227</v>
      </c>
      <c r="T357" s="119">
        <v>1.1834148948683143</v>
      </c>
      <c r="U357" s="116">
        <v>-1.1245364408840255</v>
      </c>
      <c r="V357" s="116">
        <v>-0.42982696344968851</v>
      </c>
      <c r="W357" s="88">
        <v>0.18361124642046947</v>
      </c>
      <c r="X357" s="50"/>
      <c r="Y357" s="89">
        <v>356</v>
      </c>
      <c r="Z357" s="116">
        <f>(幕後結果!$AB$2+幕後結果!$AB$4*幕後結果_最佳化!$N1358)*12/3</f>
        <v>0.83219844344058791</v>
      </c>
      <c r="AA357" s="116">
        <f>(幕後結果!$AC$2+幕後結果!$AC$4*幕後結果_最佳化!$O1358)*12/3</f>
        <v>-1.1892835260648131</v>
      </c>
      <c r="AB357" s="116">
        <f>(幕後結果!$AD$2+幕後結果!$AD$4*幕後結果_最佳化!$P1358)*12/3</f>
        <v>-2.2046586573184368E-2</v>
      </c>
      <c r="AC357" s="116">
        <f>(幕後結果!$AE$2+幕後結果!$AE$4*幕後結果_最佳化!$Q1358)*12/3</f>
        <v>1.1990758653564104</v>
      </c>
      <c r="AD357" s="116">
        <f>(幕後結果!$AF$2+幕後結果!$AF$4*幕後結果_最佳化!$R1358)*12/3</f>
        <v>-0.94501164638827928</v>
      </c>
      <c r="AE357" s="116">
        <f>(幕後結果!$AG$2+幕後結果!$AG$4*幕後結果_最佳化!$S1358)*12/3</f>
        <v>-0.36870425146154195</v>
      </c>
      <c r="AF357" s="116">
        <f>(幕後結果!$AH$2+幕後結果!$AH$4*幕後結果_最佳化!$T1358)*12/3</f>
        <v>2.0866441092140646</v>
      </c>
      <c r="AG357" s="116">
        <f>(幕後結果!$AI$2+幕後結果!$AI$4*幕後結果_最佳化!$U1358)*12/3</f>
        <v>-2.0476507729683275</v>
      </c>
      <c r="AH357" s="116">
        <f>(幕後結果!$AJ$2+幕後結果!$AJ$4*幕後結果_最佳化!$V1358)*12/3</f>
        <v>-6.6741793957755341E-2</v>
      </c>
      <c r="AI357" s="90">
        <f>(幕後結果!$AK$2+幕後結果!$AK$4*幕後結果_最佳化!$W1358)*12/3</f>
        <v>-0.45286256280245391</v>
      </c>
      <c r="AJ357" s="50"/>
      <c r="AK357" s="50"/>
      <c r="AL357" s="50"/>
      <c r="AM357" s="98">
        <v>356</v>
      </c>
      <c r="AN357" s="116">
        <f t="shared" si="66"/>
        <v>9.3621583306648881E-2</v>
      </c>
      <c r="AO357" s="116">
        <f t="shared" si="67"/>
        <v>7.4241772505743214E-3</v>
      </c>
      <c r="AP357" s="116">
        <f t="shared" si="68"/>
        <v>5.0378277511768182E-2</v>
      </c>
      <c r="AQ357" s="116">
        <f t="shared" si="69"/>
        <v>6.9105454061379523E-2</v>
      </c>
      <c r="AR357" s="116">
        <f t="shared" si="70"/>
        <v>7.2903654737129286E-2</v>
      </c>
      <c r="AS357" s="116">
        <f t="shared" si="71"/>
        <v>0.17825754105148769</v>
      </c>
      <c r="AT357" s="116">
        <f t="shared" si="72"/>
        <v>5.3212068072305226E-2</v>
      </c>
      <c r="AU357" s="116">
        <f t="shared" si="73"/>
        <v>0.25804212514521319</v>
      </c>
      <c r="AV357" s="116">
        <f t="shared" si="74"/>
        <v>0.16911038023811761</v>
      </c>
      <c r="AW357" s="116">
        <f t="shared" si="75"/>
        <v>4.7944738625376133E-2</v>
      </c>
      <c r="AX357" s="116">
        <f t="shared" si="76"/>
        <v>1.0000000000000002</v>
      </c>
      <c r="AY357" s="116">
        <f>SUMPRODUCT(AN357:AW357,幕後結果_最佳化!$Z$1005:$AI$1005)</f>
        <v>-2.4983233046945229E-2</v>
      </c>
      <c r="AZ357" s="116">
        <f>(SUMPRODUCT(AN357:AW357,MMULT(AN357:AW357,幕後結果!$AB$9:$AK$18)))*252</f>
        <v>5.9911114750950213E-2</v>
      </c>
      <c r="BA357" s="116">
        <f t="shared" si="77"/>
        <v>0.24476747077777761</v>
      </c>
      <c r="BB357" s="92">
        <f t="shared" si="78"/>
        <v>-0.27733764144082634</v>
      </c>
      <c r="BC357" s="50"/>
      <c r="BD357" s="50"/>
    </row>
    <row r="358" spans="1:56">
      <c r="A358" s="85">
        <v>357</v>
      </c>
      <c r="B358" s="116">
        <v>0.36311561830912775</v>
      </c>
      <c r="C358" s="116">
        <v>0.89818149073421338</v>
      </c>
      <c r="D358" s="116">
        <v>7.5443599437689413E-2</v>
      </c>
      <c r="E358" s="116">
        <v>0.16683611820922439</v>
      </c>
      <c r="F358" s="116">
        <v>9.5871109686712641E-2</v>
      </c>
      <c r="G358" s="116">
        <v>0.97765443686486431</v>
      </c>
      <c r="H358" s="116">
        <v>8.6522240051634114E-3</v>
      </c>
      <c r="I358" s="116">
        <v>0.61822100902810573</v>
      </c>
      <c r="J358" s="116">
        <v>0.381178442117172</v>
      </c>
      <c r="K358" s="94">
        <v>0.41566318360935939</v>
      </c>
      <c r="L358" s="95"/>
      <c r="M358" s="96">
        <v>357</v>
      </c>
      <c r="N358" s="119">
        <v>-0.35014319318887799</v>
      </c>
      <c r="O358" s="119">
        <v>1.271257607043965</v>
      </c>
      <c r="P358" s="119">
        <v>-1.4364047621088263</v>
      </c>
      <c r="Q358" s="119">
        <v>-0.96674357789990295</v>
      </c>
      <c r="R358" s="119">
        <v>-1.305442485885437</v>
      </c>
      <c r="S358" s="119">
        <v>2.0075500570247939</v>
      </c>
      <c r="T358" s="119">
        <v>-2.3801743592291111</v>
      </c>
      <c r="U358" s="116">
        <v>0.30081183656694993</v>
      </c>
      <c r="V358" s="116">
        <v>-0.30238723542470286</v>
      </c>
      <c r="W358" s="88">
        <v>-0.21300076342622307</v>
      </c>
      <c r="X358" s="50"/>
      <c r="Y358" s="89">
        <v>357</v>
      </c>
      <c r="Z358" s="116">
        <f>(幕後結果!$AB$2+幕後結果!$AB$4*幕後結果_最佳化!$N1359)*12/3</f>
        <v>-0.4830107454078944</v>
      </c>
      <c r="AA358" s="116">
        <f>(幕後結果!$AC$2+幕後結果!$AC$4*幕後結果_最佳化!$O1359)*12/3</f>
        <v>0.34354479188444942</v>
      </c>
      <c r="AB358" s="116">
        <f>(幕後結果!$AD$2+幕後結果!$AD$4*幕後結果_最佳化!$P1359)*12/3</f>
        <v>-0.75781985787735329</v>
      </c>
      <c r="AC358" s="116">
        <f>(幕後結果!$AE$2+幕後結果!$AE$4*幕後結果_最佳化!$Q1359)*12/3</f>
        <v>4.7309694785051648E-2</v>
      </c>
      <c r="AD358" s="116">
        <f>(幕後結果!$AF$2+幕後結果!$AF$4*幕後結果_最佳化!$R1359)*12/3</f>
        <v>-1.0247240441987817</v>
      </c>
      <c r="AE358" s="116">
        <f>(幕後結果!$AG$2+幕後結果!$AG$4*幕後結果_最佳化!$S1359)*12/3</f>
        <v>1.1233005596820651</v>
      </c>
      <c r="AF358" s="116">
        <f>(幕後結果!$AH$2+幕後結果!$AH$4*幕後結果_最佳化!$T1359)*12/3</f>
        <v>-1.5171572056213158</v>
      </c>
      <c r="AG358" s="116">
        <f>(幕後結果!$AI$2+幕後結果!$AI$4*幕後結果_最佳化!$U1359)*12/3</f>
        <v>-0.8668188082310313</v>
      </c>
      <c r="AH358" s="116">
        <f>(幕後結果!$AJ$2+幕後結果!$AJ$4*幕後結果_最佳化!$V1359)*12/3</f>
        <v>-0.48549455718161622</v>
      </c>
      <c r="AI358" s="90">
        <f>(幕後結果!$AK$2+幕後結果!$AK$4*幕後結果_最佳化!$W1359)*12/3</f>
        <v>-0.74124434475994416</v>
      </c>
      <c r="AJ358" s="50"/>
      <c r="AK358" s="50"/>
      <c r="AL358" s="50"/>
      <c r="AM358" s="98">
        <v>357</v>
      </c>
      <c r="AN358" s="116">
        <f t="shared" si="66"/>
        <v>2.072195290103836E-2</v>
      </c>
      <c r="AO358" s="116">
        <f t="shared" si="67"/>
        <v>0.1222493968350994</v>
      </c>
      <c r="AP358" s="116">
        <f t="shared" si="68"/>
        <v>0.12414397547498335</v>
      </c>
      <c r="AQ358" s="116">
        <f t="shared" si="69"/>
        <v>8.8655316694359193E-2</v>
      </c>
      <c r="AR358" s="116">
        <f t="shared" si="70"/>
        <v>4.1871692181530341E-2</v>
      </c>
      <c r="AS358" s="116">
        <f t="shared" si="71"/>
        <v>0.11728496894997947</v>
      </c>
      <c r="AT358" s="116">
        <f t="shared" si="72"/>
        <v>0.14004324032621371</v>
      </c>
      <c r="AU358" s="116">
        <f t="shared" si="73"/>
        <v>8.3105686557403663E-2</v>
      </c>
      <c r="AV358" s="116">
        <f t="shared" si="74"/>
        <v>0.13348474650382403</v>
      </c>
      <c r="AW358" s="116">
        <f t="shared" si="75"/>
        <v>0.12843902357556863</v>
      </c>
      <c r="AX358" s="116">
        <f t="shared" si="76"/>
        <v>1.0000000000000002</v>
      </c>
      <c r="AY358" s="116">
        <f>SUMPRODUCT(AN358:AW358,幕後結果_最佳化!$Z$1005:$AI$1005)</f>
        <v>6.46487580896353E-2</v>
      </c>
      <c r="AZ358" s="116">
        <f>(SUMPRODUCT(AN358:AW358,MMULT(AN358:AW358,幕後結果!$AB$9:$AK$18)))*252</f>
        <v>4.4864857966559868E-2</v>
      </c>
      <c r="BA358" s="116">
        <f t="shared" si="77"/>
        <v>0.21181326201765524</v>
      </c>
      <c r="BB358" s="92">
        <f t="shared" si="78"/>
        <v>0.10267892521206948</v>
      </c>
      <c r="BC358" s="50"/>
      <c r="BD358" s="50"/>
    </row>
    <row r="359" spans="1:56">
      <c r="A359" s="85">
        <v>358</v>
      </c>
      <c r="B359" s="116">
        <v>0.97209622507376481</v>
      </c>
      <c r="C359" s="116">
        <v>0.43785140982065363</v>
      </c>
      <c r="D359" s="116">
        <v>0.2429179557226433</v>
      </c>
      <c r="E359" s="116">
        <v>0.87003926439388946</v>
      </c>
      <c r="F359" s="116">
        <v>0.10340119620216237</v>
      </c>
      <c r="G359" s="116">
        <v>0.4166134097369798</v>
      </c>
      <c r="H359" s="116">
        <v>0.12368768946750697</v>
      </c>
      <c r="I359" s="116">
        <v>0.52105322116313912</v>
      </c>
      <c r="J359" s="116">
        <v>0.78285938013800949</v>
      </c>
      <c r="K359" s="94">
        <v>0.36247759520923184</v>
      </c>
      <c r="L359" s="95"/>
      <c r="M359" s="96">
        <v>358</v>
      </c>
      <c r="N359" s="119">
        <v>1.9125354523481188</v>
      </c>
      <c r="O359" s="119">
        <v>-0.15641892645287148</v>
      </c>
      <c r="P359" s="119">
        <v>-0.69694708200958255</v>
      </c>
      <c r="Q359" s="119">
        <v>1.1265767561103874</v>
      </c>
      <c r="R359" s="119">
        <v>-1.2624069423716227</v>
      </c>
      <c r="S359" s="119">
        <v>-0.21056488008917815</v>
      </c>
      <c r="T359" s="119">
        <v>-1.156747886486178</v>
      </c>
      <c r="U359" s="116">
        <v>5.2797118161845291E-2</v>
      </c>
      <c r="V359" s="116">
        <v>0.7818865677116037</v>
      </c>
      <c r="W359" s="88">
        <v>-0.35184409079904844</v>
      </c>
      <c r="X359" s="50"/>
      <c r="Y359" s="89">
        <v>358</v>
      </c>
      <c r="Z359" s="116">
        <f>(幕後結果!$AB$2+幕後結果!$AB$4*幕後結果_最佳化!$N1360)*12/3</f>
        <v>2.3262188249855846</v>
      </c>
      <c r="AA359" s="116">
        <f>(幕後結果!$AC$2+幕後結果!$AC$4*幕後結果_最佳化!$O1360)*12/3</f>
        <v>-1.4273045874825432</v>
      </c>
      <c r="AB359" s="116">
        <f>(幕後結果!$AD$2+幕後結果!$AD$4*幕後結果_最佳化!$P1360)*12/3</f>
        <v>0.41898445493909425</v>
      </c>
      <c r="AC359" s="116">
        <f>(幕後結果!$AE$2+幕後結果!$AE$4*幕後結果_最佳化!$Q1360)*12/3</f>
        <v>1.6273600783233573</v>
      </c>
      <c r="AD359" s="116">
        <f>(幕後結果!$AF$2+幕後結果!$AF$4*幕後結果_最佳化!$R1360)*12/3</f>
        <v>-0.99365731289998305</v>
      </c>
      <c r="AE359" s="116">
        <f>(幕後結果!$AG$2+幕後結果!$AG$4*幕後結果_最佳化!$S1360)*12/3</f>
        <v>0.91380897010711071</v>
      </c>
      <c r="AF359" s="116">
        <f>(幕後結果!$AH$2+幕後結果!$AH$4*幕後結果_最佳化!$T1360)*12/3</f>
        <v>0.10187069678347127</v>
      </c>
      <c r="AG359" s="116">
        <f>(幕後結果!$AI$2+幕後結果!$AI$4*幕後結果_最佳化!$U1360)*12/3</f>
        <v>-5.3775655476447692E-2</v>
      </c>
      <c r="AH359" s="116">
        <f>(幕後結果!$AJ$2+幕後結果!$AJ$4*幕後結果_最佳化!$V1360)*12/3</f>
        <v>0.61628402985376574</v>
      </c>
      <c r="AI359" s="90">
        <f>(幕後結果!$AK$2+幕後結果!$AK$4*幕後結果_最佳化!$W1360)*12/3</f>
        <v>-0.39012076733945378</v>
      </c>
      <c r="AJ359" s="50"/>
      <c r="AK359" s="50"/>
      <c r="AL359" s="50"/>
      <c r="AM359" s="98">
        <v>358</v>
      </c>
      <c r="AN359" s="116">
        <f t="shared" si="66"/>
        <v>7.2270392277740472E-2</v>
      </c>
      <c r="AO359" s="116">
        <f t="shared" si="67"/>
        <v>9.2971528611432916E-2</v>
      </c>
      <c r="AP359" s="116">
        <f t="shared" si="68"/>
        <v>0.11314320077808419</v>
      </c>
      <c r="AQ359" s="116">
        <f t="shared" si="69"/>
        <v>0.10097517175405558</v>
      </c>
      <c r="AR359" s="116">
        <f t="shared" si="70"/>
        <v>0.17477329303510991</v>
      </c>
      <c r="AS359" s="116">
        <f t="shared" si="71"/>
        <v>7.52114677005747E-2</v>
      </c>
      <c r="AT359" s="116">
        <f t="shared" si="72"/>
        <v>6.2249899999676825E-2</v>
      </c>
      <c r="AU359" s="116">
        <f t="shared" si="73"/>
        <v>4.1207772280725389E-4</v>
      </c>
      <c r="AV359" s="116">
        <f t="shared" si="74"/>
        <v>0.18427358948322617</v>
      </c>
      <c r="AW359" s="116">
        <f t="shared" si="75"/>
        <v>0.1237193786372921</v>
      </c>
      <c r="AX359" s="116">
        <f t="shared" si="76"/>
        <v>1</v>
      </c>
      <c r="AY359" s="116">
        <f>SUMPRODUCT(AN359:AW359,幕後結果_最佳化!$Z$1005:$AI$1005)</f>
        <v>7.2981737406057054E-2</v>
      </c>
      <c r="AZ359" s="116">
        <f>(SUMPRODUCT(AN359:AW359,MMULT(AN359:AW359,幕後結果!$AB$9:$AK$18)))*252</f>
        <v>4.1522899104717778E-2</v>
      </c>
      <c r="BA359" s="116">
        <f t="shared" si="77"/>
        <v>0.20377168376572291</v>
      </c>
      <c r="BB359" s="92">
        <f t="shared" si="78"/>
        <v>0.1476247182638101</v>
      </c>
      <c r="BC359" s="50"/>
      <c r="BD359" s="50"/>
    </row>
    <row r="360" spans="1:56">
      <c r="A360" s="85">
        <v>359</v>
      </c>
      <c r="B360" s="116">
        <v>0.41631195030477075</v>
      </c>
      <c r="C360" s="116">
        <v>0.37914112020592983</v>
      </c>
      <c r="D360" s="116">
        <v>0.71335971698741285</v>
      </c>
      <c r="E360" s="116">
        <v>0.36813632334233048</v>
      </c>
      <c r="F360" s="116">
        <v>0.6535969308083025</v>
      </c>
      <c r="G360" s="116">
        <v>0.78637741290097218</v>
      </c>
      <c r="H360" s="116">
        <v>0.97424559493504326</v>
      </c>
      <c r="I360" s="116">
        <v>0.35920239424280376</v>
      </c>
      <c r="J360" s="116">
        <v>3.3840546156924667E-3</v>
      </c>
      <c r="K360" s="94">
        <v>0.56528538252904248</v>
      </c>
      <c r="L360" s="95"/>
      <c r="M360" s="96">
        <v>359</v>
      </c>
      <c r="N360" s="119">
        <v>-0.21133752858367749</v>
      </c>
      <c r="O360" s="119">
        <v>-0.3077372926871253</v>
      </c>
      <c r="P360" s="119">
        <v>0.56322663811048423</v>
      </c>
      <c r="Q360" s="119">
        <v>-0.33679340274765501</v>
      </c>
      <c r="R360" s="119">
        <v>0.39504979630252879</v>
      </c>
      <c r="S360" s="119">
        <v>0.79391455762658469</v>
      </c>
      <c r="T360" s="119">
        <v>1.9472162848828791</v>
      </c>
      <c r="U360" s="116">
        <v>-0.36059157483361742</v>
      </c>
      <c r="V360" s="116">
        <v>-2.7080437864588278</v>
      </c>
      <c r="W360" s="88">
        <v>0.16438352163721312</v>
      </c>
      <c r="X360" s="50"/>
      <c r="Y360" s="89">
        <v>359</v>
      </c>
      <c r="Z360" s="116">
        <f>(幕後結果!$AB$2+幕後結果!$AB$4*幕後結果_最佳化!$N1361)*12/3</f>
        <v>-0.31067651742718799</v>
      </c>
      <c r="AA360" s="116">
        <f>(幕後結果!$AC$2+幕後結果!$AC$4*幕後結果_最佳化!$O1361)*12/3</f>
        <v>-1.8203651920389816</v>
      </c>
      <c r="AB360" s="116">
        <f>(幕後結果!$AD$2+幕後結果!$AD$4*幕後結果_最佳化!$P1361)*12/3</f>
        <v>0.85518722719991647</v>
      </c>
      <c r="AC360" s="116">
        <f>(幕後結果!$AE$2+幕後結果!$AE$4*幕後結果_最佳化!$Q1361)*12/3</f>
        <v>0.710572490650209</v>
      </c>
      <c r="AD360" s="116">
        <f>(幕後結果!$AF$2+幕後結果!$AF$4*幕後結果_最佳化!$R1361)*12/3</f>
        <v>0.18683811880211873</v>
      </c>
      <c r="AE360" s="116">
        <f>(幕後結果!$AG$2+幕後結果!$AG$4*幕後結果_最佳化!$S1361)*12/3</f>
        <v>0.74340174139192128</v>
      </c>
      <c r="AF360" s="116">
        <f>(幕後結果!$AH$2+幕後結果!$AH$4*幕後結果_最佳化!$T1361)*12/3</f>
        <v>3.0616208830779521</v>
      </c>
      <c r="AG360" s="116">
        <f>(幕後結果!$AI$2+幕後結果!$AI$4*幕後結果_最佳化!$U1361)*12/3</f>
        <v>-1.2293966268103329</v>
      </c>
      <c r="AH360" s="116">
        <f>(幕後結果!$AJ$2+幕後結果!$AJ$4*幕後結果_最佳化!$V1361)*12/3</f>
        <v>-1.4582878578024869</v>
      </c>
      <c r="AI360" s="90">
        <f>(幕後結果!$AK$2+幕後結果!$AK$4*幕後結果_最佳化!$W1361)*12/3</f>
        <v>-0.34711289328886125</v>
      </c>
      <c r="AJ360" s="50"/>
      <c r="AK360" s="50"/>
      <c r="AL360" s="50"/>
      <c r="AM360" s="98">
        <v>359</v>
      </c>
      <c r="AN360" s="116">
        <f t="shared" si="66"/>
        <v>1.7420281851088189E-2</v>
      </c>
      <c r="AO360" s="116">
        <f t="shared" si="67"/>
        <v>2.1049737532458676E-3</v>
      </c>
      <c r="AP360" s="116">
        <f t="shared" si="68"/>
        <v>0.18683406269776398</v>
      </c>
      <c r="AQ360" s="116">
        <f t="shared" si="69"/>
        <v>3.6295425886588163E-2</v>
      </c>
      <c r="AR360" s="116">
        <f t="shared" si="70"/>
        <v>0.11974315163944073</v>
      </c>
      <c r="AS360" s="116">
        <f t="shared" si="71"/>
        <v>3.6213073223334648E-2</v>
      </c>
      <c r="AT360" s="116">
        <f t="shared" si="72"/>
        <v>0.20573716653621463</v>
      </c>
      <c r="AU360" s="116">
        <f t="shared" si="73"/>
        <v>0.21081211507085237</v>
      </c>
      <c r="AV360" s="116">
        <f t="shared" si="74"/>
        <v>4.1593511027622258E-2</v>
      </c>
      <c r="AW360" s="116">
        <f t="shared" si="75"/>
        <v>0.14324623831384911</v>
      </c>
      <c r="AX360" s="116">
        <f t="shared" si="76"/>
        <v>0.99999999999999989</v>
      </c>
      <c r="AY360" s="116">
        <f>SUMPRODUCT(AN360:AW360,幕後結果_最佳化!$Z$1005:$AI$1005)</f>
        <v>0.12432605361302493</v>
      </c>
      <c r="AZ360" s="116">
        <f>(SUMPRODUCT(AN360:AW360,MMULT(AN360:AW360,幕後結果!$AB$9:$AK$18)))*252</f>
        <v>4.8315025178056123E-2</v>
      </c>
      <c r="BA360" s="116">
        <f t="shared" si="77"/>
        <v>0.21980679056402266</v>
      </c>
      <c r="BB360" s="92">
        <f t="shared" si="78"/>
        <v>0.37044375837564553</v>
      </c>
      <c r="BC360" s="50"/>
      <c r="BD360" s="50"/>
    </row>
    <row r="361" spans="1:56">
      <c r="A361" s="85">
        <v>360</v>
      </c>
      <c r="B361" s="116">
        <v>0.55383079951673975</v>
      </c>
      <c r="C361" s="116">
        <v>0.6191083290556445</v>
      </c>
      <c r="D361" s="116">
        <v>0.11685801439981702</v>
      </c>
      <c r="E361" s="116">
        <v>0.49387204024235576</v>
      </c>
      <c r="F361" s="116">
        <v>0.14896415340668656</v>
      </c>
      <c r="G361" s="116">
        <v>0.37266352816837545</v>
      </c>
      <c r="H361" s="116">
        <v>0.71892945914213158</v>
      </c>
      <c r="I361" s="116">
        <v>0.99499468240773514</v>
      </c>
      <c r="J361" s="116">
        <v>0.32457811606535758</v>
      </c>
      <c r="K361" s="94">
        <v>0.25710719467565579</v>
      </c>
      <c r="L361" s="95"/>
      <c r="M361" s="96">
        <v>360</v>
      </c>
      <c r="N361" s="119">
        <v>0.13534589368209587</v>
      </c>
      <c r="O361" s="119">
        <v>0.30313977682750215</v>
      </c>
      <c r="P361" s="119">
        <v>-1.1908409520067869</v>
      </c>
      <c r="Q361" s="119">
        <v>-1.5361121284988099E-2</v>
      </c>
      <c r="R361" s="119">
        <v>-1.0408863300502922</v>
      </c>
      <c r="S361" s="119">
        <v>-0.32480711889767638</v>
      </c>
      <c r="T361" s="119">
        <v>0.57966421212913821</v>
      </c>
      <c r="U361" s="116">
        <v>2.5754617261044599</v>
      </c>
      <c r="V361" s="116">
        <v>-0.45493468028392997</v>
      </c>
      <c r="W361" s="88">
        <v>-0.65228956665961524</v>
      </c>
      <c r="X361" s="50"/>
      <c r="Y361" s="89">
        <v>360</v>
      </c>
      <c r="Z361" s="116">
        <f>(幕後結果!$AB$2+幕後結果!$AB$4*幕後結果_最佳化!$N1362)*12/3</f>
        <v>0.11974842308091611</v>
      </c>
      <c r="AA361" s="116">
        <f>(幕後結果!$AC$2+幕後結果!$AC$4*幕後結果_最佳化!$O1362)*12/3</f>
        <v>-0.94841042566398726</v>
      </c>
      <c r="AB361" s="116">
        <f>(幕後結果!$AD$2+幕後結果!$AD$4*幕後結果_最佳化!$P1362)*12/3</f>
        <v>-0.49728148130335798</v>
      </c>
      <c r="AC361" s="116">
        <f>(幕後結果!$AE$2+幕後結果!$AE$4*幕後結果_最佳化!$Q1362)*12/3</f>
        <v>0.65650717781266643</v>
      </c>
      <c r="AD361" s="116">
        <f>(幕後結果!$AF$2+幕後結果!$AF$4*幕後結果_最佳化!$R1362)*12/3</f>
        <v>-0.8688949716472657</v>
      </c>
      <c r="AE361" s="116">
        <f>(幕後結果!$AG$2+幕後結果!$AG$4*幕後結果_最佳化!$S1362)*12/3</f>
        <v>-0.12865871082865815</v>
      </c>
      <c r="AF361" s="116">
        <f>(幕後結果!$AH$2+幕後結果!$AH$4*幕後結果_最佳化!$T1362)*12/3</f>
        <v>1.4263542246844194</v>
      </c>
      <c r="AG361" s="116">
        <f>(幕後結果!$AI$2+幕後結果!$AI$4*幕後結果_最佳化!$U1362)*12/3</f>
        <v>1.9982503735142678</v>
      </c>
      <c r="AH361" s="116">
        <f>(幕後結果!$AJ$2+幕後結果!$AJ$4*幕後結果_最佳化!$V1362)*12/3</f>
        <v>0.12985235435064435</v>
      </c>
      <c r="AI361" s="90">
        <f>(幕後結果!$AK$2+幕後結果!$AK$4*幕後結果_最佳化!$W1362)*12/3</f>
        <v>-0.7824464991554626</v>
      </c>
      <c r="AJ361" s="50"/>
      <c r="AK361" s="50"/>
      <c r="AL361" s="50"/>
      <c r="AM361" s="98">
        <v>360</v>
      </c>
      <c r="AN361" s="116">
        <f t="shared" si="66"/>
        <v>5.4375104868738103E-2</v>
      </c>
      <c r="AO361" s="116">
        <f t="shared" si="67"/>
        <v>0.13422003446565625</v>
      </c>
      <c r="AP361" s="116">
        <f t="shared" si="68"/>
        <v>0.11596418518721731</v>
      </c>
      <c r="AQ361" s="116">
        <f t="shared" si="69"/>
        <v>0.11310905908511583</v>
      </c>
      <c r="AR361" s="116">
        <f t="shared" si="70"/>
        <v>7.7284953264063386E-2</v>
      </c>
      <c r="AS361" s="116">
        <f t="shared" si="71"/>
        <v>0.13875944802160445</v>
      </c>
      <c r="AT361" s="116">
        <f t="shared" si="72"/>
        <v>0.11612556555305016</v>
      </c>
      <c r="AU361" s="116">
        <f t="shared" si="73"/>
        <v>0.11153715585302235</v>
      </c>
      <c r="AV361" s="116">
        <f t="shared" si="74"/>
        <v>6.5862564199673623E-2</v>
      </c>
      <c r="AW361" s="116">
        <f t="shared" si="75"/>
        <v>7.2761929501858516E-2</v>
      </c>
      <c r="AX361" s="116">
        <f t="shared" si="76"/>
        <v>1</v>
      </c>
      <c r="AY361" s="116">
        <f>SUMPRODUCT(AN361:AW361,幕後結果_最佳化!$Z$1005:$AI$1005)</f>
        <v>3.3710333739975708E-2</v>
      </c>
      <c r="AZ361" s="116">
        <f>(SUMPRODUCT(AN361:AW361,MMULT(AN361:AW361,幕後結果!$AB$9:$AK$18)))*252</f>
        <v>4.6709720213243135E-2</v>
      </c>
      <c r="BA361" s="116">
        <f t="shared" si="77"/>
        <v>0.2161243165709105</v>
      </c>
      <c r="BB361" s="92">
        <f t="shared" si="78"/>
        <v>-4.2520279095985755E-2</v>
      </c>
      <c r="BC361" s="50"/>
      <c r="BD361" s="50"/>
    </row>
    <row r="362" spans="1:56">
      <c r="A362" s="85">
        <v>361</v>
      </c>
      <c r="B362" s="116">
        <v>0.80818457834716262</v>
      </c>
      <c r="C362" s="116">
        <v>0.395551486956075</v>
      </c>
      <c r="D362" s="116">
        <v>0.40927198677334808</v>
      </c>
      <c r="E362" s="116">
        <v>0.66062763619340803</v>
      </c>
      <c r="F362" s="116">
        <v>0.12898930944601661</v>
      </c>
      <c r="G362" s="116">
        <v>0.51965228535451291</v>
      </c>
      <c r="H362" s="116">
        <v>0.34984030090917639</v>
      </c>
      <c r="I362" s="116">
        <v>0.13851243398156265</v>
      </c>
      <c r="J362" s="116">
        <v>0.2143415428462585</v>
      </c>
      <c r="K362" s="94">
        <v>0.68485894690163551</v>
      </c>
      <c r="L362" s="95"/>
      <c r="M362" s="96">
        <v>361</v>
      </c>
      <c r="N362" s="119">
        <v>0.87122585879093439</v>
      </c>
      <c r="O362" s="119">
        <v>-0.26487861363207799</v>
      </c>
      <c r="P362" s="119">
        <v>-0.22941809481603107</v>
      </c>
      <c r="Q362" s="119">
        <v>0.41417666825513433</v>
      </c>
      <c r="R362" s="119">
        <v>-1.1311817089681944</v>
      </c>
      <c r="S362" s="119">
        <v>4.9280914207427549E-2</v>
      </c>
      <c r="T362" s="119">
        <v>-0.3857516564511515</v>
      </c>
      <c r="U362" s="116">
        <v>-1.0870270214125821</v>
      </c>
      <c r="V362" s="116">
        <v>-0.79144718310697104</v>
      </c>
      <c r="W362" s="88">
        <v>0.48132982043198813</v>
      </c>
      <c r="X362" s="50"/>
      <c r="Y362" s="89">
        <v>361</v>
      </c>
      <c r="Z362" s="116">
        <f>(幕後結果!$AB$2+幕後結果!$AB$4*幕後結果_最佳化!$N1363)*12/3</f>
        <v>1.0333804858227522</v>
      </c>
      <c r="AA362" s="116">
        <f>(幕後結果!$AC$2+幕後結果!$AC$4*幕後結果_最佳化!$O1363)*12/3</f>
        <v>-1.6672442069651983</v>
      </c>
      <c r="AB362" s="116">
        <f>(幕後結果!$AD$2+幕後結果!$AD$4*幕後結果_最佳化!$P1363)*12/3</f>
        <v>0.49920066225644688</v>
      </c>
      <c r="AC362" s="116">
        <f>(幕後結果!$AE$2+幕後結果!$AE$4*幕後結果_最佳化!$Q1363)*12/3</f>
        <v>1.1401832274762405</v>
      </c>
      <c r="AD362" s="116">
        <f>(幕後結果!$AF$2+幕後結果!$AF$4*幕後結果_最佳化!$R1363)*12/3</f>
        <v>-0.89111830933379588</v>
      </c>
      <c r="AE362" s="116">
        <f>(幕後結果!$AG$2+幕後結果!$AG$4*幕後結果_最佳化!$S1363)*12/3</f>
        <v>0.56032979237554992</v>
      </c>
      <c r="AF362" s="116">
        <f>(幕後結果!$AH$2+幕後結果!$AH$4*幕後結果_最佳化!$T1363)*12/3</f>
        <v>0.70221891943455272</v>
      </c>
      <c r="AG362" s="116">
        <f>(幕後結果!$AI$2+幕後結果!$AI$4*幕後結果_最佳化!$U1363)*12/3</f>
        <v>-1.8410786543482212</v>
      </c>
      <c r="AH362" s="116">
        <f>(幕後結果!$AJ$2+幕後結果!$AJ$4*幕後結果_最佳化!$V1363)*12/3</f>
        <v>-0.64418402225855798</v>
      </c>
      <c r="AI362" s="90">
        <f>(幕後結果!$AK$2+幕後結果!$AK$4*幕後結果_最佳化!$W1363)*12/3</f>
        <v>-0.32694241978332944</v>
      </c>
      <c r="AJ362" s="50"/>
      <c r="AK362" s="50"/>
      <c r="AL362" s="50"/>
      <c r="AM362" s="98">
        <v>361</v>
      </c>
      <c r="AN362" s="116">
        <f t="shared" si="66"/>
        <v>6.9491521860476191E-2</v>
      </c>
      <c r="AO362" s="116">
        <f t="shared" si="67"/>
        <v>0.11745003506181483</v>
      </c>
      <c r="AP362" s="116">
        <f t="shared" si="68"/>
        <v>7.286764545945322E-2</v>
      </c>
      <c r="AQ362" s="116">
        <f t="shared" si="69"/>
        <v>6.9323903128795009E-2</v>
      </c>
      <c r="AR362" s="116">
        <f t="shared" si="70"/>
        <v>0.18627154040233876</v>
      </c>
      <c r="AS362" s="116">
        <f t="shared" si="71"/>
        <v>0.13295812319265338</v>
      </c>
      <c r="AT362" s="116">
        <f t="shared" si="72"/>
        <v>0.10668703332291944</v>
      </c>
      <c r="AU362" s="116">
        <f t="shared" si="73"/>
        <v>2.9693115343312121E-2</v>
      </c>
      <c r="AV362" s="116">
        <f t="shared" si="74"/>
        <v>0.15297913922902678</v>
      </c>
      <c r="AW362" s="116">
        <f t="shared" si="75"/>
        <v>6.2277942999210224E-2</v>
      </c>
      <c r="AX362" s="116">
        <f t="shared" si="76"/>
        <v>0.99999999999999978</v>
      </c>
      <c r="AY362" s="116">
        <f>SUMPRODUCT(AN362:AW362,幕後結果_最佳化!$Z$1005:$AI$1005)</f>
        <v>6.1492698491867739E-2</v>
      </c>
      <c r="AZ362" s="116">
        <f>(SUMPRODUCT(AN362:AW362,MMULT(AN362:AW362,幕後結果!$AB$9:$AK$18)))*252</f>
        <v>4.4028989208293498E-2</v>
      </c>
      <c r="BA362" s="116">
        <f t="shared" si="77"/>
        <v>0.20983085857016717</v>
      </c>
      <c r="BB362" s="92">
        <f t="shared" si="78"/>
        <v>8.8608027525419311E-2</v>
      </c>
      <c r="BC362" s="50"/>
      <c r="BD362" s="50"/>
    </row>
    <row r="363" spans="1:56">
      <c r="A363" s="85">
        <v>362</v>
      </c>
      <c r="B363" s="116">
        <v>0.88889552977146025</v>
      </c>
      <c r="C363" s="116">
        <v>0.30552284110111017</v>
      </c>
      <c r="D363" s="116">
        <v>0.75166406483261894</v>
      </c>
      <c r="E363" s="116">
        <v>0.67189773295319655</v>
      </c>
      <c r="F363" s="116">
        <v>0.5877214096553669</v>
      </c>
      <c r="G363" s="116">
        <v>0.82476897951830108</v>
      </c>
      <c r="H363" s="116">
        <v>0.75277836911741369</v>
      </c>
      <c r="I363" s="116">
        <v>0.85522245332580171</v>
      </c>
      <c r="J363" s="116">
        <v>0.76341574678525825</v>
      </c>
      <c r="K363" s="94">
        <v>0.11672598022985792</v>
      </c>
      <c r="L363" s="95"/>
      <c r="M363" s="96">
        <v>362</v>
      </c>
      <c r="N363" s="119">
        <v>1.2206754132426423</v>
      </c>
      <c r="O363" s="119">
        <v>-0.50858138143112985</v>
      </c>
      <c r="P363" s="119">
        <v>0.67973563150294891</v>
      </c>
      <c r="Q363" s="119">
        <v>0.4451594424354563</v>
      </c>
      <c r="R363" s="119">
        <v>0.22168747543664191</v>
      </c>
      <c r="S363" s="119">
        <v>0.93369345722137043</v>
      </c>
      <c r="T363" s="119">
        <v>0.68325889722418809</v>
      </c>
      <c r="U363" s="116">
        <v>1.0590981260010766</v>
      </c>
      <c r="V363" s="116">
        <v>0.71733323246693614</v>
      </c>
      <c r="W363" s="88">
        <v>-1.1915137539661125</v>
      </c>
      <c r="X363" s="50"/>
      <c r="Y363" s="89">
        <v>362</v>
      </c>
      <c r="Z363" s="116">
        <f>(幕後結果!$AB$2+幕後結果!$AB$4*幕後結果_最佳化!$N1364)*12/3</f>
        <v>1.4672397188441444</v>
      </c>
      <c r="AA363" s="116">
        <f>(幕後結果!$AC$2+幕後結果!$AC$4*幕後結果_最佳化!$O1364)*12/3</f>
        <v>-1.9727224433696968</v>
      </c>
      <c r="AB363" s="116">
        <f>(幕後結果!$AD$2+幕後結果!$AD$4*幕後結果_最佳化!$P1364)*12/3</f>
        <v>1.3669740983243139</v>
      </c>
      <c r="AC363" s="116">
        <f>(幕後結果!$AE$2+幕後結果!$AE$4*幕後結果_最佳化!$Q1364)*12/3</f>
        <v>1.3556206191340454</v>
      </c>
      <c r="AD363" s="116">
        <f>(幕後結果!$AF$2+幕後結果!$AF$4*幕後結果_最佳化!$R1364)*12/3</f>
        <v>6.9538949603652173E-2</v>
      </c>
      <c r="AE363" s="116">
        <f>(幕後結果!$AG$2+幕後結果!$AG$4*幕後結果_最佳化!$S1364)*12/3</f>
        <v>1.5341792608253051</v>
      </c>
      <c r="AF363" s="116">
        <f>(幕後結果!$AH$2+幕後結果!$AH$4*幕後結果_最佳化!$T1364)*12/3</f>
        <v>2.1086218007042441</v>
      </c>
      <c r="AG363" s="116">
        <f>(幕後結果!$AI$2+幕後結果!$AI$4*幕後結果_最佳化!$U1364)*12/3</f>
        <v>1.0972098221075857</v>
      </c>
      <c r="AH363" s="116">
        <f>(幕後結果!$AJ$2+幕後結果!$AJ$4*幕後結果_最佳化!$V1364)*12/3</f>
        <v>1.0497964533903894</v>
      </c>
      <c r="AI363" s="90">
        <f>(幕後結果!$AK$2+幕後結果!$AK$4*幕後結果_最佳化!$W1364)*12/3</f>
        <v>-0.50131956993676841</v>
      </c>
      <c r="AJ363" s="50"/>
      <c r="AK363" s="50"/>
      <c r="AL363" s="50"/>
      <c r="AM363" s="98">
        <v>362</v>
      </c>
      <c r="AN363" s="116">
        <f t="shared" si="66"/>
        <v>0.13045217891385266</v>
      </c>
      <c r="AO363" s="116">
        <f t="shared" si="67"/>
        <v>9.5600366893498295E-2</v>
      </c>
      <c r="AP363" s="116">
        <f t="shared" si="68"/>
        <v>1.565257071151269E-2</v>
      </c>
      <c r="AQ363" s="116">
        <f t="shared" si="69"/>
        <v>5.2846498373850012E-2</v>
      </c>
      <c r="AR363" s="116">
        <f t="shared" si="70"/>
        <v>0.19611702554218968</v>
      </c>
      <c r="AS363" s="116">
        <f t="shared" si="71"/>
        <v>0.20450092649585599</v>
      </c>
      <c r="AT363" s="116">
        <f t="shared" si="72"/>
        <v>4.9459490109374116E-2</v>
      </c>
      <c r="AU363" s="116">
        <f t="shared" si="73"/>
        <v>0.2008326558379851</v>
      </c>
      <c r="AV363" s="116">
        <f t="shared" si="74"/>
        <v>3.2761418842999886E-2</v>
      </c>
      <c r="AW363" s="116">
        <f t="shared" si="75"/>
        <v>2.1776868278881683E-2</v>
      </c>
      <c r="AX363" s="116">
        <f t="shared" si="76"/>
        <v>1.0000000000000002</v>
      </c>
      <c r="AY363" s="116">
        <f>SUMPRODUCT(AN363:AW363,幕後結果_最佳化!$Z$1005:$AI$1005)</f>
        <v>-0.13656312332515871</v>
      </c>
      <c r="AZ363" s="116">
        <f>(SUMPRODUCT(AN363:AW363,MMULT(AN363:AW363,幕後結果!$AB$9:$AK$18)))*252</f>
        <v>5.5575522443499462E-2</v>
      </c>
      <c r="BA363" s="116">
        <f t="shared" si="77"/>
        <v>0.23574461275604891</v>
      </c>
      <c r="BB363" s="92">
        <f t="shared" si="78"/>
        <v>-0.76126076107142737</v>
      </c>
      <c r="BC363" s="50"/>
      <c r="BD363" s="50"/>
    </row>
    <row r="364" spans="1:56">
      <c r="A364" s="85">
        <v>363</v>
      </c>
      <c r="B364" s="116">
        <v>0.38437296927688669</v>
      </c>
      <c r="C364" s="116">
        <v>0.69574161382278543</v>
      </c>
      <c r="D364" s="116">
        <v>0.87093173993510398</v>
      </c>
      <c r="E364" s="116">
        <v>2.3556394988589524E-2</v>
      </c>
      <c r="F364" s="116">
        <v>0.35676740730440271</v>
      </c>
      <c r="G364" s="116">
        <v>0.78641260085318376</v>
      </c>
      <c r="H364" s="116">
        <v>0.69832726543203494</v>
      </c>
      <c r="I364" s="116">
        <v>0.52770001012933587</v>
      </c>
      <c r="J364" s="116">
        <v>0.35539542154105486</v>
      </c>
      <c r="K364" s="94">
        <v>0.23391605702517904</v>
      </c>
      <c r="L364" s="95"/>
      <c r="M364" s="96">
        <v>363</v>
      </c>
      <c r="N364" s="119">
        <v>-0.29401565800292512</v>
      </c>
      <c r="O364" s="119">
        <v>0.51219181299970862</v>
      </c>
      <c r="P364" s="119">
        <v>1.1308065555810463</v>
      </c>
      <c r="Q364" s="119">
        <v>-1.9852848378683328</v>
      </c>
      <c r="R364" s="119">
        <v>-0.36711288750780913</v>
      </c>
      <c r="S364" s="119">
        <v>0.79403544271854565</v>
      </c>
      <c r="T364" s="119">
        <v>0.51959559473941686</v>
      </c>
      <c r="U364" s="116">
        <v>6.9489513186136664E-2</v>
      </c>
      <c r="V364" s="116">
        <v>-0.37079417122334962</v>
      </c>
      <c r="W364" s="88">
        <v>-0.72601085827542389</v>
      </c>
      <c r="X364" s="50"/>
      <c r="Y364" s="89">
        <v>363</v>
      </c>
      <c r="Z364" s="116">
        <f>(幕後結果!$AB$2+幕後結果!$AB$4*幕後結果_最佳化!$N1365)*12/3</f>
        <v>-0.41332558182150336</v>
      </c>
      <c r="AA364" s="116">
        <f>(幕後結果!$AC$2+幕後結果!$AC$4*幕後結果_最佳化!$O1365)*12/3</f>
        <v>-0.69762658421323642</v>
      </c>
      <c r="AB364" s="116">
        <f>(幕後結果!$AD$2+幕後結果!$AD$4*幕後結果_最佳化!$P1365)*12/3</f>
        <v>1.4050551665978608</v>
      </c>
      <c r="AC364" s="116">
        <f>(幕後結果!$AE$2+幕後結果!$AE$4*幕後結果_最佳化!$Q1365)*12/3</f>
        <v>-0.21409451755178077</v>
      </c>
      <c r="AD364" s="116">
        <f>(幕後結果!$AF$2+幕後結果!$AF$4*幕後結果_最佳化!$R1365)*12/3</f>
        <v>-0.31426395359619758</v>
      </c>
      <c r="AE364" s="116">
        <f>(幕後結果!$AG$2+幕後結果!$AG$4*幕後結果_最佳化!$S1365)*12/3</f>
        <v>5.9191252433219488E-2</v>
      </c>
      <c r="AF364" s="116">
        <f>(幕後結果!$AH$2+幕後結果!$AH$4*幕後結果_最佳化!$T1365)*12/3</f>
        <v>1.7485778457760706</v>
      </c>
      <c r="AG364" s="116">
        <f>(幕後結果!$AI$2+幕後結果!$AI$4*幕後結果_最佳化!$U1365)*12/3</f>
        <v>-0.9347033810206975</v>
      </c>
      <c r="AH364" s="116">
        <f>(幕後結果!$AJ$2+幕後結果!$AJ$4*幕後結果_最佳化!$V1365)*12/3</f>
        <v>0.12143825380222494</v>
      </c>
      <c r="AI364" s="90">
        <f>(幕後結果!$AK$2+幕後結果!$AK$4*幕後結果_最佳化!$W1365)*12/3</f>
        <v>-0.85677505252961472</v>
      </c>
      <c r="AJ364" s="50"/>
      <c r="AK364" s="50"/>
      <c r="AL364" s="50"/>
      <c r="AM364" s="98">
        <v>363</v>
      </c>
      <c r="AN364" s="116">
        <f t="shared" si="66"/>
        <v>0.11273471039508015</v>
      </c>
      <c r="AO364" s="116">
        <f t="shared" si="67"/>
        <v>0.18085980303256025</v>
      </c>
      <c r="AP364" s="116">
        <f t="shared" si="68"/>
        <v>0.15156488614010002</v>
      </c>
      <c r="AQ364" s="116">
        <f t="shared" si="69"/>
        <v>9.8441379058246417E-2</v>
      </c>
      <c r="AR364" s="116">
        <f t="shared" si="70"/>
        <v>3.7417376715983407E-2</v>
      </c>
      <c r="AS364" s="116">
        <f t="shared" si="71"/>
        <v>0.16563693833524643</v>
      </c>
      <c r="AT364" s="116">
        <f t="shared" si="72"/>
        <v>4.9019380396668494E-3</v>
      </c>
      <c r="AU364" s="116">
        <f t="shared" si="73"/>
        <v>5.8307449011322475E-2</v>
      </c>
      <c r="AV364" s="116">
        <f t="shared" si="74"/>
        <v>0.17896847403140942</v>
      </c>
      <c r="AW364" s="116">
        <f t="shared" si="75"/>
        <v>1.1167045240384726E-2</v>
      </c>
      <c r="AX364" s="116">
        <f t="shared" si="76"/>
        <v>1.0000000000000002</v>
      </c>
      <c r="AY364" s="116">
        <f>SUMPRODUCT(AN364:AW364,幕後結果_最佳化!$Z$1005:$AI$1005)</f>
        <v>-5.972683856335629E-2</v>
      </c>
      <c r="AZ364" s="116">
        <f>(SUMPRODUCT(AN364:AW364,MMULT(AN364:AW364,幕後結果!$AB$9:$AK$18)))*252</f>
        <v>6.2032393856654204E-2</v>
      </c>
      <c r="BA364" s="116">
        <f t="shared" si="77"/>
        <v>0.24906303189484827</v>
      </c>
      <c r="BB364" s="92">
        <f t="shared" si="78"/>
        <v>-0.41205167134833659</v>
      </c>
      <c r="BC364" s="50"/>
      <c r="BD364" s="50"/>
    </row>
    <row r="365" spans="1:56">
      <c r="A365" s="85">
        <v>364</v>
      </c>
      <c r="B365" s="116">
        <v>0.18925331443313476</v>
      </c>
      <c r="C365" s="116">
        <v>0.53455384991754507</v>
      </c>
      <c r="D365" s="116">
        <v>0.51037340538193177</v>
      </c>
      <c r="E365" s="116">
        <v>0.52601430829766604</v>
      </c>
      <c r="F365" s="116">
        <v>0.53677922526275301</v>
      </c>
      <c r="G365" s="116">
        <v>0.50659587378236659</v>
      </c>
      <c r="H365" s="116">
        <v>0.94678243439834842</v>
      </c>
      <c r="I365" s="116">
        <v>0.75241455719939698</v>
      </c>
      <c r="J365" s="116">
        <v>0.65301148523126296</v>
      </c>
      <c r="K365" s="94">
        <v>0.76209823180482861</v>
      </c>
      <c r="L365" s="95"/>
      <c r="M365" s="96">
        <v>364</v>
      </c>
      <c r="N365" s="119">
        <v>-0.88065121576475103</v>
      </c>
      <c r="O365" s="119">
        <v>8.6722237341378683E-2</v>
      </c>
      <c r="P365" s="119">
        <v>2.6005202029222855E-2</v>
      </c>
      <c r="Q365" s="119">
        <v>6.5254481692710642E-2</v>
      </c>
      <c r="R365" s="119">
        <v>9.2322830803994338E-2</v>
      </c>
      <c r="S365" s="119">
        <v>1.6534157034644403E-2</v>
      </c>
      <c r="T365" s="119">
        <v>1.6144256526931615</v>
      </c>
      <c r="U365" s="116">
        <v>0.68210764696461379</v>
      </c>
      <c r="V365" s="116">
        <v>0.39346370012654674</v>
      </c>
      <c r="W365" s="88">
        <v>0.71306823187895041</v>
      </c>
      <c r="X365" s="50"/>
      <c r="Y365" s="89">
        <v>364</v>
      </c>
      <c r="Z365" s="116">
        <f>(幕後結果!$AB$2+幕後結果!$AB$4*幕後結果_最佳化!$N1366)*12/3</f>
        <v>-1.1416631913885384</v>
      </c>
      <c r="AA365" s="116">
        <f>(幕後結果!$AC$2+幕後結果!$AC$4*幕後結果_最佳化!$O1366)*12/3</f>
        <v>-1.3349245616970411</v>
      </c>
      <c r="AB365" s="116">
        <f>(幕後結果!$AD$2+幕後結果!$AD$4*幕後結果_最佳化!$P1366)*12/3</f>
        <v>0.2284613894111783</v>
      </c>
      <c r="AC365" s="116">
        <f>(幕後結果!$AE$2+幕後結果!$AE$4*幕後結果_最佳化!$Q1366)*12/3</f>
        <v>0.90385923663695278</v>
      </c>
      <c r="AD365" s="116">
        <f>(幕後結果!$AF$2+幕後結果!$AF$4*幕後結果_最佳化!$R1366)*12/3</f>
        <v>3.3438302250690069E-2</v>
      </c>
      <c r="AE365" s="116">
        <f>(幕後結果!$AG$2+幕後結果!$AG$4*幕後結果_最佳化!$S1366)*12/3</f>
        <v>0.22794989717877137</v>
      </c>
      <c r="AF365" s="116">
        <f>(幕後結果!$AH$2+幕後結果!$AH$4*幕後結果_最佳化!$T1366)*12/3</f>
        <v>2.4825931373341206</v>
      </c>
      <c r="AG365" s="116">
        <f>(幕後結果!$AI$2+幕後結果!$AI$4*幕後結果_最佳化!$U1366)*12/3</f>
        <v>-0.48175151568019475</v>
      </c>
      <c r="AH365" s="116">
        <f>(幕後結果!$AJ$2+幕後結果!$AJ$4*幕後結果_最佳化!$V1366)*12/3</f>
        <v>0.65781262897320736</v>
      </c>
      <c r="AI365" s="90">
        <f>(幕後結果!$AK$2+幕後結果!$AK$4*幕後結果_最佳化!$W1366)*12/3</f>
        <v>-0.15150395356610469</v>
      </c>
      <c r="AJ365" s="50"/>
      <c r="AK365" s="50"/>
      <c r="AL365" s="50"/>
      <c r="AM365" s="98">
        <v>364</v>
      </c>
      <c r="AN365" s="116">
        <f t="shared" si="66"/>
        <v>6.2874796053205853E-2</v>
      </c>
      <c r="AO365" s="116">
        <f t="shared" si="67"/>
        <v>0.11190435220322895</v>
      </c>
      <c r="AP365" s="116">
        <f t="shared" si="68"/>
        <v>0.10370056254534687</v>
      </c>
      <c r="AQ365" s="116">
        <f t="shared" si="69"/>
        <v>8.5210811397128966E-2</v>
      </c>
      <c r="AR365" s="116">
        <f t="shared" si="70"/>
        <v>0.13206209184520332</v>
      </c>
      <c r="AS365" s="116">
        <f t="shared" si="71"/>
        <v>0.11195668921384468</v>
      </c>
      <c r="AT365" s="116">
        <f t="shared" si="72"/>
        <v>9.5783842336565492E-2</v>
      </c>
      <c r="AU365" s="116">
        <f t="shared" si="73"/>
        <v>8.8382515561528027E-2</v>
      </c>
      <c r="AV365" s="116">
        <f t="shared" si="74"/>
        <v>0.12233058035853221</v>
      </c>
      <c r="AW365" s="116">
        <f t="shared" si="75"/>
        <v>8.5793758485415622E-2</v>
      </c>
      <c r="AX365" s="116">
        <f t="shared" si="76"/>
        <v>0.99999999999999989</v>
      </c>
      <c r="AY365" s="116">
        <f>SUMPRODUCT(AN365:AW365,幕後結果_最佳化!$Z$1005:$AI$1005)</f>
        <v>1.7683462626474175E-2</v>
      </c>
      <c r="AZ365" s="116">
        <f>(SUMPRODUCT(AN365:AW365,MMULT(AN365:AW365,幕後結果!$AB$9:$AK$18)))*252</f>
        <v>4.3369477093440127E-2</v>
      </c>
      <c r="BA365" s="116">
        <f t="shared" si="77"/>
        <v>0.20825339635511381</v>
      </c>
      <c r="BB365" s="92">
        <f t="shared" si="78"/>
        <v>-0.12108583972636187</v>
      </c>
      <c r="BC365" s="50"/>
      <c r="BD365" s="50"/>
    </row>
    <row r="366" spans="1:56">
      <c r="A366" s="85">
        <v>365</v>
      </c>
      <c r="B366" s="116">
        <v>0.22374495369176128</v>
      </c>
      <c r="C366" s="116">
        <v>0.70056650271625731</v>
      </c>
      <c r="D366" s="116">
        <v>0.73202658468689674</v>
      </c>
      <c r="E366" s="116">
        <v>0.7699386237207908</v>
      </c>
      <c r="F366" s="116">
        <v>0.42610478927115691</v>
      </c>
      <c r="G366" s="116">
        <v>5.4359041074191872E-2</v>
      </c>
      <c r="H366" s="116">
        <v>0.54986574231790208</v>
      </c>
      <c r="I366" s="116">
        <v>0.48927543886690006</v>
      </c>
      <c r="J366" s="116">
        <v>0.71971106946623475</v>
      </c>
      <c r="K366" s="94">
        <v>0.33130603628617639</v>
      </c>
      <c r="L366" s="95"/>
      <c r="M366" s="96">
        <v>365</v>
      </c>
      <c r="N366" s="119">
        <v>-0.75960637497364647</v>
      </c>
      <c r="O366" s="119">
        <v>0.52603053042115178</v>
      </c>
      <c r="P366" s="119">
        <v>0.6189537455700681</v>
      </c>
      <c r="Q366" s="119">
        <v>0.73864473463136571</v>
      </c>
      <c r="R366" s="119">
        <v>-0.18629990935668908</v>
      </c>
      <c r="S366" s="119">
        <v>-1.6039817194342556</v>
      </c>
      <c r="T366" s="119">
        <v>0.12532215239155312</v>
      </c>
      <c r="U366" s="116">
        <v>-2.6885726841544565E-2</v>
      </c>
      <c r="V366" s="116">
        <v>0.58198340183436348</v>
      </c>
      <c r="W366" s="88">
        <v>-0.436309662087078</v>
      </c>
      <c r="X366" s="50"/>
      <c r="Y366" s="89">
        <v>365</v>
      </c>
      <c r="Z366" s="116">
        <f>(幕後結果!$AB$2+幕後結果!$AB$4*幕後結果_最佳化!$N1367)*12/3</f>
        <v>-0.99137992126325736</v>
      </c>
      <c r="AA366" s="116">
        <f>(幕後結果!$AC$2+幕後結果!$AC$4*幕後結果_最佳化!$O1367)*12/3</f>
        <v>-0.71900870616126067</v>
      </c>
      <c r="AB366" s="116">
        <f>(幕後結果!$AD$2+幕後結果!$AD$4*幕後結果_最佳化!$P1367)*12/3</f>
        <v>0.8229970388833685</v>
      </c>
      <c r="AC366" s="116">
        <f>(幕後結果!$AE$2+幕後結果!$AE$4*幕後結果_最佳化!$Q1367)*12/3</f>
        <v>1.615171830373562</v>
      </c>
      <c r="AD366" s="116">
        <f>(幕後結果!$AF$2+幕後結果!$AF$4*幕後結果_最佳化!$R1367)*12/3</f>
        <v>3.2840876503677924E-3</v>
      </c>
      <c r="AE366" s="116">
        <f>(幕後結果!$AG$2+幕後結果!$AG$4*幕後結果_最佳化!$S1367)*12/3</f>
        <v>-0.36206710441624451</v>
      </c>
      <c r="AF366" s="116">
        <f>(幕後結果!$AH$2+幕後結果!$AH$4*幕後結果_最佳化!$T1367)*12/3</f>
        <v>1.1192190457193512</v>
      </c>
      <c r="AG366" s="116">
        <f>(幕後結果!$AI$2+幕後結果!$AI$4*幕後結果_最佳化!$U1367)*12/3</f>
        <v>-1.4110410109782425</v>
      </c>
      <c r="AH366" s="116">
        <f>(幕後結果!$AJ$2+幕後結果!$AJ$4*幕後結果_最佳化!$V1367)*12/3</f>
        <v>0.6509070227282161</v>
      </c>
      <c r="AI366" s="90">
        <f>(幕後結果!$AK$2+幕後結果!$AK$4*幕後結果_最佳化!$W1367)*12/3</f>
        <v>-0.80894987778973926</v>
      </c>
      <c r="AJ366" s="50"/>
      <c r="AK366" s="50"/>
      <c r="AL366" s="50"/>
      <c r="AM366" s="98">
        <v>365</v>
      </c>
      <c r="AN366" s="116">
        <f t="shared" si="66"/>
        <v>5.6194273031564684E-2</v>
      </c>
      <c r="AO366" s="116">
        <f t="shared" si="67"/>
        <v>5.385562149843752E-2</v>
      </c>
      <c r="AP366" s="116">
        <f t="shared" si="68"/>
        <v>2.1048695168081631E-2</v>
      </c>
      <c r="AQ366" s="116">
        <f t="shared" si="69"/>
        <v>0.1621785780404271</v>
      </c>
      <c r="AR366" s="116">
        <f t="shared" si="70"/>
        <v>0.14212831764646894</v>
      </c>
      <c r="AS366" s="116">
        <f t="shared" si="71"/>
        <v>0.16587273972695138</v>
      </c>
      <c r="AT366" s="116">
        <f t="shared" si="72"/>
        <v>1.5184695247317642E-2</v>
      </c>
      <c r="AU366" s="116">
        <f t="shared" si="73"/>
        <v>7.8057951360077094E-2</v>
      </c>
      <c r="AV366" s="116">
        <f t="shared" si="74"/>
        <v>0.16345051027564084</v>
      </c>
      <c r="AW366" s="116">
        <f t="shared" si="75"/>
        <v>0.14202861800503316</v>
      </c>
      <c r="AX366" s="116">
        <f t="shared" si="76"/>
        <v>1</v>
      </c>
      <c r="AY366" s="116">
        <f>SUMPRODUCT(AN366:AW366,幕後結果_最佳化!$Z$1005:$AI$1005)</f>
        <v>4.2574202497674532E-2</v>
      </c>
      <c r="AZ366" s="116">
        <f>(SUMPRODUCT(AN366:AW366,MMULT(AN366:AW366,幕後結果!$AB$9:$AK$18)))*252</f>
        <v>4.3557729539812982E-2</v>
      </c>
      <c r="BA366" s="116">
        <f t="shared" si="77"/>
        <v>0.20870488623847067</v>
      </c>
      <c r="BB366" s="92">
        <f t="shared" si="78"/>
        <v>-1.5610439611519465E-3</v>
      </c>
      <c r="BC366" s="50"/>
      <c r="BD366" s="50"/>
    </row>
    <row r="367" spans="1:56">
      <c r="A367" s="85">
        <v>366</v>
      </c>
      <c r="B367" s="116">
        <v>0.42097712156040368</v>
      </c>
      <c r="C367" s="116">
        <v>0.20038712996493846</v>
      </c>
      <c r="D367" s="116">
        <v>0.47352931012934918</v>
      </c>
      <c r="E367" s="116">
        <v>0.16811599440074576</v>
      </c>
      <c r="F367" s="116">
        <v>0.28176257003580174</v>
      </c>
      <c r="G367" s="116">
        <v>7.7721960572532556E-2</v>
      </c>
      <c r="H367" s="116">
        <v>0.24596892845353402</v>
      </c>
      <c r="I367" s="116">
        <v>0.91029158909255692</v>
      </c>
      <c r="J367" s="116">
        <v>0.14237907349763423</v>
      </c>
      <c r="K367" s="94">
        <v>5.8212642651737312E-2</v>
      </c>
      <c r="L367" s="95"/>
      <c r="M367" s="96">
        <v>366</v>
      </c>
      <c r="N367" s="119">
        <v>-0.19939439688974692</v>
      </c>
      <c r="O367" s="119">
        <v>-0.84023924207496459</v>
      </c>
      <c r="P367" s="119">
        <v>-6.640094199208213E-2</v>
      </c>
      <c r="Q367" s="119">
        <v>-0.96163698002524889</v>
      </c>
      <c r="R367" s="119">
        <v>-0.57761342654446091</v>
      </c>
      <c r="S367" s="119">
        <v>-1.4205627256975975</v>
      </c>
      <c r="T367" s="119">
        <v>-0.68722991325893312</v>
      </c>
      <c r="U367" s="116">
        <v>1.3425528025224791</v>
      </c>
      <c r="V367" s="116">
        <v>-1.0696916035289603</v>
      </c>
      <c r="W367" s="88">
        <v>-1.5699562695322138</v>
      </c>
      <c r="X367" s="50"/>
      <c r="Y367" s="89">
        <v>366</v>
      </c>
      <c r="Z367" s="116">
        <f>(幕後結果!$AB$2+幕後結果!$AB$4*幕後結果_最佳化!$N1368)*12/3</f>
        <v>-0.29584851753251862</v>
      </c>
      <c r="AA367" s="116">
        <f>(幕後結果!$AC$2+幕後結果!$AC$4*幕後結果_最佳化!$O1368)*12/3</f>
        <v>-2.5531540325711664</v>
      </c>
      <c r="AB367" s="116">
        <f>(幕後結果!$AD$2+幕後結果!$AD$4*幕後結果_最佳化!$P1368)*12/3</f>
        <v>0.25947780616572735</v>
      </c>
      <c r="AC367" s="116">
        <f>(幕後結果!$AE$2+幕後結果!$AE$4*幕後結果_最佳化!$Q1368)*12/3</f>
        <v>1.7613717456117728E-2</v>
      </c>
      <c r="AD367" s="116">
        <f>(幕後結果!$AF$2+幕後結果!$AF$4*幕後結果_最佳化!$R1368)*12/3</f>
        <v>-0.63944525381149819</v>
      </c>
      <c r="AE367" s="116">
        <f>(幕後結果!$AG$2+幕後結果!$AG$4*幕後結果_最佳化!$S1368)*12/3</f>
        <v>-1.5620548313202869</v>
      </c>
      <c r="AF367" s="116">
        <f>(幕後結果!$AH$2+幕後結果!$AH$4*幕後結果_最佳化!$T1368)*12/3</f>
        <v>0.5234902854254665</v>
      </c>
      <c r="AG367" s="116">
        <f>(幕後結果!$AI$2+幕後結果!$AI$4*幕後結果_最佳化!$U1368)*12/3</f>
        <v>0.49162104167887644</v>
      </c>
      <c r="AH367" s="116">
        <f>(幕後結果!$AJ$2+幕後結果!$AJ$4*幕後結果_最佳化!$V1368)*12/3</f>
        <v>-0.96853323012587911</v>
      </c>
      <c r="AI367" s="90">
        <f>(幕後結果!$AK$2+幕後結果!$AK$4*幕後結果_最佳化!$W1368)*12/3</f>
        <v>-1.613493153727217</v>
      </c>
      <c r="AJ367" s="50"/>
      <c r="AK367" s="50"/>
      <c r="AL367" s="50"/>
      <c r="AM367" s="98">
        <v>366</v>
      </c>
      <c r="AN367" s="116">
        <f t="shared" si="66"/>
        <v>0.20254776166683364</v>
      </c>
      <c r="AO367" s="116">
        <f t="shared" si="67"/>
        <v>0.17292001854349384</v>
      </c>
      <c r="AP367" s="116">
        <f t="shared" si="68"/>
        <v>8.3260956387130589E-2</v>
      </c>
      <c r="AQ367" s="116">
        <f t="shared" si="69"/>
        <v>7.8346554908031413E-2</v>
      </c>
      <c r="AR367" s="116">
        <f t="shared" si="70"/>
        <v>5.7836098688503895E-2</v>
      </c>
      <c r="AS367" s="116">
        <f t="shared" si="71"/>
        <v>3.6959637942210286E-2</v>
      </c>
      <c r="AT367" s="116">
        <f t="shared" si="72"/>
        <v>6.0627300221016964E-2</v>
      </c>
      <c r="AU367" s="116">
        <f t="shared" si="73"/>
        <v>7.8785847056266442E-2</v>
      </c>
      <c r="AV367" s="116">
        <f t="shared" si="74"/>
        <v>0.10813881620204933</v>
      </c>
      <c r="AW367" s="116">
        <f t="shared" si="75"/>
        <v>0.12057700838446343</v>
      </c>
      <c r="AX367" s="116">
        <f t="shared" si="76"/>
        <v>0.99999999999999978</v>
      </c>
      <c r="AY367" s="116">
        <f>SUMPRODUCT(AN367:AW367,幕後結果_最佳化!$Z$1005:$AI$1005)</f>
        <v>-0.15271658889461648</v>
      </c>
      <c r="AZ367" s="116">
        <f>(SUMPRODUCT(AN367:AW367,MMULT(AN367:AW367,幕後結果!$AB$9:$AK$18)))*252</f>
        <v>5.6609755695050203E-2</v>
      </c>
      <c r="BA367" s="116">
        <f t="shared" si="77"/>
        <v>0.23792804730642877</v>
      </c>
      <c r="BB367" s="92">
        <f t="shared" si="78"/>
        <v>-0.82216700010436705</v>
      </c>
      <c r="BC367" s="50"/>
      <c r="BD367" s="50"/>
    </row>
    <row r="368" spans="1:56">
      <c r="A368" s="85">
        <v>367</v>
      </c>
      <c r="B368" s="116">
        <v>0.65443361917095921</v>
      </c>
      <c r="C368" s="116">
        <v>0.28074957665717459</v>
      </c>
      <c r="D368" s="116">
        <v>0.94390844344726132</v>
      </c>
      <c r="E368" s="116">
        <v>0.17524325435192112</v>
      </c>
      <c r="F368" s="116">
        <v>3.2902698730926216E-2</v>
      </c>
      <c r="G368" s="116">
        <v>0.28639501216680818</v>
      </c>
      <c r="H368" s="116">
        <v>0.16104072735647268</v>
      </c>
      <c r="I368" s="116">
        <v>1.3676780539687572E-2</v>
      </c>
      <c r="J368" s="116">
        <v>0.77597616691164539</v>
      </c>
      <c r="K368" s="94">
        <v>0.52591759482883838</v>
      </c>
      <c r="L368" s="95"/>
      <c r="M368" s="96">
        <v>367</v>
      </c>
      <c r="N368" s="119">
        <v>0.39731828992228269</v>
      </c>
      <c r="O368" s="119">
        <v>-0.5806161973205386</v>
      </c>
      <c r="P368" s="119">
        <v>1.5884566635415405</v>
      </c>
      <c r="Q368" s="119">
        <v>-0.933646038529936</v>
      </c>
      <c r="R368" s="119">
        <v>-1.839746947918657</v>
      </c>
      <c r="S368" s="119">
        <v>-0.56394726157906871</v>
      </c>
      <c r="T368" s="119">
        <v>-0.9901896003789582</v>
      </c>
      <c r="U368" s="116">
        <v>-2.2064349371618155</v>
      </c>
      <c r="V368" s="116">
        <v>0.75867387900079697</v>
      </c>
      <c r="W368" s="88">
        <v>6.501154221055247E-2</v>
      </c>
      <c r="X368" s="50"/>
      <c r="Y368" s="89">
        <v>367</v>
      </c>
      <c r="Z368" s="116">
        <f>(幕後結果!$AB$2+幕後結果!$AB$4*幕後結果_最佳化!$N1369)*12/3</f>
        <v>0.44500035560627521</v>
      </c>
      <c r="AA368" s="116">
        <f>(幕後結果!$AC$2+幕後結果!$AC$4*幕後結果_最佳化!$O1369)*12/3</f>
        <v>-2.1435291173818216</v>
      </c>
      <c r="AB368" s="116">
        <f>(幕後結果!$AD$2+幕後結果!$AD$4*幕後結果_最佳化!$P1369)*12/3</f>
        <v>1.8985811374267645</v>
      </c>
      <c r="AC368" s="116">
        <f>(幕後結果!$AE$2+幕後結果!$AE$4*幕後結果_最佳化!$Q1369)*12/3</f>
        <v>0.50848762345222298</v>
      </c>
      <c r="AD368" s="116">
        <f>(幕後結果!$AF$2+幕後結果!$AF$4*幕後結果_最佳化!$R1369)*12/3</f>
        <v>-1.3194458155936082</v>
      </c>
      <c r="AE368" s="116">
        <f>(幕後結果!$AG$2+幕後結果!$AG$4*幕後結果_最佳化!$S1369)*12/3</f>
        <v>-0.54503810586545243</v>
      </c>
      <c r="AF368" s="116">
        <f>(幕後結果!$AH$2+幕後結果!$AH$4*幕後結果_最佳化!$T1369)*12/3</f>
        <v>0.17718330238649305</v>
      </c>
      <c r="AG368" s="116">
        <f>(幕後結果!$AI$2+幕後結果!$AI$4*幕後結果_最佳化!$U1369)*12/3</f>
        <v>-3.4979903013348519</v>
      </c>
      <c r="AH368" s="116">
        <f>(幕後結果!$AJ$2+幕後結果!$AJ$4*幕後結果_最佳化!$V1369)*12/3</f>
        <v>9.1330006002132688E-2</v>
      </c>
      <c r="AI368" s="90">
        <f>(幕後結果!$AK$2+幕後結果!$AK$4*幕後結果_最佳化!$W1369)*12/3</f>
        <v>-0.90884154456637523</v>
      </c>
      <c r="AJ368" s="50"/>
      <c r="AK368" s="50"/>
      <c r="AL368" s="50"/>
      <c r="AM368" s="98">
        <v>367</v>
      </c>
      <c r="AN368" s="116">
        <f t="shared" si="66"/>
        <v>8.7987101543799753E-2</v>
      </c>
      <c r="AO368" s="116">
        <f t="shared" si="67"/>
        <v>4.4046621708111786E-2</v>
      </c>
      <c r="AP368" s="116">
        <f t="shared" si="68"/>
        <v>0.15903059234995645</v>
      </c>
      <c r="AQ368" s="116">
        <f t="shared" si="69"/>
        <v>1.4462854274701988E-2</v>
      </c>
      <c r="AR368" s="116">
        <f t="shared" si="70"/>
        <v>0.1037328520107538</v>
      </c>
      <c r="AS368" s="116">
        <f t="shared" si="71"/>
        <v>6.1961783728437143E-2</v>
      </c>
      <c r="AT368" s="116">
        <f t="shared" si="72"/>
        <v>0.16069427456748392</v>
      </c>
      <c r="AU368" s="116">
        <f t="shared" si="73"/>
        <v>0.12244845533972483</v>
      </c>
      <c r="AV368" s="116">
        <f t="shared" si="74"/>
        <v>0.14200436455946341</v>
      </c>
      <c r="AW368" s="116">
        <f t="shared" si="75"/>
        <v>0.10363109991756685</v>
      </c>
      <c r="AX368" s="116">
        <f t="shared" si="76"/>
        <v>0.99999999999999989</v>
      </c>
      <c r="AY368" s="116">
        <f>SUMPRODUCT(AN368:AW368,幕後結果_最佳化!$Z$1005:$AI$1005)</f>
        <v>9.5905952457808571E-2</v>
      </c>
      <c r="AZ368" s="116">
        <f>(SUMPRODUCT(AN368:AW368,MMULT(AN368:AW368,幕後結果!$AB$9:$AK$18)))*252</f>
        <v>4.6259856682404149E-2</v>
      </c>
      <c r="BA368" s="116">
        <f t="shared" si="77"/>
        <v>0.21508104677633533</v>
      </c>
      <c r="BB368" s="92">
        <f t="shared" si="78"/>
        <v>0.24644641288606861</v>
      </c>
      <c r="BC368" s="50"/>
      <c r="BD368" s="50"/>
    </row>
    <row r="369" spans="1:56">
      <c r="A369" s="85">
        <v>368</v>
      </c>
      <c r="B369" s="116">
        <v>0.47048271158736821</v>
      </c>
      <c r="C369" s="116">
        <v>7.0628288036027831E-2</v>
      </c>
      <c r="D369" s="116">
        <v>0.8403161876204035</v>
      </c>
      <c r="E369" s="116">
        <v>0.41022873890649825</v>
      </c>
      <c r="F369" s="116">
        <v>0.2379452699175344</v>
      </c>
      <c r="G369" s="116">
        <v>0.67016459409458706</v>
      </c>
      <c r="H369" s="116">
        <v>2.8117830454187587E-2</v>
      </c>
      <c r="I369" s="116">
        <v>0.57352404396039125</v>
      </c>
      <c r="J369" s="116">
        <v>0.82175811687077638</v>
      </c>
      <c r="K369" s="94">
        <v>0.29861301721697919</v>
      </c>
      <c r="L369" s="95"/>
      <c r="M369" s="96">
        <v>368</v>
      </c>
      <c r="N369" s="119">
        <v>-7.4056506240175207E-2</v>
      </c>
      <c r="O369" s="119">
        <v>-1.4711277336254958</v>
      </c>
      <c r="P369" s="119">
        <v>0.9957582404867118</v>
      </c>
      <c r="Q369" s="119">
        <v>-0.22695661534065548</v>
      </c>
      <c r="R369" s="119">
        <v>-0.71292763144149063</v>
      </c>
      <c r="S369" s="119">
        <v>0.44036770423374555</v>
      </c>
      <c r="T369" s="119">
        <v>-1.9092049274193055</v>
      </c>
      <c r="U369" s="116">
        <v>0.18535332905500332</v>
      </c>
      <c r="V369" s="116">
        <v>0.92208590920760614</v>
      </c>
      <c r="W369" s="88">
        <v>-0.52839380779667766</v>
      </c>
      <c r="X369" s="50"/>
      <c r="Y369" s="89">
        <v>368</v>
      </c>
      <c r="Z369" s="116">
        <f>(幕後結果!$AB$2+幕後結果!$AB$4*幕後結果_最佳化!$N1370)*12/3</f>
        <v>-0.14023520965160327</v>
      </c>
      <c r="AA369" s="116">
        <f>(幕後結果!$AC$2+幕後結果!$AC$4*幕後結果_最佳化!$O1370)*12/3</f>
        <v>-3.4116743913152447</v>
      </c>
      <c r="AB369" s="116">
        <f>(幕後結果!$AD$2+幕後結果!$AD$4*幕後結果_最佳化!$P1370)*12/3</f>
        <v>1.1529230414178087</v>
      </c>
      <c r="AC369" s="116">
        <f>(幕後結果!$AE$2+幕後結果!$AE$4*幕後結果_最佳化!$Q1370)*12/3</f>
        <v>0.69906757513764506</v>
      </c>
      <c r="AD369" s="116">
        <f>(幕後結果!$AF$2+幕後結果!$AF$4*幕後結果_最佳化!$R1370)*12/3</f>
        <v>-0.64029079958868063</v>
      </c>
      <c r="AE369" s="116">
        <f>(幕後結果!$AG$2+幕後結果!$AG$4*幕後結果_最佳化!$S1370)*12/3</f>
        <v>0.24778575273252379</v>
      </c>
      <c r="AF369" s="116">
        <f>(幕後結果!$AH$2+幕後結果!$AH$4*幕後結果_最佳化!$T1370)*12/3</f>
        <v>-0.67487208155239264</v>
      </c>
      <c r="AG369" s="116">
        <f>(幕後結果!$AI$2+幕後結果!$AI$4*幕後結果_最佳化!$U1370)*12/3</f>
        <v>-0.71373397726537158</v>
      </c>
      <c r="AH369" s="116">
        <f>(幕後結果!$AJ$2+幕後結果!$AJ$4*幕後結果_最佳化!$V1370)*12/3</f>
        <v>-3.7148400722637698E-2</v>
      </c>
      <c r="AI369" s="90">
        <f>(幕後結果!$AK$2+幕後結果!$AK$4*幕後結果_最佳化!$W1370)*12/3</f>
        <v>-1.0538363978435752</v>
      </c>
      <c r="AJ369" s="50"/>
      <c r="AK369" s="50"/>
      <c r="AL369" s="50"/>
      <c r="AM369" s="98">
        <v>368</v>
      </c>
      <c r="AN369" s="116">
        <f t="shared" si="66"/>
        <v>0.17947781813527389</v>
      </c>
      <c r="AO369" s="116">
        <f t="shared" si="67"/>
        <v>6.9685091674746263E-2</v>
      </c>
      <c r="AP369" s="116">
        <f t="shared" si="68"/>
        <v>3.9566573306846139E-2</v>
      </c>
      <c r="AQ369" s="116">
        <f t="shared" si="69"/>
        <v>0.17733341306082764</v>
      </c>
      <c r="AR369" s="116">
        <f t="shared" si="70"/>
        <v>3.0884313109736918E-2</v>
      </c>
      <c r="AS369" s="116">
        <f t="shared" si="71"/>
        <v>8.1803250411904477E-2</v>
      </c>
      <c r="AT369" s="116">
        <f t="shared" si="72"/>
        <v>8.9149920280562456E-2</v>
      </c>
      <c r="AU369" s="116">
        <f t="shared" si="73"/>
        <v>0.14969779032252939</v>
      </c>
      <c r="AV369" s="116">
        <f t="shared" si="74"/>
        <v>0.16377118441516469</v>
      </c>
      <c r="AW369" s="116">
        <f t="shared" si="75"/>
        <v>1.8630645282408067E-2</v>
      </c>
      <c r="AX369" s="116">
        <f t="shared" si="76"/>
        <v>1</v>
      </c>
      <c r="AY369" s="116">
        <f>SUMPRODUCT(AN369:AW369,幕後結果_最佳化!$Z$1005:$AI$1005)</f>
        <v>9.6077776457317299E-2</v>
      </c>
      <c r="AZ369" s="116">
        <f>(SUMPRODUCT(AN369:AW369,MMULT(AN369:AW369,幕後結果!$AB$9:$AK$18)))*252</f>
        <v>5.5084888127723781E-2</v>
      </c>
      <c r="BA369" s="116">
        <f t="shared" si="77"/>
        <v>0.23470170030854864</v>
      </c>
      <c r="BB369" s="92">
        <f t="shared" si="78"/>
        <v>0.22657601707788044</v>
      </c>
      <c r="BC369" s="50"/>
      <c r="BD369" s="50"/>
    </row>
    <row r="370" spans="1:56">
      <c r="A370" s="85">
        <v>369</v>
      </c>
      <c r="B370" s="116">
        <v>0.30798045628020798</v>
      </c>
      <c r="C370" s="116">
        <v>2.9120019333143565E-2</v>
      </c>
      <c r="D370" s="116">
        <v>0.67745221505309439</v>
      </c>
      <c r="E370" s="116">
        <v>0.15229242593854475</v>
      </c>
      <c r="F370" s="116">
        <v>0.7907867396396091</v>
      </c>
      <c r="G370" s="116">
        <v>0.67160105852945073</v>
      </c>
      <c r="H370" s="116">
        <v>0.80734781193953475</v>
      </c>
      <c r="I370" s="116">
        <v>0.70160181609129313</v>
      </c>
      <c r="J370" s="116">
        <v>0.73592447241996406</v>
      </c>
      <c r="K370" s="94">
        <v>0.51785225705937066</v>
      </c>
      <c r="L370" s="95"/>
      <c r="M370" s="96">
        <v>369</v>
      </c>
      <c r="N370" s="119">
        <v>-0.50158295385583862</v>
      </c>
      <c r="O370" s="119">
        <v>-1.8938867870824254</v>
      </c>
      <c r="P370" s="119">
        <v>0.46058612248808267</v>
      </c>
      <c r="Q370" s="119">
        <v>-1.0266509535973785</v>
      </c>
      <c r="R370" s="119">
        <v>0.80915408654111409</v>
      </c>
      <c r="S370" s="119">
        <v>0.44433848218141031</v>
      </c>
      <c r="T370" s="119">
        <v>0.86816433403416049</v>
      </c>
      <c r="U370" s="116">
        <v>0.52901309220466675</v>
      </c>
      <c r="V370" s="116">
        <v>0.63083096394305482</v>
      </c>
      <c r="W370" s="88">
        <v>4.4763917536964667E-2</v>
      </c>
      <c r="X370" s="50"/>
      <c r="Y370" s="89">
        <v>369</v>
      </c>
      <c r="Z370" s="116">
        <f>(幕後結果!$AB$2+幕後結果!$AB$4*幕後結果_最佳化!$N1371)*12/3</f>
        <v>-0.67103084036838345</v>
      </c>
      <c r="AA370" s="116">
        <f>(幕後結果!$AC$2+幕後結果!$AC$4*幕後結果_最佳化!$O1371)*12/3</f>
        <v>-4.0314128647641088</v>
      </c>
      <c r="AB370" s="116">
        <f>(幕後結果!$AD$2+幕後結果!$AD$4*幕後結果_最佳化!$P1371)*12/3</f>
        <v>0.51779299643186427</v>
      </c>
      <c r="AC370" s="116">
        <f>(幕後結果!$AE$2+幕後結果!$AE$4*幕後結果_最佳化!$Q1371)*12/3</f>
        <v>-0.10560689074994767</v>
      </c>
      <c r="AD370" s="116">
        <f>(幕後結果!$AF$2+幕後結果!$AF$4*幕後結果_最佳化!$R1371)*12/3</f>
        <v>0.23485838390982641</v>
      </c>
      <c r="AE370" s="116">
        <f>(幕後結果!$AG$2+幕後結果!$AG$4*幕後結果_最佳化!$S1371)*12/3</f>
        <v>-0.34030168723499399</v>
      </c>
      <c r="AF370" s="116">
        <f>(幕後結果!$AH$2+幕後結果!$AH$4*幕後結果_最佳化!$T1371)*12/3</f>
        <v>2.1812948113477812</v>
      </c>
      <c r="AG370" s="116">
        <f>(幕後結果!$AI$2+幕後結果!$AI$4*幕後結果_最佳化!$U1371)*12/3</f>
        <v>-0.21261783757353092</v>
      </c>
      <c r="AH370" s="116">
        <f>(幕後結果!$AJ$2+幕後結果!$AJ$4*幕後結果_最佳化!$V1371)*12/3</f>
        <v>0.17396671868892685</v>
      </c>
      <c r="AI370" s="90">
        <f>(幕後結果!$AK$2+幕後結果!$AK$4*幕後結果_最佳化!$W1371)*12/3</f>
        <v>-0.56900203755603662</v>
      </c>
      <c r="AJ370" s="50"/>
      <c r="AK370" s="50"/>
      <c r="AL370" s="50"/>
      <c r="AM370" s="98">
        <v>369</v>
      </c>
      <c r="AN370" s="116">
        <f t="shared" si="66"/>
        <v>0.10378474979926229</v>
      </c>
      <c r="AO370" s="116">
        <f t="shared" si="67"/>
        <v>2.8043605133170994E-2</v>
      </c>
      <c r="AP370" s="116">
        <f t="shared" si="68"/>
        <v>5.4728359561723339E-2</v>
      </c>
      <c r="AQ370" s="116">
        <f t="shared" si="69"/>
        <v>6.5990018189116248E-2</v>
      </c>
      <c r="AR370" s="116">
        <f t="shared" si="70"/>
        <v>0.17618327211170434</v>
      </c>
      <c r="AS370" s="116">
        <f t="shared" si="71"/>
        <v>0.16137569775190774</v>
      </c>
      <c r="AT370" s="116">
        <f t="shared" si="72"/>
        <v>9.7989449509918294E-2</v>
      </c>
      <c r="AU370" s="116">
        <f t="shared" si="73"/>
        <v>0.10618186775624978</v>
      </c>
      <c r="AV370" s="116">
        <f t="shared" si="74"/>
        <v>0.19445161988263995</v>
      </c>
      <c r="AW370" s="116">
        <f t="shared" si="75"/>
        <v>1.1271360304307015E-2</v>
      </c>
      <c r="AX370" s="116">
        <f t="shared" si="76"/>
        <v>1</v>
      </c>
      <c r="AY370" s="116">
        <f>SUMPRODUCT(AN370:AW370,幕後結果_最佳化!$Z$1005:$AI$1005)</f>
        <v>0.13201207903433801</v>
      </c>
      <c r="AZ370" s="116">
        <f>(SUMPRODUCT(AN370:AW370,MMULT(AN370:AW370,幕後結果!$AB$9:$AK$18)))*252</f>
        <v>4.5749563846995106E-2</v>
      </c>
      <c r="BA370" s="116">
        <f t="shared" si="77"/>
        <v>0.21389147679838744</v>
      </c>
      <c r="BB370" s="92">
        <f t="shared" si="78"/>
        <v>0.4166228611266003</v>
      </c>
      <c r="BC370" s="50"/>
      <c r="BD370" s="50"/>
    </row>
    <row r="371" spans="1:56">
      <c r="A371" s="85">
        <v>370</v>
      </c>
      <c r="B371" s="116">
        <v>0.85206462551861306</v>
      </c>
      <c r="C371" s="116">
        <v>0.11856025544533777</v>
      </c>
      <c r="D371" s="116">
        <v>0.27720451733380558</v>
      </c>
      <c r="E371" s="116">
        <v>0.702798003144262</v>
      </c>
      <c r="F371" s="116">
        <v>0.32184884043255879</v>
      </c>
      <c r="G371" s="116">
        <v>0.18929450249077617</v>
      </c>
      <c r="H371" s="116">
        <v>0.37526505581673897</v>
      </c>
      <c r="I371" s="116">
        <v>0.35640948531074734</v>
      </c>
      <c r="J371" s="116">
        <v>0.68224736445271206</v>
      </c>
      <c r="K371" s="94">
        <v>0.86699734510460713</v>
      </c>
      <c r="L371" s="95"/>
      <c r="M371" s="96">
        <v>370</v>
      </c>
      <c r="N371" s="119">
        <v>1.0453294110966118</v>
      </c>
      <c r="O371" s="119">
        <v>-1.1822147262445162</v>
      </c>
      <c r="P371" s="119">
        <v>-0.59116624876046431</v>
      </c>
      <c r="Q371" s="119">
        <v>0.53246497525177128</v>
      </c>
      <c r="R371" s="119">
        <v>-0.46253503946959579</v>
      </c>
      <c r="S371" s="119">
        <v>-0.88049907697740537</v>
      </c>
      <c r="T371" s="119">
        <v>-0.31794044611015387</v>
      </c>
      <c r="U371" s="116">
        <v>-0.36807277480518907</v>
      </c>
      <c r="V371" s="116">
        <v>0.47399247814193074</v>
      </c>
      <c r="W371" s="88">
        <v>1.1123090134169402</v>
      </c>
      <c r="X371" s="50"/>
      <c r="Y371" s="89">
        <v>370</v>
      </c>
      <c r="Z371" s="116">
        <f>(幕後結果!$AB$2+幕後結果!$AB$4*幕後結果_最佳化!$N1372)*12/3</f>
        <v>1.2495388202872473</v>
      </c>
      <c r="AA371" s="116">
        <f>(幕後結果!$AC$2+幕後結果!$AC$4*幕後結果_最佳化!$O1372)*12/3</f>
        <v>-2.9162732693954507</v>
      </c>
      <c r="AB371" s="116">
        <f>(幕後結果!$AD$2+幕後結果!$AD$4*幕後結果_最佳化!$P1372)*12/3</f>
        <v>0.14521427593679415</v>
      </c>
      <c r="AC371" s="116">
        <f>(幕後結果!$AE$2+幕後結果!$AE$4*幕後結果_最佳化!$Q1372)*12/3</f>
        <v>0.99233201639452695</v>
      </c>
      <c r="AD371" s="116">
        <f>(幕後結果!$AF$2+幕後結果!$AF$4*幕後結果_最佳化!$R1372)*12/3</f>
        <v>-0.57425279985809918</v>
      </c>
      <c r="AE371" s="116">
        <f>(幕後結果!$AG$2+幕後結果!$AG$4*幕後結果_最佳化!$S1372)*12/3</f>
        <v>-0.25345834445965509</v>
      </c>
      <c r="AF371" s="116">
        <f>(幕後結果!$AH$2+幕後結果!$AH$4*幕後結果_最佳化!$T1372)*12/3</f>
        <v>0.96644398492103878</v>
      </c>
      <c r="AG371" s="116">
        <f>(幕後結果!$AI$2+幕後結果!$AI$4*幕後結果_最佳化!$U1372)*12/3</f>
        <v>-0.805143794008917</v>
      </c>
      <c r="AH371" s="116">
        <f>(幕後結果!$AJ$2+幕後結果!$AJ$4*幕後結果_最佳化!$V1372)*12/3</f>
        <v>8.9872646810957482E-2</v>
      </c>
      <c r="AI371" s="90">
        <f>(幕後結果!$AK$2+幕後結果!$AK$4*幕後結果_最佳化!$W1372)*12/3</f>
        <v>3.3182612411405965E-3</v>
      </c>
      <c r="AJ371" s="50"/>
      <c r="AK371" s="50"/>
      <c r="AL371" s="50"/>
      <c r="AM371" s="98">
        <v>370</v>
      </c>
      <c r="AN371" s="116">
        <f t="shared" si="66"/>
        <v>5.4544354371444753E-2</v>
      </c>
      <c r="AO371" s="116">
        <f t="shared" si="67"/>
        <v>0.18525887687720685</v>
      </c>
      <c r="AP371" s="116">
        <f t="shared" si="68"/>
        <v>0.16813089604067205</v>
      </c>
      <c r="AQ371" s="116">
        <f t="shared" si="69"/>
        <v>1.761095893200797E-2</v>
      </c>
      <c r="AR371" s="116">
        <f t="shared" si="70"/>
        <v>3.4132319269942361E-2</v>
      </c>
      <c r="AS371" s="116">
        <f t="shared" si="71"/>
        <v>6.851470804203548E-2</v>
      </c>
      <c r="AT371" s="116">
        <f t="shared" si="72"/>
        <v>0.15302190599201321</v>
      </c>
      <c r="AU371" s="116">
        <f t="shared" si="73"/>
        <v>1.9188408387858191E-2</v>
      </c>
      <c r="AV371" s="116">
        <f t="shared" si="74"/>
        <v>0.14169196781601881</v>
      </c>
      <c r="AW371" s="116">
        <f t="shared" si="75"/>
        <v>0.15790560427080041</v>
      </c>
      <c r="AX371" s="116">
        <f t="shared" si="76"/>
        <v>1</v>
      </c>
      <c r="AY371" s="116">
        <f>SUMPRODUCT(AN371:AW371,幕後結果_最佳化!$Z$1005:$AI$1005)</f>
        <v>-2.3336491416331817E-2</v>
      </c>
      <c r="AZ371" s="116">
        <f>(SUMPRODUCT(AN371:AW371,MMULT(AN371:AW371,幕後結果!$AB$9:$AK$18)))*252</f>
        <v>5.1942098745412883E-2</v>
      </c>
      <c r="BA371" s="116">
        <f t="shared" si="77"/>
        <v>0.2279080927598072</v>
      </c>
      <c r="BB371" s="92">
        <f t="shared" si="78"/>
        <v>-0.29062808000477008</v>
      </c>
      <c r="BC371" s="50"/>
      <c r="BD371" s="50"/>
    </row>
    <row r="372" spans="1:56">
      <c r="A372" s="85">
        <v>371</v>
      </c>
      <c r="B372" s="116">
        <v>7.8410089206087497E-2</v>
      </c>
      <c r="C372" s="116">
        <v>0.93035592205181583</v>
      </c>
      <c r="D372" s="116">
        <v>0.30944490215590559</v>
      </c>
      <c r="E372" s="116">
        <v>0.68342828596815708</v>
      </c>
      <c r="F372" s="116">
        <v>0.10868050380737282</v>
      </c>
      <c r="G372" s="116">
        <v>0.81081417401543154</v>
      </c>
      <c r="H372" s="116">
        <v>0.1411073640545939</v>
      </c>
      <c r="I372" s="116">
        <v>3.1133462501092168E-2</v>
      </c>
      <c r="J372" s="116">
        <v>0.32449898963285739</v>
      </c>
      <c r="K372" s="94">
        <v>0.53307621790260051</v>
      </c>
      <c r="L372" s="95"/>
      <c r="M372" s="96">
        <v>371</v>
      </c>
      <c r="N372" s="119">
        <v>-1.4158474332979918</v>
      </c>
      <c r="O372" s="119">
        <v>1.4784470647398442</v>
      </c>
      <c r="P372" s="119">
        <v>-0.49742439758362655</v>
      </c>
      <c r="Q372" s="119">
        <v>0.47730713907784006</v>
      </c>
      <c r="R372" s="119">
        <v>-1.2335758204965599</v>
      </c>
      <c r="S372" s="119">
        <v>0.88090054594940082</v>
      </c>
      <c r="T372" s="119">
        <v>-1.0753574413130695</v>
      </c>
      <c r="U372" s="116">
        <v>-1.8643902221027571</v>
      </c>
      <c r="V372" s="116">
        <v>-0.45515465626081947</v>
      </c>
      <c r="W372" s="88">
        <v>8.3004999643219363E-2</v>
      </c>
      <c r="X372" s="50"/>
      <c r="Y372" s="89">
        <v>371</v>
      </c>
      <c r="Z372" s="116">
        <f>(幕後結果!$AB$2+幕後結果!$AB$4*幕後結果_最佳化!$N1373)*12/3</f>
        <v>-1.8061362676791848</v>
      </c>
      <c r="AA372" s="116">
        <f>(幕後結果!$AC$2+幕後結果!$AC$4*幕後結果_最佳化!$O1373)*12/3</f>
        <v>0.53647318294778557</v>
      </c>
      <c r="AB372" s="116">
        <f>(幕後結果!$AD$2+幕後結果!$AD$4*幕後結果_最佳化!$P1373)*12/3</f>
        <v>-0.24464092110361224</v>
      </c>
      <c r="AC372" s="116">
        <f>(幕後結果!$AE$2+幕後結果!$AE$4*幕後結果_最佳化!$Q1373)*12/3</f>
        <v>1.2881917832626231</v>
      </c>
      <c r="AD372" s="116">
        <f>(幕後結果!$AF$2+幕後結果!$AF$4*幕後結果_最佳化!$R1373)*12/3</f>
        <v>-0.70147203961311322</v>
      </c>
      <c r="AE372" s="116">
        <f>(幕後結果!$AG$2+幕後結果!$AG$4*幕後結果_最佳化!$S1373)*12/3</f>
        <v>1.10376925569452</v>
      </c>
      <c r="AF372" s="116">
        <f>(幕後結果!$AH$2+幕後結果!$AH$4*幕後結果_最佳化!$T1373)*12/3</f>
        <v>-0.5583404203417095</v>
      </c>
      <c r="AG372" s="116">
        <f>(幕後結果!$AI$2+幕後結果!$AI$4*幕後結果_最佳化!$U1373)*12/3</f>
        <v>-3.9746243479374037</v>
      </c>
      <c r="AH372" s="116">
        <f>(幕後結果!$AJ$2+幕後結果!$AJ$4*幕後結果_最佳化!$V1373)*12/3</f>
        <v>-0.57146089294310676</v>
      </c>
      <c r="AI372" s="90">
        <f>(幕後結果!$AK$2+幕後結果!$AK$4*幕後結果_最佳化!$W1373)*12/3</f>
        <v>-0.79874504501317478</v>
      </c>
      <c r="AJ372" s="50"/>
      <c r="AK372" s="50"/>
      <c r="AL372" s="50"/>
      <c r="AM372" s="98">
        <v>371</v>
      </c>
      <c r="AN372" s="116">
        <f t="shared" si="66"/>
        <v>0.1873447488880515</v>
      </c>
      <c r="AO372" s="116">
        <f t="shared" si="67"/>
        <v>0.1458811070176172</v>
      </c>
      <c r="AP372" s="116">
        <f t="shared" si="68"/>
        <v>6.5844964600240766E-2</v>
      </c>
      <c r="AQ372" s="116">
        <f t="shared" si="69"/>
        <v>2.6504593940791875E-2</v>
      </c>
      <c r="AR372" s="116">
        <f t="shared" si="70"/>
        <v>8.2844288529035859E-2</v>
      </c>
      <c r="AS372" s="116">
        <f t="shared" si="71"/>
        <v>8.1837079926757234E-2</v>
      </c>
      <c r="AT372" s="116">
        <f t="shared" si="72"/>
        <v>9.7404013124996539E-2</v>
      </c>
      <c r="AU372" s="116">
        <f t="shared" si="73"/>
        <v>0.11375459026803592</v>
      </c>
      <c r="AV372" s="116">
        <f t="shared" si="74"/>
        <v>7.3763623908166903E-2</v>
      </c>
      <c r="AW372" s="116">
        <f t="shared" si="75"/>
        <v>0.12482098979630624</v>
      </c>
      <c r="AX372" s="116">
        <f t="shared" si="76"/>
        <v>1</v>
      </c>
      <c r="AY372" s="116">
        <f>SUMPRODUCT(AN372:AW372,幕後結果_最佳化!$Z$1005:$AI$1005)</f>
        <v>-0.14958907850769582</v>
      </c>
      <c r="AZ372" s="116">
        <f>(SUMPRODUCT(AN372:AW372,MMULT(AN372:AW372,幕後結果!$AB$9:$AK$18)))*252</f>
        <v>5.4638221820850298E-2</v>
      </c>
      <c r="BA372" s="116">
        <f t="shared" si="77"/>
        <v>0.2337482017489125</v>
      </c>
      <c r="BB372" s="92">
        <f t="shared" si="78"/>
        <v>-0.82348902394750234</v>
      </c>
      <c r="BC372" s="50"/>
      <c r="BD372" s="50"/>
    </row>
    <row r="373" spans="1:56">
      <c r="A373" s="85">
        <v>372</v>
      </c>
      <c r="B373" s="116">
        <v>0.63734331276207667</v>
      </c>
      <c r="C373" s="116">
        <v>0.56196300548109046</v>
      </c>
      <c r="D373" s="116">
        <v>0.60482212659070722</v>
      </c>
      <c r="E373" s="116">
        <v>0.60049706560993776</v>
      </c>
      <c r="F373" s="116">
        <v>0.42783459213550779</v>
      </c>
      <c r="G373" s="116">
        <v>0.22462255960048738</v>
      </c>
      <c r="H373" s="116">
        <v>3.9807975084056313E-2</v>
      </c>
      <c r="I373" s="116">
        <v>0.8034908396790803</v>
      </c>
      <c r="J373" s="116">
        <v>0.67371816609020208</v>
      </c>
      <c r="K373" s="94">
        <v>0.41202338714136055</v>
      </c>
      <c r="L373" s="95"/>
      <c r="M373" s="96">
        <v>372</v>
      </c>
      <c r="N373" s="119">
        <v>0.35136654909590626</v>
      </c>
      <c r="O373" s="119">
        <v>0.15594802607788899</v>
      </c>
      <c r="P373" s="119">
        <v>0.26584868482992019</v>
      </c>
      <c r="Q373" s="119">
        <v>0.25463390624979687</v>
      </c>
      <c r="R373" s="119">
        <v>-0.18188983201286527</v>
      </c>
      <c r="S373" s="119">
        <v>-0.75667412696179426</v>
      </c>
      <c r="T373" s="119">
        <v>-1.7529187761844653</v>
      </c>
      <c r="U373" s="116">
        <v>0.85415643012944131</v>
      </c>
      <c r="V373" s="116">
        <v>0.45020356241704818</v>
      </c>
      <c r="W373" s="88">
        <v>-0.22234313654456409</v>
      </c>
      <c r="X373" s="50"/>
      <c r="Y373" s="89">
        <v>372</v>
      </c>
      <c r="Z373" s="116">
        <f>(幕後結果!$AB$2+幕後結果!$AB$4*幕後結果_最佳化!$N1374)*12/3</f>
        <v>0.38794895354565356</v>
      </c>
      <c r="AA373" s="116">
        <f>(幕後結果!$AC$2+幕後結果!$AC$4*幕後結果_最佳化!$O1374)*12/3</f>
        <v>-1.1324824219789735</v>
      </c>
      <c r="AB373" s="116">
        <f>(幕後結果!$AD$2+幕後結果!$AD$4*幕後結果_最佳化!$P1374)*12/3</f>
        <v>0.81424399588496899</v>
      </c>
      <c r="AC373" s="116">
        <f>(幕後結果!$AE$2+幕後結果!$AE$4*幕後結果_最佳化!$Q1374)*12/3</f>
        <v>1.1830910546090181</v>
      </c>
      <c r="AD373" s="116">
        <f>(幕後結果!$AF$2+幕後結果!$AF$4*幕後結果_最佳化!$R1374)*12/3</f>
        <v>-0.15158039758063602</v>
      </c>
      <c r="AE373" s="116">
        <f>(幕後結果!$AG$2+幕後結果!$AG$4*幕後結果_最佳化!$S1374)*12/3</f>
        <v>6.6020860646738178E-2</v>
      </c>
      <c r="AF373" s="116">
        <f>(幕後結果!$AH$2+幕後結果!$AH$4*幕後結果_最佳化!$T1374)*12/3</f>
        <v>-0.37648363770759841</v>
      </c>
      <c r="AG373" s="116">
        <f>(幕後結果!$AI$2+幕後結果!$AI$4*幕後結果_最佳化!$U1374)*12/3</f>
        <v>0.22219485098175795</v>
      </c>
      <c r="AH373" s="116">
        <f>(幕後結果!$AJ$2+幕後結果!$AJ$4*幕後結果_最佳化!$V1374)*12/3</f>
        <v>0.33591379447517672</v>
      </c>
      <c r="AI373" s="90">
        <f>(幕後結果!$AK$2+幕後結果!$AK$4*幕後結果_最佳化!$W1374)*12/3</f>
        <v>-0.56690329859250244</v>
      </c>
      <c r="AJ373" s="50"/>
      <c r="AK373" s="50"/>
      <c r="AL373" s="50"/>
      <c r="AM373" s="98">
        <v>372</v>
      </c>
      <c r="AN373" s="116">
        <f t="shared" si="66"/>
        <v>0.17141361829238916</v>
      </c>
      <c r="AO373" s="116">
        <f t="shared" si="67"/>
        <v>0.17690705388079783</v>
      </c>
      <c r="AP373" s="116">
        <f t="shared" si="68"/>
        <v>2.3951345076683627E-2</v>
      </c>
      <c r="AQ373" s="116">
        <f t="shared" si="69"/>
        <v>6.051028773946017E-2</v>
      </c>
      <c r="AR373" s="116">
        <f t="shared" si="70"/>
        <v>0.21587519380661807</v>
      </c>
      <c r="AS373" s="116">
        <f t="shared" si="71"/>
        <v>2.2072656799600982E-2</v>
      </c>
      <c r="AT373" s="116">
        <f t="shared" si="72"/>
        <v>1.0182117938629335E-2</v>
      </c>
      <c r="AU373" s="116">
        <f t="shared" si="73"/>
        <v>0.1087023980099644</v>
      </c>
      <c r="AV373" s="116">
        <f t="shared" si="74"/>
        <v>0.18367397737333208</v>
      </c>
      <c r="AW373" s="116">
        <f t="shared" si="75"/>
        <v>2.671135108252445E-2</v>
      </c>
      <c r="AX373" s="116">
        <f t="shared" si="76"/>
        <v>1.0000000000000002</v>
      </c>
      <c r="AY373" s="116">
        <f>SUMPRODUCT(AN373:AW373,幕後結果_最佳化!$Z$1005:$AI$1005)</f>
        <v>-0.25064528156790555</v>
      </c>
      <c r="AZ373" s="116">
        <f>(SUMPRODUCT(AN373:AW373,MMULT(AN373:AW373,幕後結果!$AB$9:$AK$18)))*252</f>
        <v>5.4877452870343055E-2</v>
      </c>
      <c r="BA373" s="116">
        <f t="shared" si="77"/>
        <v>0.23425937093389254</v>
      </c>
      <c r="BB373" s="92">
        <f t="shared" si="78"/>
        <v>-1.2530780749460109</v>
      </c>
      <c r="BC373" s="50"/>
      <c r="BD373" s="50"/>
    </row>
    <row r="374" spans="1:56">
      <c r="A374" s="85">
        <v>373</v>
      </c>
      <c r="B374" s="116">
        <v>0.53783018592384502</v>
      </c>
      <c r="C374" s="116">
        <v>0.32839289570197461</v>
      </c>
      <c r="D374" s="116">
        <v>0.61620017133172977</v>
      </c>
      <c r="E374" s="116">
        <v>0.80635780321744477</v>
      </c>
      <c r="F374" s="116">
        <v>0.66643011865434088</v>
      </c>
      <c r="G374" s="116">
        <v>0.33226689044647917</v>
      </c>
      <c r="H374" s="116">
        <v>3.8850157593833146E-2</v>
      </c>
      <c r="I374" s="116">
        <v>6.0547940617449392E-2</v>
      </c>
      <c r="J374" s="116">
        <v>0.32839171457580507</v>
      </c>
      <c r="K374" s="94">
        <v>0.30291410428849241</v>
      </c>
      <c r="L374" s="95"/>
      <c r="M374" s="96">
        <v>373</v>
      </c>
      <c r="N374" s="119">
        <v>9.4968775731022789E-2</v>
      </c>
      <c r="O374" s="119">
        <v>-0.44435520909828896</v>
      </c>
      <c r="P374" s="119">
        <v>0.29551609722212452</v>
      </c>
      <c r="Q374" s="119">
        <v>0.86455260850723903</v>
      </c>
      <c r="R374" s="119">
        <v>0.43007681788979085</v>
      </c>
      <c r="S374" s="119">
        <v>-0.43366217080936331</v>
      </c>
      <c r="T374" s="119">
        <v>-1.7641881022755361</v>
      </c>
      <c r="U374" s="116">
        <v>-1.5501901586334763</v>
      </c>
      <c r="V374" s="116">
        <v>-0.44435847695195929</v>
      </c>
      <c r="W374" s="88">
        <v>-0.51603751395302466</v>
      </c>
      <c r="X374" s="50"/>
      <c r="Y374" s="89">
        <v>373</v>
      </c>
      <c r="Z374" s="116">
        <f>(幕後結果!$AB$2+幕後結果!$AB$4*幕後結果_最佳化!$N1375)*12/3</f>
        <v>6.9618196263620952E-2</v>
      </c>
      <c r="AA374" s="116">
        <f>(幕後結果!$AC$2+幕後結果!$AC$4*幕後結果_最佳化!$O1375)*12/3</f>
        <v>-1.9820211982467006</v>
      </c>
      <c r="AB374" s="116">
        <f>(幕後結果!$AD$2+幕後結果!$AD$4*幕後結果_最佳化!$P1375)*12/3</f>
        <v>0.70174261619711176</v>
      </c>
      <c r="AC374" s="116">
        <f>(幕後結果!$AE$2+幕後結果!$AE$4*幕後結果_最佳化!$Q1375)*12/3</f>
        <v>1.51323043268373</v>
      </c>
      <c r="AD374" s="116">
        <f>(幕後結果!$AF$2+幕後結果!$AF$4*幕後結果_最佳化!$R1375)*12/3</f>
        <v>0.25742190864666781</v>
      </c>
      <c r="AE374" s="116">
        <f>(幕後結果!$AG$2+幕後結果!$AG$4*幕後結果_最佳化!$S1375)*12/3</f>
        <v>0.49375687022430026</v>
      </c>
      <c r="AF374" s="116">
        <f>(幕後結果!$AH$2+幕後結果!$AH$4*幕後結果_最佳化!$T1375)*12/3</f>
        <v>-0.37255428701648197</v>
      </c>
      <c r="AG374" s="116">
        <f>(幕後結果!$AI$2+幕後結果!$AI$4*幕後結果_最佳化!$U1375)*12/3</f>
        <v>-2.5415293071946286</v>
      </c>
      <c r="AH374" s="116">
        <f>(幕後結果!$AJ$2+幕後結果!$AJ$4*幕後結果_最佳化!$V1375)*12/3</f>
        <v>-0.73383531736600849</v>
      </c>
      <c r="AI374" s="90">
        <f>(幕後結果!$AK$2+幕後結果!$AK$4*幕後結果_最佳化!$W1375)*12/3</f>
        <v>-0.77997746480351005</v>
      </c>
      <c r="AJ374" s="50"/>
      <c r="AK374" s="50"/>
      <c r="AL374" s="50"/>
      <c r="AM374" s="98">
        <v>373</v>
      </c>
      <c r="AN374" s="116">
        <f t="shared" si="66"/>
        <v>0.1624656774116543</v>
      </c>
      <c r="AO374" s="116">
        <f t="shared" si="67"/>
        <v>4.9352921807889076E-2</v>
      </c>
      <c r="AP374" s="116">
        <f t="shared" si="68"/>
        <v>6.4538645240903782E-4</v>
      </c>
      <c r="AQ374" s="116">
        <f t="shared" si="69"/>
        <v>0.138996724658037</v>
      </c>
      <c r="AR374" s="116">
        <f t="shared" si="70"/>
        <v>0.13731976204349775</v>
      </c>
      <c r="AS374" s="116">
        <f t="shared" si="71"/>
        <v>6.1835064929420917E-2</v>
      </c>
      <c r="AT374" s="116">
        <f t="shared" si="72"/>
        <v>8.6205470255231786E-2</v>
      </c>
      <c r="AU374" s="116">
        <f t="shared" si="73"/>
        <v>0.15768512383910024</v>
      </c>
      <c r="AV374" s="116">
        <f t="shared" si="74"/>
        <v>0.10917943350737634</v>
      </c>
      <c r="AW374" s="116">
        <f t="shared" si="75"/>
        <v>9.6314435095383386E-2</v>
      </c>
      <c r="AX374" s="116">
        <f t="shared" si="76"/>
        <v>0.99999999999999978</v>
      </c>
      <c r="AY374" s="116">
        <f>SUMPRODUCT(AN374:AW374,幕後結果_最佳化!$Z$1005:$AI$1005)</f>
        <v>8.1860369909036584E-3</v>
      </c>
      <c r="AZ374" s="116">
        <f>(SUMPRODUCT(AN374:AW374,MMULT(AN374:AW374,幕後結果!$AB$9:$AK$18)))*252</f>
        <v>4.7847739154811247E-2</v>
      </c>
      <c r="BA374" s="116">
        <f t="shared" si="77"/>
        <v>0.21874126075071262</v>
      </c>
      <c r="BB374" s="92">
        <f t="shared" si="78"/>
        <v>-0.15869874247757004</v>
      </c>
      <c r="BC374" s="50"/>
      <c r="BD374" s="50"/>
    </row>
    <row r="375" spans="1:56">
      <c r="A375" s="85">
        <v>374</v>
      </c>
      <c r="B375" s="116">
        <v>1.6728811874661131E-2</v>
      </c>
      <c r="C375" s="116">
        <v>0.91799503390400283</v>
      </c>
      <c r="D375" s="116">
        <v>0.20270416797565094</v>
      </c>
      <c r="E375" s="116">
        <v>0.13037919101198314</v>
      </c>
      <c r="F375" s="116">
        <v>4.9030291460145925E-2</v>
      </c>
      <c r="G375" s="116">
        <v>0.91131811513453331</v>
      </c>
      <c r="H375" s="116">
        <v>0.85834090682861985</v>
      </c>
      <c r="I375" s="116">
        <v>0.46941226875700814</v>
      </c>
      <c r="J375" s="116">
        <v>0.73284520683919951</v>
      </c>
      <c r="K375" s="94">
        <v>0.7143954625578941</v>
      </c>
      <c r="L375" s="95"/>
      <c r="M375" s="96">
        <v>374</v>
      </c>
      <c r="N375" s="119">
        <v>-2.1265483997372732</v>
      </c>
      <c r="O375" s="119">
        <v>1.3917109926253719</v>
      </c>
      <c r="P375" s="119">
        <v>-0.83200107814030844</v>
      </c>
      <c r="Q375" s="119">
        <v>-1.1246004521949167</v>
      </c>
      <c r="R375" s="119">
        <v>-1.6543294965706155</v>
      </c>
      <c r="S375" s="119">
        <v>1.3489165562068113</v>
      </c>
      <c r="T375" s="119">
        <v>1.0728950965995352</v>
      </c>
      <c r="U375" s="116">
        <v>-7.6747347771158325E-2</v>
      </c>
      <c r="V375" s="116">
        <v>0.62144087296770167</v>
      </c>
      <c r="W375" s="88">
        <v>0.56627173019576038</v>
      </c>
      <c r="X375" s="50"/>
      <c r="Y375" s="89">
        <v>374</v>
      </c>
      <c r="Z375" s="116">
        <f>(幕後結果!$AB$2+幕後結果!$AB$4*幕後結果_最佳化!$N1376)*12/3</f>
        <v>-2.6885073346296227</v>
      </c>
      <c r="AA375" s="116">
        <f>(幕後結果!$AC$2+幕後結果!$AC$4*幕後結果_最佳化!$O1376)*12/3</f>
        <v>0.35519524422730941</v>
      </c>
      <c r="AB375" s="116">
        <f>(幕後結果!$AD$2+幕後結果!$AD$4*幕後結果_最佳化!$P1376)*12/3</f>
        <v>-0.75722500472426224</v>
      </c>
      <c r="AC375" s="116">
        <f>(幕後結果!$AE$2+幕後結果!$AE$4*幕後結果_最佳化!$Q1376)*12/3</f>
        <v>-9.6498665061552913E-3</v>
      </c>
      <c r="AD375" s="116">
        <f>(幕後結果!$AF$2+幕後結果!$AF$4*幕後結果_最佳化!$R1376)*12/3</f>
        <v>-1.1323516636421636</v>
      </c>
      <c r="AE375" s="116">
        <f>(幕後結果!$AG$2+幕後結果!$AG$4*幕後結果_最佳化!$S1376)*12/3</f>
        <v>0.28609450483451215</v>
      </c>
      <c r="AF375" s="116">
        <f>(幕後結果!$AH$2+幕後結果!$AH$4*幕後結果_最佳化!$T1376)*12/3</f>
        <v>1.2794057664444078</v>
      </c>
      <c r="AG375" s="116">
        <f>(幕後結果!$AI$2+幕後結果!$AI$4*幕後結果_最佳化!$U1376)*12/3</f>
        <v>-2.2709563700167466</v>
      </c>
      <c r="AH375" s="116">
        <f>(幕後結果!$AJ$2+幕後結果!$AJ$4*幕後結果_最佳化!$V1376)*12/3</f>
        <v>0.51098916818386964</v>
      </c>
      <c r="AI375" s="90">
        <f>(幕後結果!$AK$2+幕後結果!$AK$4*幕後結果_最佳化!$W1376)*12/3</f>
        <v>-0.66654586706145103</v>
      </c>
      <c r="AJ375" s="50"/>
      <c r="AK375" s="50"/>
      <c r="AL375" s="50"/>
      <c r="AM375" s="98">
        <v>374</v>
      </c>
      <c r="AN375" s="116">
        <f t="shared" si="66"/>
        <v>0.22483427958425331</v>
      </c>
      <c r="AO375" s="116">
        <f t="shared" si="67"/>
        <v>0.17616477207695797</v>
      </c>
      <c r="AP375" s="116">
        <f t="shared" si="68"/>
        <v>8.8376019309759676E-2</v>
      </c>
      <c r="AQ375" s="116">
        <f t="shared" si="69"/>
        <v>2.2551140528545275E-3</v>
      </c>
      <c r="AR375" s="116">
        <f t="shared" si="70"/>
        <v>0.14084515928873784</v>
      </c>
      <c r="AS375" s="116">
        <f t="shared" si="71"/>
        <v>8.2600674648650469E-3</v>
      </c>
      <c r="AT375" s="116">
        <f t="shared" si="72"/>
        <v>0.13761529191033459</v>
      </c>
      <c r="AU375" s="116">
        <f t="shared" si="73"/>
        <v>2.0130299627778573E-2</v>
      </c>
      <c r="AV375" s="116">
        <f t="shared" si="74"/>
        <v>2.0353130422530279E-2</v>
      </c>
      <c r="AW375" s="116">
        <f t="shared" si="75"/>
        <v>0.18116586626192813</v>
      </c>
      <c r="AX375" s="116">
        <f t="shared" si="76"/>
        <v>1</v>
      </c>
      <c r="AY375" s="116">
        <f>SUMPRODUCT(AN375:AW375,幕後結果_最佳化!$Z$1005:$AI$1005)</f>
        <v>-0.13687517462147913</v>
      </c>
      <c r="AZ375" s="116">
        <f>(SUMPRODUCT(AN375:AW375,MMULT(AN375:AW375,幕後結果!$AB$9:$AK$18)))*252</f>
        <v>5.5098638737267204E-2</v>
      </c>
      <c r="BA375" s="116">
        <f t="shared" si="77"/>
        <v>0.23473099228109442</v>
      </c>
      <c r="BB375" s="92">
        <f t="shared" si="78"/>
        <v>-0.76587745348170833</v>
      </c>
      <c r="BC375" s="50"/>
      <c r="BD375" s="50"/>
    </row>
    <row r="376" spans="1:56">
      <c r="A376" s="85">
        <v>375</v>
      </c>
      <c r="B376" s="116">
        <v>0.12155383636200878</v>
      </c>
      <c r="C376" s="116">
        <v>0.40989556719883202</v>
      </c>
      <c r="D376" s="116">
        <v>0.2443865304473789</v>
      </c>
      <c r="E376" s="116">
        <v>0.49292744169447933</v>
      </c>
      <c r="F376" s="116">
        <v>0.51049168971587755</v>
      </c>
      <c r="G376" s="116">
        <v>7.0857240677357991E-2</v>
      </c>
      <c r="H376" s="116">
        <v>0.65137270102898026</v>
      </c>
      <c r="I376" s="116">
        <v>0.18801902625315181</v>
      </c>
      <c r="J376" s="116">
        <v>0.79482447508548781</v>
      </c>
      <c r="K376" s="94">
        <v>0.96621946900257627</v>
      </c>
      <c r="L376" s="95"/>
      <c r="M376" s="96">
        <v>375</v>
      </c>
      <c r="N376" s="119">
        <v>-1.1672543383339138</v>
      </c>
      <c r="O376" s="119">
        <v>-0.22781362445552</v>
      </c>
      <c r="P376" s="119">
        <v>-0.69226159923594011</v>
      </c>
      <c r="Q376" s="119">
        <v>-1.7729203366418034E-2</v>
      </c>
      <c r="R376" s="119">
        <v>2.6301798305632132E-2</v>
      </c>
      <c r="S376" s="119">
        <v>-1.4694363229282692</v>
      </c>
      <c r="T376" s="119">
        <v>0.38902912978249776</v>
      </c>
      <c r="U376" s="116">
        <v>-0.88521987942727387</v>
      </c>
      <c r="V376" s="116">
        <v>0.82327601519752647</v>
      </c>
      <c r="W376" s="88">
        <v>1.8279233108862105</v>
      </c>
      <c r="X376" s="50"/>
      <c r="Y376" s="89">
        <v>375</v>
      </c>
      <c r="Z376" s="116">
        <f>(幕後結果!$AB$2+幕後結果!$AB$4*幕後結果_最佳化!$N1377)*12/3</f>
        <v>-1.4974954119632449</v>
      </c>
      <c r="AA376" s="116">
        <f>(幕後結果!$AC$2+幕後結果!$AC$4*幕後結果_最佳化!$O1377)*12/3</f>
        <v>-1.7932794510779859</v>
      </c>
      <c r="AB376" s="116">
        <f>(幕後結果!$AD$2+幕後結果!$AD$4*幕後結果_最佳化!$P1377)*12/3</f>
        <v>-0.51178356558715499</v>
      </c>
      <c r="AC376" s="116">
        <f>(幕後結果!$AE$2+幕後結果!$AE$4*幕後結果_最佳化!$Q1377)*12/3</f>
        <v>0.60286713382282642</v>
      </c>
      <c r="AD376" s="116">
        <f>(幕後結果!$AF$2+幕後結果!$AF$4*幕後結果_最佳化!$R1377)*12/3</f>
        <v>-0.11126523684306271</v>
      </c>
      <c r="AE376" s="116">
        <f>(幕後結果!$AG$2+幕後結果!$AG$4*幕後結果_最佳化!$S1377)*12/3</f>
        <v>-1.18299329012165</v>
      </c>
      <c r="AF376" s="116">
        <f>(幕後結果!$AH$2+幕後結果!$AH$4*幕後結果_最佳化!$T1377)*12/3</f>
        <v>1.2909873144616497</v>
      </c>
      <c r="AG376" s="116">
        <f>(幕後結果!$AI$2+幕後結果!$AI$4*幕後結果_最佳化!$U1377)*12/3</f>
        <v>-2.5032367052286135</v>
      </c>
      <c r="AH376" s="116">
        <f>(幕後結果!$AJ$2+幕後結果!$AJ$4*幕後結果_最佳化!$V1377)*12/3</f>
        <v>0.29993550572274674</v>
      </c>
      <c r="AI376" s="90">
        <f>(幕後結果!$AK$2+幕後結果!$AK$4*幕後結果_最佳化!$W1377)*12/3</f>
        <v>-1.0001785852565448E-2</v>
      </c>
      <c r="AJ376" s="50"/>
      <c r="AK376" s="50"/>
      <c r="AL376" s="50"/>
      <c r="AM376" s="98">
        <v>375</v>
      </c>
      <c r="AN376" s="116">
        <f t="shared" si="66"/>
        <v>9.9837534462505192E-2</v>
      </c>
      <c r="AO376" s="116">
        <f t="shared" si="67"/>
        <v>4.7124738505431106E-2</v>
      </c>
      <c r="AP376" s="116">
        <f t="shared" si="68"/>
        <v>0.18229024845142372</v>
      </c>
      <c r="AQ376" s="116">
        <f t="shared" si="69"/>
        <v>4.3672061694125353E-2</v>
      </c>
      <c r="AR376" s="116">
        <f t="shared" si="70"/>
        <v>0.11434984532894585</v>
      </c>
      <c r="AS376" s="116">
        <f t="shared" si="71"/>
        <v>4.532573226828792E-2</v>
      </c>
      <c r="AT376" s="116">
        <f t="shared" si="72"/>
        <v>0.11415375133144623</v>
      </c>
      <c r="AU376" s="116">
        <f t="shared" si="73"/>
        <v>4.0478505532946636E-2</v>
      </c>
      <c r="AV376" s="116">
        <f t="shared" si="74"/>
        <v>0.16520064247965588</v>
      </c>
      <c r="AW376" s="116">
        <f t="shared" si="75"/>
        <v>0.14756693994523201</v>
      </c>
      <c r="AX376" s="116">
        <f t="shared" si="76"/>
        <v>0.99999999999999978</v>
      </c>
      <c r="AY376" s="116">
        <f>SUMPRODUCT(AN376:AW376,幕後結果_最佳化!$Z$1005:$AI$1005)</f>
        <v>0.12125663899911543</v>
      </c>
      <c r="AZ376" s="116">
        <f>(SUMPRODUCT(AN376:AW376,MMULT(AN376:AW376,幕後結果!$AB$9:$AK$18)))*252</f>
        <v>4.2784682552422862E-2</v>
      </c>
      <c r="BA376" s="116">
        <f t="shared" si="77"/>
        <v>0.20684458550424487</v>
      </c>
      <c r="BB376" s="92">
        <f t="shared" si="78"/>
        <v>0.37881890313008654</v>
      </c>
      <c r="BC376" s="50"/>
      <c r="BD376" s="50"/>
    </row>
    <row r="377" spans="1:56">
      <c r="A377" s="85">
        <v>376</v>
      </c>
      <c r="B377" s="116">
        <v>2.213172237033767E-3</v>
      </c>
      <c r="C377" s="116">
        <v>5.4262235675577308E-2</v>
      </c>
      <c r="D377" s="116">
        <v>0.59737413051714183</v>
      </c>
      <c r="E377" s="116">
        <v>0.47765241919805734</v>
      </c>
      <c r="F377" s="116">
        <v>0.73817044850262659</v>
      </c>
      <c r="G377" s="116">
        <v>0.34365471376955803</v>
      </c>
      <c r="H377" s="116">
        <v>0.23130924773899753</v>
      </c>
      <c r="I377" s="116">
        <v>7.6391776337981332E-2</v>
      </c>
      <c r="J377" s="116">
        <v>0.13215551686769289</v>
      </c>
      <c r="K377" s="94">
        <v>0.35241456295299933</v>
      </c>
      <c r="L377" s="95"/>
      <c r="M377" s="96">
        <v>376</v>
      </c>
      <c r="N377" s="119">
        <v>-2.8460629426120554</v>
      </c>
      <c r="O377" s="119">
        <v>-1.6048606667228977</v>
      </c>
      <c r="P377" s="119">
        <v>0.2465561567167372</v>
      </c>
      <c r="Q377" s="119">
        <v>-5.604640624612512E-2</v>
      </c>
      <c r="R377" s="119">
        <v>0.63771517877570838</v>
      </c>
      <c r="S377" s="119">
        <v>-0.40250905248660873</v>
      </c>
      <c r="T377" s="119">
        <v>-0.73454196197791211</v>
      </c>
      <c r="U377" s="116">
        <v>-1.4297682213651908</v>
      </c>
      <c r="V377" s="116">
        <v>-1.1162595898139713</v>
      </c>
      <c r="W377" s="88">
        <v>-0.37880977785381481</v>
      </c>
      <c r="X377" s="50"/>
      <c r="Y377" s="89">
        <v>376</v>
      </c>
      <c r="Z377" s="116">
        <f>(幕後結果!$AB$2+幕後結果!$AB$4*幕後結果_最佳化!$N1378)*12/3</f>
        <v>-3.5818209009015489</v>
      </c>
      <c r="AA377" s="116">
        <f>(幕後結果!$AC$2+幕後結果!$AC$4*幕後結果_最佳化!$O1378)*12/3</f>
        <v>-3.8368141096187092</v>
      </c>
      <c r="AB377" s="116">
        <f>(幕後結果!$AD$2+幕後結果!$AD$4*幕後結果_最佳化!$P1378)*12/3</f>
        <v>-0.34430328123846055</v>
      </c>
      <c r="AC377" s="116">
        <f>(幕後結果!$AE$2+幕後結果!$AE$4*幕後結果_最佳化!$Q1378)*12/3</f>
        <v>0.45813589650498221</v>
      </c>
      <c r="AD377" s="116">
        <f>(幕後結果!$AF$2+幕後結果!$AF$4*幕後結果_最佳化!$R1378)*12/3</f>
        <v>0.30108359184179845</v>
      </c>
      <c r="AE377" s="116">
        <f>(幕後結果!$AG$2+幕後結果!$AG$4*幕後結果_最佳化!$S1378)*12/3</f>
        <v>-0.90462227971568365</v>
      </c>
      <c r="AF377" s="116">
        <f>(幕後結果!$AH$2+幕後結果!$AH$4*幕後結果_最佳化!$T1378)*12/3</f>
        <v>5.0233525351473185E-2</v>
      </c>
      <c r="AG377" s="116">
        <f>(幕後結果!$AI$2+幕後結果!$AI$4*幕後結果_最佳化!$U1378)*12/3</f>
        <v>-3.7760477234693197</v>
      </c>
      <c r="AH377" s="116">
        <f>(幕後結果!$AJ$2+幕後結果!$AJ$4*幕後結果_最佳化!$V1378)*12/3</f>
        <v>-1.941490311286201</v>
      </c>
      <c r="AI377" s="90">
        <f>(幕後結果!$AK$2+幕後結果!$AK$4*幕後結果_最佳化!$W1378)*12/3</f>
        <v>-1.5303171839549112</v>
      </c>
      <c r="AJ377" s="50"/>
      <c r="AK377" s="50"/>
      <c r="AL377" s="50"/>
      <c r="AM377" s="98">
        <v>376</v>
      </c>
      <c r="AN377" s="116">
        <f t="shared" si="66"/>
        <v>0.18216396425745557</v>
      </c>
      <c r="AO377" s="116">
        <f t="shared" si="67"/>
        <v>0.24893764668820498</v>
      </c>
      <c r="AP377" s="116">
        <f t="shared" si="68"/>
        <v>1.0496669694917894E-2</v>
      </c>
      <c r="AQ377" s="116">
        <f t="shared" si="69"/>
        <v>0.18174137303999421</v>
      </c>
      <c r="AR377" s="116">
        <f t="shared" si="70"/>
        <v>7.9519094812958713E-3</v>
      </c>
      <c r="AS377" s="116">
        <f t="shared" si="71"/>
        <v>1.2603765806270306E-4</v>
      </c>
      <c r="AT377" s="116">
        <f t="shared" si="72"/>
        <v>7.9045759121167597E-2</v>
      </c>
      <c r="AU377" s="116">
        <f t="shared" si="73"/>
        <v>7.7039226629132831E-2</v>
      </c>
      <c r="AV377" s="116">
        <f t="shared" si="74"/>
        <v>2.7429471455085282E-2</v>
      </c>
      <c r="AW377" s="116">
        <f t="shared" si="75"/>
        <v>0.18506794197468307</v>
      </c>
      <c r="AX377" s="116">
        <f t="shared" si="76"/>
        <v>1</v>
      </c>
      <c r="AY377" s="116">
        <f>SUMPRODUCT(AN377:AW377,幕後結果_最佳化!$Z$1005:$AI$1005)</f>
        <v>-0.21754678839503283</v>
      </c>
      <c r="AZ377" s="116">
        <f>(SUMPRODUCT(AN377:AW377,MMULT(AN377:AW377,幕後結果!$AB$9:$AK$18)))*252</f>
        <v>6.0569066971388669E-2</v>
      </c>
      <c r="BA377" s="116">
        <f t="shared" si="77"/>
        <v>0.2461078360625453</v>
      </c>
      <c r="BB377" s="92">
        <f t="shared" si="78"/>
        <v>-1.0582628841157395</v>
      </c>
      <c r="BC377" s="50"/>
      <c r="BD377" s="50"/>
    </row>
    <row r="378" spans="1:56">
      <c r="A378" s="85">
        <v>377</v>
      </c>
      <c r="B378" s="116">
        <v>0.51850967526936276</v>
      </c>
      <c r="C378" s="116">
        <v>0.61508938894310439</v>
      </c>
      <c r="D378" s="116">
        <v>0.31810631945872969</v>
      </c>
      <c r="E378" s="116">
        <v>0.49774280152730244</v>
      </c>
      <c r="F378" s="116">
        <v>0.48714932130637933</v>
      </c>
      <c r="G378" s="116">
        <v>6.5078206243315506E-2</v>
      </c>
      <c r="H378" s="116">
        <v>4.8974153798932996E-3</v>
      </c>
      <c r="I378" s="116">
        <v>0.13507223998042206</v>
      </c>
      <c r="J378" s="116">
        <v>0.44927713153276727</v>
      </c>
      <c r="K378" s="94">
        <v>0.48027370067030017</v>
      </c>
      <c r="L378" s="95"/>
      <c r="M378" s="96">
        <v>377</v>
      </c>
      <c r="N378" s="119">
        <v>4.6413534131888215E-2</v>
      </c>
      <c r="O378" s="119">
        <v>0.29260875356525884</v>
      </c>
      <c r="P378" s="119">
        <v>-0.47300075726145119</v>
      </c>
      <c r="Q378" s="119">
        <v>-5.6579877010008526E-3</v>
      </c>
      <c r="R378" s="119">
        <v>-3.2217447118486522E-2</v>
      </c>
      <c r="S378" s="119">
        <v>-1.5134853782152224</v>
      </c>
      <c r="T378" s="119">
        <v>-2.5829894870696881</v>
      </c>
      <c r="U378" s="116">
        <v>-1.1027298957785854</v>
      </c>
      <c r="V378" s="116">
        <v>-0.12748788278185297</v>
      </c>
      <c r="W378" s="88">
        <v>-4.9466666002870904E-2</v>
      </c>
      <c r="X378" s="50"/>
      <c r="Y378" s="89">
        <v>377</v>
      </c>
      <c r="Z378" s="116">
        <f>(幕後結果!$AB$2+幕後結果!$AB$4*幕後結果_最佳化!$N1379)*12/3</f>
        <v>9.334416785286688E-3</v>
      </c>
      <c r="AA378" s="116">
        <f>(幕後結果!$AC$2+幕後結果!$AC$4*幕後結果_最佳化!$O1379)*12/3</f>
        <v>-0.97064983834109009</v>
      </c>
      <c r="AB378" s="116">
        <f>(幕後結果!$AD$2+幕後結果!$AD$4*幕後結果_最佳化!$P1379)*12/3</f>
        <v>9.6474589257312227E-2</v>
      </c>
      <c r="AC378" s="116">
        <f>(幕後結果!$AE$2+幕後結果!$AE$4*幕後結果_最佳化!$Q1379)*12/3</f>
        <v>0.82564599967619523</v>
      </c>
      <c r="AD378" s="116">
        <f>(幕後結果!$AF$2+幕後結果!$AF$4*幕後結果_最佳化!$R1379)*12/3</f>
        <v>-0.11765858084196211</v>
      </c>
      <c r="AE378" s="116">
        <f>(幕後結果!$AG$2+幕後結果!$AG$4*幕後結果_最佳化!$S1379)*12/3</f>
        <v>-0.7812366333349251</v>
      </c>
      <c r="AF378" s="116">
        <f>(幕後結果!$AH$2+幕後結果!$AH$4*幕後結果_最佳化!$T1379)*12/3</f>
        <v>-1.1781955103403072</v>
      </c>
      <c r="AG378" s="116">
        <f>(幕後結果!$AI$2+幕後結果!$AI$4*幕後結果_最佳化!$U1379)*12/3</f>
        <v>-2.2040032949662063</v>
      </c>
      <c r="AH378" s="116">
        <f>(幕後結果!$AJ$2+幕後結果!$AJ$4*幕後結果_最佳化!$V1379)*12/3</f>
        <v>-0.53655233414363679</v>
      </c>
      <c r="AI378" s="90">
        <f>(幕後結果!$AK$2+幕後結果!$AK$4*幕後結果_最佳化!$W1379)*12/3</f>
        <v>-0.73551135607668472</v>
      </c>
      <c r="AJ378" s="50"/>
      <c r="AK378" s="50"/>
      <c r="AL378" s="50"/>
      <c r="AM378" s="98">
        <v>377</v>
      </c>
      <c r="AN378" s="116">
        <f t="shared" si="66"/>
        <v>8.2105572741964963E-2</v>
      </c>
      <c r="AO378" s="116">
        <f t="shared" si="67"/>
        <v>3.1946640729707612E-2</v>
      </c>
      <c r="AP378" s="116">
        <f t="shared" si="68"/>
        <v>8.659003451768843E-2</v>
      </c>
      <c r="AQ378" s="116">
        <f t="shared" si="69"/>
        <v>8.2021818268652374E-2</v>
      </c>
      <c r="AR378" s="116">
        <f t="shared" si="70"/>
        <v>0.17286510812428299</v>
      </c>
      <c r="AS378" s="116">
        <f t="shared" si="71"/>
        <v>0.11858117797745912</v>
      </c>
      <c r="AT378" s="116">
        <f t="shared" si="72"/>
        <v>6.485176525687085E-2</v>
      </c>
      <c r="AU378" s="116">
        <f t="shared" si="73"/>
        <v>6.6483934846661555E-2</v>
      </c>
      <c r="AV378" s="116">
        <f t="shared" si="74"/>
        <v>0.1609738753966172</v>
      </c>
      <c r="AW378" s="116">
        <f t="shared" si="75"/>
        <v>0.13358007214009499</v>
      </c>
      <c r="AX378" s="116">
        <f t="shared" si="76"/>
        <v>1.0000000000000002</v>
      </c>
      <c r="AY378" s="116">
        <f>SUMPRODUCT(AN378:AW378,幕後結果_最佳化!$Z$1005:$AI$1005)</f>
        <v>8.0975467138160423E-2</v>
      </c>
      <c r="AZ378" s="116">
        <f>(SUMPRODUCT(AN378:AW378,MMULT(AN378:AW378,幕後結果!$AB$9:$AK$18)))*252</f>
        <v>3.9885282703794614E-2</v>
      </c>
      <c r="BA378" s="116">
        <f t="shared" si="77"/>
        <v>0.19971300083818933</v>
      </c>
      <c r="BB378" s="92">
        <f t="shared" si="78"/>
        <v>0.1906509189605026</v>
      </c>
      <c r="BC378" s="50"/>
      <c r="BD378" s="50"/>
    </row>
    <row r="379" spans="1:56">
      <c r="A379" s="85">
        <v>378</v>
      </c>
      <c r="B379" s="116">
        <v>0.59069498860630798</v>
      </c>
      <c r="C379" s="116">
        <v>0.18805729376342195</v>
      </c>
      <c r="D379" s="116">
        <v>0.35889396291090403</v>
      </c>
      <c r="E379" s="116">
        <v>0.15029798303967379</v>
      </c>
      <c r="F379" s="116">
        <v>0.28757366415287966</v>
      </c>
      <c r="G379" s="116">
        <v>0.89469743530344292</v>
      </c>
      <c r="H379" s="116">
        <v>0.20506728002374119</v>
      </c>
      <c r="I379" s="116">
        <v>0.78217060937722827</v>
      </c>
      <c r="J379" s="116">
        <v>0.70074076179494771</v>
      </c>
      <c r="K379" s="94">
        <v>0.51538717385133892</v>
      </c>
      <c r="L379" s="95"/>
      <c r="M379" s="96">
        <v>378</v>
      </c>
      <c r="N379" s="119">
        <v>0.22933310780180149</v>
      </c>
      <c r="O379" s="119">
        <v>-0.88507795650955579</v>
      </c>
      <c r="P379" s="119">
        <v>-0.36141675338816009</v>
      </c>
      <c r="Q379" s="119">
        <v>-1.0351562085605848</v>
      </c>
      <c r="R379" s="119">
        <v>-0.56048696494976669</v>
      </c>
      <c r="S379" s="119">
        <v>1.2519032252672413</v>
      </c>
      <c r="T379" s="119">
        <v>-0.82365685666324273</v>
      </c>
      <c r="U379" s="116">
        <v>0.77954493040923423</v>
      </c>
      <c r="V379" s="116">
        <v>0.52653221306274456</v>
      </c>
      <c r="W379" s="88">
        <v>3.8579493046388497E-2</v>
      </c>
      <c r="X379" s="50"/>
      <c r="Y379" s="89">
        <v>378</v>
      </c>
      <c r="Z379" s="116">
        <f>(幕後結果!$AB$2+幕後結果!$AB$4*幕後結果_最佳化!$N1380)*12/3</f>
        <v>0.23643828607351022</v>
      </c>
      <c r="AA379" s="116">
        <f>(幕後結果!$AC$2+幕後結果!$AC$4*幕後結果_最佳化!$O1380)*12/3</f>
        <v>-2.5776950301839077</v>
      </c>
      <c r="AB379" s="116">
        <f>(幕後結果!$AD$2+幕後結果!$AD$4*幕後結果_最佳化!$P1380)*12/3</f>
        <v>0.12858078791086941</v>
      </c>
      <c r="AC379" s="116">
        <f>(幕後結果!$AE$2+幕後結果!$AE$4*幕後結果_最佳化!$Q1380)*12/3</f>
        <v>-8.7466484205392825E-2</v>
      </c>
      <c r="AD379" s="116">
        <f>(幕後結果!$AF$2+幕後結果!$AF$4*幕後結果_最佳化!$R1380)*12/3</f>
        <v>-0.68408907738437164</v>
      </c>
      <c r="AE379" s="116">
        <f>(幕後結果!$AG$2+幕後結果!$AG$4*幕後結果_最佳化!$S1380)*12/3</f>
        <v>0.37409417905786629</v>
      </c>
      <c r="AF379" s="116">
        <f>(幕後結果!$AH$2+幕後結果!$AH$4*幕後結果_最佳化!$T1380)*12/3</f>
        <v>0.36490829357056431</v>
      </c>
      <c r="AG379" s="116">
        <f>(幕後結果!$AI$2+幕後結果!$AI$4*幕後結果_最佳化!$U1380)*12/3</f>
        <v>0.19087749518865427</v>
      </c>
      <c r="AH379" s="116">
        <f>(幕後結果!$AJ$2+幕後結果!$AJ$4*幕後結果_最佳化!$V1380)*12/3</f>
        <v>5.3950812899801005E-2</v>
      </c>
      <c r="AI379" s="90">
        <f>(幕後結果!$AK$2+幕後結果!$AK$4*幕後結果_最佳化!$W1380)*12/3</f>
        <v>-0.55921712209883867</v>
      </c>
      <c r="AJ379" s="50"/>
      <c r="AK379" s="50"/>
      <c r="AL379" s="50"/>
      <c r="AM379" s="98">
        <v>378</v>
      </c>
      <c r="AN379" s="116">
        <f t="shared" si="66"/>
        <v>4.9169373756661659E-2</v>
      </c>
      <c r="AO379" s="116">
        <f t="shared" si="67"/>
        <v>0.12048337664427294</v>
      </c>
      <c r="AP379" s="116">
        <f t="shared" si="68"/>
        <v>0.12776809984730636</v>
      </c>
      <c r="AQ379" s="116">
        <f t="shared" si="69"/>
        <v>5.6729828280474522E-2</v>
      </c>
      <c r="AR379" s="116">
        <f t="shared" si="70"/>
        <v>0.10241084533089424</v>
      </c>
      <c r="AS379" s="116">
        <f t="shared" si="71"/>
        <v>0.10689345176591279</v>
      </c>
      <c r="AT379" s="116">
        <f t="shared" si="72"/>
        <v>0.13302593504956328</v>
      </c>
      <c r="AU379" s="116">
        <f t="shared" si="73"/>
        <v>0.11423328888959089</v>
      </c>
      <c r="AV379" s="116">
        <f t="shared" si="74"/>
        <v>7.8096030494225047E-2</v>
      </c>
      <c r="AW379" s="116">
        <f t="shared" si="75"/>
        <v>0.11118976994109826</v>
      </c>
      <c r="AX379" s="116">
        <f t="shared" si="76"/>
        <v>1</v>
      </c>
      <c r="AY379" s="116">
        <f>SUMPRODUCT(AN379:AW379,幕後結果_最佳化!$Z$1005:$AI$1005)</f>
        <v>-2.8169444511478847E-3</v>
      </c>
      <c r="AZ379" s="116">
        <f>(SUMPRODUCT(AN379:AW379,MMULT(AN379:AW379,幕後結果!$AB$9:$AK$18)))*252</f>
        <v>4.4107998914681326E-2</v>
      </c>
      <c r="BA379" s="116">
        <f t="shared" si="77"/>
        <v>0.21001904417143061</v>
      </c>
      <c r="BB379" s="92">
        <f t="shared" si="78"/>
        <v>-0.21767999483813893</v>
      </c>
      <c r="BC379" s="50"/>
      <c r="BD379" s="50"/>
    </row>
    <row r="380" spans="1:56">
      <c r="A380" s="85">
        <v>379</v>
      </c>
      <c r="B380" s="116">
        <v>0.88455223960754714</v>
      </c>
      <c r="C380" s="116">
        <v>0.15022100640239078</v>
      </c>
      <c r="D380" s="116">
        <v>0.5351817443019864</v>
      </c>
      <c r="E380" s="116">
        <v>9.9171731687264231E-2</v>
      </c>
      <c r="F380" s="116">
        <v>0.12275470067685434</v>
      </c>
      <c r="G380" s="116">
        <v>0.19922438683739063</v>
      </c>
      <c r="H380" s="116">
        <v>0.79564812510845062</v>
      </c>
      <c r="I380" s="116">
        <v>0.20293000786543725</v>
      </c>
      <c r="J380" s="116">
        <v>0.86858580001968133</v>
      </c>
      <c r="K380" s="94">
        <v>0.98513132184311591</v>
      </c>
      <c r="L380" s="95"/>
      <c r="M380" s="96">
        <v>379</v>
      </c>
      <c r="N380" s="119">
        <v>1.1980552187490134</v>
      </c>
      <c r="O380" s="119">
        <v>-1.0354859752420242</v>
      </c>
      <c r="P380" s="119">
        <v>8.8302173634114217E-2</v>
      </c>
      <c r="Q380" s="119">
        <v>-1.2862854360577318</v>
      </c>
      <c r="R380" s="119">
        <v>-1.1613258735025833</v>
      </c>
      <c r="S380" s="119">
        <v>-0.8443948957694537</v>
      </c>
      <c r="T380" s="119">
        <v>0.82617690042638547</v>
      </c>
      <c r="U380" s="116">
        <v>-0.83120113149176467</v>
      </c>
      <c r="V380" s="116">
        <v>1.1197310248534207</v>
      </c>
      <c r="W380" s="88">
        <v>2.1735711594734388</v>
      </c>
      <c r="X380" s="50"/>
      <c r="Y380" s="89">
        <v>379</v>
      </c>
      <c r="Z380" s="116">
        <f>(幕後結果!$AB$2+幕後結果!$AB$4*幕後結果_最佳化!$N1381)*12/3</f>
        <v>1.4391556073929257</v>
      </c>
      <c r="AA380" s="116">
        <f>(幕後結果!$AC$2+幕後結果!$AC$4*幕後結果_最佳化!$O1381)*12/3</f>
        <v>-2.7008007568592842</v>
      </c>
      <c r="AB380" s="116">
        <f>(幕後結果!$AD$2+幕後結果!$AD$4*幕後結果_最佳化!$P1381)*12/3</f>
        <v>0.79449737625511974</v>
      </c>
      <c r="AC380" s="116">
        <f>(幕後結果!$AE$2+幕後結果!$AE$4*幕後結果_最佳化!$Q1381)*12/3</f>
        <v>-0.13188067983116447</v>
      </c>
      <c r="AD380" s="116">
        <f>(幕後結果!$AF$2+幕後結果!$AF$4*幕後結果_最佳化!$R1381)*12/3</f>
        <v>-1.1190189328265505</v>
      </c>
      <c r="AE380" s="116">
        <f>(幕後結果!$AG$2+幕後結果!$AG$4*幕後結果_最佳化!$S1381)*12/3</f>
        <v>-1.1014633073688882</v>
      </c>
      <c r="AF380" s="116">
        <f>(幕後結果!$AH$2+幕後結果!$AH$4*幕後結果_最佳化!$T1381)*12/3</f>
        <v>2.1271286583487656</v>
      </c>
      <c r="AG380" s="116">
        <f>(幕後結果!$AI$2+幕後結果!$AI$4*幕後結果_最佳化!$U1381)*12/3</f>
        <v>-1.3480616533337646</v>
      </c>
      <c r="AH380" s="116">
        <f>(幕後結果!$AJ$2+幕後結果!$AJ$4*幕後結果_最佳化!$V1381)*12/3</f>
        <v>0.74962664752612229</v>
      </c>
      <c r="AI380" s="90">
        <f>(幕後結果!$AK$2+幕後結果!$AK$4*幕後結果_最佳化!$W1381)*12/3</f>
        <v>0.38337274510670899</v>
      </c>
      <c r="AJ380" s="50"/>
      <c r="AK380" s="50"/>
      <c r="AL380" s="50"/>
      <c r="AM380" s="98">
        <v>379</v>
      </c>
      <c r="AN380" s="116">
        <f t="shared" si="66"/>
        <v>0.16230223137740626</v>
      </c>
      <c r="AO380" s="116">
        <f t="shared" si="67"/>
        <v>1.5407390481275918E-2</v>
      </c>
      <c r="AP380" s="116">
        <f t="shared" si="68"/>
        <v>0.13209165817548432</v>
      </c>
      <c r="AQ380" s="116">
        <f t="shared" si="69"/>
        <v>0.17587303634591184</v>
      </c>
      <c r="AR380" s="116">
        <f t="shared" si="70"/>
        <v>0.17354148476461428</v>
      </c>
      <c r="AS380" s="116">
        <f t="shared" si="71"/>
        <v>4.5093256149951001E-2</v>
      </c>
      <c r="AT380" s="116">
        <f t="shared" si="72"/>
        <v>0.19250071560122473</v>
      </c>
      <c r="AU380" s="116">
        <f t="shared" si="73"/>
        <v>7.8334332057074033E-2</v>
      </c>
      <c r="AV380" s="116">
        <f t="shared" si="74"/>
        <v>2.4722253277306604E-2</v>
      </c>
      <c r="AW380" s="116">
        <f t="shared" si="75"/>
        <v>1.3364176975116045E-4</v>
      </c>
      <c r="AX380" s="116">
        <f t="shared" si="76"/>
        <v>1.0000000000000002</v>
      </c>
      <c r="AY380" s="116">
        <f>SUMPRODUCT(AN380:AW380,幕後結果_最佳化!$Z$1005:$AI$1005)</f>
        <v>0.35690601479249423</v>
      </c>
      <c r="AZ380" s="116">
        <f>(SUMPRODUCT(AN380:AW380,MMULT(AN380:AW380,幕後結果!$AB$9:$AK$18)))*252</f>
        <v>4.5682138347095488E-2</v>
      </c>
      <c r="BA380" s="116">
        <f t="shared" si="77"/>
        <v>0.21373380253739813</v>
      </c>
      <c r="BB380" s="92">
        <f t="shared" si="78"/>
        <v>1.4691453156435139</v>
      </c>
      <c r="BC380" s="50"/>
      <c r="BD380" s="50"/>
    </row>
    <row r="381" spans="1:56">
      <c r="A381" s="85">
        <v>380</v>
      </c>
      <c r="B381" s="116">
        <v>0.6812872350270891</v>
      </c>
      <c r="C381" s="116">
        <v>0.5441652653952973</v>
      </c>
      <c r="D381" s="116">
        <v>0.32853080472741958</v>
      </c>
      <c r="E381" s="116">
        <v>0.32495225805861061</v>
      </c>
      <c r="F381" s="116">
        <v>0.94617054596412031</v>
      </c>
      <c r="G381" s="116">
        <v>0.88663992061799424</v>
      </c>
      <c r="H381" s="116">
        <v>0.24171093657656639</v>
      </c>
      <c r="I381" s="116">
        <v>5.8635595995649714E-2</v>
      </c>
      <c r="J381" s="116">
        <v>5.7517538874301888E-2</v>
      </c>
      <c r="K381" s="94">
        <v>0.40408094645916304</v>
      </c>
      <c r="L381" s="95"/>
      <c r="M381" s="96">
        <v>380</v>
      </c>
      <c r="N381" s="119">
        <v>0.47130138053636006</v>
      </c>
      <c r="O381" s="119">
        <v>0.11093300967122327</v>
      </c>
      <c r="P381" s="119">
        <v>-0.44397368508316187</v>
      </c>
      <c r="Q381" s="119">
        <v>-0.45389484214640741</v>
      </c>
      <c r="R381" s="119">
        <v>1.6088053619706688</v>
      </c>
      <c r="S381" s="119">
        <v>1.2088508315961286</v>
      </c>
      <c r="T381" s="119">
        <v>-0.70080955677270207</v>
      </c>
      <c r="U381" s="116">
        <v>-1.5663308086880563</v>
      </c>
      <c r="V381" s="116">
        <v>-1.57595975763684</v>
      </c>
      <c r="W381" s="88">
        <v>-0.24279798976590661</v>
      </c>
      <c r="X381" s="50"/>
      <c r="Y381" s="89">
        <v>380</v>
      </c>
      <c r="Z381" s="116">
        <f>(幕後結果!$AB$2+幕後結果!$AB$4*幕後結果_最佳化!$N1382)*12/3</f>
        <v>0.5368540911210864</v>
      </c>
      <c r="AA381" s="116">
        <f>(幕後結果!$AC$2+幕後結果!$AC$4*幕後結果_最佳化!$O1382)*12/3</f>
        <v>-1.18409585075514</v>
      </c>
      <c r="AB381" s="116">
        <f>(幕後結果!$AD$2+幕後結果!$AD$4*幕後結果_最佳化!$P1382)*12/3</f>
        <v>0.23112676465281778</v>
      </c>
      <c r="AC381" s="116">
        <f>(幕後結果!$AE$2+幕後結果!$AE$4*幕後結果_最佳化!$Q1382)*12/3</f>
        <v>0.50132220101427694</v>
      </c>
      <c r="AD381" s="116">
        <f>(幕後結果!$AF$2+幕後結果!$AF$4*幕後結果_最佳化!$R1382)*12/3</f>
        <v>0.91533904279286071</v>
      </c>
      <c r="AE381" s="116">
        <f>(幕後結果!$AG$2+幕後結果!$AG$4*幕後結果_最佳化!$S1382)*12/3</f>
        <v>1.1669497853701638</v>
      </c>
      <c r="AF381" s="116">
        <f>(幕後結果!$AH$2+幕後結果!$AH$4*幕後結果_最佳化!$T1382)*12/3</f>
        <v>0.9588389256643407</v>
      </c>
      <c r="AG381" s="116">
        <f>(幕後結果!$AI$2+幕後結果!$AI$4*幕後結果_最佳化!$U1382)*12/3</f>
        <v>-2.0846651671566621</v>
      </c>
      <c r="AH381" s="116">
        <f>(幕後結果!$AJ$2+幕後結果!$AJ$4*幕後結果_最佳化!$V1382)*12/3</f>
        <v>-1.0851439088208907</v>
      </c>
      <c r="AI381" s="90">
        <f>(幕後結果!$AK$2+幕後結果!$AK$4*幕後結果_最佳化!$W1382)*12/3</f>
        <v>-0.2326545475850417</v>
      </c>
      <c r="AJ381" s="50"/>
      <c r="AK381" s="50"/>
      <c r="AL381" s="50"/>
      <c r="AM381" s="98">
        <v>380</v>
      </c>
      <c r="AN381" s="116">
        <f t="shared" si="66"/>
        <v>3.8894660386064685E-2</v>
      </c>
      <c r="AO381" s="116">
        <f t="shared" si="67"/>
        <v>0.1658792522774773</v>
      </c>
      <c r="AP381" s="116">
        <f t="shared" si="68"/>
        <v>0.14275030287897292</v>
      </c>
      <c r="AQ381" s="116">
        <f t="shared" si="69"/>
        <v>0.13580604212703531</v>
      </c>
      <c r="AR381" s="116">
        <f t="shared" si="70"/>
        <v>5.8384230764287531E-2</v>
      </c>
      <c r="AS381" s="116">
        <f t="shared" si="71"/>
        <v>8.7244494555531807E-2</v>
      </c>
      <c r="AT381" s="116">
        <f t="shared" si="72"/>
        <v>0.111799274180771</v>
      </c>
      <c r="AU381" s="116">
        <f t="shared" si="73"/>
        <v>8.49072415687952E-2</v>
      </c>
      <c r="AV381" s="116">
        <f t="shared" si="74"/>
        <v>0.1502211423349229</v>
      </c>
      <c r="AW381" s="116">
        <f t="shared" si="75"/>
        <v>2.411335892614138E-2</v>
      </c>
      <c r="AX381" s="116">
        <f t="shared" si="76"/>
        <v>1</v>
      </c>
      <c r="AY381" s="116">
        <f>SUMPRODUCT(AN381:AW381,幕後結果_最佳化!$Z$1005:$AI$1005)</f>
        <v>5.6182694215613616E-2</v>
      </c>
      <c r="AZ381" s="116">
        <f>(SUMPRODUCT(AN381:AW381,MMULT(AN381:AW381,幕後結果!$AB$9:$AK$18)))*252</f>
        <v>5.0057371687169089E-2</v>
      </c>
      <c r="BA381" s="116">
        <f t="shared" si="77"/>
        <v>0.22373504796336466</v>
      </c>
      <c r="BB381" s="92">
        <f t="shared" si="78"/>
        <v>5.9367963743385349E-2</v>
      </c>
      <c r="BC381" s="50"/>
      <c r="BD381" s="50"/>
    </row>
    <row r="382" spans="1:56">
      <c r="A382" s="85">
        <v>381</v>
      </c>
      <c r="B382" s="116">
        <v>0.67346851646325656</v>
      </c>
      <c r="C382" s="116">
        <v>0.64016520362742058</v>
      </c>
      <c r="D382" s="116">
        <v>0.642022859359481</v>
      </c>
      <c r="E382" s="116">
        <v>0.54702528380704596</v>
      </c>
      <c r="F382" s="116">
        <v>0.53445963134585717</v>
      </c>
      <c r="G382" s="116">
        <v>0.18627844534452698</v>
      </c>
      <c r="H382" s="116">
        <v>0.14729196912315712</v>
      </c>
      <c r="I382" s="116">
        <v>1.2110155008353995E-2</v>
      </c>
      <c r="J382" s="116">
        <v>0.67014378213974091</v>
      </c>
      <c r="K382" s="94">
        <v>0.13271560431682161</v>
      </c>
      <c r="L382" s="95"/>
      <c r="M382" s="96">
        <v>381</v>
      </c>
      <c r="N382" s="119">
        <v>0.44951114926909541</v>
      </c>
      <c r="O382" s="119">
        <v>0.35890041020554475</v>
      </c>
      <c r="P382" s="119">
        <v>0.36387107995915802</v>
      </c>
      <c r="Q382" s="119">
        <v>0.11814921018590198</v>
      </c>
      <c r="R382" s="119">
        <v>8.6485179077400207E-2</v>
      </c>
      <c r="S382" s="119">
        <v>-0.89169414869657915</v>
      </c>
      <c r="T382" s="119">
        <v>-1.0481186639663806</v>
      </c>
      <c r="U382" s="116">
        <v>-2.2536164109409023</v>
      </c>
      <c r="V382" s="116">
        <v>0.44031022548404208</v>
      </c>
      <c r="W382" s="88">
        <v>-1.1136457095167391</v>
      </c>
      <c r="X382" s="50"/>
      <c r="Y382" s="89">
        <v>381</v>
      </c>
      <c r="Z382" s="116">
        <f>(幕後結果!$AB$2+幕後結果!$AB$4*幕後結果_最佳化!$N1383)*12/3</f>
        <v>0.5098004208429614</v>
      </c>
      <c r="AA382" s="116">
        <f>(幕後結果!$AC$2+幕後結果!$AC$4*幕後結果_最佳化!$O1383)*12/3</f>
        <v>-0.8442719349720299</v>
      </c>
      <c r="AB382" s="116">
        <f>(幕後結果!$AD$2+幕後結果!$AD$4*幕後結果_最佳化!$P1383)*12/3</f>
        <v>0.94929811547143295</v>
      </c>
      <c r="AC382" s="116">
        <f>(幕後結果!$AE$2+幕後結果!$AE$4*幕後結果_最佳化!$Q1383)*12/3</f>
        <v>1.148187830808578</v>
      </c>
      <c r="AD382" s="116">
        <f>(幕後結果!$AF$2+幕後結果!$AF$4*幕後結果_最佳化!$R1383)*12/3</f>
        <v>4.5647708207865484E-2</v>
      </c>
      <c r="AE382" s="116">
        <f>(幕後結果!$AG$2+幕後結果!$AG$4*幕後結果_最佳化!$S1383)*12/3</f>
        <v>9.7153689681984123E-3</v>
      </c>
      <c r="AF382" s="116">
        <f>(幕後結果!$AH$2+幕後結果!$AH$4*幕後結果_最佳化!$T1383)*12/3</f>
        <v>0.38365404172774853</v>
      </c>
      <c r="AG382" s="116">
        <f>(幕後結果!$AI$2+幕後結果!$AI$4*幕後結果_最佳化!$U1383)*12/3</f>
        <v>-3.2740180008138502</v>
      </c>
      <c r="AH382" s="116">
        <f>(幕後結果!$AJ$2+幕後結果!$AJ$4*幕後結果_最佳化!$V1383)*12/3</f>
        <v>0.2227880194704529</v>
      </c>
      <c r="AI382" s="90">
        <f>(幕後結果!$AK$2+幕後結果!$AK$4*幕後結果_最佳化!$W1383)*12/3</f>
        <v>-0.94031737087227685</v>
      </c>
      <c r="AJ382" s="50"/>
      <c r="AK382" s="50"/>
      <c r="AL382" s="50"/>
      <c r="AM382" s="98">
        <v>381</v>
      </c>
      <c r="AN382" s="116">
        <f t="shared" si="66"/>
        <v>8.1016136695230955E-3</v>
      </c>
      <c r="AO382" s="116">
        <f t="shared" si="67"/>
        <v>0.15385347261560317</v>
      </c>
      <c r="AP382" s="116">
        <f t="shared" si="68"/>
        <v>0.14467263276173009</v>
      </c>
      <c r="AQ382" s="116">
        <f t="shared" si="69"/>
        <v>3.9703804951799745E-2</v>
      </c>
      <c r="AR382" s="116">
        <f t="shared" si="70"/>
        <v>0.10398760400305655</v>
      </c>
      <c r="AS382" s="116">
        <f t="shared" si="71"/>
        <v>0.13184005320084272</v>
      </c>
      <c r="AT382" s="116">
        <f t="shared" si="72"/>
        <v>8.1395419707496031E-2</v>
      </c>
      <c r="AU382" s="116">
        <f t="shared" si="73"/>
        <v>0.1685425368212056</v>
      </c>
      <c r="AV382" s="116">
        <f t="shared" si="74"/>
        <v>0.14524460242934528</v>
      </c>
      <c r="AW382" s="116">
        <f t="shared" si="75"/>
        <v>2.2658259839397777E-2</v>
      </c>
      <c r="AX382" s="116">
        <f t="shared" si="76"/>
        <v>1.0000000000000002</v>
      </c>
      <c r="AY382" s="116">
        <f>SUMPRODUCT(AN382:AW382,幕後結果_最佳化!$Z$1005:$AI$1005)</f>
        <v>-0.10600292945525175</v>
      </c>
      <c r="AZ382" s="116">
        <f>(SUMPRODUCT(AN382:AW382,MMULT(AN382:AW382,幕後結果!$AB$9:$AK$18)))*252</f>
        <v>5.1775066864184045E-2</v>
      </c>
      <c r="BA382" s="116">
        <f t="shared" si="77"/>
        <v>0.22754135198724659</v>
      </c>
      <c r="BB382" s="92">
        <f t="shared" si="78"/>
        <v>-0.65439942302706178</v>
      </c>
      <c r="BC382" s="50"/>
      <c r="BD382" s="50"/>
    </row>
    <row r="383" spans="1:56">
      <c r="A383" s="85">
        <v>382</v>
      </c>
      <c r="B383" s="116">
        <v>0.68159857199835305</v>
      </c>
      <c r="C383" s="116">
        <v>0.30273251844373306</v>
      </c>
      <c r="D383" s="116">
        <v>0.95046533248431486</v>
      </c>
      <c r="E383" s="116">
        <v>0.99965560755972716</v>
      </c>
      <c r="F383" s="116">
        <v>0.284436344535691</v>
      </c>
      <c r="G383" s="116">
        <v>0.49135663824946141</v>
      </c>
      <c r="H383" s="116">
        <v>0.23789399472437056</v>
      </c>
      <c r="I383" s="116">
        <v>0.75264629170599928</v>
      </c>
      <c r="J383" s="116">
        <v>2.7414347021958552E-2</v>
      </c>
      <c r="K383" s="94">
        <v>0.37052490074219779</v>
      </c>
      <c r="L383" s="95"/>
      <c r="M383" s="96">
        <v>382</v>
      </c>
      <c r="N383" s="119">
        <v>0.47217363616297603</v>
      </c>
      <c r="O383" s="119">
        <v>-0.51655757626482501</v>
      </c>
      <c r="P383" s="119">
        <v>1.6493823171915782</v>
      </c>
      <c r="Q383" s="119">
        <v>3.3940047890409133</v>
      </c>
      <c r="R383" s="119">
        <v>-0.5697125316602939</v>
      </c>
      <c r="S383" s="119">
        <v>-2.1667390218268107E-2</v>
      </c>
      <c r="T383" s="119">
        <v>-0.71309335773406779</v>
      </c>
      <c r="U383" s="116">
        <v>0.68284084544385182</v>
      </c>
      <c r="V383" s="116">
        <v>-1.920231265349585</v>
      </c>
      <c r="W383" s="88">
        <v>-0.3304634552637073</v>
      </c>
      <c r="X383" s="50"/>
      <c r="Y383" s="89">
        <v>382</v>
      </c>
      <c r="Z383" s="116">
        <f>(幕後結果!$AB$2+幕後結果!$AB$4*幕後結果_最佳化!$N1384)*12/3</f>
        <v>0.53793704044049795</v>
      </c>
      <c r="AA383" s="116">
        <f>(幕後結果!$AC$2+幕後結果!$AC$4*幕後結果_最佳化!$O1384)*12/3</f>
        <v>-2.0487478536391466</v>
      </c>
      <c r="AB383" s="116">
        <f>(幕後結果!$AD$2+幕後結果!$AD$4*幕後結果_最佳化!$P1384)*12/3</f>
        <v>1.9803905262061008</v>
      </c>
      <c r="AC383" s="116">
        <f>(幕後結果!$AE$2+幕後結果!$AE$4*幕後結果_最佳化!$Q1384)*12/3</f>
        <v>3.6766045587192679</v>
      </c>
      <c r="AD383" s="116">
        <f>(幕後結果!$AF$2+幕後結果!$AF$4*幕後結果_最佳化!$R1384)*12/3</f>
        <v>-9.5609268407983006E-2</v>
      </c>
      <c r="AE383" s="116">
        <f>(幕後結果!$AG$2+幕後結果!$AG$4*幕後結果_最佳化!$S1384)*12/3</f>
        <v>2.402426311530216</v>
      </c>
      <c r="AF383" s="116">
        <f>(幕後結果!$AH$2+幕後結果!$AH$4*幕後結果_最佳化!$T1384)*12/3</f>
        <v>0.29608117386810573</v>
      </c>
      <c r="AG383" s="116">
        <f>(幕後結果!$AI$2+幕後結果!$AI$4*幕後結果_最佳化!$U1384)*12/3</f>
        <v>3.5124527109918202E-2</v>
      </c>
      <c r="AH383" s="116">
        <f>(幕後結果!$AJ$2+幕後結果!$AJ$4*幕後結果_最佳化!$V1384)*12/3</f>
        <v>-1.1048669761506742</v>
      </c>
      <c r="AI383" s="90">
        <f>(幕後結果!$AK$2+幕後結果!$AK$4*幕後結果_最佳化!$W1384)*12/3</f>
        <v>-0.52558309161120986</v>
      </c>
      <c r="AJ383" s="50"/>
      <c r="AK383" s="50"/>
      <c r="AL383" s="50"/>
      <c r="AM383" s="98">
        <v>382</v>
      </c>
      <c r="AN383" s="116">
        <f t="shared" si="66"/>
        <v>0.17148362472560952</v>
      </c>
      <c r="AO383" s="116">
        <f t="shared" si="67"/>
        <v>7.2483746766970086E-2</v>
      </c>
      <c r="AP383" s="116">
        <f t="shared" si="68"/>
        <v>4.4047817525274049E-2</v>
      </c>
      <c r="AQ383" s="116">
        <f t="shared" si="69"/>
        <v>0.17789305253784832</v>
      </c>
      <c r="AR383" s="116">
        <f t="shared" si="70"/>
        <v>9.4889124872805694E-2</v>
      </c>
      <c r="AS383" s="116">
        <f t="shared" si="71"/>
        <v>4.11294211762726E-2</v>
      </c>
      <c r="AT383" s="116">
        <f t="shared" si="72"/>
        <v>6.5402957265004599E-2</v>
      </c>
      <c r="AU383" s="116">
        <f t="shared" si="73"/>
        <v>3.5100587153325605E-2</v>
      </c>
      <c r="AV383" s="116">
        <f t="shared" si="74"/>
        <v>0.18797272912013768</v>
      </c>
      <c r="AW383" s="116">
        <f t="shared" si="75"/>
        <v>0.10959693885675177</v>
      </c>
      <c r="AX383" s="116">
        <f t="shared" si="76"/>
        <v>0.99999999999999989</v>
      </c>
      <c r="AY383" s="116">
        <f>SUMPRODUCT(AN383:AW383,幕後結果_最佳化!$Z$1005:$AI$1005)</f>
        <v>0.11078785016280443</v>
      </c>
      <c r="AZ383" s="116">
        <f>(SUMPRODUCT(AN383:AW383,MMULT(AN383:AW383,幕後結果!$AB$9:$AK$18)))*252</f>
        <v>4.5525762225992486E-2</v>
      </c>
      <c r="BA383" s="116">
        <f t="shared" si="77"/>
        <v>0.21336766912068117</v>
      </c>
      <c r="BB383" s="92">
        <f t="shared" si="78"/>
        <v>0.31817308799678989</v>
      </c>
      <c r="BC383" s="50"/>
      <c r="BD383" s="50"/>
    </row>
    <row r="384" spans="1:56">
      <c r="A384" s="85">
        <v>383</v>
      </c>
      <c r="B384" s="116">
        <v>0.29690040139474161</v>
      </c>
      <c r="C384" s="116">
        <v>0.24914892973817437</v>
      </c>
      <c r="D384" s="116">
        <v>0.3372130195058467</v>
      </c>
      <c r="E384" s="116">
        <v>0.83911960613076708</v>
      </c>
      <c r="F384" s="116">
        <v>9.8030269515340995E-2</v>
      </c>
      <c r="G384" s="116">
        <v>0.69602073306666146</v>
      </c>
      <c r="H384" s="116">
        <v>0.3467218875557303</v>
      </c>
      <c r="I384" s="116">
        <v>0.57559247797577817</v>
      </c>
      <c r="J384" s="116">
        <v>0.48850971078702154</v>
      </c>
      <c r="K384" s="94">
        <v>9.334522215376917E-2</v>
      </c>
      <c r="L384" s="95"/>
      <c r="M384" s="96">
        <v>383</v>
      </c>
      <c r="N384" s="119">
        <v>-0.53333630168578627</v>
      </c>
      <c r="O384" s="119">
        <v>-0.67717037859393747</v>
      </c>
      <c r="P384" s="119">
        <v>-0.42008133283815591</v>
      </c>
      <c r="Q384" s="119">
        <v>0.99084599175906796</v>
      </c>
      <c r="R384" s="119">
        <v>-1.2928569505288841</v>
      </c>
      <c r="S384" s="119">
        <v>0.51298968826773106</v>
      </c>
      <c r="T384" s="119">
        <v>-0.39418592678445191</v>
      </c>
      <c r="U384" s="116">
        <v>0.19063056225416367</v>
      </c>
      <c r="V384" s="116">
        <v>-2.8805867074833687E-2</v>
      </c>
      <c r="W384" s="88">
        <v>-1.3204331423877185</v>
      </c>
      <c r="X384" s="50"/>
      <c r="Y384" s="89">
        <v>383</v>
      </c>
      <c r="Z384" s="116">
        <f>(幕後結果!$AB$2+幕後結果!$AB$4*幕後結果_最佳化!$N1385)*12/3</f>
        <v>-0.71045422196913588</v>
      </c>
      <c r="AA384" s="116">
        <f>(幕後結果!$AC$2+幕後結果!$AC$4*幕後結果_最佳化!$O1385)*12/3</f>
        <v>-2.3574478134798005</v>
      </c>
      <c r="AB384" s="116">
        <f>(幕後結果!$AD$2+幕後結果!$AD$4*幕後結果_最佳化!$P1385)*12/3</f>
        <v>-0.13080501600001437</v>
      </c>
      <c r="AC384" s="116">
        <f>(幕後結果!$AE$2+幕後結果!$AE$4*幕後結果_最佳化!$Q1385)*12/3</f>
        <v>1.3584119114935218</v>
      </c>
      <c r="AD384" s="116">
        <f>(幕後結果!$AF$2+幕後結果!$AF$4*幕後結果_最佳化!$R1385)*12/3</f>
        <v>-0.96191531979584399</v>
      </c>
      <c r="AE384" s="116">
        <f>(幕後結果!$AG$2+幕後結果!$AG$4*幕後結果_最佳化!$S1385)*12/3</f>
        <v>0.76009793108834367</v>
      </c>
      <c r="AF384" s="116">
        <f>(幕後結果!$AH$2+幕後結果!$AH$4*幕後結果_最佳化!$T1385)*12/3</f>
        <v>0.2487420466864585</v>
      </c>
      <c r="AG384" s="116">
        <f>(幕後結果!$AI$2+幕後結果!$AI$4*幕後結果_最佳化!$U1385)*12/3</f>
        <v>-1.0758947711660678</v>
      </c>
      <c r="AH384" s="116">
        <f>(幕後結果!$AJ$2+幕後結果!$AJ$4*幕後結果_最佳化!$V1385)*12/3</f>
        <v>-0.40380798501929194</v>
      </c>
      <c r="AI384" s="90">
        <f>(幕後結果!$AK$2+幕後結果!$AK$4*幕後結果_最佳化!$W1385)*12/3</f>
        <v>-1.3906505133509572</v>
      </c>
      <c r="AJ384" s="50"/>
      <c r="AK384" s="50"/>
      <c r="AL384" s="50"/>
      <c r="AM384" s="98">
        <v>383</v>
      </c>
      <c r="AN384" s="116">
        <f t="shared" si="66"/>
        <v>0.14627948640975033</v>
      </c>
      <c r="AO384" s="116">
        <f t="shared" si="67"/>
        <v>5.6052373823911567E-2</v>
      </c>
      <c r="AP384" s="116">
        <f t="shared" si="68"/>
        <v>0.17082809217794212</v>
      </c>
      <c r="AQ384" s="116">
        <f t="shared" si="69"/>
        <v>9.5293736283856137E-2</v>
      </c>
      <c r="AR384" s="116">
        <f t="shared" si="70"/>
        <v>3.5967791970950312E-2</v>
      </c>
      <c r="AS384" s="116">
        <f t="shared" si="71"/>
        <v>0.1734500775204294</v>
      </c>
      <c r="AT384" s="116">
        <f t="shared" si="72"/>
        <v>7.2273302041866022E-2</v>
      </c>
      <c r="AU384" s="116">
        <f t="shared" si="73"/>
        <v>4.6555527481300686E-2</v>
      </c>
      <c r="AV384" s="116">
        <f t="shared" si="74"/>
        <v>0.13453768181093551</v>
      </c>
      <c r="AW384" s="116">
        <f t="shared" si="75"/>
        <v>6.8761930479057848E-2</v>
      </c>
      <c r="AX384" s="116">
        <f t="shared" si="76"/>
        <v>0.99999999999999989</v>
      </c>
      <c r="AY384" s="116">
        <f>SUMPRODUCT(AN384:AW384,幕後結果_最佳化!$Z$1005:$AI$1005)</f>
        <v>0.17385408495651508</v>
      </c>
      <c r="AZ384" s="116">
        <f>(SUMPRODUCT(AN384:AW384,MMULT(AN384:AW384,幕後結果!$AB$9:$AK$18)))*252</f>
        <v>5.223478428158957E-2</v>
      </c>
      <c r="BA384" s="116">
        <f t="shared" si="77"/>
        <v>0.22854930383090116</v>
      </c>
      <c r="BB384" s="92">
        <f t="shared" si="78"/>
        <v>0.57297958366744917</v>
      </c>
      <c r="BC384" s="50"/>
      <c r="BD384" s="50"/>
    </row>
    <row r="385" spans="1:56">
      <c r="A385" s="85">
        <v>384</v>
      </c>
      <c r="B385" s="116">
        <v>0.72270250819249693</v>
      </c>
      <c r="C385" s="116">
        <v>0.43681540863370238</v>
      </c>
      <c r="D385" s="116">
        <v>0.64973240191572912</v>
      </c>
      <c r="E385" s="116">
        <v>0.51043160953696742</v>
      </c>
      <c r="F385" s="116">
        <v>0.43034302461041074</v>
      </c>
      <c r="G385" s="116">
        <v>0.46749751070339496</v>
      </c>
      <c r="H385" s="116">
        <v>0.29919940001854362</v>
      </c>
      <c r="I385" s="116">
        <v>0.73599224012157483</v>
      </c>
      <c r="J385" s="116">
        <v>0.14831612734396016</v>
      </c>
      <c r="K385" s="94">
        <v>0.4242122305773568</v>
      </c>
      <c r="L385" s="95"/>
      <c r="M385" s="96">
        <v>384</v>
      </c>
      <c r="N385" s="119">
        <v>0.59088872119634894</v>
      </c>
      <c r="O385" s="119">
        <v>-0.159048303753449</v>
      </c>
      <c r="P385" s="119">
        <v>0.38459810791164534</v>
      </c>
      <c r="Q385" s="119">
        <v>2.6151147828397104E-2</v>
      </c>
      <c r="R385" s="119">
        <v>-0.17550091837459525</v>
      </c>
      <c r="S385" s="119">
        <v>-8.156199845943049E-2</v>
      </c>
      <c r="T385" s="119">
        <v>-0.52670451459082179</v>
      </c>
      <c r="U385" s="116">
        <v>0.6310382424794172</v>
      </c>
      <c r="V385" s="116">
        <v>-1.0436826174368763</v>
      </c>
      <c r="W385" s="88">
        <v>-0.19112908496104708</v>
      </c>
      <c r="X385" s="50"/>
      <c r="Y385" s="89">
        <v>384</v>
      </c>
      <c r="Z385" s="116">
        <f>(幕後結果!$AB$2+幕後結果!$AB$4*幕後結果_最佳化!$N1386)*12/3</f>
        <v>0.68532780138011828</v>
      </c>
      <c r="AA385" s="116">
        <f>(幕後結果!$AC$2+幕後結果!$AC$4*幕後結果_最佳化!$O1386)*12/3</f>
        <v>-1.5457594348636212</v>
      </c>
      <c r="AB385" s="116">
        <f>(幕後結果!$AD$2+幕後結果!$AD$4*幕後結果_最佳化!$P1386)*12/3</f>
        <v>0.95722154270336868</v>
      </c>
      <c r="AC385" s="116">
        <f>(幕後結果!$AE$2+幕後結果!$AE$4*幕後結果_最佳化!$Q1386)*12/3</f>
        <v>1.0051647636483065</v>
      </c>
      <c r="AD385" s="116">
        <f>(幕後結果!$AF$2+幕後結果!$AF$4*幕後結果_最佳化!$R1386)*12/3</f>
        <v>-0.19852926576645505</v>
      </c>
      <c r="AE385" s="116">
        <f>(幕後結果!$AG$2+幕後結果!$AG$4*幕後結果_最佳化!$S1386)*12/3</f>
        <v>0.42519225550083101</v>
      </c>
      <c r="AF385" s="116">
        <f>(幕後結果!$AH$2+幕後結果!$AH$4*幕後結果_最佳化!$T1386)*12/3</f>
        <v>0.81678831132348551</v>
      </c>
      <c r="AG385" s="116">
        <f>(幕後結果!$AI$2+幕後結果!$AI$4*幕後結果_最佳化!$U1386)*12/3</f>
        <v>0.14948188094294179</v>
      </c>
      <c r="AH385" s="116">
        <f>(幕後結果!$AJ$2+幕後結果!$AJ$4*幕後結果_最佳化!$V1386)*12/3</f>
        <v>-0.52908249944568353</v>
      </c>
      <c r="AI385" s="90">
        <f>(幕後結果!$AK$2+幕後結果!$AK$4*幕後結果_最佳化!$W1386)*12/3</f>
        <v>-0.49715166239689196</v>
      </c>
      <c r="AJ385" s="50"/>
      <c r="AK385" s="50"/>
      <c r="AL385" s="50"/>
      <c r="AM385" s="98">
        <v>384</v>
      </c>
      <c r="AN385" s="116">
        <f t="shared" si="66"/>
        <v>4.1454219654318142E-2</v>
      </c>
      <c r="AO385" s="116">
        <f t="shared" si="67"/>
        <v>0.16464191206837114</v>
      </c>
      <c r="AP385" s="116">
        <f t="shared" si="68"/>
        <v>0.1475983353399517</v>
      </c>
      <c r="AQ385" s="116">
        <f t="shared" si="69"/>
        <v>0.13692054320770192</v>
      </c>
      <c r="AR385" s="116">
        <f t="shared" si="70"/>
        <v>0.10791926356013493</v>
      </c>
      <c r="AS385" s="116">
        <f t="shared" si="71"/>
        <v>0.12378759989610826</v>
      </c>
      <c r="AT385" s="116">
        <f t="shared" si="72"/>
        <v>0.14017978645337956</v>
      </c>
      <c r="AU385" s="116">
        <f t="shared" si="73"/>
        <v>2.0796947036007603E-2</v>
      </c>
      <c r="AV385" s="116">
        <f t="shared" si="74"/>
        <v>0.11528569665562695</v>
      </c>
      <c r="AW385" s="116">
        <f t="shared" si="75"/>
        <v>1.4156961283999759E-3</v>
      </c>
      <c r="AX385" s="116">
        <f t="shared" si="76"/>
        <v>1</v>
      </c>
      <c r="AY385" s="116">
        <f>SUMPRODUCT(AN385:AW385,幕後結果_最佳化!$Z$1005:$AI$1005)</f>
        <v>0.16208636054431</v>
      </c>
      <c r="AZ385" s="116">
        <f>(SUMPRODUCT(AN385:AW385,MMULT(AN385:AW385,幕後結果!$AB$9:$AK$18)))*252</f>
        <v>4.9981823737259817E-2</v>
      </c>
      <c r="BA385" s="116">
        <f t="shared" si="77"/>
        <v>0.22356615069652164</v>
      </c>
      <c r="BB385" s="92">
        <f t="shared" si="78"/>
        <v>0.53311451743917493</v>
      </c>
      <c r="BC385" s="50"/>
      <c r="BD385" s="50"/>
    </row>
    <row r="386" spans="1:56">
      <c r="A386" s="85">
        <v>385</v>
      </c>
      <c r="B386" s="116">
        <v>0.19138841584802391</v>
      </c>
      <c r="C386" s="116">
        <v>0.70307580758534227</v>
      </c>
      <c r="D386" s="116">
        <v>6.2631591581422175E-2</v>
      </c>
      <c r="E386" s="116">
        <v>0.69549743217070548</v>
      </c>
      <c r="F386" s="116">
        <v>0.78277390457429941</v>
      </c>
      <c r="G386" s="116">
        <v>0.89378866660733824</v>
      </c>
      <c r="H386" s="116">
        <v>0.78643200197508967</v>
      </c>
      <c r="I386" s="116">
        <v>0.39819726816149092</v>
      </c>
      <c r="J386" s="116">
        <v>0.49754734911954457</v>
      </c>
      <c r="K386" s="94">
        <v>0.53765231700836735</v>
      </c>
      <c r="L386" s="95"/>
      <c r="M386" s="96">
        <v>385</v>
      </c>
      <c r="N386" s="119">
        <v>-0.87279131983296265</v>
      </c>
      <c r="O386" s="119">
        <v>0.53326755337256215</v>
      </c>
      <c r="P386" s="119">
        <v>-1.5330514314657016</v>
      </c>
      <c r="Q386" s="119">
        <v>0.51149407576865213</v>
      </c>
      <c r="R386" s="119">
        <v>0.78159574068469506</v>
      </c>
      <c r="S386" s="119">
        <v>1.2469313600544449</v>
      </c>
      <c r="T386" s="119">
        <v>0.79410209851651459</v>
      </c>
      <c r="U386" s="116">
        <v>-0.25801602936722384</v>
      </c>
      <c r="V386" s="116">
        <v>-6.1479227733214443E-3</v>
      </c>
      <c r="W386" s="88">
        <v>9.4520918866009995E-2</v>
      </c>
      <c r="X386" s="50"/>
      <c r="Y386" s="89">
        <v>385</v>
      </c>
      <c r="Z386" s="116">
        <f>(幕後結果!$AB$2+幕後結果!$AB$4*幕後結果_最佳化!$N1387)*12/3</f>
        <v>-1.1319047344749387</v>
      </c>
      <c r="AA386" s="116">
        <f>(幕後結果!$AC$2+幕後結果!$AC$4*幕後結果_最佳化!$O1387)*12/3</f>
        <v>-0.71886964303601442</v>
      </c>
      <c r="AB386" s="116">
        <f>(幕後結果!$AD$2+幕後結果!$AD$4*幕後結果_最佳化!$P1387)*12/3</f>
        <v>-1.07387599806547</v>
      </c>
      <c r="AC386" s="116">
        <f>(幕後結果!$AE$2+幕後結果!$AE$4*幕後結果_最佳化!$Q1387)*12/3</f>
        <v>0.93765455035008138</v>
      </c>
      <c r="AD386" s="116">
        <f>(幕後結果!$AF$2+幕後結果!$AF$4*幕後結果_最佳化!$R1387)*12/3</f>
        <v>0.43129500890172306</v>
      </c>
      <c r="AE386" s="116">
        <f>(幕後結果!$AG$2+幕後結果!$AG$4*幕後結果_最佳化!$S1387)*12/3</f>
        <v>1.2671649787295931</v>
      </c>
      <c r="AF386" s="116">
        <f>(幕後結果!$AH$2+幕後結果!$AH$4*幕後結果_最佳化!$T1387)*12/3</f>
        <v>1.6604346453526053</v>
      </c>
      <c r="AG386" s="116">
        <f>(幕後結果!$AI$2+幕後結果!$AI$4*幕後結果_最佳化!$U1387)*12/3</f>
        <v>-1.4165737290038332</v>
      </c>
      <c r="AH386" s="116">
        <f>(幕後結果!$AJ$2+幕後結果!$AJ$4*幕後結果_最佳化!$V1387)*12/3</f>
        <v>0.14574001853091265</v>
      </c>
      <c r="AI386" s="90">
        <f>(幕後結果!$AK$2+幕後結果!$AK$4*幕後結果_最佳化!$W1387)*12/3</f>
        <v>-0.23005821143699623</v>
      </c>
      <c r="AJ386" s="50"/>
      <c r="AK386" s="50"/>
      <c r="AL386" s="50"/>
      <c r="AM386" s="98">
        <v>385</v>
      </c>
      <c r="AN386" s="116">
        <f t="shared" si="66"/>
        <v>3.5439375066260798E-2</v>
      </c>
      <c r="AO386" s="116">
        <f t="shared" si="67"/>
        <v>2.9180734022523726E-2</v>
      </c>
      <c r="AP386" s="116">
        <f t="shared" si="68"/>
        <v>0.11351532260395043</v>
      </c>
      <c r="AQ386" s="116">
        <f t="shared" si="69"/>
        <v>0.11984257483212944</v>
      </c>
      <c r="AR386" s="116">
        <f t="shared" si="70"/>
        <v>0.14481169990421414</v>
      </c>
      <c r="AS386" s="116">
        <f t="shared" si="71"/>
        <v>9.6917513479849365E-2</v>
      </c>
      <c r="AT386" s="116">
        <f t="shared" si="72"/>
        <v>0.22105480327142607</v>
      </c>
      <c r="AU386" s="116">
        <f t="shared" si="73"/>
        <v>4.4395274031479942E-2</v>
      </c>
      <c r="AV386" s="116">
        <f t="shared" si="74"/>
        <v>0.12982159095986961</v>
      </c>
      <c r="AW386" s="116">
        <f t="shared" si="75"/>
        <v>6.5021111828296535E-2</v>
      </c>
      <c r="AX386" s="116">
        <f t="shared" si="76"/>
        <v>1.0000000000000002</v>
      </c>
      <c r="AY386" s="116">
        <f>SUMPRODUCT(AN386:AW386,幕後結果_最佳化!$Z$1005:$AI$1005)</f>
        <v>0.35112226073719061</v>
      </c>
      <c r="AZ386" s="116">
        <f>(SUMPRODUCT(AN386:AW386,MMULT(AN386:AW386,幕後結果!$AB$9:$AK$18)))*252</f>
        <v>4.0582353885062886E-2</v>
      </c>
      <c r="BA386" s="116">
        <f t="shared" si="77"/>
        <v>0.20145062393813251</v>
      </c>
      <c r="BB386" s="92">
        <f t="shared" si="78"/>
        <v>1.5300139295267148</v>
      </c>
      <c r="BC386" s="50"/>
      <c r="BD386" s="50"/>
    </row>
    <row r="387" spans="1:56">
      <c r="A387" s="85">
        <v>386</v>
      </c>
      <c r="B387" s="116">
        <v>0.92753557379179652</v>
      </c>
      <c r="C387" s="116">
        <v>0.66028496592450359</v>
      </c>
      <c r="D387" s="116">
        <v>0.80888290441114652</v>
      </c>
      <c r="E387" s="116">
        <v>0.31159765015229968</v>
      </c>
      <c r="F387" s="116">
        <v>0.24038655449165458</v>
      </c>
      <c r="G387" s="116">
        <v>0.97014547891976544</v>
      </c>
      <c r="H387" s="116">
        <v>0.15010421760619197</v>
      </c>
      <c r="I387" s="116">
        <v>0.23743080964474506</v>
      </c>
      <c r="J387" s="116">
        <v>4.0785502910215543E-2</v>
      </c>
      <c r="K387" s="94">
        <v>0.51726962439640012</v>
      </c>
      <c r="L387" s="95"/>
      <c r="M387" s="96">
        <v>386</v>
      </c>
      <c r="N387" s="119">
        <v>1.4576796909157785</v>
      </c>
      <c r="O387" s="119">
        <v>0.41324097778431079</v>
      </c>
      <c r="P387" s="119">
        <v>0.87378712882982601</v>
      </c>
      <c r="Q387" s="119">
        <v>-0.491326838788533</v>
      </c>
      <c r="R387" s="119">
        <v>-0.7050596607407178</v>
      </c>
      <c r="S387" s="119">
        <v>1.8829359970851083</v>
      </c>
      <c r="T387" s="119">
        <v>-1.0359865117095597</v>
      </c>
      <c r="U387" s="116">
        <v>-0.71459130465503373</v>
      </c>
      <c r="V387" s="116">
        <v>-1.7416425794622288</v>
      </c>
      <c r="W387" s="88">
        <v>4.330205738394427E-2</v>
      </c>
      <c r="X387" s="50"/>
      <c r="Y387" s="89">
        <v>386</v>
      </c>
      <c r="Z387" s="116">
        <f>(幕後結果!$AB$2+幕後結果!$AB$4*幕後結果_最佳化!$N1388)*12/3</f>
        <v>1.7614924738530682</v>
      </c>
      <c r="AA387" s="116">
        <f>(幕後結果!$AC$2+幕後結果!$AC$4*幕後結果_最佳化!$O1388)*12/3</f>
        <v>-0.68179187182222079</v>
      </c>
      <c r="AB387" s="116">
        <f>(幕後結果!$AD$2+幕後結果!$AD$4*幕後結果_最佳化!$P1388)*12/3</f>
        <v>1.7000178597954756</v>
      </c>
      <c r="AC387" s="116">
        <f>(幕後結果!$AE$2+幕後結果!$AE$4*幕後結果_最佳化!$Q1388)*12/3</f>
        <v>0.89588387674976422</v>
      </c>
      <c r="AD387" s="116">
        <f>(幕後結果!$AF$2+幕後結果!$AF$4*幕後結果_最佳化!$R1388)*12/3</f>
        <v>-0.52047489097182165</v>
      </c>
      <c r="AE387" s="116">
        <f>(幕後結果!$AG$2+幕後結果!$AG$4*幕後結果_最佳化!$S1388)*12/3</f>
        <v>1.9439537255069095</v>
      </c>
      <c r="AF387" s="116">
        <f>(幕後結果!$AH$2+幕後結果!$AH$4*幕後結果_最佳化!$T1388)*12/3</f>
        <v>0.41961889068848746</v>
      </c>
      <c r="AG387" s="116">
        <f>(幕後結果!$AI$2+幕後結果!$AI$4*幕後結果_最佳化!$U1388)*12/3</f>
        <v>-0.98844403949903159</v>
      </c>
      <c r="AH387" s="116">
        <f>(幕後結果!$AJ$2+幕後結果!$AJ$4*幕後結果_最佳化!$V1388)*12/3</f>
        <v>-0.93055746021931596</v>
      </c>
      <c r="AI387" s="90">
        <f>(幕後結果!$AK$2+幕後結果!$AK$4*幕後結果_最佳化!$W1388)*12/3</f>
        <v>-0.19043539741018059</v>
      </c>
      <c r="AJ387" s="50"/>
      <c r="AK387" s="50"/>
      <c r="AL387" s="50"/>
      <c r="AM387" s="98">
        <v>386</v>
      </c>
      <c r="AN387" s="116">
        <f t="shared" si="66"/>
        <v>6.8098404006671887E-2</v>
      </c>
      <c r="AO387" s="116">
        <f t="shared" si="67"/>
        <v>0.23880024236946476</v>
      </c>
      <c r="AP387" s="116">
        <f t="shared" si="68"/>
        <v>8.6503426111250059E-2</v>
      </c>
      <c r="AQ387" s="116">
        <f t="shared" si="69"/>
        <v>0.14720196875642683</v>
      </c>
      <c r="AR387" s="116">
        <f t="shared" si="70"/>
        <v>1.721950038512321E-2</v>
      </c>
      <c r="AS387" s="116">
        <f t="shared" si="71"/>
        <v>0.12513699091572028</v>
      </c>
      <c r="AT387" s="116">
        <f t="shared" si="72"/>
        <v>1.0601554365032302E-3</v>
      </c>
      <c r="AU387" s="116">
        <f t="shared" si="73"/>
        <v>0.22056189934675047</v>
      </c>
      <c r="AV387" s="116">
        <f t="shared" si="74"/>
        <v>8.2876630451405031E-2</v>
      </c>
      <c r="AW387" s="116">
        <f t="shared" si="75"/>
        <v>1.2540782220684233E-2</v>
      </c>
      <c r="AX387" s="116">
        <f t="shared" si="76"/>
        <v>1</v>
      </c>
      <c r="AY387" s="116">
        <f>SUMPRODUCT(AN387:AW387,幕後結果_最佳化!$Z$1005:$AI$1005)</f>
        <v>-0.28836293925977491</v>
      </c>
      <c r="AZ387" s="116">
        <f>(SUMPRODUCT(AN387:AW387,MMULT(AN387:AW387,幕後結果!$AB$9:$AK$18)))*252</f>
        <v>6.8946826381793808E-2</v>
      </c>
      <c r="BA387" s="116">
        <f t="shared" si="77"/>
        <v>0.26257727697154948</v>
      </c>
      <c r="BB387" s="92">
        <f t="shared" si="78"/>
        <v>-1.2615826589429808</v>
      </c>
      <c r="BC387" s="50"/>
      <c r="BD387" s="50"/>
    </row>
    <row r="388" spans="1:56">
      <c r="A388" s="85">
        <v>387</v>
      </c>
      <c r="B388" s="116">
        <v>8.0285366694674121E-2</v>
      </c>
      <c r="C388" s="116">
        <v>0.61448874571970724</v>
      </c>
      <c r="D388" s="116">
        <v>0.67528345347413365</v>
      </c>
      <c r="E388" s="116">
        <v>0.19195185166023365</v>
      </c>
      <c r="F388" s="116">
        <v>0.68544629830500381</v>
      </c>
      <c r="G388" s="116">
        <v>0.34875182532430093</v>
      </c>
      <c r="H388" s="116">
        <v>0.8637091752523578</v>
      </c>
      <c r="I388" s="116">
        <v>0.53259719772635217</v>
      </c>
      <c r="J388" s="116">
        <v>0.78053392495701734</v>
      </c>
      <c r="K388" s="94">
        <v>0.20800607223410039</v>
      </c>
      <c r="L388" s="95"/>
      <c r="M388" s="96">
        <v>387</v>
      </c>
      <c r="N388" s="119">
        <v>-1.4031546304036295</v>
      </c>
      <c r="O388" s="119">
        <v>0.29103767108143075</v>
      </c>
      <c r="P388" s="119">
        <v>0.45454988867197776</v>
      </c>
      <c r="Q388" s="119">
        <v>-0.87072613783858721</v>
      </c>
      <c r="R388" s="119">
        <v>0.48298356832807937</v>
      </c>
      <c r="S388" s="119">
        <v>-0.38869247357117781</v>
      </c>
      <c r="T388" s="119">
        <v>1.0971366764208417</v>
      </c>
      <c r="U388" s="116">
        <v>8.1800190549116802E-2</v>
      </c>
      <c r="V388" s="116">
        <v>0.77399770220071318</v>
      </c>
      <c r="W388" s="88">
        <v>-0.81335919988808258</v>
      </c>
      <c r="X388" s="50"/>
      <c r="Y388" s="89">
        <v>387</v>
      </c>
      <c r="Z388" s="116">
        <f>(幕後結果!$AB$2+幕後結果!$AB$4*幕後結果_最佳化!$N1389)*12/3</f>
        <v>-1.7903775132080846</v>
      </c>
      <c r="AA388" s="116">
        <f>(幕後結果!$AC$2+幕後結果!$AC$4*幕後結果_最佳化!$O1389)*12/3</f>
        <v>-1.0987607414592961</v>
      </c>
      <c r="AB388" s="116">
        <f>(幕後結果!$AD$2+幕後結果!$AD$4*幕後結果_最佳化!$P1389)*12/3</f>
        <v>0.46294079383832781</v>
      </c>
      <c r="AC388" s="116">
        <f>(幕後結果!$AE$2+幕後結果!$AE$4*幕後結果_最佳化!$Q1389)*12/3</f>
        <v>0.33038222568712095</v>
      </c>
      <c r="AD388" s="116">
        <f>(幕後結果!$AF$2+幕後結果!$AF$4*幕後結果_最佳化!$R1389)*12/3</f>
        <v>0.30257164794264324</v>
      </c>
      <c r="AE388" s="116">
        <f>(幕後結果!$AG$2+幕後結果!$AG$4*幕後結果_最佳化!$S1389)*12/3</f>
        <v>-0.52484447497446041</v>
      </c>
      <c r="AF388" s="116">
        <f>(幕後結果!$AH$2+幕後結果!$AH$4*幕後結果_最佳化!$T1389)*12/3</f>
        <v>2.1159621678319476</v>
      </c>
      <c r="AG388" s="116">
        <f>(幕後結果!$AI$2+幕後結果!$AI$4*幕後結果_最佳化!$U1389)*12/3</f>
        <v>-1.3935129048424486</v>
      </c>
      <c r="AH388" s="116">
        <f>(幕後結果!$AJ$2+幕後結果!$AJ$4*幕後結果_最佳化!$V1389)*12/3</f>
        <v>0.77035941473476865</v>
      </c>
      <c r="AI388" s="90">
        <f>(幕後結果!$AK$2+幕後結果!$AK$4*幕後結果_最佳化!$W1389)*12/3</f>
        <v>-0.97189059794100474</v>
      </c>
      <c r="AJ388" s="50"/>
      <c r="AK388" s="50"/>
      <c r="AL388" s="50"/>
      <c r="AM388" s="98">
        <v>387</v>
      </c>
      <c r="AN388" s="116">
        <f t="shared" ref="AN388:AN451" si="79">B1389/SUM($B1389:$K1389)</f>
        <v>3.2168377853671389E-2</v>
      </c>
      <c r="AO388" s="116">
        <f t="shared" ref="AO388:AO451" si="80">C1389/SUM($B1389:$K1389)</f>
        <v>9.1273799069664582E-2</v>
      </c>
      <c r="AP388" s="116">
        <f t="shared" ref="AP388:AP451" si="81">D1389/SUM($B1389:$K1389)</f>
        <v>0.17499135796731441</v>
      </c>
      <c r="AQ388" s="116">
        <f t="shared" ref="AQ388:AQ451" si="82">E1389/SUM($B1389:$K1389)</f>
        <v>3.3252888374134752E-2</v>
      </c>
      <c r="AR388" s="116">
        <f t="shared" ref="AR388:AR451" si="83">F1389/SUM($B1389:$K1389)</f>
        <v>3.7444067865453082E-2</v>
      </c>
      <c r="AS388" s="116">
        <f t="shared" ref="AS388:AS451" si="84">G1389/SUM($B1389:$K1389)</f>
        <v>0.21761690142142645</v>
      </c>
      <c r="AT388" s="116">
        <f t="shared" ref="AT388:AT451" si="85">H1389/SUM($B1389:$K1389)</f>
        <v>0.21720616040643292</v>
      </c>
      <c r="AU388" s="116">
        <f t="shared" ref="AU388:AU451" si="86">I1389/SUM($B1389:$K1389)</f>
        <v>0.16055097888761632</v>
      </c>
      <c r="AV388" s="116">
        <f t="shared" ref="AV388:AV451" si="87">J1389/SUM($B1389:$K1389)</f>
        <v>1.3280673311899902E-2</v>
      </c>
      <c r="AW388" s="116">
        <f t="shared" ref="AW388:AW451" si="88">K1389/SUM($B1389:$K1389)</f>
        <v>2.2214794842386022E-2</v>
      </c>
      <c r="AX388" s="116">
        <f t="shared" ref="AX388:AX451" si="89">SUM(AN388:AW388)</f>
        <v>0.99999999999999978</v>
      </c>
      <c r="AY388" s="116">
        <f>SUMPRODUCT(AN388:AW388,幕後結果_最佳化!$Z$1005:$AI$1005)</f>
        <v>0.16688814717629763</v>
      </c>
      <c r="AZ388" s="116">
        <f>(SUMPRODUCT(AN388:AW388,MMULT(AN388:AW388,幕後結果!$AB$9:$AK$18)))*252</f>
        <v>5.3068035683914314E-2</v>
      </c>
      <c r="BA388" s="116">
        <f t="shared" ref="BA388:BA451" si="90">AZ388^0.5</f>
        <v>0.23036500533699625</v>
      </c>
      <c r="BB388" s="92">
        <f t="shared" ref="BB388:BB451" si="91">(AY388-$BC$2)/$BA388</f>
        <v>0.53822474900177619</v>
      </c>
      <c r="BC388" s="50"/>
      <c r="BD388" s="50"/>
    </row>
    <row r="389" spans="1:56">
      <c r="A389" s="85">
        <v>388</v>
      </c>
      <c r="B389" s="116">
        <v>0.45019627524339478</v>
      </c>
      <c r="C389" s="116">
        <v>0.24739173464033892</v>
      </c>
      <c r="D389" s="116">
        <v>0.94490158013303427</v>
      </c>
      <c r="E389" s="116">
        <v>6.6850255253264379E-2</v>
      </c>
      <c r="F389" s="116">
        <v>0.5556533358086424</v>
      </c>
      <c r="G389" s="116">
        <v>0.77158961127356251</v>
      </c>
      <c r="H389" s="116">
        <v>0.2233395859850611</v>
      </c>
      <c r="I389" s="116">
        <v>4.3998907705688373E-2</v>
      </c>
      <c r="J389" s="116">
        <v>0.50706463032970195</v>
      </c>
      <c r="K389" s="94">
        <v>0.95667243526770318</v>
      </c>
      <c r="L389" s="95"/>
      <c r="M389" s="96">
        <v>388</v>
      </c>
      <c r="N389" s="119">
        <v>-0.12516547339063411</v>
      </c>
      <c r="O389" s="119">
        <v>-0.68272050647472304</v>
      </c>
      <c r="P389" s="119">
        <v>1.5973090264403127</v>
      </c>
      <c r="Q389" s="119">
        <v>-1.4996676648095304</v>
      </c>
      <c r="R389" s="119">
        <v>0.13995780565856972</v>
      </c>
      <c r="S389" s="119">
        <v>0.74409206838321429</v>
      </c>
      <c r="T389" s="119">
        <v>-0.76096299218910635</v>
      </c>
      <c r="U389" s="116">
        <v>-1.7060551312448071</v>
      </c>
      <c r="V389" s="116">
        <v>1.7709327758118867E-2</v>
      </c>
      <c r="W389" s="88">
        <v>1.7133121437882251</v>
      </c>
      <c r="X389" s="50"/>
      <c r="Y389" s="89">
        <v>388</v>
      </c>
      <c r="Z389" s="116">
        <f>(幕後結果!$AB$2+幕後結果!$AB$4*幕後結果_最佳化!$N1390)*12/3</f>
        <v>-0.20368956810172392</v>
      </c>
      <c r="AA389" s="116">
        <f>(幕後結果!$AC$2+幕後結果!$AC$4*幕後結果_最佳化!$O1390)*12/3</f>
        <v>-2.3296323419390443</v>
      </c>
      <c r="AB389" s="116">
        <f>(幕後結果!$AD$2+幕後結果!$AD$4*幕後結果_最佳化!$P1390)*12/3</f>
        <v>1.738514420209845</v>
      </c>
      <c r="AC389" s="116">
        <f>(幕後結果!$AE$2+幕後結果!$AE$4*幕後結果_最佳化!$Q1390)*12/3</f>
        <v>5.133368258335369E-2</v>
      </c>
      <c r="AD389" s="116">
        <f>(幕後結果!$AF$2+幕後結果!$AF$4*幕後結果_最佳化!$R1390)*12/3</f>
        <v>-2.5329917883428366E-2</v>
      </c>
      <c r="AE389" s="116">
        <f>(幕後結果!$AG$2+幕後結果!$AG$4*幕後結果_最佳化!$S1390)*12/3</f>
        <v>0.15440847128082025</v>
      </c>
      <c r="AF389" s="116">
        <f>(幕後結果!$AH$2+幕後結果!$AH$4*幕後結果_最佳化!$T1390)*12/3</f>
        <v>0.72040568294951013</v>
      </c>
      <c r="AG389" s="116">
        <f>(幕後結果!$AI$2+幕後結果!$AI$4*幕後結果_最佳化!$U1390)*12/3</f>
        <v>-2.7735672310520685</v>
      </c>
      <c r="AH389" s="116">
        <f>(幕後結果!$AJ$2+幕後結果!$AJ$4*幕後結果_最佳化!$V1390)*12/3</f>
        <v>-0.30902453620468945</v>
      </c>
      <c r="AI389" s="90">
        <f>(幕後結果!$AK$2+幕後結果!$AK$4*幕後結果_最佳化!$W1390)*12/3</f>
        <v>0.11009297505973542</v>
      </c>
      <c r="AJ389" s="50"/>
      <c r="AK389" s="50"/>
      <c r="AL389" s="50"/>
      <c r="AM389" s="98">
        <v>388</v>
      </c>
      <c r="AN389" s="116">
        <f t="shared" si="79"/>
        <v>0.16631935553987845</v>
      </c>
      <c r="AO389" s="116">
        <f t="shared" si="80"/>
        <v>6.9389576436523062E-2</v>
      </c>
      <c r="AP389" s="116">
        <f t="shared" si="81"/>
        <v>8.8731907036438129E-2</v>
      </c>
      <c r="AQ389" s="116">
        <f t="shared" si="82"/>
        <v>4.8034752141677885E-2</v>
      </c>
      <c r="AR389" s="116">
        <f t="shared" si="83"/>
        <v>0.14038039635400962</v>
      </c>
      <c r="AS389" s="116">
        <f t="shared" si="84"/>
        <v>3.3686753282532574E-2</v>
      </c>
      <c r="AT389" s="116">
        <f t="shared" si="85"/>
        <v>0.13740065971694909</v>
      </c>
      <c r="AU389" s="116">
        <f t="shared" si="86"/>
        <v>6.321604633175637E-2</v>
      </c>
      <c r="AV389" s="116">
        <f t="shared" si="87"/>
        <v>9.2404350719012748E-2</v>
      </c>
      <c r="AW389" s="116">
        <f t="shared" si="88"/>
        <v>0.16043620244122203</v>
      </c>
      <c r="AX389" s="116">
        <f t="shared" si="89"/>
        <v>1</v>
      </c>
      <c r="AY389" s="116">
        <f>SUMPRODUCT(AN389:AW389,幕後結果_最佳化!$Z$1005:$AI$1005)</f>
        <v>3.9216002900092195E-2</v>
      </c>
      <c r="AZ389" s="116">
        <f>(SUMPRODUCT(AN389:AW389,MMULT(AN389:AW389,幕後結果!$AB$9:$AK$18)))*252</f>
        <v>4.4793993666421672E-2</v>
      </c>
      <c r="BA389" s="116">
        <f t="shared" si="90"/>
        <v>0.21164591578015785</v>
      </c>
      <c r="BB389" s="92">
        <f t="shared" si="91"/>
        <v>-1.7406417158243061E-2</v>
      </c>
      <c r="BC389" s="50"/>
      <c r="BD389" s="50"/>
    </row>
    <row r="390" spans="1:56">
      <c r="A390" s="85">
        <v>389</v>
      </c>
      <c r="B390" s="116">
        <v>0.38690962217915081</v>
      </c>
      <c r="C390" s="116">
        <v>0.57717088007627959</v>
      </c>
      <c r="D390" s="116">
        <v>0.91997262462483853</v>
      </c>
      <c r="E390" s="116">
        <v>0.41930076952796735</v>
      </c>
      <c r="F390" s="116">
        <v>0.67047468600221682</v>
      </c>
      <c r="G390" s="116">
        <v>0.56680633400054448</v>
      </c>
      <c r="H390" s="116">
        <v>0.48119620396003993</v>
      </c>
      <c r="I390" s="116">
        <v>5.8969940126059717E-2</v>
      </c>
      <c r="J390" s="116">
        <v>8.4209323782549417E-2</v>
      </c>
      <c r="K390" s="94">
        <v>0.67266880072172008</v>
      </c>
      <c r="L390" s="95"/>
      <c r="M390" s="96">
        <v>389</v>
      </c>
      <c r="N390" s="119">
        <v>-0.28738278073907053</v>
      </c>
      <c r="O390" s="119">
        <v>0.19466113466357945</v>
      </c>
      <c r="P390" s="119">
        <v>1.4048874442854065</v>
      </c>
      <c r="Q390" s="119">
        <v>-0.20368260165125981</v>
      </c>
      <c r="R390" s="119">
        <v>0.44122429290836729</v>
      </c>
      <c r="S390" s="119">
        <v>0.16824907869927858</v>
      </c>
      <c r="T390" s="119">
        <v>-4.7151592807219499E-2</v>
      </c>
      <c r="U390" s="116">
        <v>-1.5634793874799817</v>
      </c>
      <c r="V390" s="116">
        <v>-1.3773028076127292</v>
      </c>
      <c r="W390" s="88">
        <v>0.44729455408451213</v>
      </c>
      <c r="X390" s="50"/>
      <c r="Y390" s="89">
        <v>389</v>
      </c>
      <c r="Z390" s="116">
        <f>(幕後結果!$AB$2+幕後結果!$AB$4*幕後結果_最佳化!$N1391)*12/3</f>
        <v>-0.40509053042206405</v>
      </c>
      <c r="AA390" s="116">
        <f>(幕後結果!$AC$2+幕後結果!$AC$4*幕後結果_最佳化!$O1391)*12/3</f>
        <v>-1.1346307177190023</v>
      </c>
      <c r="AB390" s="116">
        <f>(幕後結果!$AD$2+幕後結果!$AD$4*幕後結果_最佳化!$P1391)*12/3</f>
        <v>1.6121420415684764</v>
      </c>
      <c r="AC390" s="116">
        <f>(幕後結果!$AE$2+幕後結果!$AE$4*幕後結果_最佳化!$Q1391)*12/3</f>
        <v>1.0879067589847113</v>
      </c>
      <c r="AD390" s="116">
        <f>(幕後結果!$AF$2+幕後結果!$AF$4*幕後結果_最佳化!$R1391)*12/3</f>
        <v>0.36891175887342625</v>
      </c>
      <c r="AE390" s="116">
        <f>(幕後結果!$AG$2+幕後結果!$AG$4*幕後結果_最佳化!$S1391)*12/3</f>
        <v>0.63336891275535201</v>
      </c>
      <c r="AF390" s="116">
        <f>(幕後結果!$AH$2+幕後結果!$AH$4*幕後結果_最佳化!$T1391)*12/3</f>
        <v>1.2880618992912041</v>
      </c>
      <c r="AG390" s="116">
        <f>(幕後結果!$AI$2+幕後結果!$AI$4*幕後結果_最佳化!$U1391)*12/3</f>
        <v>-2.7272730508399099</v>
      </c>
      <c r="AH390" s="116">
        <f>(幕後結果!$AJ$2+幕後結果!$AJ$4*幕後結果_最佳化!$V1391)*12/3</f>
        <v>-0.82100935225603633</v>
      </c>
      <c r="AI390" s="90">
        <f>(幕後結果!$AK$2+幕後結果!$AK$4*幕後結果_最佳化!$W1391)*12/3</f>
        <v>-0.29680660945158743</v>
      </c>
      <c r="AJ390" s="50"/>
      <c r="AK390" s="50"/>
      <c r="AL390" s="50"/>
      <c r="AM390" s="98">
        <v>389</v>
      </c>
      <c r="AN390" s="116">
        <f t="shared" si="79"/>
        <v>0.20460163543835649</v>
      </c>
      <c r="AO390" s="116">
        <f t="shared" si="80"/>
        <v>0.15002547842873903</v>
      </c>
      <c r="AP390" s="116">
        <f t="shared" si="81"/>
        <v>0.12438650145909672</v>
      </c>
      <c r="AQ390" s="116">
        <f t="shared" si="82"/>
        <v>2.4542889451258417E-5</v>
      </c>
      <c r="AR390" s="116">
        <f t="shared" si="83"/>
        <v>3.896970431163977E-2</v>
      </c>
      <c r="AS390" s="116">
        <f t="shared" si="84"/>
        <v>3.227080817511211E-2</v>
      </c>
      <c r="AT390" s="116">
        <f t="shared" si="85"/>
        <v>0.14619555300640349</v>
      </c>
      <c r="AU390" s="116">
        <f t="shared" si="86"/>
        <v>7.6176036542878994E-2</v>
      </c>
      <c r="AV390" s="116">
        <f t="shared" si="87"/>
        <v>5.5639485249577333E-2</v>
      </c>
      <c r="AW390" s="116">
        <f t="shared" si="88"/>
        <v>0.17171025449874475</v>
      </c>
      <c r="AX390" s="116">
        <f t="shared" si="89"/>
        <v>0.99999999999999989</v>
      </c>
      <c r="AY390" s="116">
        <f>SUMPRODUCT(AN390:AW390,幕後結果_最佳化!$Z$1005:$AI$1005)</f>
        <v>-0.10075052127217249</v>
      </c>
      <c r="AZ390" s="116">
        <f>(SUMPRODUCT(AN390:AW390,MMULT(AN390:AW390,幕後結果!$AB$9:$AK$18)))*252</f>
        <v>5.7401284410800592E-2</v>
      </c>
      <c r="BA390" s="116">
        <f t="shared" si="90"/>
        <v>0.23958565151277442</v>
      </c>
      <c r="BB390" s="92">
        <f t="shared" si="91"/>
        <v>-0.59957898298643819</v>
      </c>
      <c r="BC390" s="50"/>
      <c r="BD390" s="50"/>
    </row>
    <row r="391" spans="1:56">
      <c r="A391" s="85">
        <v>390</v>
      </c>
      <c r="B391" s="116">
        <v>0.79987124902054574</v>
      </c>
      <c r="C391" s="116">
        <v>0.16104581205485102</v>
      </c>
      <c r="D391" s="116">
        <v>0.72245384135271618</v>
      </c>
      <c r="E391" s="116">
        <v>0.83063486662827413</v>
      </c>
      <c r="F391" s="116">
        <v>0.62650508235669866</v>
      </c>
      <c r="G391" s="116">
        <v>0.26136271976042891</v>
      </c>
      <c r="H391" s="116">
        <v>0.21790579163001222</v>
      </c>
      <c r="I391" s="116">
        <v>0.30802574195758714</v>
      </c>
      <c r="J391" s="116">
        <v>0.20361951836547898</v>
      </c>
      <c r="K391" s="94">
        <v>0.81990504919657603</v>
      </c>
      <c r="L391" s="95"/>
      <c r="M391" s="96">
        <v>390</v>
      </c>
      <c r="N391" s="119">
        <v>0.84116143506307428</v>
      </c>
      <c r="O391" s="119">
        <v>-0.99016879104435895</v>
      </c>
      <c r="P391" s="119">
        <v>0.59014667749919736</v>
      </c>
      <c r="Q391" s="119">
        <v>0.95667708679994767</v>
      </c>
      <c r="R391" s="119">
        <v>0.32261103531402552</v>
      </c>
      <c r="S391" s="119">
        <v>-0.63914987083852159</v>
      </c>
      <c r="T391" s="119">
        <v>-0.77928545071919308</v>
      </c>
      <c r="U391" s="116">
        <v>-0.50145422738244294</v>
      </c>
      <c r="V391" s="116">
        <v>-0.82876210251628513</v>
      </c>
      <c r="W391" s="88">
        <v>0.91500329257841684</v>
      </c>
      <c r="X391" s="50"/>
      <c r="Y391" s="89">
        <v>390</v>
      </c>
      <c r="Z391" s="116">
        <f>(幕後結果!$AB$2+幕後結果!$AB$4*幕後結果_最佳化!$N1392)*12/3</f>
        <v>0.99605398861125816</v>
      </c>
      <c r="AA391" s="116">
        <f>(幕後結果!$AC$2+幕後結果!$AC$4*幕後結果_最佳化!$O1392)*12/3</f>
        <v>-2.6693591148720714</v>
      </c>
      <c r="AB391" s="116">
        <f>(幕後結果!$AD$2+幕後結果!$AD$4*幕後結果_最佳化!$P1392)*12/3</f>
        <v>1.1261802904820746</v>
      </c>
      <c r="AC391" s="116">
        <f>(幕後結果!$AE$2+幕後結果!$AE$4*幕後結果_最佳化!$Q1392)*12/3</f>
        <v>1.5994982102986626</v>
      </c>
      <c r="AD391" s="116">
        <f>(幕後結果!$AF$2+幕後結果!$AF$4*幕後結果_最佳化!$R1392)*12/3</f>
        <v>0.13283496564477373</v>
      </c>
      <c r="AE391" s="116">
        <f>(幕後結果!$AG$2+幕後結果!$AG$4*幕後結果_最佳化!$S1392)*12/3</f>
        <v>0.45705296360295983</v>
      </c>
      <c r="AF391" s="116">
        <f>(幕後結果!$AH$2+幕後結果!$AH$4*幕後結果_最佳化!$T1392)*12/3</f>
        <v>0.71063933914647903</v>
      </c>
      <c r="AG391" s="116">
        <f>(幕後結果!$AI$2+幕後結果!$AI$4*幕後結果_最佳化!$U1392)*12/3</f>
        <v>-0.94714287430408628</v>
      </c>
      <c r="AH391" s="116">
        <f>(幕後結果!$AJ$2+幕後結果!$AJ$4*幕後結果_最佳化!$V1392)*12/3</f>
        <v>-0.68496684954732967</v>
      </c>
      <c r="AI391" s="90">
        <f>(幕後結果!$AK$2+幕後結果!$AK$4*幕後結果_最佳化!$W1392)*12/3</f>
        <v>3.8871489783511848E-3</v>
      </c>
      <c r="AJ391" s="50"/>
      <c r="AK391" s="50"/>
      <c r="AL391" s="50"/>
      <c r="AM391" s="98">
        <v>390</v>
      </c>
      <c r="AN391" s="116">
        <f t="shared" si="79"/>
        <v>0.18259082903992185</v>
      </c>
      <c r="AO391" s="116">
        <f t="shared" si="80"/>
        <v>0.15085668482095971</v>
      </c>
      <c r="AP391" s="116">
        <f t="shared" si="81"/>
        <v>7.5683107166095651E-2</v>
      </c>
      <c r="AQ391" s="116">
        <f t="shared" si="82"/>
        <v>0.2030642969646318</v>
      </c>
      <c r="AR391" s="116">
        <f t="shared" si="83"/>
        <v>0.19423779386371301</v>
      </c>
      <c r="AS391" s="116">
        <f t="shared" si="84"/>
        <v>3.3234621416492707E-2</v>
      </c>
      <c r="AT391" s="116">
        <f t="shared" si="85"/>
        <v>3.0651204044786502E-2</v>
      </c>
      <c r="AU391" s="116">
        <f t="shared" si="86"/>
        <v>0.10026404703741075</v>
      </c>
      <c r="AV391" s="116">
        <f t="shared" si="87"/>
        <v>6.1749381855102248E-3</v>
      </c>
      <c r="AW391" s="116">
        <f t="shared" si="88"/>
        <v>2.3242477460477657E-2</v>
      </c>
      <c r="AX391" s="116">
        <f t="shared" si="89"/>
        <v>0.99999999999999989</v>
      </c>
      <c r="AY391" s="116">
        <f>SUMPRODUCT(AN391:AW391,幕後結果_最佳化!$Z$1005:$AI$1005)</f>
        <v>-5.0269939933272459E-2</v>
      </c>
      <c r="AZ391" s="116">
        <f>(SUMPRODUCT(AN391:AW391,MMULT(AN391:AW391,幕後結果!$AB$9:$AK$18)))*252</f>
        <v>4.9466744941331936E-2</v>
      </c>
      <c r="BA391" s="116">
        <f t="shared" si="90"/>
        <v>0.22241120686991458</v>
      </c>
      <c r="BB391" s="92">
        <f t="shared" si="91"/>
        <v>-0.41890847698050732</v>
      </c>
      <c r="BC391" s="50"/>
      <c r="BD391" s="50"/>
    </row>
    <row r="392" spans="1:56">
      <c r="A392" s="85">
        <v>391</v>
      </c>
      <c r="B392" s="116">
        <v>0.85723916782275356</v>
      </c>
      <c r="C392" s="116">
        <v>0.7696165103101209</v>
      </c>
      <c r="D392" s="116">
        <v>2.6718983186746703E-2</v>
      </c>
      <c r="E392" s="116">
        <v>0.18142872641835917</v>
      </c>
      <c r="F392" s="116">
        <v>0.77955871266644294</v>
      </c>
      <c r="G392" s="116">
        <v>0.31482671331380252</v>
      </c>
      <c r="H392" s="116">
        <v>0.93000015635879252</v>
      </c>
      <c r="I392" s="116">
        <v>0.97296057023301397</v>
      </c>
      <c r="J392" s="116">
        <v>0.52947354609536168</v>
      </c>
      <c r="K392" s="94">
        <v>0.72906508363854883</v>
      </c>
      <c r="L392" s="95"/>
      <c r="M392" s="96">
        <v>391</v>
      </c>
      <c r="N392" s="119">
        <v>1.0679974449128973</v>
      </c>
      <c r="O392" s="119">
        <v>0.73758449647471624</v>
      </c>
      <c r="P392" s="119">
        <v>-1.9313647078844141</v>
      </c>
      <c r="Q392" s="119">
        <v>-0.90993374367782165</v>
      </c>
      <c r="R392" s="119">
        <v>0.7707037061823977</v>
      </c>
      <c r="S392" s="119">
        <v>-0.48221471219321865</v>
      </c>
      <c r="T392" s="119">
        <v>1.475792192708518</v>
      </c>
      <c r="U392" s="116">
        <v>1.9262043768693329</v>
      </c>
      <c r="V392" s="116">
        <v>7.3946559877010265E-2</v>
      </c>
      <c r="W392" s="88">
        <v>0.60998788530865578</v>
      </c>
      <c r="X392" s="50"/>
      <c r="Y392" s="89">
        <v>391</v>
      </c>
      <c r="Z392" s="116">
        <f>(幕後結果!$AB$2+幕後結果!$AB$4*幕後結果_最佳化!$N1393)*12/3</f>
        <v>1.2776823266684973</v>
      </c>
      <c r="AA392" s="116">
        <f>(幕後結果!$AC$2+幕後結果!$AC$4*幕後結果_最佳化!$O1393)*12/3</f>
        <v>-0.26868042011577842</v>
      </c>
      <c r="AB392" s="116">
        <f>(幕後結果!$AD$2+幕後結果!$AD$4*幕後結果_最佳化!$P1393)*12/3</f>
        <v>-0.81351342209291155</v>
      </c>
      <c r="AC392" s="116">
        <f>(幕後結果!$AE$2+幕後結果!$AE$4*幕後結果_最佳化!$Q1393)*12/3</f>
        <v>-3.6042252575166134E-2</v>
      </c>
      <c r="AD392" s="116">
        <f>(幕後結果!$AF$2+幕後結果!$AF$4*幕後結果_最佳化!$R1393)*12/3</f>
        <v>0.21515653918845926</v>
      </c>
      <c r="AE392" s="116">
        <f>(幕後結果!$AG$2+幕後結果!$AG$4*幕後結果_最佳化!$S1393)*12/3</f>
        <v>-0.38617399038628869</v>
      </c>
      <c r="AF392" s="116">
        <f>(幕後結果!$AH$2+幕後結果!$AH$4*幕後結果_最佳化!$T1393)*12/3</f>
        <v>2.9139176606857817</v>
      </c>
      <c r="AG392" s="116">
        <f>(幕後結果!$AI$2+幕後結果!$AI$4*幕後結果_最佳化!$U1393)*12/3</f>
        <v>2.029649499529588</v>
      </c>
      <c r="AH392" s="116">
        <f>(幕後結果!$AJ$2+幕後結果!$AJ$4*幕後結果_最佳化!$V1393)*12/3</f>
        <v>0.96360463996309387</v>
      </c>
      <c r="AI392" s="90">
        <f>(幕後結果!$AK$2+幕後結果!$AK$4*幕後結果_最佳化!$W1393)*12/3</f>
        <v>0.35684126284578715</v>
      </c>
      <c r="AJ392" s="50"/>
      <c r="AK392" s="50"/>
      <c r="AL392" s="50"/>
      <c r="AM392" s="98">
        <v>391</v>
      </c>
      <c r="AN392" s="116">
        <f t="shared" si="79"/>
        <v>0.1779243418183738</v>
      </c>
      <c r="AO392" s="116">
        <f t="shared" si="80"/>
        <v>6.7058751198256453E-2</v>
      </c>
      <c r="AP392" s="116">
        <f t="shared" si="81"/>
        <v>0.10232086897322308</v>
      </c>
      <c r="AQ392" s="116">
        <f t="shared" si="82"/>
        <v>3.6767536626093458E-2</v>
      </c>
      <c r="AR392" s="116">
        <f t="shared" si="83"/>
        <v>0.156296351021461</v>
      </c>
      <c r="AS392" s="116">
        <f t="shared" si="84"/>
        <v>5.7853635834503002E-3</v>
      </c>
      <c r="AT392" s="116">
        <f t="shared" si="85"/>
        <v>0.10131259328380156</v>
      </c>
      <c r="AU392" s="116">
        <f t="shared" si="86"/>
        <v>5.1579271952887543E-2</v>
      </c>
      <c r="AV392" s="116">
        <f t="shared" si="87"/>
        <v>0.15285107495957995</v>
      </c>
      <c r="AW392" s="116">
        <f t="shared" si="88"/>
        <v>0.14810384658287287</v>
      </c>
      <c r="AX392" s="116">
        <f t="shared" si="89"/>
        <v>1</v>
      </c>
      <c r="AY392" s="116">
        <f>SUMPRODUCT(AN392:AW392,幕後結果_最佳化!$Z$1005:$AI$1005)</f>
        <v>8.1378126084394389E-3</v>
      </c>
      <c r="AZ392" s="116">
        <f>(SUMPRODUCT(AN392:AW392,MMULT(AN392:AW392,幕後結果!$AB$9:$AK$18)))*252</f>
        <v>4.5978812987964565E-2</v>
      </c>
      <c r="BA392" s="116">
        <f t="shared" si="90"/>
        <v>0.21442670773008796</v>
      </c>
      <c r="BB392" s="92">
        <f t="shared" si="91"/>
        <v>-0.16211687321766774</v>
      </c>
      <c r="BC392" s="50"/>
      <c r="BD392" s="50"/>
    </row>
    <row r="393" spans="1:56">
      <c r="A393" s="85">
        <v>392</v>
      </c>
      <c r="B393" s="116">
        <v>0.3882649959976634</v>
      </c>
      <c r="C393" s="116">
        <v>0.76120397592125566</v>
      </c>
      <c r="D393" s="116">
        <v>0.91527715345151117</v>
      </c>
      <c r="E393" s="116">
        <v>0.46269435388295221</v>
      </c>
      <c r="F393" s="116">
        <v>0.94499523988100131</v>
      </c>
      <c r="G393" s="116">
        <v>0.98700693813814677</v>
      </c>
      <c r="H393" s="116">
        <v>0.9711031736482183</v>
      </c>
      <c r="I393" s="116">
        <v>0.6855725651771758</v>
      </c>
      <c r="J393" s="116">
        <v>0.44596651989557334</v>
      </c>
      <c r="K393" s="94">
        <v>0.7320472962476039</v>
      </c>
      <c r="L393" s="95"/>
      <c r="M393" s="96">
        <v>392</v>
      </c>
      <c r="N393" s="119">
        <v>-0.2838439237058521</v>
      </c>
      <c r="O393" s="119">
        <v>0.71018076358298821</v>
      </c>
      <c r="P393" s="119">
        <v>1.3739870812445705</v>
      </c>
      <c r="Q393" s="119">
        <v>-9.3648089219117547E-2</v>
      </c>
      <c r="R393" s="119">
        <v>1.5981503506402277</v>
      </c>
      <c r="S393" s="119">
        <v>2.2264190786770235</v>
      </c>
      <c r="T393" s="119">
        <v>1.897259838843933</v>
      </c>
      <c r="U393" s="116">
        <v>0.48333925802504929</v>
      </c>
      <c r="V393" s="116">
        <v>-0.13585863107576385</v>
      </c>
      <c r="W393" s="88">
        <v>0.61901662391931933</v>
      </c>
      <c r="X393" s="50"/>
      <c r="Y393" s="89">
        <v>392</v>
      </c>
      <c r="Z393" s="116">
        <f>(幕後結果!$AB$2+幕後結果!$AB$4*幕後結果_最佳化!$N1394)*12/3</f>
        <v>-0.4006968610679465</v>
      </c>
      <c r="AA393" s="116">
        <f>(幕後結果!$AC$2+幕後結果!$AC$4*幕後結果_最佳化!$O1394)*12/3</f>
        <v>-0.42389959954190815</v>
      </c>
      <c r="AB393" s="116">
        <f>(幕後結果!$AD$2+幕後結果!$AD$4*幕後結果_最佳化!$P1394)*12/3</f>
        <v>1.6388084298905028</v>
      </c>
      <c r="AC393" s="116">
        <f>(幕後結果!$AE$2+幕後結果!$AE$4*幕後結果_最佳化!$Q1394)*12/3</f>
        <v>1.2498224020140765</v>
      </c>
      <c r="AD393" s="116">
        <f>(幕後結果!$AF$2+幕後結果!$AF$4*幕後結果_最佳化!$R1394)*12/3</f>
        <v>1.2096715753041727</v>
      </c>
      <c r="AE393" s="116">
        <f>(幕後結果!$AG$2+幕後結果!$AG$4*幕後結果_最佳化!$S1394)*12/3</f>
        <v>2.4359989190529729</v>
      </c>
      <c r="AF393" s="116">
        <f>(幕後結果!$AH$2+幕後結果!$AH$4*幕後結果_最佳化!$T1394)*12/3</f>
        <v>3.2404274651456775</v>
      </c>
      <c r="AG393" s="116">
        <f>(幕後結果!$AI$2+幕後結果!$AI$4*幕後結果_最佳化!$U1394)*12/3</f>
        <v>-8.5243096189447587E-2</v>
      </c>
      <c r="AH393" s="116">
        <f>(幕後結果!$AJ$2+幕後結果!$AJ$4*幕後結果_最佳化!$V1394)*12/3</f>
        <v>0.89663367367569313</v>
      </c>
      <c r="AI393" s="90">
        <f>(幕後結果!$AK$2+幕後結果!$AK$4*幕後結果_最佳化!$W1394)*12/3</f>
        <v>0.46146360370690315</v>
      </c>
      <c r="AJ393" s="50"/>
      <c r="AK393" s="50"/>
      <c r="AL393" s="50"/>
      <c r="AM393" s="98">
        <v>392</v>
      </c>
      <c r="AN393" s="116">
        <f t="shared" si="79"/>
        <v>0.1452506739367167</v>
      </c>
      <c r="AO393" s="116">
        <f t="shared" si="80"/>
        <v>0.13300966641074871</v>
      </c>
      <c r="AP393" s="116">
        <f t="shared" si="81"/>
        <v>0.12782822425028068</v>
      </c>
      <c r="AQ393" s="116">
        <f t="shared" si="82"/>
        <v>7.4982131625925638E-2</v>
      </c>
      <c r="AR393" s="116">
        <f t="shared" si="83"/>
        <v>0.17898292490591364</v>
      </c>
      <c r="AS393" s="116">
        <f t="shared" si="84"/>
        <v>8.3568641522359169E-2</v>
      </c>
      <c r="AT393" s="116">
        <f t="shared" si="85"/>
        <v>5.921672636141416E-2</v>
      </c>
      <c r="AU393" s="116">
        <f t="shared" si="86"/>
        <v>0.113072357054992</v>
      </c>
      <c r="AV393" s="116">
        <f t="shared" si="87"/>
        <v>3.0546190798318152E-2</v>
      </c>
      <c r="AW393" s="116">
        <f t="shared" si="88"/>
        <v>5.3542463133331351E-2</v>
      </c>
      <c r="AX393" s="116">
        <f t="shared" si="89"/>
        <v>1.0000000000000002</v>
      </c>
      <c r="AY393" s="116">
        <f>SUMPRODUCT(AN393:AW393,幕後結果_最佳化!$Z$1005:$AI$1005)</f>
        <v>-8.5814550150536434E-2</v>
      </c>
      <c r="AZ393" s="116">
        <f>(SUMPRODUCT(AN393:AW393,MMULT(AN393:AW393,幕後結果!$AB$9:$AK$18)))*252</f>
        <v>4.817522881778253E-2</v>
      </c>
      <c r="BA393" s="116">
        <f t="shared" si="90"/>
        <v>0.21948856192927807</v>
      </c>
      <c r="BB393" s="92">
        <f t="shared" si="91"/>
        <v>-0.58642942037230095</v>
      </c>
      <c r="BC393" s="50"/>
      <c r="BD393" s="50"/>
    </row>
    <row r="394" spans="1:56">
      <c r="A394" s="85">
        <v>393</v>
      </c>
      <c r="B394" s="116">
        <v>9.8835005796450659E-2</v>
      </c>
      <c r="C394" s="116">
        <v>6.6251704142206824E-2</v>
      </c>
      <c r="D394" s="116">
        <v>0.98429639242747946</v>
      </c>
      <c r="E394" s="116">
        <v>0.67191916809979491</v>
      </c>
      <c r="F394" s="116">
        <v>0.42476902964525776</v>
      </c>
      <c r="G394" s="116">
        <v>3.2412689737810529E-2</v>
      </c>
      <c r="H394" s="116">
        <v>0.75453483050153225</v>
      </c>
      <c r="I394" s="116">
        <v>0.55689043581234254</v>
      </c>
      <c r="J394" s="116">
        <v>0.94196488806535306</v>
      </c>
      <c r="K394" s="94">
        <v>0.46385736813700551</v>
      </c>
      <c r="L394" s="95"/>
      <c r="M394" s="96">
        <v>393</v>
      </c>
      <c r="N394" s="119">
        <v>-1.288218219196188</v>
      </c>
      <c r="O394" s="119">
        <v>-1.504302839550919</v>
      </c>
      <c r="P394" s="119">
        <v>2.1518748173334954</v>
      </c>
      <c r="Q394" s="119">
        <v>0.44521876959138312</v>
      </c>
      <c r="R394" s="119">
        <v>-0.18970786253045455</v>
      </c>
      <c r="S394" s="119">
        <v>-1.8464604323346885</v>
      </c>
      <c r="T394" s="119">
        <v>0.68882986547626501</v>
      </c>
      <c r="U394" s="116">
        <v>0.14308996725750719</v>
      </c>
      <c r="V394" s="116">
        <v>1.5714841902142702</v>
      </c>
      <c r="W394" s="88">
        <v>-9.0720430633778229E-2</v>
      </c>
      <c r="X394" s="50"/>
      <c r="Y394" s="89">
        <v>393</v>
      </c>
      <c r="Z394" s="116">
        <f>(幕後結果!$AB$2+幕後結果!$AB$4*幕後結果_最佳化!$N1395)*12/3</f>
        <v>-1.6476781662567548</v>
      </c>
      <c r="AA394" s="116">
        <f>(幕後結果!$AC$2+幕後結果!$AC$4*幕後結果_最佳化!$O1395)*12/3</f>
        <v>-3.5628846366388824</v>
      </c>
      <c r="AB394" s="116">
        <f>(幕後結果!$AD$2+幕後結果!$AD$4*幕後結果_最佳化!$P1395)*12/3</f>
        <v>1.7850049561494323</v>
      </c>
      <c r="AC394" s="116">
        <f>(幕後結果!$AE$2+幕後結果!$AE$4*幕後結果_最佳化!$Q1395)*12/3</f>
        <v>1.3809768920268735</v>
      </c>
      <c r="AD394" s="116">
        <f>(幕後結果!$AF$2+幕後結果!$AF$4*幕後結果_最佳化!$R1395)*12/3</f>
        <v>-7.7223620166784995E-2</v>
      </c>
      <c r="AE394" s="116">
        <f>(幕後結果!$AG$2+幕後結果!$AG$4*幕後結果_最佳化!$S1395)*12/3</f>
        <v>-1.0527998665680476</v>
      </c>
      <c r="AF394" s="116">
        <f>(幕後結果!$AH$2+幕後結果!$AH$4*幕後結果_最佳化!$T1395)*12/3</f>
        <v>1.6940843523222728</v>
      </c>
      <c r="AG394" s="116">
        <f>(幕後結果!$AI$2+幕後結果!$AI$4*幕後結果_最佳化!$U1395)*12/3</f>
        <v>-1.390283219853635</v>
      </c>
      <c r="AH394" s="116">
        <f>(幕後結果!$AJ$2+幕後結果!$AJ$4*幕後結果_最佳化!$V1395)*12/3</f>
        <v>0.87169823933179114</v>
      </c>
      <c r="AI394" s="90">
        <f>(幕後結果!$AK$2+幕後結果!$AK$4*幕後結果_最佳化!$W1395)*12/3</f>
        <v>-0.98904969262042763</v>
      </c>
      <c r="AJ394" s="50"/>
      <c r="AK394" s="50"/>
      <c r="AL394" s="50"/>
      <c r="AM394" s="98">
        <v>393</v>
      </c>
      <c r="AN394" s="116">
        <f t="shared" si="79"/>
        <v>3.5022104580250693E-2</v>
      </c>
      <c r="AO394" s="116">
        <f t="shared" si="80"/>
        <v>0.14590364564594036</v>
      </c>
      <c r="AP394" s="116">
        <f t="shared" si="81"/>
        <v>0.15427678406036896</v>
      </c>
      <c r="AQ394" s="116">
        <f t="shared" si="82"/>
        <v>0.17543368771699064</v>
      </c>
      <c r="AR394" s="116">
        <f t="shared" si="83"/>
        <v>2.6403785712695957E-2</v>
      </c>
      <c r="AS394" s="116">
        <f t="shared" si="84"/>
        <v>4.6726793983396797E-2</v>
      </c>
      <c r="AT394" s="116">
        <f t="shared" si="85"/>
        <v>7.7832520720452526E-3</v>
      </c>
      <c r="AU394" s="116">
        <f t="shared" si="86"/>
        <v>6.5525828354191989E-2</v>
      </c>
      <c r="AV394" s="116">
        <f t="shared" si="87"/>
        <v>0.17716191107473223</v>
      </c>
      <c r="AW394" s="116">
        <f t="shared" si="88"/>
        <v>0.16576220679938719</v>
      </c>
      <c r="AX394" s="116">
        <f t="shared" si="89"/>
        <v>1</v>
      </c>
      <c r="AY394" s="116">
        <f>SUMPRODUCT(AN394:AW394,幕後結果_最佳化!$Z$1005:$AI$1005)</f>
        <v>-4.8210105550389022E-2</v>
      </c>
      <c r="AZ394" s="116">
        <f>(SUMPRODUCT(AN394:AW394,MMULT(AN394:AW394,幕後結果!$AB$9:$AK$18)))*252</f>
        <v>4.8553210752925152E-2</v>
      </c>
      <c r="BA394" s="116">
        <f t="shared" si="90"/>
        <v>0.22034793112921472</v>
      </c>
      <c r="BB394" s="92">
        <f t="shared" si="91"/>
        <v>-0.41348291805363463</v>
      </c>
      <c r="BC394" s="50"/>
      <c r="BD394" s="50"/>
    </row>
    <row r="395" spans="1:56">
      <c r="A395" s="85">
        <v>394</v>
      </c>
      <c r="B395" s="116">
        <v>0.7199397461763688</v>
      </c>
      <c r="C395" s="116">
        <v>0.41163949173566139</v>
      </c>
      <c r="D395" s="116">
        <v>0.85873756891657105</v>
      </c>
      <c r="E395" s="116">
        <v>0.24360686632185913</v>
      </c>
      <c r="F395" s="116">
        <v>0.19142379988804081</v>
      </c>
      <c r="G395" s="116">
        <v>0.90639611132949116</v>
      </c>
      <c r="H395" s="116">
        <v>0.16991697599608546</v>
      </c>
      <c r="I395" s="116">
        <v>0.35455825946422248</v>
      </c>
      <c r="J395" s="116">
        <v>0.18850919753440731</v>
      </c>
      <c r="K395" s="94">
        <v>0.81940022004610147</v>
      </c>
      <c r="L395" s="95"/>
      <c r="M395" s="96">
        <v>394</v>
      </c>
      <c r="N395" s="119">
        <v>0.58266252182035549</v>
      </c>
      <c r="O395" s="119">
        <v>-0.2233296103093699</v>
      </c>
      <c r="P395" s="119">
        <v>1.074664725098774</v>
      </c>
      <c r="Q395" s="119">
        <v>-0.69474721591199606</v>
      </c>
      <c r="R395" s="119">
        <v>-0.87266151589985619</v>
      </c>
      <c r="S395" s="119">
        <v>1.3188843547767892</v>
      </c>
      <c r="T395" s="119">
        <v>-0.95449339320700899</v>
      </c>
      <c r="U395" s="116">
        <v>-0.37304289495596038</v>
      </c>
      <c r="V395" s="116">
        <v>-0.8834033247499502</v>
      </c>
      <c r="W395" s="88">
        <v>0.91308172713184799</v>
      </c>
      <c r="X395" s="50"/>
      <c r="Y395" s="89">
        <v>394</v>
      </c>
      <c r="Z395" s="116">
        <f>(幕後結果!$AB$2+幕後結果!$AB$4*幕後結果_最佳化!$N1396)*12/3</f>
        <v>0.67511456027998484</v>
      </c>
      <c r="AA395" s="116">
        <f>(幕後結果!$AC$2+幕後結果!$AC$4*幕後結果_最佳化!$O1396)*12/3</f>
        <v>-1.6350584971263487</v>
      </c>
      <c r="AB395" s="116">
        <f>(幕後結果!$AD$2+幕後結果!$AD$4*幕後結果_最佳化!$P1396)*12/3</f>
        <v>1.5457752462864303</v>
      </c>
      <c r="AC395" s="116">
        <f>(幕後結果!$AE$2+幕後結果!$AE$4*幕後結果_最佳化!$Q1396)*12/3</f>
        <v>0.63346507089275428</v>
      </c>
      <c r="AD395" s="116">
        <f>(幕後結果!$AF$2+幕後結果!$AF$4*幕後結果_最佳化!$R1396)*12/3</f>
        <v>-0.66696839066075675</v>
      </c>
      <c r="AE395" s="116">
        <f>(幕後結果!$AG$2+幕後結果!$AG$4*幕後結果_最佳化!$S1396)*12/3</f>
        <v>1.0909603356541908</v>
      </c>
      <c r="AF395" s="116">
        <f>(幕後結果!$AH$2+幕後結果!$AH$4*幕後結果_最佳化!$T1396)*12/3</f>
        <v>0.32306670026419182</v>
      </c>
      <c r="AG395" s="116">
        <f>(幕後結果!$AI$2+幕後結果!$AI$4*幕後結果_最佳化!$U1396)*12/3</f>
        <v>-1.0581845958881915</v>
      </c>
      <c r="AH395" s="116">
        <f>(幕後結果!$AJ$2+幕後結果!$AJ$4*幕後結果_最佳化!$V1396)*12/3</f>
        <v>-0.65281544590843743</v>
      </c>
      <c r="AI395" s="90">
        <f>(幕後結果!$AK$2+幕後結果!$AK$4*幕後結果_最佳化!$W1396)*12/3</f>
        <v>-0.12166613521617448</v>
      </c>
      <c r="AJ395" s="50"/>
      <c r="AK395" s="50"/>
      <c r="AL395" s="50"/>
      <c r="AM395" s="98">
        <v>394</v>
      </c>
      <c r="AN395" s="116">
        <f t="shared" si="79"/>
        <v>0.17530292513167536</v>
      </c>
      <c r="AO395" s="116">
        <f t="shared" si="80"/>
        <v>4.0463864127668302E-3</v>
      </c>
      <c r="AP395" s="116">
        <f t="shared" si="81"/>
        <v>1.6528206508526957E-2</v>
      </c>
      <c r="AQ395" s="116">
        <f t="shared" si="82"/>
        <v>0.14371668785133579</v>
      </c>
      <c r="AR395" s="116">
        <f t="shared" si="83"/>
        <v>0.15948796589975711</v>
      </c>
      <c r="AS395" s="116">
        <f t="shared" si="84"/>
        <v>1.7428721151147387E-2</v>
      </c>
      <c r="AT395" s="116">
        <f t="shared" si="85"/>
        <v>8.3211201083841682E-2</v>
      </c>
      <c r="AU395" s="116">
        <f t="shared" si="86"/>
        <v>0.11707353212789288</v>
      </c>
      <c r="AV395" s="116">
        <f t="shared" si="87"/>
        <v>0.16541213322131287</v>
      </c>
      <c r="AW395" s="116">
        <f t="shared" si="88"/>
        <v>0.11779224061174308</v>
      </c>
      <c r="AX395" s="116">
        <f t="shared" si="89"/>
        <v>1</v>
      </c>
      <c r="AY395" s="116">
        <f>SUMPRODUCT(AN395:AW395,幕後結果_最佳化!$Z$1005:$AI$1005)</f>
        <v>9.2236943853573228E-2</v>
      </c>
      <c r="AZ395" s="116">
        <f>(SUMPRODUCT(AN395:AW395,MMULT(AN395:AW395,幕後結果!$AB$9:$AK$18)))*252</f>
        <v>4.5247097687147707E-2</v>
      </c>
      <c r="BA395" s="116">
        <f t="shared" si="90"/>
        <v>0.21271365185889624</v>
      </c>
      <c r="BB395" s="92">
        <f t="shared" si="91"/>
        <v>0.2319406555358324</v>
      </c>
      <c r="BC395" s="50"/>
      <c r="BD395" s="50"/>
    </row>
    <row r="396" spans="1:56">
      <c r="A396" s="85">
        <v>395</v>
      </c>
      <c r="B396" s="116">
        <v>0.72929013926677322</v>
      </c>
      <c r="C396" s="116">
        <v>0.65674518608837817</v>
      </c>
      <c r="D396" s="116">
        <v>0.23000009369094232</v>
      </c>
      <c r="E396" s="116">
        <v>0.93391901889677542</v>
      </c>
      <c r="F396" s="116">
        <v>6.5625531873441334E-2</v>
      </c>
      <c r="G396" s="116">
        <v>0.32270761521820024</v>
      </c>
      <c r="H396" s="116">
        <v>0.12312578628888438</v>
      </c>
      <c r="I396" s="116">
        <v>0.99240254269737904</v>
      </c>
      <c r="J396" s="116">
        <v>3.0342065826928666E-2</v>
      </c>
      <c r="K396" s="94">
        <v>0.9351763401518367</v>
      </c>
      <c r="L396" s="95"/>
      <c r="M396" s="96">
        <v>395</v>
      </c>
      <c r="N396" s="119">
        <v>0.61066750686046367</v>
      </c>
      <c r="O396" s="119">
        <v>0.40359627161760125</v>
      </c>
      <c r="P396" s="119">
        <v>-0.73884654063417532</v>
      </c>
      <c r="Q396" s="119">
        <v>1.5056308585506915</v>
      </c>
      <c r="R396" s="119">
        <v>-1.5091867560415957</v>
      </c>
      <c r="S396" s="119">
        <v>-0.46014070223600084</v>
      </c>
      <c r="T396" s="119">
        <v>-1.1595021207598741</v>
      </c>
      <c r="U396" s="116">
        <v>2.4276998033582706</v>
      </c>
      <c r="V396" s="116">
        <v>-1.8757899273872196</v>
      </c>
      <c r="W396" s="88">
        <v>1.5154941143811542</v>
      </c>
      <c r="X396" s="50"/>
      <c r="Y396" s="89">
        <v>395</v>
      </c>
      <c r="Z396" s="116">
        <f>(幕後結果!$AB$2+幕後結果!$AB$4*幕後結果_最佳化!$N1397)*12/3</f>
        <v>0.70988416057133674</v>
      </c>
      <c r="AA396" s="116">
        <f>(幕後結果!$AC$2+幕後結果!$AC$4*幕後結果_最佳化!$O1397)*12/3</f>
        <v>-0.76867569636442779</v>
      </c>
      <c r="AB396" s="116">
        <f>(幕後結果!$AD$2+幕後結果!$AD$4*幕後結果_最佳化!$P1397)*12/3</f>
        <v>4.7481659634515283E-2</v>
      </c>
      <c r="AC396" s="116">
        <f>(幕後結果!$AE$2+幕後結果!$AE$4*幕後結果_最佳化!$Q1397)*12/3</f>
        <v>1.9117060040442084</v>
      </c>
      <c r="AD396" s="116">
        <f>(幕後結果!$AF$2+幕後結果!$AF$4*幕後結果_最佳化!$R1397)*12/3</f>
        <v>-1.0207269703295954</v>
      </c>
      <c r="AE396" s="116">
        <f>(幕後結果!$AG$2+幕後結果!$AG$4*幕後結果_最佳化!$S1397)*12/3</f>
        <v>0.77558196352658237</v>
      </c>
      <c r="AF396" s="116">
        <f>(幕後結果!$AH$2+幕後結果!$AH$4*幕後結果_最佳化!$T1397)*12/3</f>
        <v>-0.28780883545052882</v>
      </c>
      <c r="AG396" s="116">
        <f>(幕後結果!$AI$2+幕後結果!$AI$4*幕後結果_最佳化!$U1397)*12/3</f>
        <v>1.933834273943007</v>
      </c>
      <c r="AH396" s="116">
        <f>(幕後結果!$AJ$2+幕後結果!$AJ$4*幕後結果_最佳化!$V1397)*12/3</f>
        <v>-1.0278710673990115</v>
      </c>
      <c r="AI396" s="90">
        <f>(幕後結果!$AK$2+幕後結果!$AK$4*幕後結果_最佳化!$W1397)*12/3</f>
        <v>0.13645785018478579</v>
      </c>
      <c r="AJ396" s="50"/>
      <c r="AK396" s="50"/>
      <c r="AL396" s="50"/>
      <c r="AM396" s="98">
        <v>395</v>
      </c>
      <c r="AN396" s="116">
        <f t="shared" si="79"/>
        <v>4.5667518681794673E-2</v>
      </c>
      <c r="AO396" s="116">
        <f t="shared" si="80"/>
        <v>7.6007827918693052E-2</v>
      </c>
      <c r="AP396" s="116">
        <f t="shared" si="81"/>
        <v>2.1955395058322159E-2</v>
      </c>
      <c r="AQ396" s="116">
        <f t="shared" si="82"/>
        <v>9.9333272343254467E-2</v>
      </c>
      <c r="AR396" s="116">
        <f t="shared" si="83"/>
        <v>7.6839617292033091E-2</v>
      </c>
      <c r="AS396" s="116">
        <f t="shared" si="84"/>
        <v>0.19303125690620587</v>
      </c>
      <c r="AT396" s="116">
        <f t="shared" si="85"/>
        <v>2.488664836476932E-2</v>
      </c>
      <c r="AU396" s="116">
        <f t="shared" si="86"/>
        <v>0.18686396704361619</v>
      </c>
      <c r="AV396" s="116">
        <f t="shared" si="87"/>
        <v>0.10431759741073945</v>
      </c>
      <c r="AW396" s="116">
        <f t="shared" si="88"/>
        <v>0.17109689898057182</v>
      </c>
      <c r="AX396" s="116">
        <f t="shared" si="89"/>
        <v>1</v>
      </c>
      <c r="AY396" s="116">
        <f>SUMPRODUCT(AN396:AW396,幕後結果_最佳化!$Z$1005:$AI$1005)</f>
        <v>-0.12926616043075087</v>
      </c>
      <c r="AZ396" s="116">
        <f>(SUMPRODUCT(AN396:AW396,MMULT(AN396:AW396,幕後結果!$AB$9:$AK$18)))*252</f>
        <v>5.0207908588208415E-2</v>
      </c>
      <c r="BA396" s="116">
        <f t="shared" si="90"/>
        <v>0.22407121320733819</v>
      </c>
      <c r="BB396" s="92">
        <f t="shared" si="91"/>
        <v>-0.76835465817486159</v>
      </c>
      <c r="BC396" s="50"/>
      <c r="BD396" s="50"/>
    </row>
    <row r="397" spans="1:56">
      <c r="A397" s="85">
        <v>396</v>
      </c>
      <c r="B397" s="116">
        <v>0.68247418329923759</v>
      </c>
      <c r="C397" s="116">
        <v>0.86229623879608552</v>
      </c>
      <c r="D397" s="116">
        <v>0.45137207661453083</v>
      </c>
      <c r="E397" s="116">
        <v>0.13930293535803329</v>
      </c>
      <c r="F397" s="116">
        <v>0.8175595551137107</v>
      </c>
      <c r="G397" s="116">
        <v>0.54871500823950425</v>
      </c>
      <c r="H397" s="116">
        <v>0.31562454782390503</v>
      </c>
      <c r="I397" s="116">
        <v>4.0214091132697805E-2</v>
      </c>
      <c r="J397" s="116">
        <v>0.93219440937437148</v>
      </c>
      <c r="K397" s="94">
        <v>0.197623183496207</v>
      </c>
      <c r="L397" s="95"/>
      <c r="M397" s="96">
        <v>396</v>
      </c>
      <c r="N397" s="119">
        <v>0.4746287179086115</v>
      </c>
      <c r="O397" s="119">
        <v>1.0906940663732978</v>
      </c>
      <c r="P397" s="119">
        <v>-0.12219554671995875</v>
      </c>
      <c r="Q397" s="119">
        <v>-1.0834564509705857</v>
      </c>
      <c r="R397" s="119">
        <v>0.90610384616091555</v>
      </c>
      <c r="S397" s="119">
        <v>0.12241547485437369</v>
      </c>
      <c r="T397" s="119">
        <v>-0.47996947894404063</v>
      </c>
      <c r="U397" s="116">
        <v>-1.7482070442783499</v>
      </c>
      <c r="V397" s="116">
        <v>1.4923356276508679</v>
      </c>
      <c r="W397" s="88">
        <v>-0.85014159760926022</v>
      </c>
      <c r="X397" s="50"/>
      <c r="Y397" s="89">
        <v>396</v>
      </c>
      <c r="Z397" s="116">
        <f>(幕後結果!$AB$2+幕後結果!$AB$4*幕後結果_最佳化!$N1398)*12/3</f>
        <v>0.54098514815618093</v>
      </c>
      <c r="AA397" s="116">
        <f>(幕後結果!$AC$2+幕後結果!$AC$4*幕後結果_最佳化!$O1398)*12/3</f>
        <v>0.16637543307459324</v>
      </c>
      <c r="AB397" s="116">
        <f>(幕後結果!$AD$2+幕後結果!$AD$4*幕後結果_最佳化!$P1398)*12/3</f>
        <v>0.61028028513963661</v>
      </c>
      <c r="AC397" s="116">
        <f>(幕後結果!$AE$2+幕後結果!$AE$4*幕後結果_最佳化!$Q1398)*12/3</f>
        <v>0.29036888179243814</v>
      </c>
      <c r="AD397" s="116">
        <f>(幕後結果!$AF$2+幕後結果!$AF$4*幕後結果_最佳化!$R1398)*12/3</f>
        <v>0.52925863479617419</v>
      </c>
      <c r="AE397" s="116">
        <f>(幕後結果!$AG$2+幕後結果!$AG$4*幕後結果_最佳化!$S1398)*12/3</f>
        <v>0.27125971715383801</v>
      </c>
      <c r="AF397" s="116">
        <f>(幕後結果!$AH$2+幕後結果!$AH$4*幕後結果_最佳化!$T1398)*12/3</f>
        <v>1.1301557534107585</v>
      </c>
      <c r="AG397" s="116">
        <f>(幕後結果!$AI$2+幕後結果!$AI$4*幕後結果_最佳化!$U1398)*12/3</f>
        <v>-2.5014447285363182</v>
      </c>
      <c r="AH397" s="116">
        <f>(幕後結果!$AJ$2+幕後結果!$AJ$4*幕後結果_最佳化!$V1398)*12/3</f>
        <v>1.3306751188479706</v>
      </c>
      <c r="AI397" s="90">
        <f>(幕後結果!$AK$2+幕後結果!$AK$4*幕後結果_最佳化!$W1398)*12/3</f>
        <v>-0.47646957730965034</v>
      </c>
      <c r="AJ397" s="50"/>
      <c r="AK397" s="50"/>
      <c r="AL397" s="50"/>
      <c r="AM397" s="98">
        <v>396</v>
      </c>
      <c r="AN397" s="116">
        <f t="shared" si="79"/>
        <v>0.12996344952147004</v>
      </c>
      <c r="AO397" s="116">
        <f t="shared" si="80"/>
        <v>3.8014872751741147E-2</v>
      </c>
      <c r="AP397" s="116">
        <f t="shared" si="81"/>
        <v>0.14669491826142725</v>
      </c>
      <c r="AQ397" s="116">
        <f t="shared" si="82"/>
        <v>4.4484767878885681E-2</v>
      </c>
      <c r="AR397" s="116">
        <f t="shared" si="83"/>
        <v>9.080625079933638E-2</v>
      </c>
      <c r="AS397" s="116">
        <f t="shared" si="84"/>
        <v>0.12904647327806776</v>
      </c>
      <c r="AT397" s="116">
        <f t="shared" si="85"/>
        <v>9.8162477338727877E-2</v>
      </c>
      <c r="AU397" s="116">
        <f t="shared" si="86"/>
        <v>0.11705572525443976</v>
      </c>
      <c r="AV397" s="116">
        <f t="shared" si="87"/>
        <v>0.1216374999664783</v>
      </c>
      <c r="AW397" s="116">
        <f t="shared" si="88"/>
        <v>8.4133564949425865E-2</v>
      </c>
      <c r="AX397" s="116">
        <f t="shared" si="89"/>
        <v>1</v>
      </c>
      <c r="AY397" s="116">
        <f>SUMPRODUCT(AN397:AW397,幕後結果_最佳化!$Z$1005:$AI$1005)</f>
        <v>8.566495226192844E-2</v>
      </c>
      <c r="AZ397" s="116">
        <f>(SUMPRODUCT(AN397:AW397,MMULT(AN397:AW397,幕後結果!$AB$9:$AK$18)))*252</f>
        <v>4.83860090887843E-2</v>
      </c>
      <c r="BA397" s="116">
        <f t="shared" si="90"/>
        <v>0.21996820017626253</v>
      </c>
      <c r="BB397" s="92">
        <f t="shared" si="91"/>
        <v>0.19441424818523992</v>
      </c>
      <c r="BC397" s="50"/>
      <c r="BD397" s="50"/>
    </row>
    <row r="398" spans="1:56">
      <c r="A398" s="85">
        <v>397</v>
      </c>
      <c r="B398" s="116">
        <v>0.11942118144576663</v>
      </c>
      <c r="C398" s="116">
        <v>0.24248418247929449</v>
      </c>
      <c r="D398" s="116">
        <v>0.1804122737473608</v>
      </c>
      <c r="E398" s="116">
        <v>0.57162932008628675</v>
      </c>
      <c r="F398" s="116">
        <v>0.69593100186477508</v>
      </c>
      <c r="G398" s="116">
        <v>0.87181271384144998</v>
      </c>
      <c r="H398" s="116">
        <v>0.87914240734208082</v>
      </c>
      <c r="I398" s="116">
        <v>0.36041056002328498</v>
      </c>
      <c r="J398" s="116">
        <v>0.1603427100912509</v>
      </c>
      <c r="K398" s="94">
        <v>0.78259335748468062</v>
      </c>
      <c r="L398" s="95"/>
      <c r="M398" s="96">
        <v>397</v>
      </c>
      <c r="N398" s="119">
        <v>-1.1778852330952057</v>
      </c>
      <c r="O398" s="119">
        <v>-0.69833396165049189</v>
      </c>
      <c r="P398" s="119">
        <v>-0.91379505084166701</v>
      </c>
      <c r="Q398" s="119">
        <v>0.18052381502287895</v>
      </c>
      <c r="R398" s="119">
        <v>0.51273315188205892</v>
      </c>
      <c r="S398" s="119">
        <v>1.1350017806100055</v>
      </c>
      <c r="T398" s="119">
        <v>1.1707104450759345</v>
      </c>
      <c r="U398" s="116">
        <v>-0.35736160004234729</v>
      </c>
      <c r="V398" s="116">
        <v>-0.99305034567268868</v>
      </c>
      <c r="W398" s="88">
        <v>0.78098165394890795</v>
      </c>
      <c r="X398" s="50"/>
      <c r="Y398" s="89">
        <v>397</v>
      </c>
      <c r="Z398" s="116">
        <f>(幕後結果!$AB$2+幕後結果!$AB$4*幕後結果_最佳化!$N1399)*12/3</f>
        <v>-1.5106942035733875</v>
      </c>
      <c r="AA398" s="116">
        <f>(幕後結果!$AC$2+幕後結果!$AC$4*幕後結果_最佳化!$O1399)*12/3</f>
        <v>-2.4426144557840352</v>
      </c>
      <c r="AB398" s="116">
        <f>(幕後結果!$AD$2+幕後結果!$AD$4*幕後結果_最佳化!$P1399)*12/3</f>
        <v>-0.75460949457792614</v>
      </c>
      <c r="AC398" s="116">
        <f>(幕後結果!$AE$2+幕後結果!$AE$4*幕後結果_最佳化!$Q1399)*12/3</f>
        <v>0.61236272581116169</v>
      </c>
      <c r="AD398" s="116">
        <f>(幕後結果!$AF$2+幕後結果!$AF$4*幕後結果_最佳化!$R1399)*12/3</f>
        <v>0.15951834012129457</v>
      </c>
      <c r="AE398" s="116">
        <f>(幕後結果!$AG$2+幕後結果!$AG$4*幕後結果_最佳化!$S1399)*12/3</f>
        <v>0.70945441150579958</v>
      </c>
      <c r="AF398" s="116">
        <f>(幕後結果!$AH$2+幕後結果!$AH$4*幕後結果_最佳化!$T1399)*12/3</f>
        <v>1.9732565770174579</v>
      </c>
      <c r="AG398" s="116">
        <f>(幕後結果!$AI$2+幕後結果!$AI$4*幕後結果_最佳化!$U1399)*12/3</f>
        <v>-1.6682199410161889</v>
      </c>
      <c r="AH398" s="116">
        <f>(幕後結果!$AJ$2+幕後結果!$AJ$4*幕後結果_最佳化!$V1399)*12/3</f>
        <v>-0.8869145195577457</v>
      </c>
      <c r="AI398" s="90">
        <f>(幕後結果!$AK$2+幕後結果!$AK$4*幕後結果_最佳化!$W1399)*12/3</f>
        <v>-0.25476545077717738</v>
      </c>
      <c r="AJ398" s="50"/>
      <c r="AK398" s="50"/>
      <c r="AL398" s="50"/>
      <c r="AM398" s="98">
        <v>397</v>
      </c>
      <c r="AN398" s="116">
        <f t="shared" si="79"/>
        <v>0.22880509389987175</v>
      </c>
      <c r="AO398" s="116">
        <f t="shared" si="80"/>
        <v>0.11735967805500912</v>
      </c>
      <c r="AP398" s="116">
        <f t="shared" si="81"/>
        <v>3.3583559239912159E-2</v>
      </c>
      <c r="AQ398" s="116">
        <f t="shared" si="82"/>
        <v>9.6757302305210763E-2</v>
      </c>
      <c r="AR398" s="116">
        <f t="shared" si="83"/>
        <v>0.15392693819989597</v>
      </c>
      <c r="AS398" s="116">
        <f t="shared" si="84"/>
        <v>2.8534517867910638E-2</v>
      </c>
      <c r="AT398" s="116">
        <f t="shared" si="85"/>
        <v>6.5629584138617011E-2</v>
      </c>
      <c r="AU398" s="116">
        <f t="shared" si="86"/>
        <v>6.6207540190665992E-2</v>
      </c>
      <c r="AV398" s="116">
        <f t="shared" si="87"/>
        <v>0.12396956778464413</v>
      </c>
      <c r="AW398" s="116">
        <f t="shared" si="88"/>
        <v>8.5226218318262506E-2</v>
      </c>
      <c r="AX398" s="116">
        <f t="shared" si="89"/>
        <v>0.99999999999999989</v>
      </c>
      <c r="AY398" s="116">
        <f>SUMPRODUCT(AN398:AW398,幕後結果_最佳化!$Z$1005:$AI$1005)</f>
        <v>-6.0754364058105532E-2</v>
      </c>
      <c r="AZ398" s="116">
        <f>(SUMPRODUCT(AN398:AW398,MMULT(AN398:AW398,幕後結果!$AB$9:$AK$18)))*252</f>
        <v>5.1091462450746944E-2</v>
      </c>
      <c r="BA398" s="116">
        <f t="shared" si="90"/>
        <v>0.22603420637316587</v>
      </c>
      <c r="BB398" s="92">
        <f t="shared" si="91"/>
        <v>-0.45857822017867417</v>
      </c>
      <c r="BC398" s="50"/>
      <c r="BD398" s="50"/>
    </row>
    <row r="399" spans="1:56">
      <c r="A399" s="85">
        <v>398</v>
      </c>
      <c r="B399" s="116">
        <v>6.7349437792975975E-2</v>
      </c>
      <c r="C399" s="116">
        <v>0.54208455432360503</v>
      </c>
      <c r="D399" s="116">
        <v>0.22376301140399768</v>
      </c>
      <c r="E399" s="116">
        <v>6.5013147297666052E-2</v>
      </c>
      <c r="F399" s="116">
        <v>0.72808505601526807</v>
      </c>
      <c r="G399" s="116">
        <v>0.71450190988321105</v>
      </c>
      <c r="H399" s="116">
        <v>0.97071885004583125</v>
      </c>
      <c r="I399" s="116">
        <v>0.19582899301551215</v>
      </c>
      <c r="J399" s="116">
        <v>0.35282341321418365</v>
      </c>
      <c r="K399" s="94">
        <v>0.17929120413331168</v>
      </c>
      <c r="L399" s="95"/>
      <c r="M399" s="96">
        <v>398</v>
      </c>
      <c r="N399" s="119">
        <v>-1.4958264929723668</v>
      </c>
      <c r="O399" s="119">
        <v>0.10568675262683948</v>
      </c>
      <c r="P399" s="119">
        <v>-0.75954597495701381</v>
      </c>
      <c r="Q399" s="119">
        <v>-1.5139982056173402</v>
      </c>
      <c r="R399" s="119">
        <v>0.60703168040156796</v>
      </c>
      <c r="S399" s="119">
        <v>0.56658498262299073</v>
      </c>
      <c r="T399" s="119">
        <v>1.8914649921290707</v>
      </c>
      <c r="U399" s="116">
        <v>-0.85661447007231739</v>
      </c>
      <c r="V399" s="116">
        <v>-0.37770893914914294</v>
      </c>
      <c r="W399" s="88">
        <v>-0.91806963971812205</v>
      </c>
      <c r="X399" s="50"/>
      <c r="Y399" s="89">
        <v>398</v>
      </c>
      <c r="Z399" s="116">
        <f>(幕後結果!$AB$2+幕後結果!$AB$4*幕後結果_最佳化!$N1400)*12/3</f>
        <v>-1.9054343009605283</v>
      </c>
      <c r="AA399" s="116">
        <f>(幕後結果!$AC$2+幕後結果!$AC$4*幕後結果_最佳化!$O1400)*12/3</f>
        <v>-1.3622396259236009</v>
      </c>
      <c r="AB399" s="116">
        <f>(幕後結果!$AD$2+幕後結果!$AD$4*幕後結果_最佳化!$P1400)*12/3</f>
        <v>-0.63513599999383741</v>
      </c>
      <c r="AC399" s="116">
        <f>(幕後結果!$AE$2+幕後結果!$AE$4*幕後結果_最佳化!$Q1400)*12/3</f>
        <v>-0.45988705753939207</v>
      </c>
      <c r="AD399" s="116">
        <f>(幕後結果!$AF$2+幕後結果!$AF$4*幕後結果_最佳化!$R1400)*12/3</f>
        <v>0.1977026387304229</v>
      </c>
      <c r="AE399" s="116">
        <f>(幕後結果!$AG$2+幕後結果!$AG$4*幕後結果_最佳化!$S1400)*12/3</f>
        <v>-0.46199525481620513</v>
      </c>
      <c r="AF399" s="116">
        <f>(幕後結果!$AH$2+幕後結果!$AH$4*幕後結果_最佳化!$T1400)*12/3</f>
        <v>2.7848528769985639</v>
      </c>
      <c r="AG399" s="116">
        <f>(幕後結果!$AI$2+幕後結果!$AI$4*幕後結果_最佳化!$U1400)*12/3</f>
        <v>-2.4220999563557353</v>
      </c>
      <c r="AH399" s="116">
        <f>(幕後結果!$AJ$2+幕後結果!$AJ$4*幕後結果_最佳化!$V1400)*12/3</f>
        <v>-0.20077743232053913</v>
      </c>
      <c r="AI399" s="90">
        <f>(幕後結果!$AK$2+幕後結果!$AK$4*幕後結果_最佳化!$W1400)*12/3</f>
        <v>-1.0518586754642285</v>
      </c>
      <c r="AJ399" s="50"/>
      <c r="AK399" s="50"/>
      <c r="AL399" s="50"/>
      <c r="AM399" s="98">
        <v>398</v>
      </c>
      <c r="AN399" s="116">
        <f t="shared" si="79"/>
        <v>3.9579856040206252E-2</v>
      </c>
      <c r="AO399" s="116">
        <f t="shared" si="80"/>
        <v>0.16687924180250308</v>
      </c>
      <c r="AP399" s="116">
        <f t="shared" si="81"/>
        <v>0.16163106028364413</v>
      </c>
      <c r="AQ399" s="116">
        <f t="shared" si="82"/>
        <v>5.2101919405418078E-2</v>
      </c>
      <c r="AR399" s="116">
        <f t="shared" si="83"/>
        <v>0.19730763497167741</v>
      </c>
      <c r="AS399" s="116">
        <f t="shared" si="84"/>
        <v>0.15008703503131973</v>
      </c>
      <c r="AT399" s="116">
        <f t="shared" si="85"/>
        <v>3.9929714401201591E-2</v>
      </c>
      <c r="AU399" s="116">
        <f t="shared" si="86"/>
        <v>1.2356764585235561E-2</v>
      </c>
      <c r="AV399" s="116">
        <f t="shared" si="87"/>
        <v>0.163159395447244</v>
      </c>
      <c r="AW399" s="116">
        <f t="shared" si="88"/>
        <v>1.6967378031550396E-2</v>
      </c>
      <c r="AX399" s="116">
        <f t="shared" si="89"/>
        <v>1.0000000000000002</v>
      </c>
      <c r="AY399" s="116">
        <f>SUMPRODUCT(AN399:AW399,幕後結果_最佳化!$Z$1005:$AI$1005)</f>
        <v>-1.7587836161992505E-2</v>
      </c>
      <c r="AZ399" s="116">
        <f>(SUMPRODUCT(AN399:AW399,MMULT(AN399:AW399,幕後結果!$AB$9:$AK$18)))*252</f>
        <v>5.1964723938984679E-2</v>
      </c>
      <c r="BA399" s="116">
        <f t="shared" si="90"/>
        <v>0.22795772401694284</v>
      </c>
      <c r="BB399" s="92">
        <f t="shared" si="91"/>
        <v>-0.26534672787615998</v>
      </c>
      <c r="BC399" s="50"/>
      <c r="BD399" s="50"/>
    </row>
    <row r="400" spans="1:56">
      <c r="A400" s="85">
        <v>399</v>
      </c>
      <c r="B400" s="116">
        <v>0.23374005582652524</v>
      </c>
      <c r="C400" s="116">
        <v>0.33280387775762166</v>
      </c>
      <c r="D400" s="116">
        <v>0.72501971640363361</v>
      </c>
      <c r="E400" s="116">
        <v>0.32093624442265001</v>
      </c>
      <c r="F400" s="116">
        <v>0.95120114332130989</v>
      </c>
      <c r="G400" s="116">
        <v>0.21295357486410649</v>
      </c>
      <c r="H400" s="116">
        <v>0.13925222241852953</v>
      </c>
      <c r="I400" s="116">
        <v>4.3390323695357225E-2</v>
      </c>
      <c r="J400" s="116">
        <v>0.96230973534156217</v>
      </c>
      <c r="K400" s="94">
        <v>0.74172893199574919</v>
      </c>
      <c r="L400" s="95"/>
      <c r="M400" s="96">
        <v>399</v>
      </c>
      <c r="N400" s="119">
        <v>-0.72658517656282229</v>
      </c>
      <c r="O400" s="119">
        <v>-0.43218390600290812</v>
      </c>
      <c r="P400" s="119">
        <v>0.59781921628087376</v>
      </c>
      <c r="Q400" s="119">
        <v>-0.46508234466460169</v>
      </c>
      <c r="R400" s="119">
        <v>1.6566131433592548</v>
      </c>
      <c r="S400" s="119">
        <v>-0.79621488083289726</v>
      </c>
      <c r="T400" s="119">
        <v>-1.0836850986817699</v>
      </c>
      <c r="U400" s="116">
        <v>-1.7126299083816456</v>
      </c>
      <c r="V400" s="116">
        <v>1.778142040163236</v>
      </c>
      <c r="W400" s="88">
        <v>0.64868479240007992</v>
      </c>
      <c r="X400" s="50"/>
      <c r="Y400" s="89">
        <v>399</v>
      </c>
      <c r="Z400" s="116">
        <f>(幕後結果!$AB$2+幕後結果!$AB$4*幕後結果_最佳化!$N1401)*12/3</f>
        <v>-0.9503824392706246</v>
      </c>
      <c r="AA400" s="116">
        <f>(幕後結果!$AC$2+幕後結果!$AC$4*幕後結果_最佳化!$O1401)*12/3</f>
        <v>-2.0366290306897863</v>
      </c>
      <c r="AB400" s="116">
        <f>(幕後結果!$AD$2+幕後結果!$AD$4*幕後結果_最佳化!$P1401)*12/3</f>
        <v>0.71732032200770979</v>
      </c>
      <c r="AC400" s="116">
        <f>(幕後結果!$AE$2+幕後結果!$AE$4*幕後結果_最佳化!$Q1401)*12/3</f>
        <v>0.57347522670086315</v>
      </c>
      <c r="AD400" s="116">
        <f>(幕後結果!$AF$2+幕後結果!$AF$4*幕後結果_最佳化!$R1401)*12/3</f>
        <v>1.0341019444914163</v>
      </c>
      <c r="AE400" s="116">
        <f>(幕後結果!$AG$2+幕後結果!$AG$4*幕後結果_最佳化!$S1401)*12/3</f>
        <v>-0.49979350713928355</v>
      </c>
      <c r="AF400" s="116">
        <f>(幕後結果!$AH$2+幕後結果!$AH$4*幕後結果_最佳化!$T1401)*12/3</f>
        <v>0.51855040712356271</v>
      </c>
      <c r="AG400" s="116">
        <f>(幕後結果!$AI$2+幕後結果!$AI$4*幕後結果_最佳化!$U1401)*12/3</f>
        <v>-2.9284911295914013</v>
      </c>
      <c r="AH400" s="116">
        <f>(幕後結果!$AJ$2+幕後結果!$AJ$4*幕後結果_最佳化!$V1401)*12/3</f>
        <v>0.85637219134375897</v>
      </c>
      <c r="AI400" s="90">
        <f>(幕後結果!$AK$2+幕後結果!$AK$4*幕後結果_最佳化!$W1401)*12/3</f>
        <v>-0.20466324827342705</v>
      </c>
      <c r="AJ400" s="50"/>
      <c r="AK400" s="50"/>
      <c r="AL400" s="50"/>
      <c r="AM400" s="98">
        <v>399</v>
      </c>
      <c r="AN400" s="116">
        <f t="shared" si="79"/>
        <v>0.16558669740172871</v>
      </c>
      <c r="AO400" s="116">
        <f t="shared" si="80"/>
        <v>9.2120642024560467E-2</v>
      </c>
      <c r="AP400" s="116">
        <f t="shared" si="81"/>
        <v>8.4109353133837911E-2</v>
      </c>
      <c r="AQ400" s="116">
        <f t="shared" si="82"/>
        <v>8.4318846988915272E-2</v>
      </c>
      <c r="AR400" s="116">
        <f t="shared" si="83"/>
        <v>9.9769967406767843E-2</v>
      </c>
      <c r="AS400" s="116">
        <f t="shared" si="84"/>
        <v>3.0509020378897942E-2</v>
      </c>
      <c r="AT400" s="116">
        <f t="shared" si="85"/>
        <v>3.9227607224672639E-2</v>
      </c>
      <c r="AU400" s="116">
        <f t="shared" si="86"/>
        <v>0.16046160737945958</v>
      </c>
      <c r="AV400" s="116">
        <f t="shared" si="87"/>
        <v>0.15497554743691863</v>
      </c>
      <c r="AW400" s="116">
        <f t="shared" si="88"/>
        <v>8.8920710624240937E-2</v>
      </c>
      <c r="AX400" s="116">
        <f t="shared" si="89"/>
        <v>1</v>
      </c>
      <c r="AY400" s="116">
        <f>SUMPRODUCT(AN400:AW400,幕後結果_最佳化!$Z$1005:$AI$1005)</f>
        <v>-0.11723500645918103</v>
      </c>
      <c r="AZ400" s="116">
        <f>(SUMPRODUCT(AN400:AW400,MMULT(AN400:AW400,幕後結果!$AB$9:$AK$18)))*252</f>
        <v>5.2513340078259842E-2</v>
      </c>
      <c r="BA400" s="116">
        <f t="shared" si="90"/>
        <v>0.22915789333614464</v>
      </c>
      <c r="BB400" s="92">
        <f t="shared" si="91"/>
        <v>-0.69879768978450119</v>
      </c>
      <c r="BC400" s="50"/>
      <c r="BD400" s="50"/>
    </row>
    <row r="401" spans="1:56">
      <c r="A401" s="85">
        <v>400</v>
      </c>
      <c r="B401" s="116">
        <v>0.95184598368865481</v>
      </c>
      <c r="C401" s="116">
        <v>0.99754946877667616</v>
      </c>
      <c r="D401" s="116">
        <v>0.38125835673150488</v>
      </c>
      <c r="E401" s="116">
        <v>0.50187897222927758</v>
      </c>
      <c r="F401" s="116">
        <v>0.30562903970459643</v>
      </c>
      <c r="G401" s="116">
        <v>0.42106869221955079</v>
      </c>
      <c r="H401" s="116">
        <v>0.72778520398853686</v>
      </c>
      <c r="I401" s="116">
        <v>5.2999723170606972E-2</v>
      </c>
      <c r="J401" s="116">
        <v>0.52222937505779043</v>
      </c>
      <c r="K401" s="94">
        <v>0.31074184466359633</v>
      </c>
      <c r="L401" s="95"/>
      <c r="M401" s="96">
        <v>400</v>
      </c>
      <c r="N401" s="119">
        <v>1.6630219957875538</v>
      </c>
      <c r="O401" s="119">
        <v>2.8134656347006506</v>
      </c>
      <c r="P401" s="119">
        <v>-0.30217755499634219</v>
      </c>
      <c r="Q401" s="119">
        <v>4.7099023305308407E-3</v>
      </c>
      <c r="R401" s="119">
        <v>-0.50827845196752908</v>
      </c>
      <c r="S401" s="119">
        <v>-0.19916026018160077</v>
      </c>
      <c r="T401" s="119">
        <v>0.60612825161173767</v>
      </c>
      <c r="U401" s="116">
        <v>-1.6164389337089609</v>
      </c>
      <c r="V401" s="116">
        <v>5.5749645118180167E-2</v>
      </c>
      <c r="W401" s="88">
        <v>-0.49374866836089987</v>
      </c>
      <c r="X401" s="50"/>
      <c r="Y401" s="89">
        <v>400</v>
      </c>
      <c r="Z401" s="116">
        <f>(幕後結果!$AB$2+幕後結果!$AB$4*幕後結果_最佳化!$N1402)*12/3</f>
        <v>2.0164352939642471</v>
      </c>
      <c r="AA401" s="116">
        <f>(幕後結果!$AC$2+幕後結果!$AC$4*幕後結果_最佳化!$O1402)*12/3</f>
        <v>2.6437339296259639</v>
      </c>
      <c r="AB401" s="116">
        <f>(幕後結果!$AD$2+幕後結果!$AD$4*幕後結果_最佳化!$P1402)*12/3</f>
        <v>0.98731990818943915</v>
      </c>
      <c r="AC401" s="116">
        <f>(幕後結果!$AE$2+幕後結果!$AE$4*幕後結果_最佳化!$Q1402)*12/3</f>
        <v>1.4058954381357367</v>
      </c>
      <c r="AD401" s="116">
        <f>(幕後結果!$AF$2+幕後結果!$AF$4*幕後結果_最佳化!$R1402)*12/3</f>
        <v>-0.20532278816609906</v>
      </c>
      <c r="AE401" s="116">
        <f>(幕後結果!$AG$2+幕後結果!$AG$4*幕後結果_最佳化!$S1402)*12/3</f>
        <v>1.161534588990683</v>
      </c>
      <c r="AF401" s="116">
        <f>(幕後結果!$AH$2+幕後結果!$AH$4*幕後結果_最佳化!$T1402)*12/3</f>
        <v>1.9612741327552854</v>
      </c>
      <c r="AG401" s="116">
        <f>(幕後結果!$AI$2+幕後結果!$AI$4*幕後結果_最佳化!$U1402)*12/3</f>
        <v>-2.0967381841462691</v>
      </c>
      <c r="AH401" s="116">
        <f>(幕後結果!$AJ$2+幕後結果!$AJ$4*幕後結果_最佳化!$V1402)*12/3</f>
        <v>1.2471973293887766</v>
      </c>
      <c r="AI401" s="90">
        <f>(幕後結果!$AK$2+幕後結果!$AK$4*幕後結果_最佳化!$W1402)*12/3</f>
        <v>-1.9316379230884972E-2</v>
      </c>
      <c r="AJ401" s="50"/>
      <c r="AK401" s="50"/>
      <c r="AL401" s="50"/>
      <c r="AM401" s="98">
        <v>400</v>
      </c>
      <c r="AN401" s="116">
        <f t="shared" si="79"/>
        <v>0.17588684408119803</v>
      </c>
      <c r="AO401" s="116">
        <f t="shared" si="80"/>
        <v>0.14874365803254661</v>
      </c>
      <c r="AP401" s="116">
        <f t="shared" si="81"/>
        <v>1.7182678320216409E-2</v>
      </c>
      <c r="AQ401" s="116">
        <f t="shared" si="82"/>
        <v>0.12933315655530639</v>
      </c>
      <c r="AR401" s="116">
        <f t="shared" si="83"/>
        <v>5.6569638059283868E-2</v>
      </c>
      <c r="AS401" s="116">
        <f t="shared" si="84"/>
        <v>0.16323350186721938</v>
      </c>
      <c r="AT401" s="116">
        <f t="shared" si="85"/>
        <v>4.88339979323111E-2</v>
      </c>
      <c r="AU401" s="116">
        <f t="shared" si="86"/>
        <v>7.7145317294298618E-2</v>
      </c>
      <c r="AV401" s="116">
        <f t="shared" si="87"/>
        <v>4.615328511797423E-2</v>
      </c>
      <c r="AW401" s="116">
        <f t="shared" si="88"/>
        <v>0.13691792273964534</v>
      </c>
      <c r="AX401" s="116">
        <f t="shared" si="89"/>
        <v>1</v>
      </c>
      <c r="AY401" s="116">
        <f>SUMPRODUCT(AN401:AW401,幕後結果_最佳化!$Z$1005:$AI$1005)</f>
        <v>-8.7044996704881944E-2</v>
      </c>
      <c r="AZ401" s="116">
        <f>(SUMPRODUCT(AN401:AW401,MMULT(AN401:AW401,幕後結果!$AB$9:$AK$18)))*252</f>
        <v>5.5315218299623721E-2</v>
      </c>
      <c r="BA401" s="116">
        <f t="shared" si="90"/>
        <v>0.23519187549663301</v>
      </c>
      <c r="BB401" s="92">
        <f t="shared" si="91"/>
        <v>-0.55250631608974188</v>
      </c>
      <c r="BC401" s="50"/>
      <c r="BD401" s="50"/>
    </row>
    <row r="402" spans="1:56">
      <c r="A402" s="85">
        <v>401</v>
      </c>
      <c r="B402" s="116">
        <v>0.82459357615199202</v>
      </c>
      <c r="C402" s="116">
        <v>0.42271691745734508</v>
      </c>
      <c r="D402" s="116">
        <v>0.10735840575313982</v>
      </c>
      <c r="E402" s="116">
        <v>0.31090179908249116</v>
      </c>
      <c r="F402" s="116">
        <v>0.47151467668566061</v>
      </c>
      <c r="G402" s="116">
        <v>0.90159340014991574</v>
      </c>
      <c r="H402" s="116">
        <v>0.81970082220643303</v>
      </c>
      <c r="I402" s="116">
        <v>0.94743902689317139</v>
      </c>
      <c r="J402" s="116">
        <v>0.63249681999963792</v>
      </c>
      <c r="K402" s="94">
        <v>0.49627950469448967</v>
      </c>
      <c r="L402" s="95"/>
      <c r="M402" s="96">
        <v>401</v>
      </c>
      <c r="N402" s="119">
        <v>0.93301379135691287</v>
      </c>
      <c r="O402" s="119">
        <v>-0.19494777203390617</v>
      </c>
      <c r="P402" s="119">
        <v>-1.2406994122804345</v>
      </c>
      <c r="Q402" s="119">
        <v>-0.4932957963588725</v>
      </c>
      <c r="R402" s="119">
        <v>-7.146289645170617E-2</v>
      </c>
      <c r="S402" s="119">
        <v>1.2906842170320298</v>
      </c>
      <c r="T402" s="119">
        <v>0.91422552295473714</v>
      </c>
      <c r="U402" s="116">
        <v>1.6205138285973133</v>
      </c>
      <c r="V402" s="116">
        <v>0.33847354486730619</v>
      </c>
      <c r="W402" s="88">
        <v>-9.3260339151516203E-3</v>
      </c>
      <c r="X402" s="50"/>
      <c r="Y402" s="89">
        <v>401</v>
      </c>
      <c r="Z402" s="116">
        <f>(幕後結果!$AB$2+幕後結果!$AB$4*幕後結果_最佳化!$N1403)*12/3</f>
        <v>1.1100933180228505</v>
      </c>
      <c r="AA402" s="116">
        <f>(幕後結果!$AC$2+幕後結果!$AC$4*幕後結果_最佳化!$O1403)*12/3</f>
        <v>-1.5655059582681907</v>
      </c>
      <c r="AB402" s="116">
        <f>(幕後結果!$AD$2+幕後結果!$AD$4*幕後結果_最佳化!$P1403)*12/3</f>
        <v>-0.35080185158179616</v>
      </c>
      <c r="AC402" s="116">
        <f>(幕後結果!$AE$2+幕後結果!$AE$4*幕後結果_最佳化!$Q1403)*12/3</f>
        <v>0.25950929281852009</v>
      </c>
      <c r="AD402" s="116">
        <f>(幕後結果!$AF$2+幕後結果!$AF$4*幕後結果_最佳化!$R1403)*12/3</f>
        <v>-0.34679686760449019</v>
      </c>
      <c r="AE402" s="116">
        <f>(幕後結果!$AG$2+幕後結果!$AG$4*幕後結果_最佳化!$S1403)*12/3</f>
        <v>0.91361462045453523</v>
      </c>
      <c r="AF402" s="116">
        <f>(幕後結果!$AH$2+幕後結果!$AH$4*幕後結果_最佳化!$T1403)*12/3</f>
        <v>2.1138343953101244</v>
      </c>
      <c r="AG402" s="116">
        <f>(幕後結果!$AI$2+幕後結果!$AI$4*幕後結果_最佳化!$U1403)*12/3</f>
        <v>1.5790428757391446</v>
      </c>
      <c r="AH402" s="116">
        <f>(幕後結果!$AJ$2+幕後結果!$AJ$4*幕後結果_最佳化!$V1403)*12/3</f>
        <v>0.67861633186464621</v>
      </c>
      <c r="AI402" s="90">
        <f>(幕後結果!$AK$2+幕後結果!$AK$4*幕後結果_最佳化!$W1403)*12/3</f>
        <v>-8.6737743882455254E-2</v>
      </c>
      <c r="AJ402" s="50"/>
      <c r="AK402" s="50"/>
      <c r="AL402" s="50"/>
      <c r="AM402" s="98">
        <v>401</v>
      </c>
      <c r="AN402" s="116">
        <f t="shared" si="79"/>
        <v>0.17236555220947805</v>
      </c>
      <c r="AO402" s="116">
        <f t="shared" si="80"/>
        <v>6.4256506166859573E-2</v>
      </c>
      <c r="AP402" s="116">
        <f t="shared" si="81"/>
        <v>0.20480258680127419</v>
      </c>
      <c r="AQ402" s="116">
        <f t="shared" si="82"/>
        <v>9.0605493385761668E-2</v>
      </c>
      <c r="AR402" s="116">
        <f t="shared" si="83"/>
        <v>0.14165255744189387</v>
      </c>
      <c r="AS402" s="116">
        <f t="shared" si="84"/>
        <v>5.0966294707572954E-2</v>
      </c>
      <c r="AT402" s="116">
        <f t="shared" si="85"/>
        <v>6.6513110817766119E-2</v>
      </c>
      <c r="AU402" s="116">
        <f t="shared" si="86"/>
        <v>7.317689707824214E-2</v>
      </c>
      <c r="AV402" s="116">
        <f t="shared" si="87"/>
        <v>4.4004537931654736E-2</v>
      </c>
      <c r="AW402" s="116">
        <f t="shared" si="88"/>
        <v>9.1656463459496698E-2</v>
      </c>
      <c r="AX402" s="116">
        <f t="shared" si="89"/>
        <v>1</v>
      </c>
      <c r="AY402" s="116">
        <f>SUMPRODUCT(AN402:AW402,幕後結果_最佳化!$Z$1005:$AI$1005)</f>
        <v>7.3390699234720802E-2</v>
      </c>
      <c r="AZ402" s="116">
        <f>(SUMPRODUCT(AN402:AW402,MMULT(AN402:AW402,幕後結果!$AB$9:$AK$18)))*252</f>
        <v>4.7670302281306406E-2</v>
      </c>
      <c r="BA402" s="116">
        <f t="shared" si="90"/>
        <v>0.21833529783639294</v>
      </c>
      <c r="BB402" s="92">
        <f t="shared" si="91"/>
        <v>0.13965080102425151</v>
      </c>
      <c r="BC402" s="50"/>
      <c r="BD402" s="50"/>
    </row>
    <row r="403" spans="1:56">
      <c r="A403" s="85">
        <v>402</v>
      </c>
      <c r="B403" s="116">
        <v>0.37013297412338075</v>
      </c>
      <c r="C403" s="116">
        <v>0.6868781597513598</v>
      </c>
      <c r="D403" s="116">
        <v>0.49557047693748846</v>
      </c>
      <c r="E403" s="116">
        <v>0.53030461073475932</v>
      </c>
      <c r="F403" s="116">
        <v>0.2284282611741435</v>
      </c>
      <c r="G403" s="116">
        <v>0.98172460694563712</v>
      </c>
      <c r="H403" s="116">
        <v>0.21485406524283857</v>
      </c>
      <c r="I403" s="116">
        <v>0.48383068087377068</v>
      </c>
      <c r="J403" s="116">
        <v>0.25668538945581099</v>
      </c>
      <c r="K403" s="94">
        <v>0.88771276747978423</v>
      </c>
      <c r="L403" s="95"/>
      <c r="M403" s="96">
        <v>402</v>
      </c>
      <c r="N403" s="119">
        <v>-0.33150118207983664</v>
      </c>
      <c r="O403" s="119">
        <v>0.48702067348460509</v>
      </c>
      <c r="P403" s="119">
        <v>-1.1103395895170636E-2</v>
      </c>
      <c r="Q403" s="119">
        <v>7.6035596142904296E-2</v>
      </c>
      <c r="R403" s="119">
        <v>-0.74403298124067652</v>
      </c>
      <c r="S403" s="119">
        <v>2.0907465906436458</v>
      </c>
      <c r="T403" s="119">
        <v>-0.78969120234887591</v>
      </c>
      <c r="U403" s="116">
        <v>-4.0541575585504648E-2</v>
      </c>
      <c r="V403" s="116">
        <v>-0.65359808408219888</v>
      </c>
      <c r="W403" s="88">
        <v>1.2144538438097447</v>
      </c>
      <c r="X403" s="50"/>
      <c r="Y403" s="89">
        <v>402</v>
      </c>
      <c r="Z403" s="116">
        <f>(幕後結果!$AB$2+幕後結果!$AB$4*幕後結果_最佳化!$N1404)*12/3</f>
        <v>-0.45986574911669814</v>
      </c>
      <c r="AA403" s="116">
        <f>(幕後結果!$AC$2+幕後結果!$AC$4*幕後結果_最佳化!$O1404)*12/3</f>
        <v>-0.73557118266284316</v>
      </c>
      <c r="AB403" s="116">
        <f>(幕後結果!$AD$2+幕後結果!$AD$4*幕後結果_最佳化!$P1404)*12/3</f>
        <v>0.40237711158336459</v>
      </c>
      <c r="AC403" s="116">
        <f>(幕後結果!$AE$2+幕後結果!$AE$4*幕後結果_最佳化!$Q1404)*12/3</f>
        <v>1.0049005284299681</v>
      </c>
      <c r="AD403" s="116">
        <f>(幕後結果!$AF$2+幕後結果!$AF$4*幕後結果_最佳化!$R1404)*12/3</f>
        <v>-0.50884007215674576</v>
      </c>
      <c r="AE403" s="116">
        <f>(幕後結果!$AG$2+幕後結果!$AG$4*幕後結果_最佳化!$S1404)*12/3</f>
        <v>1.8787495334827258</v>
      </c>
      <c r="AF403" s="116">
        <f>(幕後結果!$AH$2+幕後結果!$AH$4*幕後結果_最佳化!$T1404)*12/3</f>
        <v>9.6118072738292426E-2</v>
      </c>
      <c r="AG403" s="116">
        <f>(幕後結果!$AI$2+幕後結果!$AI$4*幕後結果_最佳化!$U1404)*12/3</f>
        <v>-1.1240508947453256</v>
      </c>
      <c r="AH403" s="116">
        <f>(幕後結果!$AJ$2+幕後結果!$AJ$4*幕後結果_最佳化!$V1404)*12/3</f>
        <v>-0.47088314861663932</v>
      </c>
      <c r="AI403" s="90">
        <f>(幕後結果!$AK$2+幕後結果!$AK$4*幕後結果_最佳化!$W1404)*12/3</f>
        <v>4.8944348384071579E-2</v>
      </c>
      <c r="AJ403" s="50"/>
      <c r="AK403" s="50"/>
      <c r="AL403" s="50"/>
      <c r="AM403" s="98">
        <v>402</v>
      </c>
      <c r="AN403" s="116">
        <f t="shared" si="79"/>
        <v>0.11330461515924402</v>
      </c>
      <c r="AO403" s="116">
        <f t="shared" si="80"/>
        <v>0.18814415406208906</v>
      </c>
      <c r="AP403" s="116">
        <f t="shared" si="81"/>
        <v>6.0300170342154694E-2</v>
      </c>
      <c r="AQ403" s="116">
        <f t="shared" si="82"/>
        <v>2.734513415333115E-2</v>
      </c>
      <c r="AR403" s="116">
        <f t="shared" si="83"/>
        <v>0.13373321659807852</v>
      </c>
      <c r="AS403" s="116">
        <f t="shared" si="84"/>
        <v>2.0960288482927442E-2</v>
      </c>
      <c r="AT403" s="116">
        <f t="shared" si="85"/>
        <v>0.16822728928905348</v>
      </c>
      <c r="AU403" s="116">
        <f t="shared" si="86"/>
        <v>0.20503411278531464</v>
      </c>
      <c r="AV403" s="116">
        <f t="shared" si="87"/>
        <v>5.7128520193614481E-2</v>
      </c>
      <c r="AW403" s="116">
        <f t="shared" si="88"/>
        <v>2.5822498934192677E-2</v>
      </c>
      <c r="AX403" s="116">
        <f t="shared" si="89"/>
        <v>1</v>
      </c>
      <c r="AY403" s="116">
        <f>SUMPRODUCT(AN403:AW403,幕後結果_最佳化!$Z$1005:$AI$1005)</f>
        <v>-0.18598161408795089</v>
      </c>
      <c r="AZ403" s="116">
        <f>(SUMPRODUCT(AN403:AW403,MMULT(AN403:AW403,幕後結果!$AB$9:$AK$18)))*252</f>
        <v>5.7378406394182194E-2</v>
      </c>
      <c r="BA403" s="116">
        <f t="shared" si="90"/>
        <v>0.2395379017904728</v>
      </c>
      <c r="BB403" s="92">
        <f t="shared" si="91"/>
        <v>-0.95551314584093205</v>
      </c>
      <c r="BC403" s="50"/>
      <c r="BD403" s="50"/>
    </row>
    <row r="404" spans="1:56">
      <c r="A404" s="85">
        <v>403</v>
      </c>
      <c r="B404" s="116">
        <v>0.87099458025577325</v>
      </c>
      <c r="C404" s="116">
        <v>0.9543551441892526</v>
      </c>
      <c r="D404" s="116">
        <v>0.29896473130484624</v>
      </c>
      <c r="E404" s="116">
        <v>0.94910169429880975</v>
      </c>
      <c r="F404" s="116">
        <v>0.22270942030518737</v>
      </c>
      <c r="G404" s="116">
        <v>0.73150715290446255</v>
      </c>
      <c r="H404" s="116">
        <v>0.24124218327724001</v>
      </c>
      <c r="I404" s="116">
        <v>0.43651719443109571</v>
      </c>
      <c r="J404" s="116">
        <v>0.41731599714462564</v>
      </c>
      <c r="K404" s="94">
        <v>0.29800542135013131</v>
      </c>
      <c r="L404" s="95"/>
      <c r="M404" s="96">
        <v>403</v>
      </c>
      <c r="N404" s="119">
        <v>1.1311051439748268</v>
      </c>
      <c r="O404" s="119">
        <v>1.6886333699794864</v>
      </c>
      <c r="P404" s="119">
        <v>-0.52738038422546474</v>
      </c>
      <c r="Q404" s="119">
        <v>1.636205377351845</v>
      </c>
      <c r="R404" s="119">
        <v>-0.76307471152363826</v>
      </c>
      <c r="S404" s="119">
        <v>0.61737759865817765</v>
      </c>
      <c r="T404" s="119">
        <v>-0.70231239251525157</v>
      </c>
      <c r="U404" s="116">
        <v>-0.15980537627047098</v>
      </c>
      <c r="V404" s="116">
        <v>-0.20876461692979623</v>
      </c>
      <c r="W404" s="88">
        <v>-0.53014580531956113</v>
      </c>
      <c r="X404" s="50"/>
      <c r="Y404" s="89">
        <v>403</v>
      </c>
      <c r="Z404" s="116">
        <f>(幕後結果!$AB$2+幕後結果!$AB$4*幕後結果_最佳化!$N1405)*12/3</f>
        <v>1.3560337154854409</v>
      </c>
      <c r="AA404" s="116">
        <f>(幕後結果!$AC$2+幕後結果!$AC$4*幕後結果_最佳化!$O1405)*12/3</f>
        <v>1.0474174024881309</v>
      </c>
      <c r="AB404" s="116">
        <f>(幕後結果!$AD$2+幕後結果!$AD$4*幕後結果_最佳化!$P1405)*12/3</f>
        <v>0.51786009412322398</v>
      </c>
      <c r="AC404" s="116">
        <f>(幕後結果!$AE$2+幕後結果!$AE$4*幕後結果_最佳化!$Q1405)*12/3</f>
        <v>2.3095851587046976</v>
      </c>
      <c r="AD404" s="116">
        <f>(幕後結果!$AF$2+幕後結果!$AF$4*幕後結果_最佳化!$R1405)*12/3</f>
        <v>-0.36624696162362547</v>
      </c>
      <c r="AE404" s="116">
        <f>(幕後結果!$AG$2+幕後結果!$AG$4*幕後結果_最佳化!$S1405)*12/3</f>
        <v>2.1869478207932698</v>
      </c>
      <c r="AF404" s="116">
        <f>(幕後結果!$AH$2+幕後結果!$AH$4*幕後結果_最佳化!$T1405)*12/3</f>
        <v>0.36855842261841754</v>
      </c>
      <c r="AG404" s="116">
        <f>(幕後結果!$AI$2+幕後結果!$AI$4*幕後結果_最佳化!$U1405)*12/3</f>
        <v>-0.67417464620810641</v>
      </c>
      <c r="AH404" s="116">
        <f>(幕後結果!$AJ$2+幕後結果!$AJ$4*幕後結果_最佳化!$V1405)*12/3</f>
        <v>0.50383201310893411</v>
      </c>
      <c r="AI404" s="90">
        <f>(幕後結果!$AK$2+幕後結果!$AK$4*幕後結果_最佳化!$W1405)*12/3</f>
        <v>-0.23540039939506144</v>
      </c>
      <c r="AJ404" s="50"/>
      <c r="AK404" s="50"/>
      <c r="AL404" s="50"/>
      <c r="AM404" s="98">
        <v>403</v>
      </c>
      <c r="AN404" s="116">
        <f t="shared" si="79"/>
        <v>0.13974009823180283</v>
      </c>
      <c r="AO404" s="116">
        <f t="shared" si="80"/>
        <v>9.996206107444755E-2</v>
      </c>
      <c r="AP404" s="116">
        <f t="shared" si="81"/>
        <v>0.11170514302245188</v>
      </c>
      <c r="AQ404" s="116">
        <f t="shared" si="82"/>
        <v>3.6293484387175459E-2</v>
      </c>
      <c r="AR404" s="116">
        <f t="shared" si="83"/>
        <v>0.10657762775139916</v>
      </c>
      <c r="AS404" s="116">
        <f t="shared" si="84"/>
        <v>0.14186012042210519</v>
      </c>
      <c r="AT404" s="116">
        <f t="shared" si="85"/>
        <v>8.0546731933023794E-2</v>
      </c>
      <c r="AU404" s="116">
        <f t="shared" si="86"/>
        <v>9.9671403762958119E-2</v>
      </c>
      <c r="AV404" s="116">
        <f t="shared" si="87"/>
        <v>0.13615814371880583</v>
      </c>
      <c r="AW404" s="116">
        <f t="shared" si="88"/>
        <v>4.7485185695830288E-2</v>
      </c>
      <c r="AX404" s="116">
        <f t="shared" si="89"/>
        <v>1.0000000000000002</v>
      </c>
      <c r="AY404" s="116">
        <f>SUMPRODUCT(AN404:AW404,幕後結果_最佳化!$Z$1005:$AI$1005)</f>
        <v>-5.9601088095229439E-3</v>
      </c>
      <c r="AZ404" s="116">
        <f>(SUMPRODUCT(AN404:AW404,MMULT(AN404:AW404,幕後結果!$AB$9:$AK$18)))*252</f>
        <v>5.0362997253221908E-2</v>
      </c>
      <c r="BA404" s="116">
        <f t="shared" si="90"/>
        <v>0.22441701640745051</v>
      </c>
      <c r="BB404" s="92">
        <f t="shared" si="91"/>
        <v>-0.21772016040357989</v>
      </c>
      <c r="BC404" s="50"/>
      <c r="BD404" s="50"/>
    </row>
    <row r="405" spans="1:56">
      <c r="A405" s="85">
        <v>404</v>
      </c>
      <c r="B405" s="116">
        <v>0.88573002696982917</v>
      </c>
      <c r="C405" s="116">
        <v>0.78169782878472271</v>
      </c>
      <c r="D405" s="116">
        <v>0.58632964135845889</v>
      </c>
      <c r="E405" s="116">
        <v>3.7317739675385653E-2</v>
      </c>
      <c r="F405" s="116">
        <v>0.46136762391412822</v>
      </c>
      <c r="G405" s="116">
        <v>2.0506984171382525E-2</v>
      </c>
      <c r="H405" s="116">
        <v>0.49514714825338002</v>
      </c>
      <c r="I405" s="116">
        <v>3.5743944123719285E-2</v>
      </c>
      <c r="J405" s="116">
        <v>0.28764833105672372</v>
      </c>
      <c r="K405" s="94">
        <v>0.62430353289276863</v>
      </c>
      <c r="L405" s="95"/>
      <c r="M405" s="96">
        <v>404</v>
      </c>
      <c r="N405" s="119">
        <v>1.2041284220650381</v>
      </c>
      <c r="O405" s="119">
        <v>0.77794007340954352</v>
      </c>
      <c r="P405" s="119">
        <v>0.21811345104572646</v>
      </c>
      <c r="Q405" s="119">
        <v>-1.7826979861648833</v>
      </c>
      <c r="R405" s="119">
        <v>-9.6988851618049265E-2</v>
      </c>
      <c r="S405" s="119">
        <v>-2.0433887692119947</v>
      </c>
      <c r="T405" s="119">
        <v>-1.216459540817337E-2</v>
      </c>
      <c r="U405" s="116">
        <v>-1.8023656983745895</v>
      </c>
      <c r="V405" s="116">
        <v>-0.56026798351990814</v>
      </c>
      <c r="W405" s="88">
        <v>0.31680320227633813</v>
      </c>
      <c r="X405" s="50"/>
      <c r="Y405" s="89">
        <v>404</v>
      </c>
      <c r="Z405" s="116">
        <f>(幕後結果!$AB$2+幕後結果!$AB$4*幕後結果_最佳化!$N1406)*12/3</f>
        <v>1.4466957953803099</v>
      </c>
      <c r="AA405" s="116">
        <f>(幕後結果!$AC$2+幕後結果!$AC$4*幕後結果_最佳化!$O1406)*12/3</f>
        <v>-0.20123974206991657</v>
      </c>
      <c r="AB405" s="116">
        <f>(幕後結果!$AD$2+幕後結果!$AD$4*幕後結果_最佳化!$P1406)*12/3</f>
        <v>1.0929159909468078</v>
      </c>
      <c r="AC405" s="116">
        <f>(幕後結果!$AE$2+幕後結果!$AE$4*幕後結果_最佳化!$Q1406)*12/3</f>
        <v>-0.14712661829447304</v>
      </c>
      <c r="AD405" s="116">
        <f>(幕後結果!$AF$2+幕後結果!$AF$4*幕後結果_最佳化!$R1406)*12/3</f>
        <v>-0.2327461694366115</v>
      </c>
      <c r="AE405" s="116">
        <f>(幕後結果!$AG$2+幕後結果!$AG$4*幕後結果_最佳化!$S1406)*12/3</f>
        <v>-1.6540500439258841</v>
      </c>
      <c r="AF405" s="116">
        <f>(幕後結果!$AH$2+幕後結果!$AH$4*幕後結果_最佳化!$T1406)*12/3</f>
        <v>1.6937351340587075</v>
      </c>
      <c r="AG405" s="116">
        <f>(幕後結果!$AI$2+幕後結果!$AI$4*幕後結果_最佳化!$U1406)*12/3</f>
        <v>-2.432604197607354</v>
      </c>
      <c r="AH405" s="116">
        <f>(幕後結果!$AJ$2+幕後結果!$AJ$4*幕後結果_最佳化!$V1406)*12/3</f>
        <v>-1.5268068528175305E-3</v>
      </c>
      <c r="AI405" s="90">
        <f>(幕後結果!$AK$2+幕後結果!$AK$4*幕後結果_最佳化!$W1406)*12/3</f>
        <v>-0.28396051568953196</v>
      </c>
      <c r="AJ405" s="50"/>
      <c r="AK405" s="50"/>
      <c r="AL405" s="50"/>
      <c r="AM405" s="98">
        <v>404</v>
      </c>
      <c r="AN405" s="116">
        <f t="shared" si="79"/>
        <v>0.14858313565666037</v>
      </c>
      <c r="AO405" s="116">
        <f t="shared" si="80"/>
        <v>0.13950349329429093</v>
      </c>
      <c r="AP405" s="116">
        <f t="shared" si="81"/>
        <v>4.4139439204328883E-2</v>
      </c>
      <c r="AQ405" s="116">
        <f t="shared" si="82"/>
        <v>0.13383254416425033</v>
      </c>
      <c r="AR405" s="116">
        <f t="shared" si="83"/>
        <v>1.5481114459530095E-2</v>
      </c>
      <c r="AS405" s="116">
        <f t="shared" si="84"/>
        <v>0.22900270767357214</v>
      </c>
      <c r="AT405" s="116">
        <f t="shared" si="85"/>
        <v>2.6273297965982455E-2</v>
      </c>
      <c r="AU405" s="116">
        <f t="shared" si="86"/>
        <v>8.371549845981667E-2</v>
      </c>
      <c r="AV405" s="116">
        <f t="shared" si="87"/>
        <v>5.3379241751535397E-2</v>
      </c>
      <c r="AW405" s="116">
        <f t="shared" si="88"/>
        <v>0.12608952737003265</v>
      </c>
      <c r="AX405" s="116">
        <f t="shared" si="89"/>
        <v>0.99999999999999989</v>
      </c>
      <c r="AY405" s="116">
        <f>SUMPRODUCT(AN405:AW405,幕後結果_最佳化!$Z$1005:$AI$1005)</f>
        <v>-5.8808678317442097E-2</v>
      </c>
      <c r="AZ405" s="116">
        <f>(SUMPRODUCT(AN405:AW405,MMULT(AN405:AW405,幕後結果!$AB$9:$AK$18)))*252</f>
        <v>5.954302616415854E-2</v>
      </c>
      <c r="BA405" s="116">
        <f t="shared" si="90"/>
        <v>0.24401439745260634</v>
      </c>
      <c r="BB405" s="92">
        <f t="shared" si="91"/>
        <v>-0.41681425104105363</v>
      </c>
      <c r="BC405" s="50"/>
      <c r="BD405" s="50"/>
    </row>
    <row r="406" spans="1:56">
      <c r="A406" s="85">
        <v>405</v>
      </c>
      <c r="B406" s="116">
        <v>0.90563022912757019</v>
      </c>
      <c r="C406" s="116">
        <v>0.22822320331237433</v>
      </c>
      <c r="D406" s="116">
        <v>0.6679981398451047</v>
      </c>
      <c r="E406" s="116">
        <v>0.12280328122868767</v>
      </c>
      <c r="F406" s="116">
        <v>0.42527018629012092</v>
      </c>
      <c r="G406" s="116">
        <v>0.15770410300821269</v>
      </c>
      <c r="H406" s="116">
        <v>0.44741835582277623</v>
      </c>
      <c r="I406" s="116">
        <v>0.79836037795712755</v>
      </c>
      <c r="J406" s="116">
        <v>7.354707592349885E-2</v>
      </c>
      <c r="K406" s="94">
        <v>0.26214840392973948</v>
      </c>
      <c r="L406" s="95"/>
      <c r="M406" s="96">
        <v>405</v>
      </c>
      <c r="N406" s="119">
        <v>1.3143170207226014</v>
      </c>
      <c r="O406" s="119">
        <v>-0.74471106823450983</v>
      </c>
      <c r="P406" s="119">
        <v>0.43439211819686047</v>
      </c>
      <c r="Q406" s="119">
        <v>-1.1610868977841675</v>
      </c>
      <c r="R406" s="119">
        <v>-0.18842899432555621</v>
      </c>
      <c r="S406" s="119">
        <v>-1.0039386075376253</v>
      </c>
      <c r="T406" s="119">
        <v>-0.13218658497667393</v>
      </c>
      <c r="U406" s="116">
        <v>0.8357789972799966</v>
      </c>
      <c r="V406" s="116">
        <v>-1.4498722327244571</v>
      </c>
      <c r="W406" s="88">
        <v>-0.63673601864959262</v>
      </c>
      <c r="X406" s="50"/>
      <c r="Y406" s="89">
        <v>405</v>
      </c>
      <c r="Z406" s="116">
        <f>(幕後結果!$AB$2+幕後結果!$AB$4*幕後結果_最佳化!$N1407)*12/3</f>
        <v>1.5835004937759944</v>
      </c>
      <c r="AA406" s="116">
        <f>(幕後結果!$AC$2+幕後結果!$AC$4*幕後結果_最佳化!$O1407)*12/3</f>
        <v>-2.2899903142128664</v>
      </c>
      <c r="AB406" s="116">
        <f>(幕後結果!$AD$2+幕後結果!$AD$4*幕後結果_最佳化!$P1407)*12/3</f>
        <v>1.158740662463706</v>
      </c>
      <c r="AC406" s="116">
        <f>(幕後結果!$AE$2+幕後結果!$AE$4*幕後結果_最佳化!$Q1407)*12/3</f>
        <v>9.7730062078453583E-2</v>
      </c>
      <c r="AD406" s="116">
        <f>(幕後結果!$AF$2+幕後結果!$AF$4*幕後結果_最佳化!$R1407)*12/3</f>
        <v>-0.39314239738976803</v>
      </c>
      <c r="AE406" s="116">
        <f>(幕後結果!$AG$2+幕後結果!$AG$4*幕後結果_最佳化!$S1407)*12/3</f>
        <v>-0.8905272100520607</v>
      </c>
      <c r="AF406" s="116">
        <f>(幕後結果!$AH$2+幕後結果!$AH$4*幕後結果_最佳化!$T1407)*12/3</f>
        <v>1.5094305622581696</v>
      </c>
      <c r="AG406" s="116">
        <f>(幕後結果!$AI$2+幕後結果!$AI$4*幕後結果_最佳化!$U1407)*12/3</f>
        <v>0.76267703295775791</v>
      </c>
      <c r="AH406" s="116">
        <f>(幕後結果!$AJ$2+幕後結果!$AJ$4*幕後結果_最佳化!$V1407)*12/3</f>
        <v>-0.77302769532093818</v>
      </c>
      <c r="AI406" s="90">
        <f>(幕後結果!$AK$2+幕後結果!$AK$4*幕後結果_最佳化!$W1407)*12/3</f>
        <v>-0.74279759133391499</v>
      </c>
      <c r="AJ406" s="50"/>
      <c r="AK406" s="50"/>
      <c r="AL406" s="50"/>
      <c r="AM406" s="98">
        <v>405</v>
      </c>
      <c r="AN406" s="116">
        <f t="shared" si="79"/>
        <v>0.17100660413084326</v>
      </c>
      <c r="AO406" s="116">
        <f t="shared" si="80"/>
        <v>0.13309379433422966</v>
      </c>
      <c r="AP406" s="116">
        <f t="shared" si="81"/>
        <v>4.3656755934850251E-2</v>
      </c>
      <c r="AQ406" s="116">
        <f t="shared" si="82"/>
        <v>0.10254820679605436</v>
      </c>
      <c r="AR406" s="116">
        <f t="shared" si="83"/>
        <v>0.15544611909451589</v>
      </c>
      <c r="AS406" s="116">
        <f t="shared" si="84"/>
        <v>4.6573959556727183E-2</v>
      </c>
      <c r="AT406" s="116">
        <f t="shared" si="85"/>
        <v>4.8063061840676866E-2</v>
      </c>
      <c r="AU406" s="116">
        <f t="shared" si="86"/>
        <v>4.0519446908611909E-2</v>
      </c>
      <c r="AV406" s="116">
        <f t="shared" si="87"/>
        <v>0.1639132935216491</v>
      </c>
      <c r="AW406" s="116">
        <f t="shared" si="88"/>
        <v>9.5178757881841491E-2</v>
      </c>
      <c r="AX406" s="116">
        <f t="shared" si="89"/>
        <v>0.99999999999999989</v>
      </c>
      <c r="AY406" s="116">
        <f>SUMPRODUCT(AN406:AW406,幕後結果_最佳化!$Z$1005:$AI$1005)</f>
        <v>-6.2401280430868004E-2</v>
      </c>
      <c r="AZ406" s="116">
        <f>(SUMPRODUCT(AN406:AW406,MMULT(AN406:AW406,幕後結果!$AB$9:$AK$18)))*252</f>
        <v>4.7893832279289554E-2</v>
      </c>
      <c r="BA406" s="116">
        <f t="shared" si="90"/>
        <v>0.21884659531116665</v>
      </c>
      <c r="BB406" s="92">
        <f t="shared" si="91"/>
        <v>-0.4811648099032364</v>
      </c>
      <c r="BC406" s="50"/>
      <c r="BD406" s="50"/>
    </row>
    <row r="407" spans="1:56">
      <c r="A407" s="85">
        <v>406</v>
      </c>
      <c r="B407" s="116">
        <v>0.12391502551902756</v>
      </c>
      <c r="C407" s="116">
        <v>0.93102489126086185</v>
      </c>
      <c r="D407" s="116">
        <v>0.62507539316326022</v>
      </c>
      <c r="E407" s="116">
        <v>0.33265637835214257</v>
      </c>
      <c r="F407" s="116">
        <v>0.27178937972891704</v>
      </c>
      <c r="G407" s="116">
        <v>0.27503556098962689</v>
      </c>
      <c r="H407" s="116">
        <v>0.6067124761311502</v>
      </c>
      <c r="I407" s="116">
        <v>0.69960085742555744</v>
      </c>
      <c r="J407" s="116">
        <v>0.30849790866614746</v>
      </c>
      <c r="K407" s="94">
        <v>0.86472847219036164</v>
      </c>
      <c r="L407" s="95"/>
      <c r="M407" s="96">
        <v>406</v>
      </c>
      <c r="N407" s="119">
        <v>-1.1556360618263697</v>
      </c>
      <c r="O407" s="119">
        <v>1.4834676039879175</v>
      </c>
      <c r="P407" s="119">
        <v>0.31883819439167166</v>
      </c>
      <c r="Q407" s="119">
        <v>-0.43258986083093098</v>
      </c>
      <c r="R407" s="119">
        <v>-0.60741014206436805</v>
      </c>
      <c r="S407" s="119">
        <v>-0.59765355471451975</v>
      </c>
      <c r="T407" s="119">
        <v>0.27076075232297137</v>
      </c>
      <c r="U407" s="116">
        <v>0.5232528824385958</v>
      </c>
      <c r="V407" s="116">
        <v>-0.50011256767476586</v>
      </c>
      <c r="W407" s="88">
        <v>1.1018128203205937</v>
      </c>
      <c r="X407" s="50"/>
      <c r="Y407" s="89">
        <v>406</v>
      </c>
      <c r="Z407" s="116">
        <f>(幕後結果!$AB$2+幕後結果!$AB$4*幕後結果_最佳化!$N1408)*12/3</f>
        <v>-1.4830707361541642</v>
      </c>
      <c r="AA407" s="116">
        <f>(幕後結果!$AC$2+幕後結果!$AC$4*幕後結果_最佳化!$O1408)*12/3</f>
        <v>0.56600033636878577</v>
      </c>
      <c r="AB407" s="116">
        <f>(幕後結果!$AD$2+幕後結果!$AD$4*幕後結果_最佳化!$P1408)*12/3</f>
        <v>0.54107852043795901</v>
      </c>
      <c r="AC407" s="116">
        <f>(幕後結果!$AE$2+幕後結果!$AE$4*幕後結果_最佳化!$Q1408)*12/3</f>
        <v>0.83716845326141998</v>
      </c>
      <c r="AD407" s="116">
        <f>(幕後結果!$AF$2+幕後結果!$AF$4*幕後結果_最佳化!$R1408)*12/3</f>
        <v>-0.28601227012889763</v>
      </c>
      <c r="AE407" s="116">
        <f>(幕後結果!$AG$2+幕後結果!$AG$4*幕後結果_最佳化!$S1408)*12/3</f>
        <v>-0.20767876803872021</v>
      </c>
      <c r="AF407" s="116">
        <f>(幕後結果!$AH$2+幕後結果!$AH$4*幕後結果_最佳化!$T1408)*12/3</f>
        <v>1.1059382294868876</v>
      </c>
      <c r="AG407" s="116">
        <f>(幕後結果!$AI$2+幕後結果!$AI$4*幕後結果_最佳化!$U1408)*12/3</f>
        <v>-1.0288814394574612</v>
      </c>
      <c r="AH407" s="116">
        <f>(幕後結果!$AJ$2+幕後結果!$AJ$4*幕後結果_最佳化!$V1408)*12/3</f>
        <v>0.11984422456528826</v>
      </c>
      <c r="AI407" s="90">
        <f>(幕後結果!$AK$2+幕後結果!$AK$4*幕後結果_最佳化!$W1408)*12/3</f>
        <v>-0.18101719861470969</v>
      </c>
      <c r="AJ407" s="50"/>
      <c r="AK407" s="50"/>
      <c r="AL407" s="50"/>
      <c r="AM407" s="98">
        <v>406</v>
      </c>
      <c r="AN407" s="116">
        <f t="shared" si="79"/>
        <v>0.1117923495456201</v>
      </c>
      <c r="AO407" s="116">
        <f t="shared" si="80"/>
        <v>9.4846067772324211E-2</v>
      </c>
      <c r="AP407" s="116">
        <f t="shared" si="81"/>
        <v>0.15851289620291317</v>
      </c>
      <c r="AQ407" s="116">
        <f t="shared" si="82"/>
        <v>9.3200387823770575E-2</v>
      </c>
      <c r="AR407" s="116">
        <f t="shared" si="83"/>
        <v>3.5666925669920108E-2</v>
      </c>
      <c r="AS407" s="116">
        <f t="shared" si="84"/>
        <v>5.0209281487007769E-2</v>
      </c>
      <c r="AT407" s="116">
        <f t="shared" si="85"/>
        <v>9.1719082069385519E-2</v>
      </c>
      <c r="AU407" s="116">
        <f t="shared" si="86"/>
        <v>0.15332993246043644</v>
      </c>
      <c r="AV407" s="116">
        <f t="shared" si="87"/>
        <v>0.12820842736308907</v>
      </c>
      <c r="AW407" s="116">
        <f t="shared" si="88"/>
        <v>8.2514649605532925E-2</v>
      </c>
      <c r="AX407" s="116">
        <f t="shared" si="89"/>
        <v>1</v>
      </c>
      <c r="AY407" s="116">
        <f>SUMPRODUCT(AN407:AW407,幕後結果_最佳化!$Z$1005:$AI$1005)</f>
        <v>-9.6542908962513052E-4</v>
      </c>
      <c r="AZ407" s="116">
        <f>(SUMPRODUCT(AN407:AW407,MMULT(AN407:AW407,幕後結果!$AB$9:$AK$18)))*252</f>
        <v>5.0589862401388921E-2</v>
      </c>
      <c r="BA407" s="116">
        <f t="shared" si="90"/>
        <v>0.2249219028938465</v>
      </c>
      <c r="BB407" s="92">
        <f t="shared" si="91"/>
        <v>-0.19502515551065622</v>
      </c>
      <c r="BC407" s="50"/>
      <c r="BD407" s="50"/>
    </row>
    <row r="408" spans="1:56">
      <c r="A408" s="85">
        <v>407</v>
      </c>
      <c r="B408" s="116">
        <v>0.70693444275602446</v>
      </c>
      <c r="C408" s="116">
        <v>0.30762211065491529</v>
      </c>
      <c r="D408" s="116">
        <v>0.37204957304650588</v>
      </c>
      <c r="E408" s="116">
        <v>7.0002777992572041E-2</v>
      </c>
      <c r="F408" s="116">
        <v>0.49019264354564696</v>
      </c>
      <c r="G408" s="116">
        <v>0.9834045467682877</v>
      </c>
      <c r="H408" s="116">
        <v>0.86952499781014958</v>
      </c>
      <c r="I408" s="116">
        <v>0.60244479870156731</v>
      </c>
      <c r="J408" s="116">
        <v>0.94325261741794986</v>
      </c>
      <c r="K408" s="94">
        <v>0.36602366717062496</v>
      </c>
      <c r="L408" s="95"/>
      <c r="M408" s="96">
        <v>407</v>
      </c>
      <c r="N408" s="119">
        <v>0.54445106421032441</v>
      </c>
      <c r="O408" s="119">
        <v>-0.50260185998919571</v>
      </c>
      <c r="P408" s="119">
        <v>-0.32642986345552527</v>
      </c>
      <c r="Q408" s="119">
        <v>-1.4757703385738365</v>
      </c>
      <c r="R408" s="119">
        <v>-2.4585873647406085E-2</v>
      </c>
      <c r="S408" s="119">
        <v>2.1297663697218301</v>
      </c>
      <c r="T408" s="119">
        <v>1.1241485675632583</v>
      </c>
      <c r="U408" s="116">
        <v>0.25968028339598037</v>
      </c>
      <c r="V408" s="116">
        <v>1.582678482313608</v>
      </c>
      <c r="W408" s="88">
        <v>-0.34240339441614837</v>
      </c>
      <c r="X408" s="50"/>
      <c r="Y408" s="89">
        <v>407</v>
      </c>
      <c r="Z408" s="116">
        <f>(幕後結果!$AB$2+幕後結果!$AB$4*幕後結果_最佳化!$N1409)*12/3</f>
        <v>0.62767310991863212</v>
      </c>
      <c r="AA408" s="116">
        <f>(幕後結果!$AC$2+幕後結果!$AC$4*幕後結果_最佳化!$O1409)*12/3</f>
        <v>-2.0232360291864526</v>
      </c>
      <c r="AB408" s="116">
        <f>(幕後結果!$AD$2+幕後結果!$AD$4*幕後結果_最佳化!$P1409)*12/3</f>
        <v>0.29263112512095341</v>
      </c>
      <c r="AC408" s="116">
        <f>(幕後結果!$AE$2+幕後結果!$AE$4*幕後結果_最佳化!$Q1409)*12/3</f>
        <v>-0.31378425823330791</v>
      </c>
      <c r="AD408" s="116">
        <f>(幕後結果!$AF$2+幕後結果!$AF$4*幕後結果_最佳化!$R1409)*12/3</f>
        <v>-0.32692377712358944</v>
      </c>
      <c r="AE408" s="116">
        <f>(幕後結果!$AG$2+幕後結果!$AG$4*幕後結果_最佳化!$S1409)*12/3</f>
        <v>0.99601799704282679</v>
      </c>
      <c r="AF408" s="116">
        <f>(幕後結果!$AH$2+幕後結果!$AH$4*幕後結果_最佳化!$T1409)*12/3</f>
        <v>2.3624308377644869</v>
      </c>
      <c r="AG408" s="116">
        <f>(幕後結果!$AI$2+幕後結果!$AI$4*幕後結果_最佳化!$U1409)*12/3</f>
        <v>-0.11159928245071349</v>
      </c>
      <c r="AH408" s="116">
        <f>(幕後結果!$AJ$2+幕後結果!$AJ$4*幕後結果_最佳化!$V1409)*12/3</f>
        <v>1.3163662652765789</v>
      </c>
      <c r="AI408" s="90">
        <f>(幕後結果!$AK$2+幕後結果!$AK$4*幕後結果_最佳化!$W1409)*12/3</f>
        <v>-0.32009765210844465</v>
      </c>
      <c r="AJ408" s="50"/>
      <c r="AK408" s="50"/>
      <c r="AL408" s="50"/>
      <c r="AM408" s="98">
        <v>407</v>
      </c>
      <c r="AN408" s="116">
        <f t="shared" si="79"/>
        <v>0.10426862483578403</v>
      </c>
      <c r="AO408" s="116">
        <f t="shared" si="80"/>
        <v>7.7476243714440812E-2</v>
      </c>
      <c r="AP408" s="116">
        <f t="shared" si="81"/>
        <v>5.7090551104693368E-2</v>
      </c>
      <c r="AQ408" s="116">
        <f t="shared" si="82"/>
        <v>0.1232479426133897</v>
      </c>
      <c r="AR408" s="116">
        <f t="shared" si="83"/>
        <v>0.13797725308866618</v>
      </c>
      <c r="AS408" s="116">
        <f t="shared" si="84"/>
        <v>7.9385022344416259E-2</v>
      </c>
      <c r="AT408" s="116">
        <f t="shared" si="85"/>
        <v>2.6532833142832463E-2</v>
      </c>
      <c r="AU408" s="116">
        <f t="shared" si="86"/>
        <v>0.14248737651739926</v>
      </c>
      <c r="AV408" s="116">
        <f t="shared" si="87"/>
        <v>9.6999584329290706E-2</v>
      </c>
      <c r="AW408" s="116">
        <f t="shared" si="88"/>
        <v>0.15453456830908735</v>
      </c>
      <c r="AX408" s="116">
        <f t="shared" si="89"/>
        <v>1.0000000000000002</v>
      </c>
      <c r="AY408" s="116">
        <f>SUMPRODUCT(AN408:AW408,幕後結果_最佳化!$Z$1005:$AI$1005)</f>
        <v>-9.3523466712528924E-2</v>
      </c>
      <c r="AZ408" s="116">
        <f>(SUMPRODUCT(AN408:AW408,MMULT(AN408:AW408,幕後結果!$AB$9:$AK$18)))*252</f>
        <v>4.3944824777183505E-2</v>
      </c>
      <c r="BA408" s="116">
        <f t="shared" si="90"/>
        <v>0.20963020960058096</v>
      </c>
      <c r="BB408" s="92">
        <f t="shared" si="91"/>
        <v>-0.65078152129153255</v>
      </c>
      <c r="BC408" s="50"/>
      <c r="BD408" s="50"/>
    </row>
    <row r="409" spans="1:56">
      <c r="A409" s="85">
        <v>408</v>
      </c>
      <c r="B409" s="116">
        <v>0.1318490598444837</v>
      </c>
      <c r="C409" s="116">
        <v>0.42001642254286509</v>
      </c>
      <c r="D409" s="116">
        <v>0.89523280462014054</v>
      </c>
      <c r="E409" s="116">
        <v>0.71011157219279419</v>
      </c>
      <c r="F409" s="116">
        <v>0.85301811427403806</v>
      </c>
      <c r="G409" s="116">
        <v>0.86688750521751023</v>
      </c>
      <c r="H409" s="116">
        <v>0.5155891769505323</v>
      </c>
      <c r="I409" s="116">
        <v>0.66643944310282266</v>
      </c>
      <c r="J409" s="116">
        <v>0.9992758641842816</v>
      </c>
      <c r="K409" s="94">
        <v>0.21162830062827442</v>
      </c>
      <c r="L409" s="95"/>
      <c r="M409" s="96">
        <v>408</v>
      </c>
      <c r="N409" s="119">
        <v>-1.1176930321797918</v>
      </c>
      <c r="O409" s="119">
        <v>-0.2018514665349796</v>
      </c>
      <c r="P409" s="119">
        <v>1.2548467693048297</v>
      </c>
      <c r="Q409" s="119">
        <v>0.5537106936517775</v>
      </c>
      <c r="R409" s="119">
        <v>1.0494658353496433</v>
      </c>
      <c r="S409" s="119">
        <v>1.1117980521472874</v>
      </c>
      <c r="T409" s="119">
        <v>3.9086221658840598E-2</v>
      </c>
      <c r="U409" s="116">
        <v>0.43010245566609778</v>
      </c>
      <c r="V409" s="116">
        <v>3.1848537847325686</v>
      </c>
      <c r="W409" s="88">
        <v>-0.80078417619570741</v>
      </c>
      <c r="X409" s="50"/>
      <c r="Y409" s="89">
        <v>408</v>
      </c>
      <c r="Z409" s="116">
        <f>(幕後結果!$AB$2+幕後結果!$AB$4*幕後結果_最佳化!$N1410)*12/3</f>
        <v>-1.4359625526373725</v>
      </c>
      <c r="AA409" s="116">
        <f>(幕後結果!$AC$2+幕後結果!$AC$4*幕後結果_最佳化!$O1410)*12/3</f>
        <v>-1.7531955663621608</v>
      </c>
      <c r="AB409" s="116">
        <f>(幕後結果!$AD$2+幕後結果!$AD$4*幕後結果_最佳化!$P1410)*12/3</f>
        <v>1.1918696615487869</v>
      </c>
      <c r="AC409" s="116">
        <f>(幕後結果!$AE$2+幕後結果!$AE$4*幕後結果_最佳化!$Q1410)*12/3</f>
        <v>1.4836996879288717</v>
      </c>
      <c r="AD409" s="116">
        <f>(幕後結果!$AF$2+幕後結果!$AF$4*幕後結果_最佳化!$R1410)*12/3</f>
        <v>0.81460136580272169</v>
      </c>
      <c r="AE409" s="116">
        <f>(幕後結果!$AG$2+幕後結果!$AG$4*幕後結果_最佳化!$S1410)*12/3</f>
        <v>1.491701745835315</v>
      </c>
      <c r="AF409" s="116">
        <f>(幕後結果!$AH$2+幕後結果!$AH$4*幕後結果_最佳化!$T1410)*12/3</f>
        <v>1.192660601659191</v>
      </c>
      <c r="AG409" s="116">
        <f>(幕後結果!$AI$2+幕後結果!$AI$4*幕後結果_最佳化!$U1410)*12/3</f>
        <v>-0.69535499548523083</v>
      </c>
      <c r="AH409" s="116">
        <f>(幕後結果!$AJ$2+幕後結果!$AJ$4*幕後結果_最佳化!$V1410)*12/3</f>
        <v>2.3226865900639373</v>
      </c>
      <c r="AI409" s="90">
        <f>(幕後結果!$AK$2+幕後結果!$AK$4*幕後結果_最佳化!$W1410)*12/3</f>
        <v>-0.59999221936954672</v>
      </c>
      <c r="AJ409" s="50"/>
      <c r="AK409" s="50"/>
      <c r="AL409" s="50"/>
      <c r="AM409" s="98">
        <v>408</v>
      </c>
      <c r="AN409" s="116">
        <f t="shared" si="79"/>
        <v>0.12682183720480572</v>
      </c>
      <c r="AO409" s="116">
        <f t="shared" si="80"/>
        <v>7.990426118169397E-2</v>
      </c>
      <c r="AP409" s="116">
        <f t="shared" si="81"/>
        <v>0.15017556091413051</v>
      </c>
      <c r="AQ409" s="116">
        <f t="shared" si="82"/>
        <v>2.5092324080533881E-2</v>
      </c>
      <c r="AR409" s="116">
        <f t="shared" si="83"/>
        <v>0.16166212745530209</v>
      </c>
      <c r="AS409" s="116">
        <f t="shared" si="84"/>
        <v>7.5766401294732654E-3</v>
      </c>
      <c r="AT409" s="116">
        <f t="shared" si="85"/>
        <v>0.14977455900073031</v>
      </c>
      <c r="AU409" s="116">
        <f t="shared" si="86"/>
        <v>7.2478879630054241E-2</v>
      </c>
      <c r="AV409" s="116">
        <f t="shared" si="87"/>
        <v>0.16891269251172228</v>
      </c>
      <c r="AW409" s="116">
        <f t="shared" si="88"/>
        <v>5.7601117891553838E-2</v>
      </c>
      <c r="AX409" s="116">
        <f t="shared" si="89"/>
        <v>1</v>
      </c>
      <c r="AY409" s="116">
        <f>SUMPRODUCT(AN409:AW409,幕後結果_最佳化!$Z$1005:$AI$1005)</f>
        <v>8.1884761451042856E-2</v>
      </c>
      <c r="AZ409" s="116">
        <f>(SUMPRODUCT(AN409:AW409,MMULT(AN409:AW409,幕後結果!$AB$9:$AK$18)))*252</f>
        <v>4.6671867516086776E-2</v>
      </c>
      <c r="BA409" s="116">
        <f t="shared" si="90"/>
        <v>0.21603672723888126</v>
      </c>
      <c r="BB409" s="92">
        <f t="shared" si="91"/>
        <v>0.18045432343518006</v>
      </c>
      <c r="BC409" s="50"/>
      <c r="BD409" s="50"/>
    </row>
    <row r="410" spans="1:56">
      <c r="A410" s="85">
        <v>409</v>
      </c>
      <c r="B410" s="116">
        <v>0.94414587015515639</v>
      </c>
      <c r="C410" s="116">
        <v>0.60579316341325673</v>
      </c>
      <c r="D410" s="116">
        <v>0.83702788084298274</v>
      </c>
      <c r="E410" s="116">
        <v>0.19554148145203398</v>
      </c>
      <c r="F410" s="116">
        <v>0.59431804445910186</v>
      </c>
      <c r="G410" s="116">
        <v>0.47512035963815968</v>
      </c>
      <c r="H410" s="116">
        <v>0.50465785654687978</v>
      </c>
      <c r="I410" s="116">
        <v>0.95164885039225999</v>
      </c>
      <c r="J410" s="116">
        <v>0.81507152447267828</v>
      </c>
      <c r="K410" s="94">
        <v>0.54789093723680837</v>
      </c>
      <c r="L410" s="95"/>
      <c r="M410" s="96">
        <v>409</v>
      </c>
      <c r="N410" s="119">
        <v>1.5905616554727586</v>
      </c>
      <c r="O410" s="119">
        <v>0.26837111234945316</v>
      </c>
      <c r="P410" s="119">
        <v>0.98231591105332816</v>
      </c>
      <c r="Q410" s="119">
        <v>-0.85765505849946833</v>
      </c>
      <c r="R410" s="119">
        <v>0.23866686644471102</v>
      </c>
      <c r="S410" s="119">
        <v>-6.2404490190853069E-2</v>
      </c>
      <c r="T410" s="119">
        <v>1.1675780195364145E-2</v>
      </c>
      <c r="U410" s="116">
        <v>1.6610555072040878</v>
      </c>
      <c r="V410" s="116">
        <v>0.89674134888592383</v>
      </c>
      <c r="W410" s="88">
        <v>0.12033456323939339</v>
      </c>
      <c r="X410" s="50"/>
      <c r="Y410" s="89">
        <v>409</v>
      </c>
      <c r="Z410" s="116">
        <f>(幕後結果!$AB$2+幕後結果!$AB$4*幕後結果_最佳化!$N1411)*12/3</f>
        <v>1.9264721296878689</v>
      </c>
      <c r="AA410" s="116">
        <f>(幕後結果!$AC$2+幕後結果!$AC$4*幕後結果_最佳化!$O1411)*12/3</f>
        <v>-0.8698876521301685</v>
      </c>
      <c r="AB410" s="116">
        <f>(幕後結果!$AD$2+幕後結果!$AD$4*幕後結果_最佳化!$P1411)*12/3</f>
        <v>1.8193057213261727</v>
      </c>
      <c r="AC410" s="116">
        <f>(幕後結果!$AE$2+幕後結果!$AE$4*幕後結果_最佳化!$Q1411)*12/3</f>
        <v>0.63867302617562993</v>
      </c>
      <c r="AD410" s="116">
        <f>(幕後結果!$AF$2+幕後結果!$AF$4*幕後結果_最佳化!$R1411)*12/3</f>
        <v>7.3330903863141006E-2</v>
      </c>
      <c r="AE410" s="116">
        <f>(幕後結果!$AG$2+幕後結果!$AG$4*幕後結果_最佳化!$S1411)*12/3</f>
        <v>0.42594459732482459</v>
      </c>
      <c r="AF410" s="116">
        <f>(幕後結果!$AH$2+幕後結果!$AH$4*幕後結果_最佳化!$T1411)*12/3</f>
        <v>1.7653246175182062</v>
      </c>
      <c r="AG410" s="116">
        <f>(幕後結果!$AI$2+幕後結果!$AI$4*幕後結果_最佳化!$U1411)*12/3</f>
        <v>1.9109632712889955</v>
      </c>
      <c r="AH410" s="116">
        <f>(幕後結果!$AJ$2+幕後結果!$AJ$4*幕後結果_最佳化!$V1411)*12/3</f>
        <v>1.4405900259586339</v>
      </c>
      <c r="AI410" s="90">
        <f>(幕後結果!$AK$2+幕後結果!$AK$4*幕後結果_最佳化!$W1411)*12/3</f>
        <v>0.10447624211074863</v>
      </c>
      <c r="AJ410" s="50"/>
      <c r="AK410" s="50"/>
      <c r="AL410" s="50"/>
      <c r="AM410" s="98">
        <v>409</v>
      </c>
      <c r="AN410" s="116">
        <f t="shared" si="79"/>
        <v>7.6307351099667312E-2</v>
      </c>
      <c r="AO410" s="116">
        <f t="shared" si="80"/>
        <v>9.9588478245864701E-3</v>
      </c>
      <c r="AP410" s="116">
        <f t="shared" si="81"/>
        <v>0.11597936814451044</v>
      </c>
      <c r="AQ410" s="116">
        <f t="shared" si="82"/>
        <v>2.4795061210554883E-2</v>
      </c>
      <c r="AR410" s="116">
        <f t="shared" si="83"/>
        <v>4.4360004541189269E-2</v>
      </c>
      <c r="AS410" s="116">
        <f t="shared" si="84"/>
        <v>0.25572759672074086</v>
      </c>
      <c r="AT410" s="116">
        <f t="shared" si="85"/>
        <v>0.12960794917238266</v>
      </c>
      <c r="AU410" s="116">
        <f t="shared" si="86"/>
        <v>8.4278263257097599E-2</v>
      </c>
      <c r="AV410" s="116">
        <f t="shared" si="87"/>
        <v>0.15064738748658346</v>
      </c>
      <c r="AW410" s="116">
        <f t="shared" si="88"/>
        <v>0.10833817054268703</v>
      </c>
      <c r="AX410" s="116">
        <f t="shared" si="89"/>
        <v>1</v>
      </c>
      <c r="AY410" s="116">
        <f>SUMPRODUCT(AN410:AW410,幕後結果_最佳化!$Z$1005:$AI$1005)</f>
        <v>0.19782328596052803</v>
      </c>
      <c r="AZ410" s="116">
        <f>(SUMPRODUCT(AN410:AW410,MMULT(AN410:AW410,幕後結果!$AB$9:$AK$18)))*252</f>
        <v>4.9592500417680888E-2</v>
      </c>
      <c r="BA410" s="116">
        <f t="shared" si="90"/>
        <v>0.2226937368173629</v>
      </c>
      <c r="BB410" s="92">
        <f t="shared" si="91"/>
        <v>0.69567868488185092</v>
      </c>
      <c r="BC410" s="50"/>
      <c r="BD410" s="50"/>
    </row>
    <row r="411" spans="1:56">
      <c r="A411" s="85">
        <v>410</v>
      </c>
      <c r="B411" s="116">
        <v>0.20585728658139968</v>
      </c>
      <c r="C411" s="116">
        <v>0.54334731304370276</v>
      </c>
      <c r="D411" s="116">
        <v>0.35336636063787408</v>
      </c>
      <c r="E411" s="116">
        <v>3.1609186878263307E-2</v>
      </c>
      <c r="F411" s="116">
        <v>0.439535243946793</v>
      </c>
      <c r="G411" s="116">
        <v>0.89132226621775268</v>
      </c>
      <c r="H411" s="116">
        <v>0.93249746656382415</v>
      </c>
      <c r="I411" s="116">
        <v>0.28574944124594204</v>
      </c>
      <c r="J411" s="116">
        <v>0.52307485964217637</v>
      </c>
      <c r="K411" s="94">
        <v>0.93592656094665094</v>
      </c>
      <c r="L411" s="95"/>
      <c r="M411" s="96">
        <v>410</v>
      </c>
      <c r="N411" s="119">
        <v>-0.82088008959612002</v>
      </c>
      <c r="O411" s="119">
        <v>0.10887028719524292</v>
      </c>
      <c r="P411" s="119">
        <v>-0.37624774771183694</v>
      </c>
      <c r="Q411" s="119">
        <v>-1.857652529501868</v>
      </c>
      <c r="R411" s="119">
        <v>-0.15214764301803851</v>
      </c>
      <c r="S411" s="119">
        <v>1.2335906802840999</v>
      </c>
      <c r="T411" s="119">
        <v>1.4946528449543466</v>
      </c>
      <c r="U411" s="116">
        <v>-0.5658453975979536</v>
      </c>
      <c r="V411" s="116">
        <v>5.7872383877791957E-2</v>
      </c>
      <c r="W411" s="88">
        <v>1.52145028517979</v>
      </c>
      <c r="X411" s="50"/>
      <c r="Y411" s="89">
        <v>410</v>
      </c>
      <c r="Z411" s="116">
        <f>(幕後結果!$AB$2+幕後結果!$AB$4*幕後結果_最佳化!$N1412)*12/3</f>
        <v>-1.0674543259715108</v>
      </c>
      <c r="AA411" s="116">
        <f>(幕後結果!$AC$2+幕後結果!$AC$4*幕後結果_最佳化!$O1412)*12/3</f>
        <v>-1.2992097150863802</v>
      </c>
      <c r="AB411" s="116">
        <f>(幕後結果!$AD$2+幕後結果!$AD$4*幕後結果_最佳化!$P1412)*12/3</f>
        <v>-9.9616299877660075E-2</v>
      </c>
      <c r="AC411" s="116">
        <f>(幕後結果!$AE$2+幕後結果!$AE$4*幕後結果_最佳化!$Q1412)*12/3</f>
        <v>-0.57797765642325105</v>
      </c>
      <c r="AD411" s="116">
        <f>(幕後結果!$AF$2+幕後結果!$AF$4*幕後結果_最佳化!$R1412)*12/3</f>
        <v>-0.32971685349591046</v>
      </c>
      <c r="AE411" s="116">
        <f>(幕後結果!$AG$2+幕後結果!$AG$4*幕後結果_最佳化!$S1412)*12/3</f>
        <v>-2.3307090164189082E-2</v>
      </c>
      <c r="AF411" s="116">
        <f>(幕後結果!$AH$2+幕後結果!$AH$4*幕後結果_最佳化!$T1412)*12/3</f>
        <v>2.4326443167464404</v>
      </c>
      <c r="AG411" s="116">
        <f>(幕後結果!$AI$2+幕後結果!$AI$4*幕後結果_最佳化!$U1412)*12/3</f>
        <v>-1.8417613810691507</v>
      </c>
      <c r="AH411" s="116">
        <f>(幕後結果!$AJ$2+幕後結果!$AJ$4*幕後結果_最佳化!$V1412)*12/3</f>
        <v>0.15276290313980423</v>
      </c>
      <c r="AI411" s="90">
        <f>(幕後結果!$AK$2+幕後結果!$AK$4*幕後結果_最佳化!$W1412)*12/3</f>
        <v>9.0111714355879557E-2</v>
      </c>
      <c r="AJ411" s="50"/>
      <c r="AK411" s="50"/>
      <c r="AL411" s="50"/>
      <c r="AM411" s="98">
        <v>410</v>
      </c>
      <c r="AN411" s="116">
        <f t="shared" si="79"/>
        <v>9.8613807435497941E-3</v>
      </c>
      <c r="AO411" s="116">
        <f t="shared" si="80"/>
        <v>7.0728842295638777E-2</v>
      </c>
      <c r="AP411" s="116">
        <f t="shared" si="81"/>
        <v>2.6164663977075349E-2</v>
      </c>
      <c r="AQ411" s="116">
        <f t="shared" si="82"/>
        <v>0.12190742662779727</v>
      </c>
      <c r="AR411" s="116">
        <f t="shared" si="83"/>
        <v>6.2302412706665596E-2</v>
      </c>
      <c r="AS411" s="116">
        <f t="shared" si="84"/>
        <v>0.22633177004051019</v>
      </c>
      <c r="AT411" s="116">
        <f t="shared" si="85"/>
        <v>0.22896543584943832</v>
      </c>
      <c r="AU411" s="116">
        <f t="shared" si="86"/>
        <v>5.7397785168743512E-2</v>
      </c>
      <c r="AV411" s="116">
        <f t="shared" si="87"/>
        <v>0.14041250074911471</v>
      </c>
      <c r="AW411" s="116">
        <f t="shared" si="88"/>
        <v>5.5927781841466365E-2</v>
      </c>
      <c r="AX411" s="116">
        <f t="shared" si="89"/>
        <v>0.99999999999999989</v>
      </c>
      <c r="AY411" s="116">
        <f>SUMPRODUCT(AN411:AW411,幕後結果_最佳化!$Z$1005:$AI$1005)</f>
        <v>0.31246330259106425</v>
      </c>
      <c r="AZ411" s="116">
        <f>(SUMPRODUCT(AN411:AW411,MMULT(AN411:AW411,幕後結果!$AB$9:$AK$18)))*252</f>
        <v>4.7839487561589955E-2</v>
      </c>
      <c r="BA411" s="116">
        <f t="shared" si="90"/>
        <v>0.21872239839940938</v>
      </c>
      <c r="BB411" s="92">
        <f t="shared" si="91"/>
        <v>1.23244489162383</v>
      </c>
      <c r="BC411" s="50"/>
      <c r="BD411" s="50"/>
    </row>
    <row r="412" spans="1:56">
      <c r="A412" s="85">
        <v>411</v>
      </c>
      <c r="B412" s="116">
        <v>0.83428813471431162</v>
      </c>
      <c r="C412" s="116">
        <v>0.95479837358431219</v>
      </c>
      <c r="D412" s="116">
        <v>0.5004512370679286</v>
      </c>
      <c r="E412" s="116">
        <v>0.72012443744572052</v>
      </c>
      <c r="F412" s="116">
        <v>0.41738446206465296</v>
      </c>
      <c r="G412" s="116">
        <v>0.66094437156185126</v>
      </c>
      <c r="H412" s="116">
        <v>0.76730551799932112</v>
      </c>
      <c r="I412" s="116">
        <v>0.70386218067902262</v>
      </c>
      <c r="J412" s="116">
        <v>0.35157384666225444</v>
      </c>
      <c r="K412" s="94">
        <v>0.27611919515918637</v>
      </c>
      <c r="L412" s="95"/>
      <c r="M412" s="96">
        <v>411</v>
      </c>
      <c r="N412" s="119">
        <v>0.97125014094506434</v>
      </c>
      <c r="O412" s="119">
        <v>1.6932743777993027</v>
      </c>
      <c r="P412" s="119">
        <v>1.1310838342068444E-3</v>
      </c>
      <c r="Q412" s="119">
        <v>0.58321121085152938</v>
      </c>
      <c r="R412" s="119">
        <v>-0.20858922324747051</v>
      </c>
      <c r="S412" s="119">
        <v>0.41504186385307495</v>
      </c>
      <c r="T412" s="119">
        <v>0.73000199687803946</v>
      </c>
      <c r="U412" s="116">
        <v>0.53554125413352971</v>
      </c>
      <c r="V412" s="116">
        <v>-0.38107487076297225</v>
      </c>
      <c r="W412" s="88">
        <v>-0.59440929915915053</v>
      </c>
      <c r="X412" s="50"/>
      <c r="Y412" s="89">
        <v>411</v>
      </c>
      <c r="Z412" s="116">
        <f>(幕後結果!$AB$2+幕後結果!$AB$4*幕後結果_最佳化!$N1413)*12/3</f>
        <v>1.1575656730295178</v>
      </c>
      <c r="AA412" s="116">
        <f>(幕後結果!$AC$2+幕後結果!$AC$4*幕後結果_最佳化!$O1413)*12/3</f>
        <v>1.0399240359945578</v>
      </c>
      <c r="AB412" s="116">
        <f>(幕後結果!$AD$2+幕後結果!$AD$4*幕後結果_最佳化!$P1413)*12/3</f>
        <v>0.92784822006415713</v>
      </c>
      <c r="AC412" s="116">
        <f>(幕後結果!$AE$2+幕後結果!$AE$4*幕後結果_最佳化!$Q1413)*12/3</f>
        <v>1.6618738357856564</v>
      </c>
      <c r="AD412" s="116">
        <f>(幕後結果!$AF$2+幕後結果!$AF$4*幕後結果_最佳化!$R1413)*12/3</f>
        <v>-2.2790498798373873E-2</v>
      </c>
      <c r="AE412" s="116">
        <f>(幕後結果!$AG$2+幕後結果!$AG$4*幕後結果_最佳化!$S1413)*12/3</f>
        <v>1.5780047826401666</v>
      </c>
      <c r="AF412" s="116">
        <f>(幕後結果!$AH$2+幕後結果!$AH$4*幕後結果_最佳化!$T1413)*12/3</f>
        <v>1.9352497488020779</v>
      </c>
      <c r="AG412" s="116">
        <f>(幕後結果!$AI$2+幕後結果!$AI$4*幕後結果_最佳化!$U1413)*12/3</f>
        <v>0.15866040391766911</v>
      </c>
      <c r="AH412" s="116">
        <f>(幕後結果!$AJ$2+幕後結果!$AJ$4*幕後結果_最佳化!$V1413)*12/3</f>
        <v>0.79478448168523774</v>
      </c>
      <c r="AI412" s="90">
        <f>(幕後結果!$AK$2+幕後結果!$AK$4*幕後結果_最佳化!$W1413)*12/3</f>
        <v>-0.1749376053791496</v>
      </c>
      <c r="AJ412" s="50"/>
      <c r="AK412" s="50"/>
      <c r="AL412" s="50"/>
      <c r="AM412" s="98">
        <v>411</v>
      </c>
      <c r="AN412" s="116">
        <f t="shared" si="79"/>
        <v>7.2829272211612853E-2</v>
      </c>
      <c r="AO412" s="116">
        <f t="shared" si="80"/>
        <v>1.3856596159771148E-2</v>
      </c>
      <c r="AP412" s="116">
        <f t="shared" si="81"/>
        <v>0.10506045980522888</v>
      </c>
      <c r="AQ412" s="116">
        <f t="shared" si="82"/>
        <v>0.16942857698368671</v>
      </c>
      <c r="AR412" s="116">
        <f t="shared" si="83"/>
        <v>3.2746446972546743E-2</v>
      </c>
      <c r="AS412" s="116">
        <f t="shared" si="84"/>
        <v>0.10672981718014714</v>
      </c>
      <c r="AT412" s="116">
        <f t="shared" si="85"/>
        <v>0.14100962140313991</v>
      </c>
      <c r="AU412" s="116">
        <f t="shared" si="86"/>
        <v>0.17049280882785112</v>
      </c>
      <c r="AV412" s="116">
        <f t="shared" si="87"/>
        <v>0.17350013430218514</v>
      </c>
      <c r="AW412" s="116">
        <f t="shared" si="88"/>
        <v>1.4346266153830254E-2</v>
      </c>
      <c r="AX412" s="116">
        <f t="shared" si="89"/>
        <v>0.99999999999999989</v>
      </c>
      <c r="AY412" s="116">
        <f>SUMPRODUCT(AN412:AW412,幕後結果_最佳化!$Z$1005:$AI$1005)</f>
        <v>0.24998695972294105</v>
      </c>
      <c r="AZ412" s="116">
        <f>(SUMPRODUCT(AN412:AW412,MMULT(AN412:AW412,幕後結果!$AB$9:$AK$18)))*252</f>
        <v>4.9413406446284287E-2</v>
      </c>
      <c r="BA412" s="116">
        <f t="shared" si="90"/>
        <v>0.2222912648897484</v>
      </c>
      <c r="BB412" s="92">
        <f t="shared" si="91"/>
        <v>0.9316018774991075</v>
      </c>
      <c r="BC412" s="50"/>
      <c r="BD412" s="50"/>
    </row>
    <row r="413" spans="1:56">
      <c r="A413" s="85">
        <v>412</v>
      </c>
      <c r="B413" s="116">
        <v>0.41290975699671106</v>
      </c>
      <c r="C413" s="116">
        <v>0.65198849488051902</v>
      </c>
      <c r="D413" s="116">
        <v>0.91755739812095549</v>
      </c>
      <c r="E413" s="116">
        <v>0.6693453126035378</v>
      </c>
      <c r="F413" s="116">
        <v>0.40164271493615367</v>
      </c>
      <c r="G413" s="116">
        <v>0.61362425028057532</v>
      </c>
      <c r="H413" s="116">
        <v>0.38059570671068554</v>
      </c>
      <c r="I413" s="116">
        <v>0.43664327266483749</v>
      </c>
      <c r="J413" s="116">
        <v>4.8574339196899352E-2</v>
      </c>
      <c r="K413" s="94">
        <v>0.6329031291000573</v>
      </c>
      <c r="L413" s="95"/>
      <c r="M413" s="96">
        <v>412</v>
      </c>
      <c r="N413" s="119">
        <v>-0.2200663078946678</v>
      </c>
      <c r="O413" s="119">
        <v>0.39069457374975458</v>
      </c>
      <c r="P413" s="119">
        <v>1.3888275231309781</v>
      </c>
      <c r="Q413" s="119">
        <v>0.43810609710517351</v>
      </c>
      <c r="R413" s="119">
        <v>-0.24909741384697201</v>
      </c>
      <c r="S413" s="119">
        <v>0.28877769843159495</v>
      </c>
      <c r="T413" s="119">
        <v>-0.30391662261180896</v>
      </c>
      <c r="U413" s="116">
        <v>-0.15948529194739303</v>
      </c>
      <c r="V413" s="116">
        <v>-1.6588368212366107</v>
      </c>
      <c r="W413" s="88">
        <v>0.33955225107874748</v>
      </c>
      <c r="X413" s="50"/>
      <c r="Y413" s="89">
        <v>412</v>
      </c>
      <c r="Z413" s="116">
        <f>(幕後結果!$AB$2+幕後結果!$AB$4*幕後結果_最佳化!$N1414)*12/3</f>
        <v>-0.32151373684508427</v>
      </c>
      <c r="AA413" s="116">
        <f>(幕後結果!$AC$2+幕後結果!$AC$4*幕後結果_最佳化!$O1414)*12/3</f>
        <v>-0.85863354567862304</v>
      </c>
      <c r="AB413" s="116">
        <f>(幕後結果!$AD$2+幕後結果!$AD$4*幕後結果_最佳化!$P1414)*12/3</f>
        <v>1.6384195412650044</v>
      </c>
      <c r="AC413" s="116">
        <f>(幕後結果!$AE$2+幕後結果!$AE$4*幕後結果_最佳化!$Q1414)*12/3</f>
        <v>1.5874444731313571</v>
      </c>
      <c r="AD413" s="116">
        <f>(幕後結果!$AF$2+幕後結果!$AF$4*幕後結果_最佳化!$R1414)*12/3</f>
        <v>-2.4643376546283069E-2</v>
      </c>
      <c r="AE413" s="116">
        <f>(幕後結果!$AG$2+幕後結果!$AG$4*幕後結果_最佳化!$S1414)*12/3</f>
        <v>1.0694378835478813</v>
      </c>
      <c r="AF413" s="116">
        <f>(幕後結果!$AH$2+幕後結果!$AH$4*幕後結果_最佳化!$T1414)*12/3</f>
        <v>0.83751773722554157</v>
      </c>
      <c r="AG413" s="116">
        <f>(幕後結果!$AI$2+幕後結果!$AI$4*幕後結果_最佳化!$U1414)*12/3</f>
        <v>-1.2093070868880358</v>
      </c>
      <c r="AH413" s="116">
        <f>(幕後結果!$AJ$2+幕後結果!$AJ$4*幕後結果_最佳化!$V1414)*12/3</f>
        <v>-0.87035656567318143</v>
      </c>
      <c r="AI413" s="90">
        <f>(幕後結果!$AK$2+幕後結果!$AK$4*幕後結果_最佳化!$W1414)*12/3</f>
        <v>-0.36042705004555708</v>
      </c>
      <c r="AJ413" s="50"/>
      <c r="AK413" s="50"/>
      <c r="AL413" s="50"/>
      <c r="AM413" s="98">
        <v>412</v>
      </c>
      <c r="AN413" s="116">
        <f t="shared" si="79"/>
        <v>0.10609122248399588</v>
      </c>
      <c r="AO413" s="116">
        <f t="shared" si="80"/>
        <v>0.10463121585024666</v>
      </c>
      <c r="AP413" s="116">
        <f t="shared" si="81"/>
        <v>8.4886550269520383E-2</v>
      </c>
      <c r="AQ413" s="116">
        <f t="shared" si="82"/>
        <v>5.4129828137942433E-2</v>
      </c>
      <c r="AR413" s="116">
        <f t="shared" si="83"/>
        <v>0.17773729897201118</v>
      </c>
      <c r="AS413" s="116">
        <f t="shared" si="84"/>
        <v>9.7857587803751991E-2</v>
      </c>
      <c r="AT413" s="116">
        <f t="shared" si="85"/>
        <v>6.3760618778472347E-2</v>
      </c>
      <c r="AU413" s="116">
        <f t="shared" si="86"/>
        <v>0.14219268301984059</v>
      </c>
      <c r="AV413" s="116">
        <f t="shared" si="87"/>
        <v>0.12703056523648767</v>
      </c>
      <c r="AW413" s="116">
        <f t="shared" si="88"/>
        <v>4.1682429447730998E-2</v>
      </c>
      <c r="AX413" s="116">
        <f t="shared" si="89"/>
        <v>1.0000000000000002</v>
      </c>
      <c r="AY413" s="116">
        <f>SUMPRODUCT(AN413:AW413,幕後結果_最佳化!$Z$1005:$AI$1005)</f>
        <v>-8.1471918110050293E-2</v>
      </c>
      <c r="AZ413" s="116">
        <f>(SUMPRODUCT(AN413:AW413,MMULT(AN413:AW413,幕後結果!$AB$9:$AK$18)))*252</f>
        <v>4.6961971196661796E-2</v>
      </c>
      <c r="BA413" s="116">
        <f t="shared" si="90"/>
        <v>0.21670710924347128</v>
      </c>
      <c r="BB413" s="92">
        <f t="shared" si="91"/>
        <v>-0.57391711118400812</v>
      </c>
      <c r="BC413" s="50"/>
      <c r="BD413" s="50"/>
    </row>
    <row r="414" spans="1:56">
      <c r="A414" s="85">
        <v>413</v>
      </c>
      <c r="B414" s="116">
        <v>0.66695758920250792</v>
      </c>
      <c r="C414" s="116">
        <v>0.35463984162022033</v>
      </c>
      <c r="D414" s="116">
        <v>0.38986085916537161</v>
      </c>
      <c r="E414" s="116">
        <v>0.11825485799994495</v>
      </c>
      <c r="F414" s="116">
        <v>0.76784797003077121</v>
      </c>
      <c r="G414" s="116">
        <v>1.9077870614549353E-2</v>
      </c>
      <c r="H414" s="116">
        <v>0.73613777614143139</v>
      </c>
      <c r="I414" s="116">
        <v>0.44701069201805499</v>
      </c>
      <c r="J414" s="116">
        <v>0.52957301297821679</v>
      </c>
      <c r="K414" s="94">
        <v>0.85660036932658734</v>
      </c>
      <c r="L414" s="95"/>
      <c r="M414" s="96">
        <v>413</v>
      </c>
      <c r="N414" s="119">
        <v>0.43152755476688459</v>
      </c>
      <c r="O414" s="119">
        <v>-0.37282367212324991</v>
      </c>
      <c r="P414" s="119">
        <v>-0.27968170156612121</v>
      </c>
      <c r="Q414" s="119">
        <v>-1.1837558692461694</v>
      </c>
      <c r="R414" s="119">
        <v>0.73177803139932374</v>
      </c>
      <c r="S414" s="119">
        <v>-2.0731777398904709</v>
      </c>
      <c r="T414" s="119">
        <v>0.63148347973142926</v>
      </c>
      <c r="U414" s="116">
        <v>-0.13321748377284554</v>
      </c>
      <c r="V414" s="116">
        <v>7.4196571294641536E-2</v>
      </c>
      <c r="W414" s="88">
        <v>1.0651694374440916</v>
      </c>
      <c r="X414" s="50"/>
      <c r="Y414" s="89">
        <v>413</v>
      </c>
      <c r="Z414" s="116">
        <f>(幕後結果!$AB$2+幕後結果!$AB$4*幕後結果_最佳化!$N1415)*12/3</f>
        <v>0.48747288195129229</v>
      </c>
      <c r="AA414" s="116">
        <f>(幕後結果!$AC$2+幕後結果!$AC$4*幕後結果_最佳化!$O1415)*12/3</f>
        <v>-1.854203589325663</v>
      </c>
      <c r="AB414" s="116">
        <f>(幕後結果!$AD$2+幕後結果!$AD$4*幕後結果_最佳化!$P1415)*12/3</f>
        <v>0.31228294007155899</v>
      </c>
      <c r="AC414" s="116">
        <f>(幕後結果!$AE$2+幕後結果!$AE$4*幕後結果_最佳化!$Q1415)*12/3</f>
        <v>-7.5280092327933312E-2</v>
      </c>
      <c r="AD414" s="116">
        <f>(幕後結果!$AF$2+幕後結果!$AF$4*幕後結果_最佳化!$R1415)*12/3</f>
        <v>0.22917660898774064</v>
      </c>
      <c r="AE414" s="116">
        <f>(幕後結果!$AG$2+幕後結果!$AG$4*幕後結果_最佳化!$S1415)*12/3</f>
        <v>-1.8176731175073053</v>
      </c>
      <c r="AF414" s="116">
        <f>(幕後結果!$AH$2+幕後結果!$AH$4*幕後結果_最佳化!$T1415)*12/3</f>
        <v>2.2149244483126025</v>
      </c>
      <c r="AG414" s="116">
        <f>(幕後結果!$AI$2+幕後結果!$AI$4*幕後結果_最佳化!$U1415)*12/3</f>
        <v>-0.7041504129501841</v>
      </c>
      <c r="AH414" s="116">
        <f>(幕後結果!$AJ$2+幕後結果!$AJ$4*幕後結果_最佳化!$V1415)*12/3</f>
        <v>0.26472172430525487</v>
      </c>
      <c r="AI414" s="90">
        <f>(幕後結果!$AK$2+幕後結果!$AK$4*幕後結果_最佳化!$W1415)*12/3</f>
        <v>1.5475918152051571E-2</v>
      </c>
      <c r="AJ414" s="50"/>
      <c r="AK414" s="50"/>
      <c r="AL414" s="50"/>
      <c r="AM414" s="98">
        <v>413</v>
      </c>
      <c r="AN414" s="116">
        <f t="shared" si="79"/>
        <v>1.1356539107619646E-2</v>
      </c>
      <c r="AO414" s="116">
        <f t="shared" si="80"/>
        <v>3.5430604521294838E-2</v>
      </c>
      <c r="AP414" s="116">
        <f t="shared" si="81"/>
        <v>0.1794194451890159</v>
      </c>
      <c r="AQ414" s="116">
        <f t="shared" si="82"/>
        <v>0.13830172110563302</v>
      </c>
      <c r="AR414" s="116">
        <f t="shared" si="83"/>
        <v>3.8610705248090862E-2</v>
      </c>
      <c r="AS414" s="116">
        <f t="shared" si="84"/>
        <v>0.16526012978801796</v>
      </c>
      <c r="AT414" s="116">
        <f t="shared" si="85"/>
        <v>0.13763255480005998</v>
      </c>
      <c r="AU414" s="116">
        <f t="shared" si="86"/>
        <v>0.14508453316399694</v>
      </c>
      <c r="AV414" s="116">
        <f t="shared" si="87"/>
        <v>0.10406644809691552</v>
      </c>
      <c r="AW414" s="116">
        <f t="shared" si="88"/>
        <v>4.4837318979355292E-2</v>
      </c>
      <c r="AX414" s="116">
        <f t="shared" si="89"/>
        <v>1</v>
      </c>
      <c r="AY414" s="116">
        <f>SUMPRODUCT(AN414:AW414,幕後結果_最佳化!$Z$1005:$AI$1005)</f>
        <v>0.24329107944498571</v>
      </c>
      <c r="AZ414" s="116">
        <f>(SUMPRODUCT(AN414:AW414,MMULT(AN414:AW414,幕後結果!$AB$9:$AK$18)))*252</f>
        <v>4.7140203723427934E-2</v>
      </c>
      <c r="BA414" s="116">
        <f t="shared" si="90"/>
        <v>0.21711794887440314</v>
      </c>
      <c r="BB414" s="92">
        <f t="shared" si="91"/>
        <v>0.92295952722410124</v>
      </c>
      <c r="BC414" s="50"/>
      <c r="BD414" s="50"/>
    </row>
    <row r="415" spans="1:56">
      <c r="A415" s="85">
        <v>414</v>
      </c>
      <c r="B415" s="116">
        <v>0.5035571563661545</v>
      </c>
      <c r="C415" s="116">
        <v>0.84061522816126266</v>
      </c>
      <c r="D415" s="116">
        <v>0.2259273118238434</v>
      </c>
      <c r="E415" s="116">
        <v>0.15579531843432282</v>
      </c>
      <c r="F415" s="116">
        <v>0.51006187945384407</v>
      </c>
      <c r="G415" s="116">
        <v>0.21776969322200679</v>
      </c>
      <c r="H415" s="116">
        <v>0.24054466030791199</v>
      </c>
      <c r="I415" s="116">
        <v>0.65910724061897796</v>
      </c>
      <c r="J415" s="116">
        <v>0.53145265110112283</v>
      </c>
      <c r="K415" s="94">
        <v>0.15945420746453731</v>
      </c>
      <c r="L415" s="95"/>
      <c r="M415" s="96">
        <v>414</v>
      </c>
      <c r="N415" s="119">
        <v>8.9165868762591111E-3</v>
      </c>
      <c r="O415" s="119">
        <v>0.99698962962922555</v>
      </c>
      <c r="P415" s="119">
        <v>-0.75232668568603189</v>
      </c>
      <c r="Q415" s="119">
        <v>-1.0118900298430722</v>
      </c>
      <c r="R415" s="119">
        <v>2.5224066096441271E-2</v>
      </c>
      <c r="S415" s="119">
        <v>-0.77974771640397256</v>
      </c>
      <c r="T415" s="119">
        <v>-0.70455161140371503</v>
      </c>
      <c r="U415" s="116">
        <v>0.41002784885576954</v>
      </c>
      <c r="V415" s="116">
        <v>7.8921957948655946E-2</v>
      </c>
      <c r="W415" s="88">
        <v>-0.9967035728893523</v>
      </c>
      <c r="X415" s="50"/>
      <c r="Y415" s="89">
        <v>414</v>
      </c>
      <c r="Z415" s="116">
        <f>(幕後結果!$AB$2+幕後結果!$AB$4*幕後結果_最佳化!$N1416)*12/3</f>
        <v>-3.7219932961978612E-2</v>
      </c>
      <c r="AA415" s="116">
        <f>(幕後結果!$AC$2+幕後結果!$AC$4*幕後結果_最佳化!$O1416)*12/3</f>
        <v>-3.2195472603864239E-3</v>
      </c>
      <c r="AB415" s="116">
        <f>(幕後結果!$AD$2+幕後結果!$AD$4*幕後結果_最佳化!$P1416)*12/3</f>
        <v>-8.515956511441658E-2</v>
      </c>
      <c r="AC415" s="116">
        <f>(幕後結果!$AE$2+幕後結果!$AE$4*幕後結果_最佳化!$Q1416)*12/3</f>
        <v>0.14976682110613748</v>
      </c>
      <c r="AD415" s="116">
        <f>(幕後結果!$AF$2+幕後結果!$AF$4*幕後結果_最佳化!$R1416)*12/3</f>
        <v>-0.11093443673128807</v>
      </c>
      <c r="AE415" s="116">
        <f>(幕後結果!$AG$2+幕後結果!$AG$4*幕後結果_最佳化!$S1416)*12/3</f>
        <v>-0.67307356976449739</v>
      </c>
      <c r="AF415" s="116">
        <f>(幕後結果!$AH$2+幕後結果!$AH$4*幕後結果_最佳化!$T1416)*12/3</f>
        <v>0.60039219765186014</v>
      </c>
      <c r="AG415" s="116">
        <f>(幕後結果!$AI$2+幕後結果!$AI$4*幕後結果_最佳化!$U1416)*12/3</f>
        <v>-0.43549841425036179</v>
      </c>
      <c r="AH415" s="116">
        <f>(幕後結果!$AJ$2+幕後結果!$AJ$4*幕後結果_最佳化!$V1416)*12/3</f>
        <v>0.30768715469920882</v>
      </c>
      <c r="AI415" s="90">
        <f>(幕後結果!$AK$2+幕後結果!$AK$4*幕後結果_最佳化!$W1416)*12/3</f>
        <v>-0.89719853579222286</v>
      </c>
      <c r="AJ415" s="50"/>
      <c r="AK415" s="50"/>
      <c r="AL415" s="50"/>
      <c r="AM415" s="98">
        <v>414</v>
      </c>
      <c r="AN415" s="116">
        <f t="shared" si="79"/>
        <v>0.10569253359418114</v>
      </c>
      <c r="AO415" s="116">
        <f t="shared" si="80"/>
        <v>8.678595331327979E-2</v>
      </c>
      <c r="AP415" s="116">
        <f t="shared" si="81"/>
        <v>0.1437705631171724</v>
      </c>
      <c r="AQ415" s="116">
        <f t="shared" si="82"/>
        <v>0.15815576245720062</v>
      </c>
      <c r="AR415" s="116">
        <f t="shared" si="83"/>
        <v>0.13615888802914969</v>
      </c>
      <c r="AS415" s="116">
        <f t="shared" si="84"/>
        <v>0.15270333289135243</v>
      </c>
      <c r="AT415" s="116">
        <f t="shared" si="85"/>
        <v>5.2748294220670282E-2</v>
      </c>
      <c r="AU415" s="116">
        <f t="shared" si="86"/>
        <v>5.3607302079752308E-4</v>
      </c>
      <c r="AV415" s="116">
        <f t="shared" si="87"/>
        <v>4.5537575692797969E-2</v>
      </c>
      <c r="AW415" s="116">
        <f t="shared" si="88"/>
        <v>0.11791102366339808</v>
      </c>
      <c r="AX415" s="116">
        <f t="shared" si="89"/>
        <v>0.99999999999999989</v>
      </c>
      <c r="AY415" s="116">
        <f>SUMPRODUCT(AN415:AW415,幕後結果_最佳化!$Z$1005:$AI$1005)</f>
        <v>0.14801726433956428</v>
      </c>
      <c r="AZ415" s="116">
        <f>(SUMPRODUCT(AN415:AW415,MMULT(AN415:AW415,幕後結果!$AB$9:$AK$18)))*252</f>
        <v>4.5763478877092E-2</v>
      </c>
      <c r="BA415" s="116">
        <f t="shared" si="90"/>
        <v>0.21392400257355881</v>
      </c>
      <c r="BB415" s="92">
        <f t="shared" si="91"/>
        <v>0.49137667150472841</v>
      </c>
      <c r="BC415" s="50"/>
      <c r="BD415" s="50"/>
    </row>
    <row r="416" spans="1:56">
      <c r="A416" s="85">
        <v>415</v>
      </c>
      <c r="B416" s="116">
        <v>0.55312951465907845</v>
      </c>
      <c r="C416" s="116">
        <v>0.73883431720033599</v>
      </c>
      <c r="D416" s="116">
        <v>0.14481161908081619</v>
      </c>
      <c r="E416" s="116">
        <v>0.63236195980890453</v>
      </c>
      <c r="F416" s="116">
        <v>0.7119333541733126</v>
      </c>
      <c r="G416" s="116">
        <v>0.67406460702325521</v>
      </c>
      <c r="H416" s="116">
        <v>0.72962782248714242</v>
      </c>
      <c r="I416" s="116">
        <v>0.42393985859860206</v>
      </c>
      <c r="J416" s="116">
        <v>0.44525800722091047</v>
      </c>
      <c r="K416" s="94">
        <v>0.94746777093936707</v>
      </c>
      <c r="L416" s="95"/>
      <c r="M416" s="96">
        <v>415</v>
      </c>
      <c r="N416" s="119">
        <v>0.13357207059162976</v>
      </c>
      <c r="O416" s="119">
        <v>0.63975581015249228</v>
      </c>
      <c r="P416" s="119">
        <v>-1.0589484921100347</v>
      </c>
      <c r="Q416" s="119">
        <v>0.33811559291598187</v>
      </c>
      <c r="R416" s="119">
        <v>0.55904165563679731</v>
      </c>
      <c r="S416" s="119">
        <v>0.45116478789842235</v>
      </c>
      <c r="T416" s="119">
        <v>0.61168776999843533</v>
      </c>
      <c r="U416" s="116">
        <v>-0.1918244513812635</v>
      </c>
      <c r="V416" s="116">
        <v>-0.1376512942014651</v>
      </c>
      <c r="W416" s="88">
        <v>1.6207817299424341</v>
      </c>
      <c r="X416" s="50"/>
      <c r="Y416" s="89">
        <v>415</v>
      </c>
      <c r="Z416" s="116">
        <f>(幕後結果!$AB$2+幕後結果!$AB$4*幕後結果_最佳化!$N1417)*12/3</f>
        <v>0.11754613231894114</v>
      </c>
      <c r="AA416" s="116">
        <f>(幕後結果!$AC$2+幕後結果!$AC$4*幕後結果_最佳化!$O1417)*12/3</f>
        <v>-0.48468310185191554</v>
      </c>
      <c r="AB416" s="116">
        <f>(幕後結果!$AD$2+幕後結果!$AD$4*幕後結果_最佳化!$P1417)*12/3</f>
        <v>-0.34941576463935409</v>
      </c>
      <c r="AC416" s="116">
        <f>(幕後結果!$AE$2+幕後結果!$AE$4*幕後結果_最佳化!$Q1417)*12/3</f>
        <v>1.002061149378817</v>
      </c>
      <c r="AD416" s="116">
        <f>(幕後結果!$AF$2+幕後結果!$AF$4*幕後結果_最佳化!$R1417)*12/3</f>
        <v>0.28640440427939085</v>
      </c>
      <c r="AE416" s="116">
        <f>(幕後結果!$AG$2+幕後結果!$AG$4*幕後結果_最佳化!$S1417)*12/3</f>
        <v>0.89875125496428254</v>
      </c>
      <c r="AF416" s="116">
        <f>(幕後結果!$AH$2+幕後結果!$AH$4*幕後結果_最佳化!$T1417)*12/3</f>
        <v>1.7589094457086276</v>
      </c>
      <c r="AG416" s="116">
        <f>(幕後結果!$AI$2+幕後結果!$AI$4*幕後結果_最佳化!$U1417)*12/3</f>
        <v>-0.91005418600795729</v>
      </c>
      <c r="AH416" s="116">
        <f>(幕後結果!$AJ$2+幕後結果!$AJ$4*幕後結果_最佳化!$V1417)*12/3</f>
        <v>0.29400072223543883</v>
      </c>
      <c r="AI416" s="90">
        <f>(幕後結果!$AK$2+幕後結果!$AK$4*幕後結果_最佳化!$W1417)*12/3</f>
        <v>0.57071917446248288</v>
      </c>
      <c r="AJ416" s="50"/>
      <c r="AK416" s="50"/>
      <c r="AL416" s="50"/>
      <c r="AM416" s="98">
        <v>415</v>
      </c>
      <c r="AN416" s="116">
        <f t="shared" si="79"/>
        <v>0.15889293884264408</v>
      </c>
      <c r="AO416" s="116">
        <f t="shared" si="80"/>
        <v>0.11849131611361075</v>
      </c>
      <c r="AP416" s="116">
        <f t="shared" si="81"/>
        <v>5.2503535447925118E-2</v>
      </c>
      <c r="AQ416" s="116">
        <f t="shared" si="82"/>
        <v>9.2619589826509946E-2</v>
      </c>
      <c r="AR416" s="116">
        <f t="shared" si="83"/>
        <v>0.19761091857730079</v>
      </c>
      <c r="AS416" s="116">
        <f t="shared" si="84"/>
        <v>6.8451876833567252E-2</v>
      </c>
      <c r="AT416" s="116">
        <f t="shared" si="85"/>
        <v>0.10979688527707715</v>
      </c>
      <c r="AU416" s="116">
        <f t="shared" si="86"/>
        <v>1.4933400834373275E-2</v>
      </c>
      <c r="AV416" s="116">
        <f t="shared" si="87"/>
        <v>0.13057814124727915</v>
      </c>
      <c r="AW416" s="116">
        <f t="shared" si="88"/>
        <v>5.6121396999712497E-2</v>
      </c>
      <c r="AX416" s="116">
        <f t="shared" si="89"/>
        <v>1</v>
      </c>
      <c r="AY416" s="116">
        <f>SUMPRODUCT(AN416:AW416,幕後結果_最佳化!$Z$1005:$AI$1005)</f>
        <v>6.2484218132314549E-2</v>
      </c>
      <c r="AZ416" s="116">
        <f>(SUMPRODUCT(AN416:AW416,MMULT(AN416:AW416,幕後結果!$AB$9:$AK$18)))*252</f>
        <v>4.5105541542860367E-2</v>
      </c>
      <c r="BA416" s="116">
        <f t="shared" si="90"/>
        <v>0.21238065246829893</v>
      </c>
      <c r="BB416" s="92">
        <f t="shared" si="91"/>
        <v>9.2212816491077473E-2</v>
      </c>
      <c r="BC416" s="50"/>
      <c r="BD416" s="50"/>
    </row>
    <row r="417" spans="1:56">
      <c r="A417" s="85">
        <v>416</v>
      </c>
      <c r="B417" s="116">
        <v>0.68832690849968081</v>
      </c>
      <c r="C417" s="116">
        <v>0.65612042643100099</v>
      </c>
      <c r="D417" s="116">
        <v>0.88155271670702873</v>
      </c>
      <c r="E417" s="116">
        <v>0.28586661568883165</v>
      </c>
      <c r="F417" s="116">
        <v>0.85789172809848457</v>
      </c>
      <c r="G417" s="116">
        <v>0.92186454842320686</v>
      </c>
      <c r="H417" s="116">
        <v>0.33955122053620634</v>
      </c>
      <c r="I417" s="116">
        <v>0.40872183279325514</v>
      </c>
      <c r="J417" s="116">
        <v>0.91895749845297159</v>
      </c>
      <c r="K417" s="94">
        <v>0.52083217219222622</v>
      </c>
      <c r="L417" s="95"/>
      <c r="M417" s="96">
        <v>416</v>
      </c>
      <c r="N417" s="119">
        <v>0.49111348694173734</v>
      </c>
      <c r="O417" s="119">
        <v>0.40189792874327962</v>
      </c>
      <c r="P417" s="119">
        <v>1.1827844961143341</v>
      </c>
      <c r="Q417" s="119">
        <v>-0.56550072487697178</v>
      </c>
      <c r="R417" s="119">
        <v>1.0708952235212714</v>
      </c>
      <c r="S417" s="119">
        <v>1.4177255652033645</v>
      </c>
      <c r="T417" s="119">
        <v>-0.41368823947310618</v>
      </c>
      <c r="U417" s="116">
        <v>-0.230834129585888</v>
      </c>
      <c r="V417" s="116">
        <v>1.3980934615019422</v>
      </c>
      <c r="W417" s="88">
        <v>5.2242265852062902E-2</v>
      </c>
      <c r="X417" s="50"/>
      <c r="Y417" s="89">
        <v>416</v>
      </c>
      <c r="Z417" s="116">
        <f>(幕後結果!$AB$2+幕後結果!$AB$4*幕後結果_最佳化!$N1418)*12/3</f>
        <v>0.56145181969184366</v>
      </c>
      <c r="AA417" s="116">
        <f>(幕後結果!$AC$2+幕後結果!$AC$4*幕後結果_最佳化!$O1418)*12/3</f>
        <v>-0.78140359653915947</v>
      </c>
      <c r="AB417" s="116">
        <f>(幕後結果!$AD$2+幕後結果!$AD$4*幕後結果_最佳化!$P1418)*12/3</f>
        <v>1.6753292544493661</v>
      </c>
      <c r="AC417" s="116">
        <f>(幕後結果!$AE$2+幕後結果!$AE$4*幕後結果_最佳化!$Q1418)*12/3</f>
        <v>0.85540284559081359</v>
      </c>
      <c r="AD417" s="116">
        <f>(幕後結果!$AF$2+幕後結果!$AF$4*幕後結果_最佳化!$R1418)*12/3</f>
        <v>0.73366231363452128</v>
      </c>
      <c r="AE417" s="116">
        <f>(幕後結果!$AG$2+幕後結果!$AG$4*幕後結果_最佳化!$S1418)*12/3</f>
        <v>1.5850670903344648</v>
      </c>
      <c r="AF417" s="116">
        <f>(幕後結果!$AH$2+幕後結果!$AH$4*幕後結果_最佳化!$T1418)*12/3</f>
        <v>1.2314996638439286</v>
      </c>
      <c r="AG417" s="116">
        <f>(幕後結果!$AI$2+幕後結果!$AI$4*幕後結果_最佳化!$U1418)*12/3</f>
        <v>-0.63688246655842529</v>
      </c>
      <c r="AH417" s="116">
        <f>(幕後結果!$AJ$2+幕後結果!$AJ$4*幕後結果_最佳化!$V1418)*12/3</f>
        <v>1.3989031247176618</v>
      </c>
      <c r="AI417" s="90">
        <f>(幕後結果!$AK$2+幕後結果!$AK$4*幕後結果_最佳化!$W1418)*12/3</f>
        <v>6.0450038667329897E-2</v>
      </c>
      <c r="AJ417" s="50"/>
      <c r="AK417" s="50"/>
      <c r="AL417" s="50"/>
      <c r="AM417" s="98">
        <v>416</v>
      </c>
      <c r="AN417" s="116">
        <f t="shared" si="79"/>
        <v>4.9118224169895669E-2</v>
      </c>
      <c r="AO417" s="116">
        <f t="shared" si="80"/>
        <v>0.10955697065979614</v>
      </c>
      <c r="AP417" s="116">
        <f t="shared" si="81"/>
        <v>4.1421897616345411E-2</v>
      </c>
      <c r="AQ417" s="116">
        <f t="shared" si="82"/>
        <v>0.11206259133896138</v>
      </c>
      <c r="AR417" s="116">
        <f t="shared" si="83"/>
        <v>0.14834857261166529</v>
      </c>
      <c r="AS417" s="116">
        <f t="shared" si="84"/>
        <v>0.13939307713713744</v>
      </c>
      <c r="AT417" s="116">
        <f t="shared" si="85"/>
        <v>2.4371697230412329E-2</v>
      </c>
      <c r="AU417" s="116">
        <f t="shared" si="86"/>
        <v>0.15479525067681832</v>
      </c>
      <c r="AV417" s="116">
        <f t="shared" si="87"/>
        <v>6.794618332896625E-2</v>
      </c>
      <c r="AW417" s="116">
        <f t="shared" si="88"/>
        <v>0.15298553523000183</v>
      </c>
      <c r="AX417" s="116">
        <f t="shared" si="89"/>
        <v>1</v>
      </c>
      <c r="AY417" s="116">
        <f>SUMPRODUCT(AN417:AW417,幕後結果_最佳化!$Z$1005:$AI$1005)</f>
        <v>-0.1483057555756927</v>
      </c>
      <c r="AZ417" s="116">
        <f>(SUMPRODUCT(AN417:AW417,MMULT(AN417:AW417,幕後結果!$AB$9:$AK$18)))*252</f>
        <v>4.5586510868955057E-2</v>
      </c>
      <c r="BA417" s="116">
        <f t="shared" si="90"/>
        <v>0.21350997838263919</v>
      </c>
      <c r="BB417" s="92">
        <f t="shared" si="91"/>
        <v>-0.8955354547084714</v>
      </c>
      <c r="BC417" s="50"/>
      <c r="BD417" s="50"/>
    </row>
    <row r="418" spans="1:56">
      <c r="A418" s="85">
        <v>417</v>
      </c>
      <c r="B418" s="116">
        <v>2.1252126455166609E-2</v>
      </c>
      <c r="C418" s="116">
        <v>0.69994247836119294</v>
      </c>
      <c r="D418" s="116">
        <v>0.82715442660784944</v>
      </c>
      <c r="E418" s="116">
        <v>2.976629024561217E-2</v>
      </c>
      <c r="F418" s="116">
        <v>0.19129310651149933</v>
      </c>
      <c r="G418" s="116">
        <v>3.8320339393961733E-2</v>
      </c>
      <c r="H418" s="116">
        <v>0.12277060322987965</v>
      </c>
      <c r="I418" s="116">
        <v>0.83495331206733359</v>
      </c>
      <c r="J418" s="116">
        <v>0.52097823357341011</v>
      </c>
      <c r="K418" s="94">
        <v>0.98195304896933266</v>
      </c>
      <c r="L418" s="95"/>
      <c r="M418" s="96">
        <v>417</v>
      </c>
      <c r="N418" s="119">
        <v>-2.0285489481913634</v>
      </c>
      <c r="O418" s="119">
        <v>0.5242350816873792</v>
      </c>
      <c r="P418" s="119">
        <v>0.94297997292655256</v>
      </c>
      <c r="Q418" s="119">
        <v>-1.8842395467069919</v>
      </c>
      <c r="R418" s="119">
        <v>-0.87314102879826216</v>
      </c>
      <c r="S418" s="119">
        <v>-1.770519260248447</v>
      </c>
      <c r="T418" s="119">
        <v>-1.1612476389294004</v>
      </c>
      <c r="U418" s="116">
        <v>0.97392581319803839</v>
      </c>
      <c r="V418" s="116">
        <v>5.2608890919724122E-2</v>
      </c>
      <c r="W418" s="88">
        <v>2.0958680003139767</v>
      </c>
      <c r="X418" s="50"/>
      <c r="Y418" s="89">
        <v>417</v>
      </c>
      <c r="Z418" s="116">
        <f>(幕後結果!$AB$2+幕後結果!$AB$4*幕後結果_最佳化!$N1419)*12/3</f>
        <v>-2.5668360766681215</v>
      </c>
      <c r="AA418" s="116">
        <f>(幕後結果!$AC$2+幕後結果!$AC$4*幕後結果_最佳化!$O1419)*12/3</f>
        <v>-0.83173513451178638</v>
      </c>
      <c r="AB418" s="116">
        <f>(幕後結果!$AD$2+幕後結果!$AD$4*幕後結果_最佳化!$P1419)*12/3</f>
        <v>0.72122228236068342</v>
      </c>
      <c r="AC418" s="116">
        <f>(幕後結果!$AE$2+幕後結果!$AE$4*幕後結果_最佳化!$Q1419)*12/3</f>
        <v>-0.28633212640628924</v>
      </c>
      <c r="AD418" s="116">
        <f>(幕後結果!$AF$2+幕後結果!$AF$4*幕後結果_最佳化!$R1419)*12/3</f>
        <v>-0.59660802460838136</v>
      </c>
      <c r="AE418" s="116">
        <f>(幕後結果!$AG$2+幕後結果!$AG$4*幕後結果_最佳化!$S1419)*12/3</f>
        <v>-2.2065064480757424</v>
      </c>
      <c r="AF418" s="116">
        <f>(幕後結果!$AH$2+幕後結果!$AH$4*幕後結果_最佳化!$T1419)*12/3</f>
        <v>-0.22599504293391681</v>
      </c>
      <c r="AG418" s="116">
        <f>(幕後結果!$AI$2+幕後結果!$AI$4*幕後結果_最佳化!$U1419)*12/3</f>
        <v>-0.99436315213090276</v>
      </c>
      <c r="AH418" s="116">
        <f>(幕後結果!$AJ$2+幕後結果!$AJ$4*幕後結果_最佳化!$V1419)*12/3</f>
        <v>-0.18886127481153758</v>
      </c>
      <c r="AI418" s="90">
        <f>(幕後結果!$AK$2+幕後結果!$AK$4*幕後結果_最佳化!$W1419)*12/3</f>
        <v>-0.33991915956130009</v>
      </c>
      <c r="AJ418" s="50"/>
      <c r="AK418" s="50"/>
      <c r="AL418" s="50"/>
      <c r="AM418" s="98">
        <v>417</v>
      </c>
      <c r="AN418" s="116">
        <f t="shared" si="79"/>
        <v>9.5994101926722974E-2</v>
      </c>
      <c r="AO418" s="116">
        <f t="shared" si="80"/>
        <v>9.8022425884997481E-3</v>
      </c>
      <c r="AP418" s="116">
        <f t="shared" si="81"/>
        <v>4.165071391173511E-2</v>
      </c>
      <c r="AQ418" s="116">
        <f t="shared" si="82"/>
        <v>1.4092318867377281E-2</v>
      </c>
      <c r="AR418" s="116">
        <f t="shared" si="83"/>
        <v>6.8117180410496206E-2</v>
      </c>
      <c r="AS418" s="116">
        <f t="shared" si="84"/>
        <v>0.23931949938386918</v>
      </c>
      <c r="AT418" s="116">
        <f t="shared" si="85"/>
        <v>0.1050119142434662</v>
      </c>
      <c r="AU418" s="116">
        <f t="shared" si="86"/>
        <v>0.12276535930024891</v>
      </c>
      <c r="AV418" s="116">
        <f t="shared" si="87"/>
        <v>8.9244635910266379E-2</v>
      </c>
      <c r="AW418" s="116">
        <f t="shared" si="88"/>
        <v>0.21400203345731789</v>
      </c>
      <c r="AX418" s="116">
        <f t="shared" si="89"/>
        <v>0.99999999999999978</v>
      </c>
      <c r="AY418" s="116">
        <f>SUMPRODUCT(AN418:AW418,幕後結果_最佳化!$Z$1005:$AI$1005)</f>
        <v>3.442340977809337E-2</v>
      </c>
      <c r="AZ418" s="116">
        <f>(SUMPRODUCT(AN418:AW418,MMULT(AN418:AW418,幕後結果!$AB$9:$AK$18)))*252</f>
        <v>4.8948830183503676E-2</v>
      </c>
      <c r="BA418" s="116">
        <f t="shared" si="90"/>
        <v>0.22124382518728897</v>
      </c>
      <c r="BB418" s="92">
        <f t="shared" si="91"/>
        <v>-3.8313341467184292E-2</v>
      </c>
      <c r="BC418" s="50"/>
      <c r="BD418" s="50"/>
    </row>
    <row r="419" spans="1:56">
      <c r="A419" s="85">
        <v>418</v>
      </c>
      <c r="B419" s="116">
        <v>0.78947829141572057</v>
      </c>
      <c r="C419" s="116">
        <v>0.58099932261496323</v>
      </c>
      <c r="D419" s="116">
        <v>0.11235374427876166</v>
      </c>
      <c r="E419" s="116">
        <v>0.3062141397153284</v>
      </c>
      <c r="F419" s="116">
        <v>0.86218695693971648</v>
      </c>
      <c r="G419" s="116">
        <v>0.88638159858281318</v>
      </c>
      <c r="H419" s="116">
        <v>0.18712776047102175</v>
      </c>
      <c r="I419" s="116">
        <v>0.8434567801317836</v>
      </c>
      <c r="J419" s="116">
        <v>0.57118082477544618</v>
      </c>
      <c r="K419" s="94">
        <v>0.42627329185213281</v>
      </c>
      <c r="L419" s="95"/>
      <c r="M419" s="96">
        <v>418</v>
      </c>
      <c r="N419" s="119">
        <v>0.8046123430490727</v>
      </c>
      <c r="O419" s="119">
        <v>0.20445064772332386</v>
      </c>
      <c r="P419" s="119">
        <v>-1.21410537289556</v>
      </c>
      <c r="Q419" s="119">
        <v>-0.50661030063131096</v>
      </c>
      <c r="R419" s="119">
        <v>1.0901976549815724</v>
      </c>
      <c r="S419" s="119">
        <v>1.2075073847248308</v>
      </c>
      <c r="T419" s="119">
        <v>-0.88853038122864914</v>
      </c>
      <c r="U419" s="116">
        <v>1.0087668981543485</v>
      </c>
      <c r="V419" s="116">
        <v>0.17938125315874714</v>
      </c>
      <c r="W419" s="88">
        <v>-0.18587015944976248</v>
      </c>
      <c r="X419" s="50"/>
      <c r="Y419" s="89">
        <v>418</v>
      </c>
      <c r="Z419" s="116">
        <f>(幕後結果!$AB$2+幕後結果!$AB$4*幕後結果_最佳化!$N1420)*12/3</f>
        <v>0.95067644891542669</v>
      </c>
      <c r="AA419" s="116">
        <f>(幕後結果!$AC$2+幕後結果!$AC$4*幕後結果_最佳化!$O1420)*12/3</f>
        <v>-1.0262619779317967</v>
      </c>
      <c r="AB419" s="116">
        <f>(幕後結果!$AD$2+幕後結果!$AD$4*幕後結果_最佳化!$P1420)*12/3</f>
        <v>-0.32588017865445851</v>
      </c>
      <c r="AC419" s="116">
        <f>(幕後結果!$AE$2+幕後結果!$AE$4*幕後結果_最佳化!$Q1420)*12/3</f>
        <v>0.31758078244483456</v>
      </c>
      <c r="AD419" s="116">
        <f>(幕後結果!$AF$2+幕後結果!$AF$4*幕後結果_最佳化!$R1420)*12/3</f>
        <v>0.48478658977712569</v>
      </c>
      <c r="AE419" s="116">
        <f>(幕後結果!$AG$2+幕後結果!$AG$4*幕後結果_最佳化!$S1420)*12/3</f>
        <v>1.0391538994003766</v>
      </c>
      <c r="AF419" s="116">
        <f>(幕後結果!$AH$2+幕後結果!$AH$4*幕後結果_最佳化!$T1420)*12/3</f>
        <v>0.68767944225567568</v>
      </c>
      <c r="AG419" s="116">
        <f>(幕後結果!$AI$2+幕後結果!$AI$4*幕後結果_最佳化!$U1420)*12/3</f>
        <v>0.96486620800596279</v>
      </c>
      <c r="AH419" s="116">
        <f>(幕後結果!$AJ$2+幕後結果!$AJ$4*幕後結果_最佳化!$V1420)*12/3</f>
        <v>0.34878768479321054</v>
      </c>
      <c r="AI419" s="90">
        <f>(幕後結果!$AK$2+幕後結果!$AK$4*幕後結果_最佳化!$W1420)*12/3</f>
        <v>-7.54354830476614E-2</v>
      </c>
      <c r="AJ419" s="50"/>
      <c r="AK419" s="50"/>
      <c r="AL419" s="50"/>
      <c r="AM419" s="98">
        <v>418</v>
      </c>
      <c r="AN419" s="116">
        <f t="shared" si="79"/>
        <v>2.1619455947430057E-2</v>
      </c>
      <c r="AO419" s="116">
        <f t="shared" si="80"/>
        <v>0.10019358422133386</v>
      </c>
      <c r="AP419" s="116">
        <f t="shared" si="81"/>
        <v>1.2127018179903637E-2</v>
      </c>
      <c r="AQ419" s="116">
        <f t="shared" si="82"/>
        <v>0.17341507256381491</v>
      </c>
      <c r="AR419" s="116">
        <f t="shared" si="83"/>
        <v>4.9208450942273795E-2</v>
      </c>
      <c r="AS419" s="116">
        <f t="shared" si="84"/>
        <v>5.3391501088836078E-2</v>
      </c>
      <c r="AT419" s="116">
        <f t="shared" si="85"/>
        <v>0.17281214172280984</v>
      </c>
      <c r="AU419" s="116">
        <f t="shared" si="86"/>
        <v>0.16923651639670387</v>
      </c>
      <c r="AV419" s="116">
        <f t="shared" si="87"/>
        <v>0.17320871999706144</v>
      </c>
      <c r="AW419" s="116">
        <f t="shared" si="88"/>
        <v>7.4787538939832601E-2</v>
      </c>
      <c r="AX419" s="116">
        <f t="shared" si="89"/>
        <v>1.0000000000000002</v>
      </c>
      <c r="AY419" s="116">
        <f>SUMPRODUCT(AN419:AW419,幕後結果_最佳化!$Z$1005:$AI$1005)</f>
        <v>9.0896167708226366E-2</v>
      </c>
      <c r="AZ419" s="116">
        <f>(SUMPRODUCT(AN419:AW419,MMULT(AN419:AW419,幕後結果!$AB$9:$AK$18)))*252</f>
        <v>4.6471160362506723E-2</v>
      </c>
      <c r="BA419" s="116">
        <f t="shared" si="90"/>
        <v>0.21557170584867283</v>
      </c>
      <c r="BB419" s="92">
        <f t="shared" si="91"/>
        <v>0.22264595216367936</v>
      </c>
      <c r="BC419" s="50"/>
      <c r="BD419" s="50"/>
    </row>
    <row r="420" spans="1:56">
      <c r="A420" s="85">
        <v>419</v>
      </c>
      <c r="B420" s="116">
        <v>0.21972369718533979</v>
      </c>
      <c r="C420" s="116">
        <v>0.7881021270452977</v>
      </c>
      <c r="D420" s="116">
        <v>0.54888215710138799</v>
      </c>
      <c r="E420" s="116">
        <v>7.4048372739347057E-2</v>
      </c>
      <c r="F420" s="116">
        <v>0.50490705930739033</v>
      </c>
      <c r="G420" s="116">
        <v>0.47914611030273613</v>
      </c>
      <c r="H420" s="116">
        <v>0.75702117575429373</v>
      </c>
      <c r="I420" s="116">
        <v>0.50727316154737667</v>
      </c>
      <c r="J420" s="116">
        <v>0.67942896284342269</v>
      </c>
      <c r="K420" s="94">
        <v>0.11358777326782765</v>
      </c>
      <c r="L420" s="95"/>
      <c r="M420" s="96">
        <v>419</v>
      </c>
      <c r="N420" s="119">
        <v>-0.77312671111994746</v>
      </c>
      <c r="O420" s="119">
        <v>0.79985338930244076</v>
      </c>
      <c r="P420" s="119">
        <v>0.12283761695102882</v>
      </c>
      <c r="Q420" s="119">
        <v>-1.4462869108193117</v>
      </c>
      <c r="R420" s="119">
        <v>1.230048377925321E-2</v>
      </c>
      <c r="S420" s="119">
        <v>-5.2296777979783854E-2</v>
      </c>
      <c r="T420" s="119">
        <v>0.69675257765428078</v>
      </c>
      <c r="U420" s="116">
        <v>1.8232122421094704E-2</v>
      </c>
      <c r="V420" s="116">
        <v>0.46610258324684672</v>
      </c>
      <c r="W420" s="88">
        <v>-1.2076665576481049</v>
      </c>
      <c r="X420" s="50"/>
      <c r="Y420" s="89">
        <v>419</v>
      </c>
      <c r="Z420" s="116">
        <f>(幕後結果!$AB$2+幕後結果!$AB$4*幕後結果_最佳化!$N1421)*12/3</f>
        <v>-1.0081660999717388</v>
      </c>
      <c r="AA420" s="116">
        <f>(幕後結果!$AC$2+幕後結果!$AC$4*幕後結果_最佳化!$O1421)*12/3</f>
        <v>-0.34283555274888644</v>
      </c>
      <c r="AB420" s="116">
        <f>(幕後結果!$AD$2+幕後結果!$AD$4*幕後結果_最佳化!$P1421)*12/3</f>
        <v>0.41712623542754307</v>
      </c>
      <c r="AC420" s="116">
        <f>(幕後結果!$AE$2+幕後結果!$AE$4*幕後結果_最佳化!$Q1421)*12/3</f>
        <v>-3.9620066428472378E-2</v>
      </c>
      <c r="AD420" s="116">
        <f>(幕後結果!$AF$2+幕後結果!$AF$4*幕後結果_最佳化!$R1421)*12/3</f>
        <v>-6.2305375410306792E-2</v>
      </c>
      <c r="AE420" s="116">
        <f>(幕後結果!$AG$2+幕後結果!$AG$4*幕後結果_最佳化!$S1421)*12/3</f>
        <v>-0.43856867965272794</v>
      </c>
      <c r="AF420" s="116">
        <f>(幕後結果!$AH$2+幕後結果!$AH$4*幕後結果_最佳化!$T1421)*12/3</f>
        <v>1.7937183072152123</v>
      </c>
      <c r="AG420" s="116">
        <f>(幕後結果!$AI$2+幕後結果!$AI$4*幕後結果_最佳化!$U1421)*12/3</f>
        <v>-1.228517542562594</v>
      </c>
      <c r="AH420" s="116">
        <f>(幕後結果!$AJ$2+幕後結果!$AJ$4*幕後結果_最佳化!$V1421)*12/3</f>
        <v>0.66520367896262789</v>
      </c>
      <c r="AI420" s="90">
        <f>(幕後結果!$AK$2+幕後結果!$AK$4*幕後結果_最佳化!$W1421)*12/3</f>
        <v>-1.0713376848524221</v>
      </c>
      <c r="AJ420" s="50"/>
      <c r="AK420" s="50"/>
      <c r="AL420" s="50"/>
      <c r="AM420" s="98">
        <v>419</v>
      </c>
      <c r="AN420" s="116">
        <f t="shared" si="79"/>
        <v>9.4155620199031828E-2</v>
      </c>
      <c r="AO420" s="116">
        <f t="shared" si="80"/>
        <v>3.490222924848721E-2</v>
      </c>
      <c r="AP420" s="116">
        <f t="shared" si="81"/>
        <v>0.1121246142063015</v>
      </c>
      <c r="AQ420" s="116">
        <f t="shared" si="82"/>
        <v>0.12755797080465439</v>
      </c>
      <c r="AR420" s="116">
        <f t="shared" si="83"/>
        <v>0.17748474087576901</v>
      </c>
      <c r="AS420" s="116">
        <f t="shared" si="84"/>
        <v>9.668108088118206E-2</v>
      </c>
      <c r="AT420" s="116">
        <f t="shared" si="85"/>
        <v>0.1134218335633915</v>
      </c>
      <c r="AU420" s="116">
        <f t="shared" si="86"/>
        <v>0.15272037082865861</v>
      </c>
      <c r="AV420" s="116">
        <f t="shared" si="87"/>
        <v>2.5846941369132532E-2</v>
      </c>
      <c r="AW420" s="116">
        <f t="shared" si="88"/>
        <v>6.5104598023391233E-2</v>
      </c>
      <c r="AX420" s="116">
        <f t="shared" si="89"/>
        <v>1</v>
      </c>
      <c r="AY420" s="116">
        <f>SUMPRODUCT(AN420:AW420,幕後結果_最佳化!$Z$1005:$AI$1005)</f>
        <v>0.11600977823796123</v>
      </c>
      <c r="AZ420" s="116">
        <f>(SUMPRODUCT(AN420:AW420,MMULT(AN420:AW420,幕後結果!$AB$9:$AK$18)))*252</f>
        <v>4.3285000768867876E-2</v>
      </c>
      <c r="BA420" s="116">
        <f t="shared" si="90"/>
        <v>0.20805047649276817</v>
      </c>
      <c r="BB420" s="92">
        <f t="shared" si="91"/>
        <v>0.35140404131928299</v>
      </c>
      <c r="BC420" s="50"/>
      <c r="BD420" s="50"/>
    </row>
    <row r="421" spans="1:56">
      <c r="A421" s="85">
        <v>420</v>
      </c>
      <c r="B421" s="116">
        <v>0.58597498306083162</v>
      </c>
      <c r="C421" s="116">
        <v>0.55306249332210711</v>
      </c>
      <c r="D421" s="116">
        <v>0.67953024864622513</v>
      </c>
      <c r="E421" s="116">
        <v>9.3226847180827743E-2</v>
      </c>
      <c r="F421" s="116">
        <v>0.3347650301300209</v>
      </c>
      <c r="G421" s="116">
        <v>0.90159116909039794</v>
      </c>
      <c r="H421" s="116">
        <v>4.0235743583791228E-2</v>
      </c>
      <c r="I421" s="116">
        <v>0.82350238416412358</v>
      </c>
      <c r="J421" s="116">
        <v>0.52068102851695031</v>
      </c>
      <c r="K421" s="94">
        <v>0.66810525998991088</v>
      </c>
      <c r="L421" s="95"/>
      <c r="M421" s="96">
        <v>420</v>
      </c>
      <c r="N421" s="119">
        <v>0.21720314494490486</v>
      </c>
      <c r="O421" s="119">
        <v>0.13340256956262228</v>
      </c>
      <c r="P421" s="119">
        <v>0.46638561994603933</v>
      </c>
      <c r="Q421" s="119">
        <v>-1.321142980115769</v>
      </c>
      <c r="R421" s="119">
        <v>-0.42679306207661361</v>
      </c>
      <c r="S421" s="119">
        <v>1.2906713542284973</v>
      </c>
      <c r="T421" s="119">
        <v>-1.7479569213526824</v>
      </c>
      <c r="U421" s="116">
        <v>0.92879520161207652</v>
      </c>
      <c r="V421" s="116">
        <v>5.1862891235548242E-2</v>
      </c>
      <c r="W421" s="88">
        <v>0.43468721455777509</v>
      </c>
      <c r="X421" s="50"/>
      <c r="Y421" s="89">
        <v>420</v>
      </c>
      <c r="Z421" s="116">
        <f>(幕後結果!$AB$2+幕後結果!$AB$4*幕後結果_最佳化!$N1422)*12/3</f>
        <v>0.2213783258743095</v>
      </c>
      <c r="AA421" s="116">
        <f>(幕後結果!$AC$2+幕後結果!$AC$4*幕後結果_最佳化!$O1422)*12/3</f>
        <v>-1.1752085025098717</v>
      </c>
      <c r="AB421" s="116">
        <f>(幕後結果!$AD$2+幕後結果!$AD$4*幕後結果_最佳化!$P1422)*12/3</f>
        <v>0.94520073323842124</v>
      </c>
      <c r="AC421" s="116">
        <f>(幕後結果!$AE$2+幕後結果!$AE$4*幕後結果_最佳化!$Q1422)*12/3</f>
        <v>7.5792381598105085E-2</v>
      </c>
      <c r="AD421" s="116">
        <f>(幕後結果!$AF$2+幕後結果!$AF$4*幕後結果_最佳化!$R1422)*12/3</f>
        <v>-0.42505459970443243</v>
      </c>
      <c r="AE421" s="116">
        <f>(幕後結果!$AG$2+幕後結果!$AG$4*幕後結果_最佳化!$S1422)*12/3</f>
        <v>0.67027888038630679</v>
      </c>
      <c r="AF421" s="116">
        <f>(幕後結果!$AH$2+幕後結果!$AH$4*幕後結果_最佳化!$T1422)*12/3</f>
        <v>-0.37924881163104707</v>
      </c>
      <c r="AG421" s="116">
        <f>(幕後結果!$AI$2+幕後結果!$AI$4*幕後結果_最佳化!$U1422)*12/3</f>
        <v>0.32035839167304725</v>
      </c>
      <c r="AH421" s="116">
        <f>(幕後結果!$AJ$2+幕後結果!$AJ$4*幕後結果_最佳化!$V1422)*12/3</f>
        <v>-1.7943912008285878E-2</v>
      </c>
      <c r="AI421" s="90">
        <f>(幕後結果!$AK$2+幕後結果!$AK$4*幕後結果_最佳化!$W1422)*12/3</f>
        <v>-0.30345975676357495</v>
      </c>
      <c r="AJ421" s="50"/>
      <c r="AK421" s="50"/>
      <c r="AL421" s="50"/>
      <c r="AM421" s="98">
        <v>420</v>
      </c>
      <c r="AN421" s="116">
        <f t="shared" si="79"/>
        <v>4.1765436435318333E-3</v>
      </c>
      <c r="AO421" s="116">
        <f t="shared" si="80"/>
        <v>0.15894955340289402</v>
      </c>
      <c r="AP421" s="116">
        <f t="shared" si="81"/>
        <v>0.11605967717101807</v>
      </c>
      <c r="AQ421" s="116">
        <f t="shared" si="82"/>
        <v>0.1743680505446244</v>
      </c>
      <c r="AR421" s="116">
        <f t="shared" si="83"/>
        <v>0.13910786538724645</v>
      </c>
      <c r="AS421" s="116">
        <f t="shared" si="84"/>
        <v>0.13677002585948603</v>
      </c>
      <c r="AT421" s="116">
        <f t="shared" si="85"/>
        <v>3.0623002138286573E-2</v>
      </c>
      <c r="AU421" s="116">
        <f t="shared" si="86"/>
        <v>0.14168946997796422</v>
      </c>
      <c r="AV421" s="116">
        <f t="shared" si="87"/>
        <v>8.5732398965763734E-2</v>
      </c>
      <c r="AW421" s="116">
        <f t="shared" si="88"/>
        <v>1.2523412909184567E-2</v>
      </c>
      <c r="AX421" s="116">
        <f t="shared" si="89"/>
        <v>0.99999999999999989</v>
      </c>
      <c r="AY421" s="116">
        <f>SUMPRODUCT(AN421:AW421,幕後結果_最佳化!$Z$1005:$AI$1005)</f>
        <v>-4.5256348227012917E-2</v>
      </c>
      <c r="AZ421" s="116">
        <f>(SUMPRODUCT(AN421:AW421,MMULT(AN421:AW421,幕後結果!$AB$9:$AK$18)))*252</f>
        <v>5.0921570039910616E-2</v>
      </c>
      <c r="BA421" s="116">
        <f t="shared" si="90"/>
        <v>0.22565808215065247</v>
      </c>
      <c r="BB421" s="92">
        <f t="shared" si="91"/>
        <v>-0.39066337614337482</v>
      </c>
      <c r="BC421" s="50"/>
      <c r="BD421" s="50"/>
    </row>
    <row r="422" spans="1:56">
      <c r="A422" s="85">
        <v>421</v>
      </c>
      <c r="B422" s="116">
        <v>0.50019829410831917</v>
      </c>
      <c r="C422" s="116">
        <v>0.5965397269019399</v>
      </c>
      <c r="D422" s="116">
        <v>0.4036824806399133</v>
      </c>
      <c r="E422" s="116">
        <v>0.9032223606192924</v>
      </c>
      <c r="F422" s="116">
        <v>0.29070934206032684</v>
      </c>
      <c r="G422" s="116">
        <v>0.28852815178485458</v>
      </c>
      <c r="H422" s="116">
        <v>0.23991503873194242</v>
      </c>
      <c r="I422" s="116">
        <v>0.83569477142935367</v>
      </c>
      <c r="J422" s="116">
        <v>0.94808473629599099</v>
      </c>
      <c r="K422" s="94">
        <v>0.99262654354746815</v>
      </c>
      <c r="L422" s="95"/>
      <c r="M422" s="96">
        <v>421</v>
      </c>
      <c r="N422" s="119">
        <v>4.9704963907229503E-4</v>
      </c>
      <c r="O422" s="119">
        <v>0.24440063994829808</v>
      </c>
      <c r="P422" s="119">
        <v>-0.24382680252649772</v>
      </c>
      <c r="Q422" s="119">
        <v>1.3001333218911493</v>
      </c>
      <c r="R422" s="119">
        <v>-0.55131364816444095</v>
      </c>
      <c r="S422" s="119">
        <v>-0.55768968348259174</v>
      </c>
      <c r="T422" s="119">
        <v>-0.70657588801605054</v>
      </c>
      <c r="U422" s="116">
        <v>0.97691657123221476</v>
      </c>
      <c r="V422" s="116">
        <v>1.626560249937304</v>
      </c>
      <c r="W422" s="88">
        <v>2.4385354325461637</v>
      </c>
      <c r="X422" s="50"/>
      <c r="Y422" s="89">
        <v>421</v>
      </c>
      <c r="Z422" s="116">
        <f>(幕後結果!$AB$2+幕後結果!$AB$4*幕後結果_最佳化!$N1423)*12/3</f>
        <v>-4.7673212760410109E-2</v>
      </c>
      <c r="AA422" s="116">
        <f>(幕後結果!$AC$2+幕後結果!$AC$4*幕後結果_最佳化!$O1423)*12/3</f>
        <v>-1.041073591754595</v>
      </c>
      <c r="AB422" s="116">
        <f>(幕後結果!$AD$2+幕後結果!$AD$4*幕後結果_最佳化!$P1423)*12/3</f>
        <v>0.27620129864439624</v>
      </c>
      <c r="AC422" s="116">
        <f>(幕後結果!$AE$2+幕後結果!$AE$4*幕後結果_最佳化!$Q1423)*12/3</f>
        <v>1.8154941594593843</v>
      </c>
      <c r="AD422" s="116">
        <f>(幕後結果!$AF$2+幕後結果!$AF$4*幕後結果_最佳化!$R1423)*12/3</f>
        <v>-0.33954279832038026</v>
      </c>
      <c r="AE422" s="116">
        <f>(幕後結果!$AG$2+幕後結果!$AG$4*幕後結果_最佳化!$S1423)*12/3</f>
        <v>0.60507449908590871</v>
      </c>
      <c r="AF422" s="116">
        <f>(幕後結果!$AH$2+幕後結果!$AH$4*幕後結果_最佳化!$T1423)*12/3</f>
        <v>0.27437102429482618</v>
      </c>
      <c r="AG422" s="116">
        <f>(幕後結果!$AI$2+幕後結果!$AI$4*幕後結果_最佳化!$U1423)*12/3</f>
        <v>0.12167485585866167</v>
      </c>
      <c r="AH422" s="116">
        <f>(幕後結果!$AJ$2+幕後結果!$AJ$4*幕後結果_最佳化!$V1423)*12/3</f>
        <v>1.2625749091926051</v>
      </c>
      <c r="AI422" s="90">
        <f>(幕後結果!$AK$2+幕後結果!$AK$4*幕後結果_最佳化!$W1423)*12/3</f>
        <v>0.67471527460103076</v>
      </c>
      <c r="AJ422" s="50"/>
      <c r="AK422" s="50"/>
      <c r="AL422" s="50"/>
      <c r="AM422" s="98">
        <v>421</v>
      </c>
      <c r="AN422" s="116">
        <f t="shared" si="79"/>
        <v>0.10901727355511233</v>
      </c>
      <c r="AO422" s="116">
        <f t="shared" si="80"/>
        <v>6.3787899722671029E-2</v>
      </c>
      <c r="AP422" s="116">
        <f t="shared" si="81"/>
        <v>8.0783979421833921E-2</v>
      </c>
      <c r="AQ422" s="116">
        <f t="shared" si="82"/>
        <v>0.18812999720560997</v>
      </c>
      <c r="AR422" s="116">
        <f t="shared" si="83"/>
        <v>6.2753841031360461E-2</v>
      </c>
      <c r="AS422" s="116">
        <f t="shared" si="84"/>
        <v>0.1851922908600738</v>
      </c>
      <c r="AT422" s="116">
        <f t="shared" si="85"/>
        <v>5.8355071157500799E-2</v>
      </c>
      <c r="AU422" s="116">
        <f t="shared" si="86"/>
        <v>9.82331727429685E-2</v>
      </c>
      <c r="AV422" s="116">
        <f t="shared" si="87"/>
        <v>6.8898999902882327E-2</v>
      </c>
      <c r="AW422" s="116">
        <f t="shared" si="88"/>
        <v>8.4847474399986925E-2</v>
      </c>
      <c r="AX422" s="116">
        <f t="shared" si="89"/>
        <v>1</v>
      </c>
      <c r="AY422" s="116">
        <f>SUMPRODUCT(AN422:AW422,幕後結果_最佳化!$Z$1005:$AI$1005)</f>
        <v>0.13479239255988362</v>
      </c>
      <c r="AZ422" s="116">
        <f>(SUMPRODUCT(AN422:AW422,MMULT(AN422:AW422,幕後結果!$AB$9:$AK$18)))*252</f>
        <v>4.9111390396722951E-2</v>
      </c>
      <c r="BA422" s="116">
        <f t="shared" si="90"/>
        <v>0.22161089864156716</v>
      </c>
      <c r="BB422" s="92">
        <f t="shared" si="91"/>
        <v>0.41465646826562497</v>
      </c>
      <c r="BC422" s="50"/>
      <c r="BD422" s="50"/>
    </row>
    <row r="423" spans="1:56">
      <c r="A423" s="85">
        <v>422</v>
      </c>
      <c r="B423" s="116">
        <v>0.67837006693414725</v>
      </c>
      <c r="C423" s="116">
        <v>0.96381120769805007</v>
      </c>
      <c r="D423" s="116">
        <v>0.5219709535357886</v>
      </c>
      <c r="E423" s="116">
        <v>0.27630568425172308</v>
      </c>
      <c r="F423" s="116">
        <v>0.29924303368792549</v>
      </c>
      <c r="G423" s="116">
        <v>0.7074978456649772</v>
      </c>
      <c r="H423" s="116">
        <v>0.6931448553890498</v>
      </c>
      <c r="I423" s="116">
        <v>0.37986331559233522</v>
      </c>
      <c r="J423" s="116">
        <v>0.88995787610288923</v>
      </c>
      <c r="K423" s="94">
        <v>0.38547935928166388</v>
      </c>
      <c r="L423" s="95"/>
      <c r="M423" s="96">
        <v>422</v>
      </c>
      <c r="N423" s="119">
        <v>0.46314579564956188</v>
      </c>
      <c r="O423" s="119">
        <v>1.7967357248964602</v>
      </c>
      <c r="P423" s="119">
        <v>5.5100882691859386E-2</v>
      </c>
      <c r="Q423" s="119">
        <v>-0.59385160718539809</v>
      </c>
      <c r="R423" s="119">
        <v>-0.52657887174110274</v>
      </c>
      <c r="S423" s="119">
        <v>0.54608965768217388</v>
      </c>
      <c r="T423" s="119">
        <v>0.50478437810806909</v>
      </c>
      <c r="U423" s="116">
        <v>-0.30583978986945215</v>
      </c>
      <c r="V423" s="116">
        <v>1.2263041299051443</v>
      </c>
      <c r="W423" s="88">
        <v>-0.29112107967542594</v>
      </c>
      <c r="X423" s="50"/>
      <c r="Y423" s="89">
        <v>422</v>
      </c>
      <c r="Z423" s="116">
        <f>(幕後結果!$AB$2+幕後結果!$AB$4*幕後結果_最佳化!$N1424)*12/3</f>
        <v>0.52672852146803906</v>
      </c>
      <c r="AA423" s="116">
        <f>(幕後結果!$AC$2+幕後結果!$AC$4*幕後結果_最佳化!$O1424)*12/3</f>
        <v>1.1383546339814876</v>
      </c>
      <c r="AB423" s="116">
        <f>(幕後結果!$AD$2+幕後結果!$AD$4*幕後結果_最佳化!$P1424)*12/3</f>
        <v>0.83205975186125281</v>
      </c>
      <c r="AC423" s="116">
        <f>(幕後結果!$AE$2+幕後結果!$AE$4*幕後結果_最佳化!$Q1424)*12/3</f>
        <v>0.80868129138772871</v>
      </c>
      <c r="AD423" s="116">
        <f>(幕後結果!$AF$2+幕後結果!$AF$4*幕後結果_最佳化!$R1424)*12/3</f>
        <v>-0.29834904625142938</v>
      </c>
      <c r="AE423" s="116">
        <f>(幕後結果!$AG$2+幕後結果!$AG$4*幕後結果_最佳化!$S1424)*12/3</f>
        <v>0.92246646130351018</v>
      </c>
      <c r="AF423" s="116">
        <f>(幕後結果!$AH$2+幕後結果!$AH$4*幕後結果_最佳化!$T1424)*12/3</f>
        <v>1.6515809537703703</v>
      </c>
      <c r="AG423" s="116">
        <f>(幕後結果!$AI$2+幕後結果!$AI$4*幕後結果_最佳化!$U1424)*12/3</f>
        <v>-1.1048261493909348</v>
      </c>
      <c r="AH423" s="116">
        <f>(幕後結果!$AJ$2+幕後結果!$AJ$4*幕後結果_最佳化!$V1424)*12/3</f>
        <v>1.6399505315532776</v>
      </c>
      <c r="AI423" s="90">
        <f>(幕後結果!$AK$2+幕後結果!$AK$4*幕後結果_最佳化!$W1424)*12/3</f>
        <v>-0.23320162744360118</v>
      </c>
      <c r="AJ423" s="50"/>
      <c r="AK423" s="50"/>
      <c r="AL423" s="50"/>
      <c r="AM423" s="98">
        <v>422</v>
      </c>
      <c r="AN423" s="116">
        <f t="shared" si="79"/>
        <v>0.11760826948685059</v>
      </c>
      <c r="AO423" s="116">
        <f t="shared" si="80"/>
        <v>0.13768840917898703</v>
      </c>
      <c r="AP423" s="116">
        <f t="shared" si="81"/>
        <v>0.14945200547698201</v>
      </c>
      <c r="AQ423" s="116">
        <f t="shared" si="82"/>
        <v>0.14881456740257687</v>
      </c>
      <c r="AR423" s="116">
        <f t="shared" si="83"/>
        <v>7.2195972842604331E-2</v>
      </c>
      <c r="AS423" s="116">
        <f t="shared" si="84"/>
        <v>4.3086523665208085E-2</v>
      </c>
      <c r="AT423" s="116">
        <f t="shared" si="85"/>
        <v>7.8931233482852831E-2</v>
      </c>
      <c r="AU423" s="116">
        <f t="shared" si="86"/>
        <v>8.0862437105407817E-2</v>
      </c>
      <c r="AV423" s="116">
        <f t="shared" si="87"/>
        <v>0.141214006544715</v>
      </c>
      <c r="AW423" s="116">
        <f t="shared" si="88"/>
        <v>3.0146574813815372E-2</v>
      </c>
      <c r="AX423" s="116">
        <f t="shared" si="89"/>
        <v>0.99999999999999989</v>
      </c>
      <c r="AY423" s="116">
        <f>SUMPRODUCT(AN423:AW423,幕後結果_最佳化!$Z$1005:$AI$1005)</f>
        <v>5.2087367945704878E-2</v>
      </c>
      <c r="AZ423" s="116">
        <f>(SUMPRODUCT(AN423:AW423,MMULT(AN423:AW423,幕後結果!$AB$9:$AK$18)))*252</f>
        <v>4.9310855837111617E-2</v>
      </c>
      <c r="BA423" s="116">
        <f t="shared" si="90"/>
        <v>0.22206047788184105</v>
      </c>
      <c r="BB423" s="92">
        <f t="shared" si="91"/>
        <v>4.137326927033589E-2</v>
      </c>
      <c r="BC423" s="50"/>
      <c r="BD423" s="50"/>
    </row>
    <row r="424" spans="1:56">
      <c r="A424" s="85">
        <v>423</v>
      </c>
      <c r="B424" s="116">
        <v>2.6710593079372513E-2</v>
      </c>
      <c r="C424" s="116">
        <v>0.43205080360309389</v>
      </c>
      <c r="D424" s="116">
        <v>0.18395767792586337</v>
      </c>
      <c r="E424" s="116">
        <v>0.3188781887017802</v>
      </c>
      <c r="F424" s="116">
        <v>0.71091054751371607</v>
      </c>
      <c r="G424" s="116">
        <v>0.44154839720837247</v>
      </c>
      <c r="H424" s="116">
        <v>0.66623495315962522</v>
      </c>
      <c r="I424" s="116">
        <v>0.87619344912142383</v>
      </c>
      <c r="J424" s="116">
        <v>0.6822757077252446</v>
      </c>
      <c r="K424" s="94">
        <v>0.88134978368388306</v>
      </c>
      <c r="L424" s="95"/>
      <c r="M424" s="96">
        <v>423</v>
      </c>
      <c r="N424" s="119">
        <v>-1.9315005112247119</v>
      </c>
      <c r="O424" s="119">
        <v>-0.17115535978379423</v>
      </c>
      <c r="P424" s="119">
        <v>-0.90038508401868</v>
      </c>
      <c r="Q424" s="119">
        <v>-0.47083806787599963</v>
      </c>
      <c r="R424" s="119">
        <v>0.55604673709909136</v>
      </c>
      <c r="S424" s="119">
        <v>-0.1470446288649403</v>
      </c>
      <c r="T424" s="119">
        <v>0.42954027091028563</v>
      </c>
      <c r="U424" s="116">
        <v>1.1561663967680176</v>
      </c>
      <c r="V424" s="116">
        <v>0.47407197213899793</v>
      </c>
      <c r="W424" s="88">
        <v>1.1817612870589367</v>
      </c>
      <c r="X424" s="50"/>
      <c r="Y424" s="89">
        <v>423</v>
      </c>
      <c r="Z424" s="116">
        <f>(幕後結果!$AB$2+幕後結果!$AB$4*幕後結果_最佳化!$N1425)*12/3</f>
        <v>-2.446345551234943</v>
      </c>
      <c r="AA424" s="116">
        <f>(幕後結果!$AC$2+幕後結果!$AC$4*幕後結果_最佳化!$O1425)*12/3</f>
        <v>-1.7816018154963011</v>
      </c>
      <c r="AB424" s="116">
        <f>(幕後結果!$AD$2+幕後結果!$AD$4*幕後結果_最佳化!$P1425)*12/3</f>
        <v>-0.91642909254888816</v>
      </c>
      <c r="AC424" s="116">
        <f>(幕後結果!$AE$2+幕後結果!$AE$4*幕後結果_最佳化!$Q1425)*12/3</f>
        <v>0.18951217646550222</v>
      </c>
      <c r="AD424" s="116">
        <f>(幕後結果!$AF$2+幕後結果!$AF$4*幕後結果_最佳化!$R1425)*12/3</f>
        <v>0.2226780725659491</v>
      </c>
      <c r="AE424" s="116">
        <f>(幕後結果!$AG$2+幕後結果!$AG$4*幕後結果_最佳化!$S1425)*12/3</f>
        <v>-0.60291377821620806</v>
      </c>
      <c r="AF424" s="116">
        <f>(幕後結果!$AH$2+幕後結果!$AH$4*幕後結果_最佳化!$T1425)*12/3</f>
        <v>1.2439773532885963</v>
      </c>
      <c r="AG424" s="116">
        <f>(幕後結果!$AI$2+幕後結果!$AI$4*幕後結果_最佳化!$U1425)*12/3</f>
        <v>-0.38077594305971368</v>
      </c>
      <c r="AH424" s="116">
        <f>(幕後結果!$AJ$2+幕後結果!$AJ$4*幕後結果_最佳化!$V1425)*12/3</f>
        <v>0.17099917889485647</v>
      </c>
      <c r="AI424" s="90">
        <f>(幕後結果!$AK$2+幕後結果!$AK$4*幕後結果_最佳化!$W1425)*12/3</f>
        <v>-0.24429658587654654</v>
      </c>
      <c r="AJ424" s="50"/>
      <c r="AK424" s="50"/>
      <c r="AL424" s="50"/>
      <c r="AM424" s="98">
        <v>423</v>
      </c>
      <c r="AN424" s="116">
        <f t="shared" si="79"/>
        <v>4.868048651833843E-2</v>
      </c>
      <c r="AO424" s="116">
        <f t="shared" si="80"/>
        <v>0.16541852068298912</v>
      </c>
      <c r="AP424" s="116">
        <f t="shared" si="81"/>
        <v>0.13056584418219075</v>
      </c>
      <c r="AQ424" s="116">
        <f t="shared" si="82"/>
        <v>0.17116394804524443</v>
      </c>
      <c r="AR424" s="116">
        <f t="shared" si="83"/>
        <v>6.0468572944350416E-2</v>
      </c>
      <c r="AS424" s="116">
        <f t="shared" si="84"/>
        <v>1.5248793074765316E-2</v>
      </c>
      <c r="AT424" s="116">
        <f t="shared" si="85"/>
        <v>0.14699171445991022</v>
      </c>
      <c r="AU424" s="116">
        <f t="shared" si="86"/>
        <v>7.7489501840129579E-2</v>
      </c>
      <c r="AV424" s="116">
        <f t="shared" si="87"/>
        <v>0.18165690986765495</v>
      </c>
      <c r="AW424" s="116">
        <f t="shared" si="88"/>
        <v>2.3157083844269118E-3</v>
      </c>
      <c r="AX424" s="116">
        <f t="shared" si="89"/>
        <v>1</v>
      </c>
      <c r="AY424" s="116">
        <f>SUMPRODUCT(AN424:AW424,幕後結果_最佳化!$Z$1005:$AI$1005)</f>
        <v>0.11831526187406423</v>
      </c>
      <c r="AZ424" s="116">
        <f>(SUMPRODUCT(AN424:AW424,MMULT(AN424:AW424,幕後結果!$AB$9:$AK$18)))*252</f>
        <v>4.9712229420113517E-2</v>
      </c>
      <c r="BA424" s="116">
        <f t="shared" si="90"/>
        <v>0.22296239463217452</v>
      </c>
      <c r="BB424" s="92">
        <f t="shared" si="91"/>
        <v>0.33824206991711886</v>
      </c>
      <c r="BC424" s="50"/>
      <c r="BD424" s="50"/>
    </row>
    <row r="425" spans="1:56">
      <c r="A425" s="85">
        <v>424</v>
      </c>
      <c r="B425" s="116">
        <v>0.52551929351720283</v>
      </c>
      <c r="C425" s="116">
        <v>0.78029667916088585</v>
      </c>
      <c r="D425" s="116">
        <v>0.74074895683676578</v>
      </c>
      <c r="E425" s="116">
        <v>0.75284510365051949</v>
      </c>
      <c r="F425" s="116">
        <v>0.34662918746326987</v>
      </c>
      <c r="G425" s="116">
        <v>0.87464572117691186</v>
      </c>
      <c r="H425" s="116">
        <v>0.95532342427751793</v>
      </c>
      <c r="I425" s="116">
        <v>0.70770812791649296</v>
      </c>
      <c r="J425" s="116">
        <v>0.43553636846178945</v>
      </c>
      <c r="K425" s="94">
        <v>0.55892812904853861</v>
      </c>
      <c r="L425" s="95"/>
      <c r="M425" s="96">
        <v>424</v>
      </c>
      <c r="N425" s="119">
        <v>6.4011069165399406E-2</v>
      </c>
      <c r="O425" s="119">
        <v>0.77319557985767795</v>
      </c>
      <c r="P425" s="119">
        <v>0.6456561165879442</v>
      </c>
      <c r="Q425" s="119">
        <v>0.68347017096322948</v>
      </c>
      <c r="R425" s="119">
        <v>-0.39443707638646908</v>
      </c>
      <c r="S425" s="119">
        <v>1.1486300571152599</v>
      </c>
      <c r="T425" s="119">
        <v>1.6988197485818419</v>
      </c>
      <c r="U425" s="116">
        <v>0.54670161548047402</v>
      </c>
      <c r="V425" s="116">
        <v>-0.16229603496984052</v>
      </c>
      <c r="W425" s="88">
        <v>0.14825219414306087</v>
      </c>
      <c r="X425" s="50"/>
      <c r="Y425" s="89">
        <v>424</v>
      </c>
      <c r="Z425" s="116">
        <f>(幕後結果!$AB$2+幕後結果!$AB$4*幕後結果_最佳化!$N1426)*12/3</f>
        <v>3.1182643390369802E-2</v>
      </c>
      <c r="AA425" s="116">
        <f>(幕後結果!$AC$2+幕後結果!$AC$4*幕後結果_最佳化!$O1426)*12/3</f>
        <v>-0.30683718047881192</v>
      </c>
      <c r="AB425" s="116">
        <f>(幕後結果!$AD$2+幕後結果!$AD$4*幕後結果_最佳化!$P1426)*12/3</f>
        <v>1.1192810059852638</v>
      </c>
      <c r="AC425" s="116">
        <f>(幕後結果!$AE$2+幕後結果!$AE$4*幕後結果_最佳化!$Q1426)*12/3</f>
        <v>1.6732805730747276</v>
      </c>
      <c r="AD425" s="116">
        <f>(幕後結果!$AF$2+幕後結果!$AF$4*幕後結果_最佳化!$R1426)*12/3</f>
        <v>-0.14311495518886064</v>
      </c>
      <c r="AE425" s="116">
        <f>(幕後結果!$AG$2+幕後結果!$AG$4*幕後結果_最佳化!$S1426)*12/3</f>
        <v>1.839398418660714</v>
      </c>
      <c r="AF425" s="116">
        <f>(幕後結果!$AH$2+幕後結果!$AH$4*幕後結果_最佳化!$T1426)*12/3</f>
        <v>2.5963999252307111</v>
      </c>
      <c r="AG425" s="116">
        <f>(幕後結果!$AI$2+幕後結果!$AI$4*幕後結果_最佳化!$U1426)*12/3</f>
        <v>-0.23702000384940303</v>
      </c>
      <c r="AH425" s="116">
        <f>(幕後結果!$AJ$2+幕後結果!$AJ$4*幕後結果_最佳化!$V1426)*12/3</f>
        <v>0.71658557737055206</v>
      </c>
      <c r="AI425" s="90">
        <f>(幕後結果!$AK$2+幕後結果!$AK$4*幕後結果_最佳化!$W1426)*12/3</f>
        <v>-7.1235046276042491E-2</v>
      </c>
      <c r="AJ425" s="50"/>
      <c r="AK425" s="50"/>
      <c r="AL425" s="50"/>
      <c r="AM425" s="98">
        <v>424</v>
      </c>
      <c r="AN425" s="116">
        <f t="shared" si="79"/>
        <v>0.1499006115482665</v>
      </c>
      <c r="AO425" s="116">
        <f t="shared" si="80"/>
        <v>5.3959347054845348E-2</v>
      </c>
      <c r="AP425" s="116">
        <f t="shared" si="81"/>
        <v>0.15223223782246983</v>
      </c>
      <c r="AQ425" s="116">
        <f t="shared" si="82"/>
        <v>8.5097298587421016E-2</v>
      </c>
      <c r="AR425" s="116">
        <f t="shared" si="83"/>
        <v>1.0736989077411475E-2</v>
      </c>
      <c r="AS425" s="116">
        <f t="shared" si="84"/>
        <v>0.17450273568850683</v>
      </c>
      <c r="AT425" s="116">
        <f t="shared" si="85"/>
        <v>7.4108480358691539E-2</v>
      </c>
      <c r="AU425" s="116">
        <f t="shared" si="86"/>
        <v>0.16046843118369666</v>
      </c>
      <c r="AV425" s="116">
        <f t="shared" si="87"/>
        <v>0.13527757970167498</v>
      </c>
      <c r="AW425" s="116">
        <f t="shared" si="88"/>
        <v>3.7162889770157659E-3</v>
      </c>
      <c r="AX425" s="116">
        <f t="shared" si="89"/>
        <v>1</v>
      </c>
      <c r="AY425" s="116">
        <f>SUMPRODUCT(AN425:AW425,幕後結果_最佳化!$Z$1005:$AI$1005)</f>
        <v>9.4589283835573024E-2</v>
      </c>
      <c r="AZ425" s="116">
        <f>(SUMPRODUCT(AN425:AW425,MMULT(AN425:AW425,幕後結果!$AB$9:$AK$18)))*252</f>
        <v>5.9409411918062482E-2</v>
      </c>
      <c r="BA425" s="116">
        <f t="shared" si="90"/>
        <v>0.24374046015805928</v>
      </c>
      <c r="BB425" s="92">
        <f t="shared" si="91"/>
        <v>0.21206690018577087</v>
      </c>
      <c r="BC425" s="50"/>
      <c r="BD425" s="50"/>
    </row>
    <row r="426" spans="1:56">
      <c r="A426" s="85">
        <v>425</v>
      </c>
      <c r="B426" s="116">
        <v>0.79022751863710328</v>
      </c>
      <c r="C426" s="116">
        <v>0.12637668191643447</v>
      </c>
      <c r="D426" s="116">
        <v>0.61061228054169026</v>
      </c>
      <c r="E426" s="116">
        <v>0.31134595017729438</v>
      </c>
      <c r="F426" s="116">
        <v>0.51844342919756881</v>
      </c>
      <c r="G426" s="116">
        <v>0.32818669262028521</v>
      </c>
      <c r="H426" s="116">
        <v>0.16579240980330834</v>
      </c>
      <c r="I426" s="116">
        <v>0.6416772546814451</v>
      </c>
      <c r="J426" s="116">
        <v>0.78378034627588922</v>
      </c>
      <c r="K426" s="94">
        <v>0.88636720408944414</v>
      </c>
      <c r="L426" s="95"/>
      <c r="M426" s="96">
        <v>425</v>
      </c>
      <c r="N426" s="119">
        <v>0.80721094202524302</v>
      </c>
      <c r="O426" s="119">
        <v>-1.1436872477233961</v>
      </c>
      <c r="P426" s="119">
        <v>0.28091520400304576</v>
      </c>
      <c r="Q426" s="119">
        <v>-0.49203882059228971</v>
      </c>
      <c r="R426" s="119">
        <v>4.6247301540999444E-2</v>
      </c>
      <c r="S426" s="119">
        <v>-0.44492578867605448</v>
      </c>
      <c r="T426" s="119">
        <v>-0.97092662289722709</v>
      </c>
      <c r="U426" s="116">
        <v>0.3629456421289915</v>
      </c>
      <c r="V426" s="116">
        <v>0.78502432372572717</v>
      </c>
      <c r="W426" s="88">
        <v>1.2074325878468781</v>
      </c>
      <c r="X426" s="50"/>
      <c r="Y426" s="89">
        <v>425</v>
      </c>
      <c r="Z426" s="116">
        <f>(幕後結果!$AB$2+幕後結果!$AB$4*幕後結果_最佳化!$N1427)*12/3</f>
        <v>0.95390274050564017</v>
      </c>
      <c r="AA426" s="116">
        <f>(幕後結果!$AC$2+幕後結果!$AC$4*幕後結果_最佳化!$O1427)*12/3</f>
        <v>-2.8838685350184208</v>
      </c>
      <c r="AB426" s="116">
        <f>(幕後結果!$AD$2+幕後結果!$AD$4*幕後結果_最佳化!$P1427)*12/3</f>
        <v>0.83258543521606354</v>
      </c>
      <c r="AC426" s="116">
        <f>(幕後結果!$AE$2+幕後結果!$AE$4*幕後結果_最佳化!$Q1427)*12/3</f>
        <v>0.4474743814037721</v>
      </c>
      <c r="AD426" s="116">
        <f>(幕後結果!$AF$2+幕後結果!$AF$4*幕後結果_最佳化!$R1427)*12/3</f>
        <v>-0.21903908539577796</v>
      </c>
      <c r="AE426" s="116">
        <f>(幕後結果!$AG$2+幕後結果!$AG$4*幕後結果_最佳化!$S1427)*12/3</f>
        <v>-0.33024270953426227</v>
      </c>
      <c r="AF426" s="116">
        <f>(幕後結果!$AH$2+幕後結果!$AH$4*幕後結果_最佳化!$T1427)*12/3</f>
        <v>0.57334853879639947</v>
      </c>
      <c r="AG426" s="116">
        <f>(幕後結果!$AI$2+幕後結果!$AI$4*幕後結果_最佳化!$U1427)*12/3</f>
        <v>2.7577404160831098E-2</v>
      </c>
      <c r="AH426" s="116">
        <f>(幕後結果!$AJ$2+幕後結果!$AJ$4*幕後結果_最佳化!$V1427)*12/3</f>
        <v>0.33479625836605259</v>
      </c>
      <c r="AI426" s="90">
        <f>(幕後結果!$AK$2+幕後結果!$AK$4*幕後結果_最佳化!$W1427)*12/3</f>
        <v>6.3741367212771405E-2</v>
      </c>
      <c r="AJ426" s="50"/>
      <c r="AK426" s="50"/>
      <c r="AL426" s="50"/>
      <c r="AM426" s="98">
        <v>425</v>
      </c>
      <c r="AN426" s="116">
        <f t="shared" si="79"/>
        <v>1.9964774178444614E-2</v>
      </c>
      <c r="AO426" s="116">
        <f t="shared" si="80"/>
        <v>6.1937089463364035E-2</v>
      </c>
      <c r="AP426" s="116">
        <f t="shared" si="81"/>
        <v>8.5222767049282416E-2</v>
      </c>
      <c r="AQ426" s="116">
        <f t="shared" si="82"/>
        <v>0.17251851352601266</v>
      </c>
      <c r="AR426" s="116">
        <f t="shared" si="83"/>
        <v>0.13868469902814121</v>
      </c>
      <c r="AS426" s="116">
        <f t="shared" si="84"/>
        <v>8.9294852405005634E-2</v>
      </c>
      <c r="AT426" s="116">
        <f t="shared" si="85"/>
        <v>0.1647448801472913</v>
      </c>
      <c r="AU426" s="116">
        <f t="shared" si="86"/>
        <v>0.13132216726252757</v>
      </c>
      <c r="AV426" s="116">
        <f t="shared" si="87"/>
        <v>0.1159322213747912</v>
      </c>
      <c r="AW426" s="116">
        <f t="shared" si="88"/>
        <v>2.0378035565139445E-2</v>
      </c>
      <c r="AX426" s="116">
        <f t="shared" si="89"/>
        <v>1</v>
      </c>
      <c r="AY426" s="116">
        <f>SUMPRODUCT(AN426:AW426,幕後結果_最佳化!$Z$1005:$AI$1005)</f>
        <v>0.21811115184250374</v>
      </c>
      <c r="AZ426" s="116">
        <f>(SUMPRODUCT(AN426:AW426,MMULT(AN426:AW426,幕後結果!$AB$9:$AK$18)))*252</f>
        <v>4.1459809482573301E-2</v>
      </c>
      <c r="BA426" s="116">
        <f t="shared" si="90"/>
        <v>0.20361682023490421</v>
      </c>
      <c r="BB426" s="92">
        <f t="shared" si="91"/>
        <v>0.86049448979887788</v>
      </c>
      <c r="BC426" s="50"/>
      <c r="BD426" s="50"/>
    </row>
    <row r="427" spans="1:56">
      <c r="A427" s="85">
        <v>426</v>
      </c>
      <c r="B427" s="116">
        <v>0.31091452472449732</v>
      </c>
      <c r="C427" s="116">
        <v>0.83696138284964894</v>
      </c>
      <c r="D427" s="116">
        <v>0.63537112536169893</v>
      </c>
      <c r="E427" s="116">
        <v>4.700693224868191E-2</v>
      </c>
      <c r="F427" s="116">
        <v>0.77539327326091634</v>
      </c>
      <c r="G427" s="116">
        <v>1.7261436572032718E-2</v>
      </c>
      <c r="H427" s="116">
        <v>0.74088569020020278</v>
      </c>
      <c r="I427" s="116">
        <v>0.33931674385263433</v>
      </c>
      <c r="J427" s="116">
        <v>6.3084041325311757E-2</v>
      </c>
      <c r="K427" s="94">
        <v>0.18358298314191623</v>
      </c>
      <c r="L427" s="95"/>
      <c r="M427" s="96">
        <v>426</v>
      </c>
      <c r="N427" s="119">
        <v>-0.49325977114665409</v>
      </c>
      <c r="O427" s="119">
        <v>0.98204590348960541</v>
      </c>
      <c r="P427" s="119">
        <v>0.34611305944535181</v>
      </c>
      <c r="Q427" s="119">
        <v>-1.674594268918296</v>
      </c>
      <c r="R427" s="119">
        <v>0.7567269698960517</v>
      </c>
      <c r="S427" s="119">
        <v>-2.1139109578727133</v>
      </c>
      <c r="T427" s="119">
        <v>0.64607834378642404</v>
      </c>
      <c r="U427" s="116">
        <v>-0.41432857748534191</v>
      </c>
      <c r="V427" s="116">
        <v>-1.5293888188133034</v>
      </c>
      <c r="W427" s="88">
        <v>-0.9017946425058937</v>
      </c>
      <c r="X427" s="50"/>
      <c r="Y427" s="89">
        <v>426</v>
      </c>
      <c r="Z427" s="116">
        <f>(幕後結果!$AB$2+幕後結果!$AB$4*幕後結果_最佳化!$N1428)*12/3</f>
        <v>-0.66069718957243517</v>
      </c>
      <c r="AA427" s="116">
        <f>(幕後結果!$AC$2+幕後結果!$AC$4*幕後結果_最佳化!$O1428)*12/3</f>
        <v>-6.7444721594557056E-2</v>
      </c>
      <c r="AB427" s="116">
        <f>(幕後結果!$AD$2+幕後結果!$AD$4*幕後結果_最佳化!$P1428)*12/3</f>
        <v>0.71326550017101142</v>
      </c>
      <c r="AC427" s="116">
        <f>(幕後結果!$AE$2+幕後結果!$AE$4*幕後結果_最佳化!$Q1428)*12/3</f>
        <v>-0.10434970295681822</v>
      </c>
      <c r="AD427" s="116">
        <f>(幕後結果!$AF$2+幕後結果!$AF$4*幕後結果_最佳化!$R1428)*12/3</f>
        <v>0.45039081004557935</v>
      </c>
      <c r="AE427" s="116">
        <f>(幕後結果!$AG$2+幕後結果!$AG$4*幕後結果_最佳化!$S1428)*12/3</f>
        <v>-1.848115694356536</v>
      </c>
      <c r="AF427" s="116">
        <f>(幕後結果!$AH$2+幕後結果!$AH$4*幕後結果_最佳化!$T1428)*12/3</f>
        <v>2.1104708743189788</v>
      </c>
      <c r="AG427" s="116">
        <f>(幕後結果!$AI$2+幕後結果!$AI$4*幕後結果_最佳化!$U1428)*12/3</f>
        <v>-1.5610595236284288</v>
      </c>
      <c r="AH427" s="116">
        <f>(幕後結果!$AJ$2+幕後結果!$AJ$4*幕後結果_最佳化!$V1428)*12/3</f>
        <v>-0.55753136800250391</v>
      </c>
      <c r="AI427" s="90">
        <f>(幕後結果!$AK$2+幕後結果!$AK$4*幕後結果_最佳化!$W1428)*12/3</f>
        <v>-0.98950166293490094</v>
      </c>
      <c r="AJ427" s="50"/>
      <c r="AK427" s="50"/>
      <c r="AL427" s="50"/>
      <c r="AM427" s="98">
        <v>426</v>
      </c>
      <c r="AN427" s="116">
        <f t="shared" si="79"/>
        <v>6.5353966540091773E-3</v>
      </c>
      <c r="AO427" s="116">
        <f t="shared" si="80"/>
        <v>6.156623279585368E-2</v>
      </c>
      <c r="AP427" s="116">
        <f t="shared" si="81"/>
        <v>0.15343944691015476</v>
      </c>
      <c r="AQ427" s="116">
        <f t="shared" si="82"/>
        <v>0.12905197210316563</v>
      </c>
      <c r="AR427" s="116">
        <f t="shared" si="83"/>
        <v>7.3401201885993361E-2</v>
      </c>
      <c r="AS427" s="116">
        <f t="shared" si="84"/>
        <v>5.5493454524130924E-2</v>
      </c>
      <c r="AT427" s="116">
        <f t="shared" si="85"/>
        <v>0.16691868854856196</v>
      </c>
      <c r="AU427" s="116">
        <f t="shared" si="86"/>
        <v>9.2948353836852876E-2</v>
      </c>
      <c r="AV427" s="116">
        <f t="shared" si="87"/>
        <v>8.8316297331786031E-2</v>
      </c>
      <c r="AW427" s="116">
        <f t="shared" si="88"/>
        <v>0.1723289554094915</v>
      </c>
      <c r="AX427" s="116">
        <f t="shared" si="89"/>
        <v>1</v>
      </c>
      <c r="AY427" s="116">
        <f>SUMPRODUCT(AN427:AW427,幕後結果_最佳化!$Z$1005:$AI$1005)</f>
        <v>0.17110452775340163</v>
      </c>
      <c r="AZ427" s="116">
        <f>(SUMPRODUCT(AN427:AW427,MMULT(AN427:AW427,幕後結果!$AB$9:$AK$18)))*252</f>
        <v>3.86868079876726E-2</v>
      </c>
      <c r="BA427" s="116">
        <f t="shared" si="90"/>
        <v>0.19668962348754598</v>
      </c>
      <c r="BB427" s="92">
        <f t="shared" si="91"/>
        <v>0.65181134357867787</v>
      </c>
      <c r="BC427" s="50"/>
      <c r="BD427" s="50"/>
    </row>
    <row r="428" spans="1:56">
      <c r="A428" s="85">
        <v>427</v>
      </c>
      <c r="B428" s="116">
        <v>0.45044527947104673</v>
      </c>
      <c r="C428" s="116">
        <v>0.10663891747353405</v>
      </c>
      <c r="D428" s="116">
        <v>0.74703148580735146</v>
      </c>
      <c r="E428" s="116">
        <v>0.71091050032394865</v>
      </c>
      <c r="F428" s="116">
        <v>0.56542491951245388</v>
      </c>
      <c r="G428" s="116">
        <v>0.64466140215966061</v>
      </c>
      <c r="H428" s="116">
        <v>8.7690178541752761E-3</v>
      </c>
      <c r="I428" s="116">
        <v>0.29670003917376975</v>
      </c>
      <c r="J428" s="116">
        <v>8.3240197982903386E-3</v>
      </c>
      <c r="K428" s="94">
        <v>0.62665270855175925</v>
      </c>
      <c r="L428" s="95"/>
      <c r="M428" s="96">
        <v>427</v>
      </c>
      <c r="N428" s="119">
        <v>-0.12453642870012784</v>
      </c>
      <c r="O428" s="119">
        <v>-1.2446026795204503</v>
      </c>
      <c r="P428" s="119">
        <v>0.66517740841977824</v>
      </c>
      <c r="Q428" s="119">
        <v>0.55604659903616627</v>
      </c>
      <c r="R428" s="119">
        <v>0.16473805708870598</v>
      </c>
      <c r="S428" s="119">
        <v>0.37094674747587852</v>
      </c>
      <c r="T428" s="119">
        <v>-2.3752296295064279</v>
      </c>
      <c r="U428" s="116">
        <v>-0.53391538342833877</v>
      </c>
      <c r="V428" s="116">
        <v>-2.394389927202234</v>
      </c>
      <c r="W428" s="88">
        <v>0.32300087038323144</v>
      </c>
      <c r="X428" s="50"/>
      <c r="Y428" s="89">
        <v>427</v>
      </c>
      <c r="Z428" s="116">
        <f>(幕後結果!$AB$2+幕後結果!$AB$4*幕後結果_最佳化!$N1429)*12/3</f>
        <v>-0.2029085774165664</v>
      </c>
      <c r="AA428" s="116">
        <f>(幕後結果!$AC$2+幕後結果!$AC$4*幕後結果_最佳化!$O1429)*12/3</f>
        <v>-3.1038922985882582</v>
      </c>
      <c r="AB428" s="116">
        <f>(幕後結果!$AD$2+幕後結果!$AD$4*幕後結果_最佳化!$P1429)*12/3</f>
        <v>0.87446144922199132</v>
      </c>
      <c r="AC428" s="116">
        <f>(幕後結果!$AE$2+幕後結果!$AE$4*幕後結果_最佳化!$Q1429)*12/3</f>
        <v>1.225122396253103</v>
      </c>
      <c r="AD428" s="116">
        <f>(幕後結果!$AF$2+幕後結果!$AF$4*幕後結果_最佳化!$R1429)*12/3</f>
        <v>9.7407788603827289E-3</v>
      </c>
      <c r="AE428" s="116">
        <f>(幕後結果!$AG$2+幕後結果!$AG$4*幕後結果_最佳化!$S1429)*12/3</f>
        <v>0.70054560331035587</v>
      </c>
      <c r="AF428" s="116">
        <f>(幕後結果!$AH$2+幕後結果!$AH$4*幕後結果_最佳化!$T1429)*12/3</f>
        <v>-1.0179144495419903</v>
      </c>
      <c r="AG428" s="116">
        <f>(幕後結果!$AI$2+幕後結果!$AI$4*幕後結果_最佳化!$U1429)*12/3</f>
        <v>-1.4505004578471408</v>
      </c>
      <c r="AH428" s="116">
        <f>(幕後結果!$AJ$2+幕後結果!$AJ$4*幕後結果_最佳化!$V1429)*12/3</f>
        <v>-2.3725056108293971</v>
      </c>
      <c r="AI428" s="90">
        <f>(幕後結果!$AK$2+幕後結果!$AK$4*幕後結果_最佳化!$W1429)*12/3</f>
        <v>-0.65420753812143539</v>
      </c>
      <c r="AJ428" s="50"/>
      <c r="AK428" s="50"/>
      <c r="AL428" s="50"/>
      <c r="AM428" s="98">
        <v>427</v>
      </c>
      <c r="AN428" s="116">
        <f t="shared" si="79"/>
        <v>9.2406106256905915E-2</v>
      </c>
      <c r="AO428" s="116">
        <f t="shared" si="80"/>
        <v>6.7414890099218944E-2</v>
      </c>
      <c r="AP428" s="116">
        <f t="shared" si="81"/>
        <v>0.12475132724529933</v>
      </c>
      <c r="AQ428" s="116">
        <f t="shared" si="82"/>
        <v>8.6173720501539014E-2</v>
      </c>
      <c r="AR428" s="116">
        <f t="shared" si="83"/>
        <v>1.3582699538011384E-2</v>
      </c>
      <c r="AS428" s="116">
        <f t="shared" si="84"/>
        <v>0.17130122985752452</v>
      </c>
      <c r="AT428" s="116">
        <f t="shared" si="85"/>
        <v>6.7249973573623612E-2</v>
      </c>
      <c r="AU428" s="116">
        <f t="shared" si="86"/>
        <v>0.14440140322368172</v>
      </c>
      <c r="AV428" s="116">
        <f t="shared" si="87"/>
        <v>0.17975430233142112</v>
      </c>
      <c r="AW428" s="116">
        <f t="shared" si="88"/>
        <v>5.2964347372774535E-2</v>
      </c>
      <c r="AX428" s="116">
        <f t="shared" si="89"/>
        <v>1</v>
      </c>
      <c r="AY428" s="116">
        <f>SUMPRODUCT(AN428:AW428,幕後結果_最佳化!$Z$1005:$AI$1005)</f>
        <v>5.6147485485733596E-2</v>
      </c>
      <c r="AZ428" s="116">
        <f>(SUMPRODUCT(AN428:AW428,MMULT(AN428:AW428,幕後結果!$AB$9:$AK$18)))*252</f>
        <v>5.3246466980490188E-2</v>
      </c>
      <c r="BA428" s="116">
        <f t="shared" si="90"/>
        <v>0.23075195986272834</v>
      </c>
      <c r="BB428" s="92">
        <f t="shared" si="91"/>
        <v>5.7410067041746345E-2</v>
      </c>
      <c r="BC428" s="50"/>
      <c r="BD428" s="50"/>
    </row>
    <row r="429" spans="1:56">
      <c r="A429" s="85">
        <v>428</v>
      </c>
      <c r="B429" s="116">
        <v>0.59735275176838809</v>
      </c>
      <c r="C429" s="116">
        <v>0.26751603118483835</v>
      </c>
      <c r="D429" s="116">
        <v>0.89224078065878132</v>
      </c>
      <c r="E429" s="116">
        <v>0.3984525366620888</v>
      </c>
      <c r="F429" s="116">
        <v>0.68922860593843471</v>
      </c>
      <c r="G429" s="116">
        <v>0.79684036450588835</v>
      </c>
      <c r="H429" s="116">
        <v>0.13290641767205269</v>
      </c>
      <c r="I429" s="116">
        <v>0.52970261030733323</v>
      </c>
      <c r="J429" s="116">
        <v>0.11413606612730098</v>
      </c>
      <c r="K429" s="94">
        <v>3.5516988043782227E-2</v>
      </c>
      <c r="L429" s="95"/>
      <c r="M429" s="96">
        <v>428</v>
      </c>
      <c r="N429" s="119">
        <v>0.24650091468696256</v>
      </c>
      <c r="O429" s="119">
        <v>-0.62034289120088759</v>
      </c>
      <c r="P429" s="119">
        <v>1.2385331486325419</v>
      </c>
      <c r="Q429" s="119">
        <v>-0.25735456551214997</v>
      </c>
      <c r="R429" s="119">
        <v>0.49366499881002029</v>
      </c>
      <c r="S429" s="119">
        <v>0.83038831329179963</v>
      </c>
      <c r="T429" s="119">
        <v>-1.1127569356187905</v>
      </c>
      <c r="U429" s="116">
        <v>7.4522322975620808E-2</v>
      </c>
      <c r="V429" s="116">
        <v>-1.2048217224961983</v>
      </c>
      <c r="W429" s="88">
        <v>-1.8052601901837961</v>
      </c>
      <c r="X429" s="50"/>
      <c r="Y429" s="89">
        <v>428</v>
      </c>
      <c r="Z429" s="116">
        <f>(幕後結果!$AB$2+幕後結果!$AB$4*幕後結果_最佳化!$N1430)*12/3</f>
        <v>0.25775298352545584</v>
      </c>
      <c r="AA429" s="116">
        <f>(幕後結果!$AC$2+幕後結果!$AC$4*幕後結果_最佳化!$O1430)*12/3</f>
        <v>-2.2113791774961702</v>
      </c>
      <c r="AB429" s="116">
        <f>(幕後結果!$AD$2+幕後結果!$AD$4*幕後結果_最佳化!$P1430)*12/3</f>
        <v>1.5461083335427928</v>
      </c>
      <c r="AC429" s="116">
        <f>(幕後結果!$AE$2+幕後結果!$AE$4*幕後結果_最佳化!$Q1430)*12/3</f>
        <v>0.90055570556625264</v>
      </c>
      <c r="AD429" s="116">
        <f>(幕後結果!$AF$2+幕後結果!$AF$4*幕後結果_最佳化!$R1430)*12/3</f>
        <v>0.27349858467346566</v>
      </c>
      <c r="AE429" s="116">
        <f>(幕後結果!$AG$2+幕後結果!$AG$4*幕後結果_最佳化!$S1430)*12/3</f>
        <v>0.96523978507243779</v>
      </c>
      <c r="AF429" s="116">
        <f>(幕後結果!$AH$2+幕後結果!$AH$4*幕後結果_最佳化!$T1430)*12/3</f>
        <v>0.40685282714542409</v>
      </c>
      <c r="AG429" s="116">
        <f>(幕後結果!$AI$2+幕後結果!$AI$4*幕後結果_最佳化!$U1430)*12/3</f>
        <v>-0.49353412550383952</v>
      </c>
      <c r="AH429" s="116">
        <f>(幕後結果!$AJ$2+幕後結果!$AJ$4*幕後結果_最佳化!$V1430)*12/3</f>
        <v>-0.89814784567640904</v>
      </c>
      <c r="AI429" s="90">
        <f>(幕後結果!$AK$2+幕後結果!$AK$4*幕後結果_最佳化!$W1430)*12/3</f>
        <v>-1.2336154656159566</v>
      </c>
      <c r="AJ429" s="50"/>
      <c r="AK429" s="50"/>
      <c r="AL429" s="50"/>
      <c r="AM429" s="98">
        <v>428</v>
      </c>
      <c r="AN429" s="116">
        <f t="shared" si="79"/>
        <v>3.7121888800544123E-2</v>
      </c>
      <c r="AO429" s="116">
        <f t="shared" si="80"/>
        <v>2.6868157546809632E-2</v>
      </c>
      <c r="AP429" s="116">
        <f t="shared" si="81"/>
        <v>0.10980281809448432</v>
      </c>
      <c r="AQ429" s="116">
        <f t="shared" si="82"/>
        <v>6.3443661742579815E-2</v>
      </c>
      <c r="AR429" s="116">
        <f t="shared" si="83"/>
        <v>5.6239284853217476E-2</v>
      </c>
      <c r="AS429" s="116">
        <f t="shared" si="84"/>
        <v>0.11749024124656267</v>
      </c>
      <c r="AT429" s="116">
        <f t="shared" si="85"/>
        <v>0.15771172715771761</v>
      </c>
      <c r="AU429" s="116">
        <f t="shared" si="86"/>
        <v>0.12129430178553004</v>
      </c>
      <c r="AV429" s="116">
        <f t="shared" si="87"/>
        <v>0.15831640635245189</v>
      </c>
      <c r="AW429" s="116">
        <f t="shared" si="88"/>
        <v>0.15171151242010233</v>
      </c>
      <c r="AX429" s="116">
        <f t="shared" si="89"/>
        <v>1</v>
      </c>
      <c r="AY429" s="116">
        <f>SUMPRODUCT(AN429:AW429,幕後結果_最佳化!$Z$1005:$AI$1005)</f>
        <v>0.14409643022304733</v>
      </c>
      <c r="AZ429" s="116">
        <f>(SUMPRODUCT(AN429:AW429,MMULT(AN429:AW429,幕後結果!$AB$9:$AK$18)))*252</f>
        <v>4.2956460745661791E-2</v>
      </c>
      <c r="BA429" s="116">
        <f t="shared" si="90"/>
        <v>0.20725940448062133</v>
      </c>
      <c r="BB429" s="92">
        <f t="shared" si="91"/>
        <v>0.48825977511919927</v>
      </c>
      <c r="BC429" s="50"/>
      <c r="BD429" s="50"/>
    </row>
    <row r="430" spans="1:56">
      <c r="A430" s="85">
        <v>429</v>
      </c>
      <c r="B430" s="116">
        <v>0.15003632058007388</v>
      </c>
      <c r="C430" s="116">
        <v>0.37616513731230805</v>
      </c>
      <c r="D430" s="116">
        <v>0.86076426981360177</v>
      </c>
      <c r="E430" s="116">
        <v>0.82070086606595938</v>
      </c>
      <c r="F430" s="116">
        <v>0.17291182149027828</v>
      </c>
      <c r="G430" s="116">
        <v>0.66608752662442838</v>
      </c>
      <c r="H430" s="116">
        <v>0.62906777450026152</v>
      </c>
      <c r="I430" s="116">
        <v>0.38101732014606138</v>
      </c>
      <c r="J430" s="116">
        <v>0.5033712208420098</v>
      </c>
      <c r="K430" s="94">
        <v>0.20228406019724132</v>
      </c>
      <c r="L430" s="95"/>
      <c r="M430" s="96">
        <v>429</v>
      </c>
      <c r="N430" s="119">
        <v>-1.036277625900982</v>
      </c>
      <c r="O430" s="119">
        <v>-0.31556820428389859</v>
      </c>
      <c r="P430" s="119">
        <v>1.0837594688589753</v>
      </c>
      <c r="Q430" s="119">
        <v>0.91803934484588345</v>
      </c>
      <c r="R430" s="119">
        <v>-0.94272097273597355</v>
      </c>
      <c r="S430" s="119">
        <v>0.42913504936731212</v>
      </c>
      <c r="T430" s="119">
        <v>0.32938533487083232</v>
      </c>
      <c r="U430" s="116">
        <v>-0.30281002862390388</v>
      </c>
      <c r="V430" s="116">
        <v>8.450498057832944E-3</v>
      </c>
      <c r="W430" s="88">
        <v>-0.83349055860119448</v>
      </c>
      <c r="X430" s="50"/>
      <c r="Y430" s="89">
        <v>429</v>
      </c>
      <c r="Z430" s="116">
        <f>(幕後結果!$AB$2+幕後結果!$AB$4*幕後結果_最佳化!$N1431)*12/3</f>
        <v>-1.3348812226592257</v>
      </c>
      <c r="AA430" s="116">
        <f>(幕後結果!$AC$2+幕後結果!$AC$4*幕後結果_最佳化!$O1431)*12/3</f>
        <v>-1.9028317405038828</v>
      </c>
      <c r="AB430" s="116">
        <f>(幕後結果!$AD$2+幕後結果!$AD$4*幕後結果_最佳化!$P1431)*12/3</f>
        <v>1.0566885793127758</v>
      </c>
      <c r="AC430" s="116">
        <f>(幕後結果!$AE$2+幕後結果!$AE$4*幕後結果_最佳化!$Q1431)*12/3</f>
        <v>1.6927360093150219</v>
      </c>
      <c r="AD430" s="116">
        <f>(幕後結果!$AF$2+幕後結果!$AF$4*幕後結果_最佳化!$R1431)*12/3</f>
        <v>-0.52724190568216722</v>
      </c>
      <c r="AE430" s="116">
        <f>(幕後結果!$AG$2+幕後結果!$AG$4*幕後結果_最佳化!$S1431)*12/3</f>
        <v>0.95669915241105052</v>
      </c>
      <c r="AF430" s="116">
        <f>(幕後結果!$AH$2+幕後結果!$AH$4*幕後結果_最佳化!$T1431)*12/3</f>
        <v>1.0071852058404458</v>
      </c>
      <c r="AG430" s="116">
        <f>(幕後結果!$AI$2+幕後結果!$AI$4*幕後結果_最佳化!$U1431)*12/3</f>
        <v>-1.8650961877145731</v>
      </c>
      <c r="AH430" s="116">
        <f>(幕後結果!$AJ$2+幕後結果!$AJ$4*幕後結果_最佳化!$V1431)*12/3</f>
        <v>-8.2156762246847787E-2</v>
      </c>
      <c r="AI430" s="90">
        <f>(幕後結果!$AK$2+幕後結果!$AK$4*幕後結果_最佳化!$W1431)*12/3</f>
        <v>-1.1444105338400703</v>
      </c>
      <c r="AJ430" s="50"/>
      <c r="AK430" s="50"/>
      <c r="AL430" s="50"/>
      <c r="AM430" s="98">
        <v>429</v>
      </c>
      <c r="AN430" s="116">
        <f t="shared" si="79"/>
        <v>0.12527032008498959</v>
      </c>
      <c r="AO430" s="116">
        <f t="shared" si="80"/>
        <v>0.17828000059414623</v>
      </c>
      <c r="AP430" s="116">
        <f t="shared" si="81"/>
        <v>8.8242322872970527E-2</v>
      </c>
      <c r="AQ430" s="116">
        <f t="shared" si="82"/>
        <v>1.7164445162320633E-2</v>
      </c>
      <c r="AR430" s="116">
        <f t="shared" si="83"/>
        <v>0.15960947045219703</v>
      </c>
      <c r="AS430" s="116">
        <f t="shared" si="84"/>
        <v>8.6906830886250119E-2</v>
      </c>
      <c r="AT430" s="116">
        <f t="shared" si="85"/>
        <v>0.17500103144818741</v>
      </c>
      <c r="AU430" s="116">
        <f t="shared" si="86"/>
        <v>8.4060027052494463E-2</v>
      </c>
      <c r="AV430" s="116">
        <f t="shared" si="87"/>
        <v>7.4705393631553721E-2</v>
      </c>
      <c r="AW430" s="116">
        <f t="shared" si="88"/>
        <v>1.0760157814890429E-2</v>
      </c>
      <c r="AX430" s="116">
        <f t="shared" si="89"/>
        <v>1.0000000000000002</v>
      </c>
      <c r="AY430" s="116">
        <f>SUMPRODUCT(AN430:AW430,幕後結果_最佳化!$Z$1005:$AI$1005)</f>
        <v>-3.0434276943842462E-2</v>
      </c>
      <c r="AZ430" s="116">
        <f>(SUMPRODUCT(AN430:AW430,MMULT(AN430:AW430,幕後結果!$AB$9:$AK$18)))*252</f>
        <v>5.1498316888430054E-2</v>
      </c>
      <c r="BA430" s="116">
        <f t="shared" si="90"/>
        <v>0.22693240599004377</v>
      </c>
      <c r="BB430" s="92">
        <f t="shared" si="91"/>
        <v>-0.3231547148319569</v>
      </c>
      <c r="BC430" s="50"/>
      <c r="BD430" s="50"/>
    </row>
    <row r="431" spans="1:56">
      <c r="A431" s="85">
        <v>430</v>
      </c>
      <c r="B431" s="116">
        <v>0.44292215853154371</v>
      </c>
      <c r="C431" s="116">
        <v>0.31097113750153205</v>
      </c>
      <c r="D431" s="116">
        <v>0.5406688951315759</v>
      </c>
      <c r="E431" s="116">
        <v>0.50907921697327052</v>
      </c>
      <c r="F431" s="116">
        <v>0.59514855030271985</v>
      </c>
      <c r="G431" s="116">
        <v>0.61839146434158065</v>
      </c>
      <c r="H431" s="116">
        <v>0.31540261615819176</v>
      </c>
      <c r="I431" s="116">
        <v>0.63515503501840453</v>
      </c>
      <c r="J431" s="116">
        <v>0.45424274660617847</v>
      </c>
      <c r="K431" s="94">
        <v>0.16786671411995635</v>
      </c>
      <c r="L431" s="95"/>
      <c r="M431" s="96">
        <v>430</v>
      </c>
      <c r="N431" s="119">
        <v>-0.14356457347623031</v>
      </c>
      <c r="O431" s="119">
        <v>-0.49309951293839527</v>
      </c>
      <c r="P431" s="119">
        <v>0.10211901297301355</v>
      </c>
      <c r="Q431" s="119">
        <v>2.276018688586081E-2</v>
      </c>
      <c r="R431" s="119">
        <v>0.24080932832131577</v>
      </c>
      <c r="S431" s="119">
        <v>0.30125890999964339</v>
      </c>
      <c r="T431" s="119">
        <v>-0.48059378660387836</v>
      </c>
      <c r="U431" s="116">
        <v>0.34553802337256434</v>
      </c>
      <c r="V431" s="116">
        <v>-0.11494906670728038</v>
      </c>
      <c r="W431" s="88">
        <v>-0.96262961864313179</v>
      </c>
      <c r="X431" s="50"/>
      <c r="Y431" s="89">
        <v>430</v>
      </c>
      <c r="Z431" s="116">
        <f>(幕後結果!$AB$2+幕後結果!$AB$4*幕後結果_最佳化!$N1432)*12/3</f>
        <v>-0.22653297811535367</v>
      </c>
      <c r="AA431" s="116">
        <f>(幕後結果!$AC$2+幕後結果!$AC$4*幕後結果_最佳化!$O1432)*12/3</f>
        <v>-2.069919391386867</v>
      </c>
      <c r="AB431" s="116">
        <f>(幕後結果!$AD$2+幕後結果!$AD$4*幕後結果_最佳化!$P1432)*12/3</f>
        <v>0.45747889270788633</v>
      </c>
      <c r="AC431" s="116">
        <f>(幕後結果!$AE$2+幕後結果!$AE$4*幕後結果_最佳化!$Q1432)*12/3</f>
        <v>0.83456846940533358</v>
      </c>
      <c r="AD431" s="116">
        <f>(幕後結果!$AF$2+幕後結果!$AF$4*幕後結果_最佳化!$R1432)*12/3</f>
        <v>4.5176332477180031E-2</v>
      </c>
      <c r="AE431" s="116">
        <f>(幕後結果!$AG$2+幕後結果!$AG$4*幕後結果_最佳化!$S1432)*12/3</f>
        <v>0.44859512531239454</v>
      </c>
      <c r="AF431" s="116">
        <f>(幕後結果!$AH$2+幕後結果!$AH$4*幕後結果_最佳化!$T1432)*12/3</f>
        <v>0.75105586751432429</v>
      </c>
      <c r="AG431" s="116">
        <f>(幕後結果!$AI$2+幕後結果!$AI$4*幕後結果_最佳化!$U1432)*12/3</f>
        <v>-0.44544075765523122</v>
      </c>
      <c r="AH431" s="116">
        <f>(幕後結果!$AJ$2+幕後結果!$AJ$4*幕後結果_最佳化!$V1432)*12/3</f>
        <v>-0.16438135327349251</v>
      </c>
      <c r="AI431" s="90">
        <f>(幕後結果!$AK$2+幕後結果!$AK$4*幕後結果_最佳化!$W1432)*12/3</f>
        <v>-0.91792203485215618</v>
      </c>
      <c r="AJ431" s="50"/>
      <c r="AK431" s="50"/>
      <c r="AL431" s="50"/>
      <c r="AM431" s="98">
        <v>430</v>
      </c>
      <c r="AN431" s="116">
        <f t="shared" si="79"/>
        <v>6.7773530118802411E-2</v>
      </c>
      <c r="AO431" s="116">
        <f t="shared" si="80"/>
        <v>7.7869483962504191E-2</v>
      </c>
      <c r="AP431" s="116">
        <f t="shared" si="81"/>
        <v>2.7756286441519722E-2</v>
      </c>
      <c r="AQ431" s="116">
        <f t="shared" si="82"/>
        <v>2.6280631084188932E-2</v>
      </c>
      <c r="AR431" s="116">
        <f t="shared" si="83"/>
        <v>0.19678483548234996</v>
      </c>
      <c r="AS431" s="116">
        <f t="shared" si="84"/>
        <v>6.1446869856632488E-2</v>
      </c>
      <c r="AT431" s="116">
        <f t="shared" si="85"/>
        <v>0.10402362919052981</v>
      </c>
      <c r="AU431" s="116">
        <f t="shared" si="86"/>
        <v>9.9909170263522903E-2</v>
      </c>
      <c r="AV431" s="116">
        <f t="shared" si="87"/>
        <v>0.18182885470219454</v>
      </c>
      <c r="AW431" s="116">
        <f t="shared" si="88"/>
        <v>0.15632670889775507</v>
      </c>
      <c r="AX431" s="116">
        <f t="shared" si="89"/>
        <v>1</v>
      </c>
      <c r="AY431" s="116">
        <f>SUMPRODUCT(AN431:AW431,幕後結果_最佳化!$Z$1005:$AI$1005)</f>
        <v>-6.7220219482149943E-2</v>
      </c>
      <c r="AZ431" s="116">
        <f>(SUMPRODUCT(AN431:AW431,MMULT(AN431:AW431,幕後結果!$AB$9:$AK$18)))*252</f>
        <v>4.1764098053623591E-2</v>
      </c>
      <c r="BA431" s="116">
        <f t="shared" si="90"/>
        <v>0.20436266306158665</v>
      </c>
      <c r="BB431" s="92">
        <f t="shared" si="91"/>
        <v>-0.53884705666105048</v>
      </c>
      <c r="BC431" s="50"/>
      <c r="BD431" s="50"/>
    </row>
    <row r="432" spans="1:56">
      <c r="A432" s="85">
        <v>431</v>
      </c>
      <c r="B432" s="116">
        <v>0.67553522649735265</v>
      </c>
      <c r="C432" s="116">
        <v>0.63381774721481343</v>
      </c>
      <c r="D432" s="116">
        <v>0.32553111574693827</v>
      </c>
      <c r="E432" s="116">
        <v>0.23576429295206869</v>
      </c>
      <c r="F432" s="116">
        <v>0.60075951894906465</v>
      </c>
      <c r="G432" s="116">
        <v>0.84720481172427076</v>
      </c>
      <c r="H432" s="116">
        <v>0.45746477249233819</v>
      </c>
      <c r="I432" s="116">
        <v>0.53779739790590164</v>
      </c>
      <c r="J432" s="116">
        <v>0.73448398617655508</v>
      </c>
      <c r="K432" s="94">
        <v>0.27444717283045517</v>
      </c>
      <c r="L432" s="95"/>
      <c r="M432" s="96">
        <v>431</v>
      </c>
      <c r="N432" s="119">
        <v>0.45524978586734011</v>
      </c>
      <c r="O432" s="119">
        <v>0.34198191074032225</v>
      </c>
      <c r="P432" s="119">
        <v>-0.45228701174649977</v>
      </c>
      <c r="Q432" s="119">
        <v>-0.71999416871301336</v>
      </c>
      <c r="R432" s="119">
        <v>0.25531351526713841</v>
      </c>
      <c r="S432" s="119">
        <v>1.0245186286819119</v>
      </c>
      <c r="T432" s="119">
        <v>-0.10682281789905279</v>
      </c>
      <c r="U432" s="116">
        <v>9.488621721803131E-2</v>
      </c>
      <c r="V432" s="116">
        <v>0.62643138727671477</v>
      </c>
      <c r="W432" s="88">
        <v>-0.599417746484325</v>
      </c>
      <c r="X432" s="50"/>
      <c r="Y432" s="89">
        <v>431</v>
      </c>
      <c r="Z432" s="116">
        <f>(幕後結果!$AB$2+幕後結果!$AB$4*幕後結果_最佳化!$N1433)*12/3</f>
        <v>0.51692522738910052</v>
      </c>
      <c r="AA432" s="116">
        <f>(幕後結果!$AC$2+幕後結果!$AC$4*幕後結果_最佳化!$O1433)*12/3</f>
        <v>-0.86708825919866273</v>
      </c>
      <c r="AB432" s="116">
        <f>(幕後結果!$AD$2+幕後結果!$AD$4*幕後結果_最佳化!$P1433)*12/3</f>
        <v>0.24255984640179007</v>
      </c>
      <c r="AC432" s="116">
        <f>(幕後結果!$AE$2+幕後結果!$AE$4*幕後結果_最佳化!$Q1433)*12/3</f>
        <v>0.34542043182569443</v>
      </c>
      <c r="AD432" s="116">
        <f>(幕後結果!$AF$2+幕後結果!$AF$4*幕後結果_最佳化!$R1433)*12/3</f>
        <v>8.1289428824405513E-3</v>
      </c>
      <c r="AE432" s="116">
        <f>(幕後結果!$AG$2+幕後結果!$AG$4*幕後結果_最佳化!$S1433)*12/3</f>
        <v>0.80844266218950478</v>
      </c>
      <c r="AF432" s="116">
        <f>(幕後結果!$AH$2+幕後結果!$AH$4*幕後結果_最佳化!$T1433)*12/3</f>
        <v>1.2268657320397818</v>
      </c>
      <c r="AG432" s="116">
        <f>(幕後結果!$AI$2+幕後結果!$AI$4*幕後結果_最佳化!$U1433)*12/3</f>
        <v>-0.41744099627047171</v>
      </c>
      <c r="AH432" s="116">
        <f>(幕後結果!$AJ$2+幕後結果!$AJ$4*幕後結果_最佳化!$V1433)*12/3</f>
        <v>0.68923205505946639</v>
      </c>
      <c r="AI432" s="90">
        <f>(幕後結果!$AK$2+幕後結果!$AK$4*幕後結果_最佳化!$W1433)*12/3</f>
        <v>-0.45301244630944937</v>
      </c>
      <c r="AJ432" s="50"/>
      <c r="AK432" s="50"/>
      <c r="AL432" s="50"/>
      <c r="AM432" s="98">
        <v>431</v>
      </c>
      <c r="AN432" s="116">
        <f t="shared" si="79"/>
        <v>6.7416682750676457E-2</v>
      </c>
      <c r="AO432" s="116">
        <f t="shared" si="80"/>
        <v>6.9443498319202712E-2</v>
      </c>
      <c r="AP432" s="116">
        <f t="shared" si="81"/>
        <v>4.9253725682612978E-2</v>
      </c>
      <c r="AQ432" s="116">
        <f t="shared" si="82"/>
        <v>0.12330004490426998</v>
      </c>
      <c r="AR432" s="116">
        <f t="shared" si="83"/>
        <v>1.5617903057925571E-2</v>
      </c>
      <c r="AS432" s="116">
        <f t="shared" si="84"/>
        <v>0.16047757983295169</v>
      </c>
      <c r="AT432" s="116">
        <f t="shared" si="85"/>
        <v>0.10016354584222148</v>
      </c>
      <c r="AU432" s="116">
        <f t="shared" si="86"/>
        <v>0.1445433238197294</v>
      </c>
      <c r="AV432" s="116">
        <f t="shared" si="87"/>
        <v>0.16179526398496921</v>
      </c>
      <c r="AW432" s="116">
        <f t="shared" si="88"/>
        <v>0.1079884318054405</v>
      </c>
      <c r="AX432" s="116">
        <f t="shared" si="89"/>
        <v>1.0000000000000002</v>
      </c>
      <c r="AY432" s="116">
        <f>SUMPRODUCT(AN432:AW432,幕後結果_最佳化!$Z$1005:$AI$1005)</f>
        <v>6.2692459052113708E-2</v>
      </c>
      <c r="AZ432" s="116">
        <f>(SUMPRODUCT(AN432:AW432,MMULT(AN432:AW432,幕後結果!$AB$9:$AK$18)))*252</f>
        <v>4.8746461234423187E-2</v>
      </c>
      <c r="BA432" s="116">
        <f t="shared" si="90"/>
        <v>0.22078600778677798</v>
      </c>
      <c r="BB432" s="92">
        <f t="shared" si="91"/>
        <v>8.9645441078983992E-2</v>
      </c>
      <c r="BC432" s="50"/>
      <c r="BD432" s="50"/>
    </row>
    <row r="433" spans="1:56">
      <c r="A433" s="85">
        <v>432</v>
      </c>
      <c r="B433" s="116">
        <v>0.89804208903847416</v>
      </c>
      <c r="C433" s="116">
        <v>0.46549304146218562</v>
      </c>
      <c r="D433" s="116">
        <v>0.987000316698466</v>
      </c>
      <c r="E433" s="116">
        <v>0.66499269298143182</v>
      </c>
      <c r="F433" s="116">
        <v>0.84858258908196338</v>
      </c>
      <c r="G433" s="116">
        <v>0.34198329433538954</v>
      </c>
      <c r="H433" s="116">
        <v>0.22687266147593799</v>
      </c>
      <c r="I433" s="116">
        <v>0.39347863680973694</v>
      </c>
      <c r="J433" s="116">
        <v>0.58751989363249102</v>
      </c>
      <c r="K433" s="94">
        <v>0.19066581000638783</v>
      </c>
      <c r="L433" s="95"/>
      <c r="M433" s="96">
        <v>432</v>
      </c>
      <c r="N433" s="119">
        <v>1.270474046638959</v>
      </c>
      <c r="O433" s="119">
        <v>-8.660425586285958E-2</v>
      </c>
      <c r="P433" s="119">
        <v>2.2262212300828295</v>
      </c>
      <c r="Q433" s="119">
        <v>0.42612795099299045</v>
      </c>
      <c r="R433" s="119">
        <v>1.0303732576630733</v>
      </c>
      <c r="S433" s="119">
        <v>-0.40705636772274156</v>
      </c>
      <c r="T433" s="119">
        <v>-0.74918564019640566</v>
      </c>
      <c r="U433" s="116">
        <v>-0.27026385094971933</v>
      </c>
      <c r="V433" s="116">
        <v>0.22116981331101188</v>
      </c>
      <c r="W433" s="88">
        <v>-0.87544537485894036</v>
      </c>
      <c r="X433" s="50"/>
      <c r="Y433" s="89">
        <v>432</v>
      </c>
      <c r="Z433" s="116">
        <f>(幕後結果!$AB$2+幕後結果!$AB$4*幕後結果_最佳化!$N1434)*12/3</f>
        <v>1.529067231901756</v>
      </c>
      <c r="AA433" s="116">
        <f>(幕後結果!$AC$2+幕後結果!$AC$4*幕後結果_最佳化!$O1434)*12/3</f>
        <v>-1.3868804325711619</v>
      </c>
      <c r="AB433" s="116">
        <f>(幕後結果!$AD$2+幕後結果!$AD$4*幕後結果_最佳化!$P1434)*12/3</f>
        <v>2.7640025007081888</v>
      </c>
      <c r="AC433" s="116">
        <f>(幕後結果!$AE$2+幕後結果!$AE$4*幕後結果_最佳化!$Q1434)*12/3</f>
        <v>1.7823630639934187</v>
      </c>
      <c r="AD433" s="116">
        <f>(幕後結果!$AF$2+幕後結果!$AF$4*幕後結果_最佳化!$R1434)*12/3</f>
        <v>0.80666188141971729</v>
      </c>
      <c r="AE433" s="116">
        <f>(幕後結果!$AG$2+幕後結果!$AG$4*幕後結果_最佳化!$S1434)*12/3</f>
        <v>1.0292783211429777</v>
      </c>
      <c r="AF433" s="116">
        <f>(幕後結果!$AH$2+幕後結果!$AH$4*幕後結果_最佳化!$T1434)*12/3</f>
        <v>1.1590850313861027</v>
      </c>
      <c r="AG433" s="116">
        <f>(幕後結果!$AI$2+幕後結果!$AI$4*幕後結果_最佳化!$U1434)*12/3</f>
        <v>-0.37867189613088753</v>
      </c>
      <c r="AH433" s="116">
        <f>(幕後結果!$AJ$2+幕後結果!$AJ$4*幕後結果_最佳化!$V1434)*12/3</f>
        <v>0.66779267082343152</v>
      </c>
      <c r="AI433" s="90">
        <f>(幕後結果!$AK$2+幕後結果!$AK$4*幕後結果_最佳化!$W1434)*12/3</f>
        <v>-0.3887889062970451</v>
      </c>
      <c r="AJ433" s="50"/>
      <c r="AK433" s="50"/>
      <c r="AL433" s="50"/>
      <c r="AM433" s="98">
        <v>432</v>
      </c>
      <c r="AN433" s="116">
        <f t="shared" si="79"/>
        <v>8.3705692875296403E-2</v>
      </c>
      <c r="AO433" s="116">
        <f t="shared" si="80"/>
        <v>0.13690303694268821</v>
      </c>
      <c r="AP433" s="116">
        <f t="shared" si="81"/>
        <v>3.5347211131821084E-3</v>
      </c>
      <c r="AQ433" s="116">
        <f t="shared" si="82"/>
        <v>0.14145694504837228</v>
      </c>
      <c r="AR433" s="116">
        <f t="shared" si="83"/>
        <v>0.10185107391559428</v>
      </c>
      <c r="AS433" s="116">
        <f t="shared" si="84"/>
        <v>0.1783146516753851</v>
      </c>
      <c r="AT433" s="116">
        <f t="shared" si="85"/>
        <v>1.1576115596617382E-3</v>
      </c>
      <c r="AU433" s="116">
        <f t="shared" si="86"/>
        <v>9.2241284758073389E-2</v>
      </c>
      <c r="AV433" s="116">
        <f t="shared" si="87"/>
        <v>0.13216055266424648</v>
      </c>
      <c r="AW433" s="116">
        <f t="shared" si="88"/>
        <v>0.12867442944750004</v>
      </c>
      <c r="AX433" s="116">
        <f t="shared" si="89"/>
        <v>1</v>
      </c>
      <c r="AY433" s="116">
        <f>SUMPRODUCT(AN433:AW433,幕後結果_最佳化!$Z$1005:$AI$1005)</f>
        <v>-0.11560591070085047</v>
      </c>
      <c r="AZ433" s="116">
        <f>(SUMPRODUCT(AN433:AW433,MMULT(AN433:AW433,幕後結果!$AB$9:$AK$18)))*252</f>
        <v>5.1679434118397469E-2</v>
      </c>
      <c r="BA433" s="116">
        <f t="shared" si="90"/>
        <v>0.22733111119773614</v>
      </c>
      <c r="BB433" s="92">
        <f t="shared" si="91"/>
        <v>-0.69724689183866062</v>
      </c>
      <c r="BC433" s="50"/>
      <c r="BD433" s="50"/>
    </row>
    <row r="434" spans="1:56">
      <c r="A434" s="85">
        <v>433</v>
      </c>
      <c r="B434" s="116">
        <v>0.60244693908985658</v>
      </c>
      <c r="C434" s="116">
        <v>0.89669359196265663</v>
      </c>
      <c r="D434" s="116">
        <v>0.64118152214789381</v>
      </c>
      <c r="E434" s="116">
        <v>4.8337689768622516E-2</v>
      </c>
      <c r="F434" s="116">
        <v>0.11049854777869106</v>
      </c>
      <c r="G434" s="116">
        <v>8.6595379120290472E-2</v>
      </c>
      <c r="H434" s="116">
        <v>0.66476305007633307</v>
      </c>
      <c r="I434" s="116">
        <v>0.59246464777469732</v>
      </c>
      <c r="J434" s="116">
        <v>0.18270288837502191</v>
      </c>
      <c r="K434" s="94">
        <v>0.32378374191618819</v>
      </c>
      <c r="L434" s="95"/>
      <c r="M434" s="96">
        <v>433</v>
      </c>
      <c r="N434" s="119">
        <v>0.25968583253860988</v>
      </c>
      <c r="O434" s="119">
        <v>1.262934232850768</v>
      </c>
      <c r="P434" s="119">
        <v>0.36161874391832521</v>
      </c>
      <c r="Q434" s="119">
        <v>-1.6611895706209332</v>
      </c>
      <c r="R434" s="119">
        <v>-1.2238810703666454</v>
      </c>
      <c r="S434" s="119">
        <v>-1.3620225830978667</v>
      </c>
      <c r="T434" s="119">
        <v>0.42549769735190845</v>
      </c>
      <c r="U434" s="116">
        <v>0.23388957791940157</v>
      </c>
      <c r="V434" s="116">
        <v>-0.9051125261376638</v>
      </c>
      <c r="W434" s="88">
        <v>-0.457144086824672</v>
      </c>
      <c r="X434" s="50"/>
      <c r="Y434" s="89">
        <v>433</v>
      </c>
      <c r="Z434" s="116">
        <f>(幕後結果!$AB$2+幕後結果!$AB$4*幕後結果_最佳化!$N1435)*12/3</f>
        <v>0.27412272351708689</v>
      </c>
      <c r="AA434" s="116">
        <f>(幕後結果!$AC$2+幕後結果!$AC$4*幕後結果_最佳化!$O1435)*12/3</f>
        <v>0.38505961511618914</v>
      </c>
      <c r="AB434" s="116">
        <f>(幕後結果!$AD$2+幕後結果!$AD$4*幕後結果_最佳化!$P1435)*12/3</f>
        <v>0.9819938254461591</v>
      </c>
      <c r="AC434" s="116">
        <f>(幕後結果!$AE$2+幕後結果!$AE$4*幕後結果_最佳化!$Q1435)*12/3</f>
        <v>2.4754571388702074E-3</v>
      </c>
      <c r="AD434" s="116">
        <f>(幕後結果!$AF$2+幕後結果!$AF$4*幕後結果_最佳化!$R1435)*12/3</f>
        <v>-0.87707053251357703</v>
      </c>
      <c r="AE434" s="116">
        <f>(幕後結果!$AG$2+幕後結果!$AG$4*幕後結果_最佳化!$S1435)*12/3</f>
        <v>-1.2496968609955055</v>
      </c>
      <c r="AF434" s="116">
        <f>(幕後結果!$AH$2+幕後結果!$AH$4*幕後結果_最佳化!$T1435)*12/3</f>
        <v>1.5905245009370477</v>
      </c>
      <c r="AG434" s="116">
        <f>(幕後結果!$AI$2+幕後結果!$AI$4*幕後結果_最佳化!$U1435)*12/3</f>
        <v>-0.74881954055655398</v>
      </c>
      <c r="AH434" s="116">
        <f>(幕後結果!$AJ$2+幕後結果!$AJ$4*幕後結果_最佳化!$V1435)*12/3</f>
        <v>-2.8481811239492533E-2</v>
      </c>
      <c r="AI434" s="90">
        <f>(幕後結果!$AK$2+幕後結果!$AK$4*幕後結果_最佳化!$W1435)*12/3</f>
        <v>-0.84266305005345765</v>
      </c>
      <c r="AJ434" s="50"/>
      <c r="AK434" s="50"/>
      <c r="AL434" s="50"/>
      <c r="AM434" s="98">
        <v>433</v>
      </c>
      <c r="AN434" s="116">
        <f t="shared" si="79"/>
        <v>4.9261736111372641E-2</v>
      </c>
      <c r="AO434" s="116">
        <f t="shared" si="80"/>
        <v>0.21315345290547474</v>
      </c>
      <c r="AP434" s="116">
        <f t="shared" si="81"/>
        <v>0.22976009078442486</v>
      </c>
      <c r="AQ434" s="116">
        <f t="shared" si="82"/>
        <v>7.5975311429759523E-2</v>
      </c>
      <c r="AR434" s="116">
        <f t="shared" si="83"/>
        <v>6.4663554887804106E-2</v>
      </c>
      <c r="AS434" s="116">
        <f t="shared" si="84"/>
        <v>1.7716200455861364E-2</v>
      </c>
      <c r="AT434" s="116">
        <f t="shared" si="85"/>
        <v>0.18208020383969523</v>
      </c>
      <c r="AU434" s="116">
        <f t="shared" si="86"/>
        <v>0.10024190864479808</v>
      </c>
      <c r="AV434" s="116">
        <f t="shared" si="87"/>
        <v>6.2041293120168144E-2</v>
      </c>
      <c r="AW434" s="116">
        <f t="shared" si="88"/>
        <v>5.1062478206414892E-3</v>
      </c>
      <c r="AX434" s="116">
        <f t="shared" si="89"/>
        <v>1.0000000000000002</v>
      </c>
      <c r="AY434" s="116">
        <f>SUMPRODUCT(AN434:AW434,幕後結果_最佳化!$Z$1005:$AI$1005)</f>
        <v>1.8635247971628154E-2</v>
      </c>
      <c r="AZ434" s="116">
        <f>(SUMPRODUCT(AN434:AW434,MMULT(AN434:AW434,幕後結果!$AB$9:$AK$18)))*252</f>
        <v>5.5136640811650282E-2</v>
      </c>
      <c r="BA434" s="116">
        <f t="shared" si="90"/>
        <v>0.23481192646807844</v>
      </c>
      <c r="BB434" s="92">
        <f t="shared" si="91"/>
        <v>-0.10333696585752651</v>
      </c>
      <c r="BC434" s="50"/>
      <c r="BD434" s="50"/>
    </row>
    <row r="435" spans="1:56">
      <c r="A435" s="85">
        <v>434</v>
      </c>
      <c r="B435" s="116">
        <v>0.30334505095054598</v>
      </c>
      <c r="C435" s="116">
        <v>0.80915765729091937</v>
      </c>
      <c r="D435" s="116">
        <v>0.79482595871624473</v>
      </c>
      <c r="E435" s="116">
        <v>0.90114668428409983</v>
      </c>
      <c r="F435" s="116">
        <v>0.80645276301743896</v>
      </c>
      <c r="G435" s="116">
        <v>0.1449714291892088</v>
      </c>
      <c r="H435" s="116">
        <v>0.67959491604834965</v>
      </c>
      <c r="I435" s="116">
        <v>0.53086376238278477</v>
      </c>
      <c r="J435" s="116">
        <v>0.39889691652736015</v>
      </c>
      <c r="K435" s="94">
        <v>0.77096312046020365</v>
      </c>
      <c r="L435" s="95"/>
      <c r="M435" s="96">
        <v>434</v>
      </c>
      <c r="N435" s="119">
        <v>-0.51480383975895805</v>
      </c>
      <c r="O435" s="119">
        <v>0.87479642012069148</v>
      </c>
      <c r="P435" s="119">
        <v>0.82328123429598576</v>
      </c>
      <c r="Q435" s="119">
        <v>1.2881129977848134</v>
      </c>
      <c r="R435" s="119">
        <v>0.86489854919645381</v>
      </c>
      <c r="S435" s="119">
        <v>-1.0582469791307787</v>
      </c>
      <c r="T435" s="119">
        <v>0.46656634840888639</v>
      </c>
      <c r="U435" s="116">
        <v>7.7441314491381044E-2</v>
      </c>
      <c r="V435" s="116">
        <v>-0.25620333570372061</v>
      </c>
      <c r="W435" s="88">
        <v>0.74202240810996023</v>
      </c>
      <c r="X435" s="50"/>
      <c r="Y435" s="89">
        <v>434</v>
      </c>
      <c r="Z435" s="116">
        <f>(幕後結果!$AB$2+幕後結果!$AB$4*幕後結果_最佳化!$N1436)*12/3</f>
        <v>-0.6874452365085949</v>
      </c>
      <c r="AA435" s="116">
        <f>(幕後結果!$AC$2+幕後結果!$AC$4*幕後結果_最佳化!$O1436)*12/3</f>
        <v>-0.21711418912759051</v>
      </c>
      <c r="AB435" s="116">
        <f>(幕後結果!$AD$2+幕後結果!$AD$4*幕後結果_最佳化!$P1436)*12/3</f>
        <v>1.1090856468142238</v>
      </c>
      <c r="AC435" s="116">
        <f>(幕後結果!$AE$2+幕後結果!$AE$4*幕後結果_最佳化!$Q1436)*12/3</f>
        <v>2.1367149249196866</v>
      </c>
      <c r="AD435" s="116">
        <f>(幕後結果!$AF$2+幕後結果!$AF$4*幕後結果_最佳化!$R1436)*12/3</f>
        <v>0.80473531624816863</v>
      </c>
      <c r="AE435" s="116">
        <f>(幕後結果!$AG$2+幕後結果!$AG$4*幕後結果_最佳化!$S1436)*12/3</f>
        <v>0.62090710513140301</v>
      </c>
      <c r="AF435" s="116">
        <f>(幕後結果!$AH$2+幕後結果!$AH$4*幕後結果_最佳化!$T1436)*12/3</f>
        <v>1.6650599016881467</v>
      </c>
      <c r="AG435" s="116">
        <f>(幕後結果!$AI$2+幕後結果!$AI$4*幕後結果_最佳化!$U1436)*12/3</f>
        <v>-0.98855933557494968</v>
      </c>
      <c r="AH435" s="116">
        <f>(幕後結果!$AJ$2+幕後結果!$AJ$4*幕後結果_最佳化!$V1436)*12/3</f>
        <v>0.4337414117825083</v>
      </c>
      <c r="AI435" s="90">
        <f>(幕後結果!$AK$2+幕後結果!$AK$4*幕後結果_最佳化!$W1436)*12/3</f>
        <v>7.2871183051664568E-2</v>
      </c>
      <c r="AJ435" s="50"/>
      <c r="AK435" s="50"/>
      <c r="AL435" s="50"/>
      <c r="AM435" s="98">
        <v>434</v>
      </c>
      <c r="AN435" s="116">
        <f t="shared" si="79"/>
        <v>9.6264124452210456E-2</v>
      </c>
      <c r="AO435" s="116">
        <f t="shared" si="80"/>
        <v>0.18872219204806545</v>
      </c>
      <c r="AP435" s="116">
        <f t="shared" si="81"/>
        <v>4.1724145025842534E-2</v>
      </c>
      <c r="AQ435" s="116">
        <f t="shared" si="82"/>
        <v>5.5888804938727388E-2</v>
      </c>
      <c r="AR435" s="116">
        <f t="shared" si="83"/>
        <v>0.16036083442913768</v>
      </c>
      <c r="AS435" s="116">
        <f t="shared" si="84"/>
        <v>5.7184597897664925E-2</v>
      </c>
      <c r="AT435" s="116">
        <f t="shared" si="85"/>
        <v>6.1811882366790806E-3</v>
      </c>
      <c r="AU435" s="116">
        <f t="shared" si="86"/>
        <v>0.2108551061863396</v>
      </c>
      <c r="AV435" s="116">
        <f t="shared" si="87"/>
        <v>6.6476505317454807E-3</v>
      </c>
      <c r="AW435" s="116">
        <f t="shared" si="88"/>
        <v>0.17617135625358746</v>
      </c>
      <c r="AX435" s="116">
        <f t="shared" si="89"/>
        <v>1</v>
      </c>
      <c r="AY435" s="116">
        <f>SUMPRODUCT(AN435:AW435,幕後結果_最佳化!$Z$1005:$AI$1005)</f>
        <v>-0.42102299272451471</v>
      </c>
      <c r="AZ435" s="116">
        <f>(SUMPRODUCT(AN435:AW435,MMULT(AN435:AW435,幕後結果!$AB$9:$AK$18)))*252</f>
        <v>5.4944356400173172E-2</v>
      </c>
      <c r="BA435" s="116">
        <f t="shared" si="90"/>
        <v>0.23440212541735447</v>
      </c>
      <c r="BB435" s="92">
        <f t="shared" si="91"/>
        <v>-1.9791757088315511</v>
      </c>
      <c r="BC435" s="50"/>
      <c r="BD435" s="50"/>
    </row>
    <row r="436" spans="1:56">
      <c r="A436" s="85">
        <v>435</v>
      </c>
      <c r="B436" s="116">
        <v>0.84576855668685491</v>
      </c>
      <c r="C436" s="116">
        <v>0.3325054104466616</v>
      </c>
      <c r="D436" s="116">
        <v>0.83919358222765417</v>
      </c>
      <c r="E436" s="116">
        <v>0.18060707275394328</v>
      </c>
      <c r="F436" s="116">
        <v>0.36901403322822701</v>
      </c>
      <c r="G436" s="116">
        <v>0.29192426231920932</v>
      </c>
      <c r="H436" s="116">
        <v>0.43308854360388316</v>
      </c>
      <c r="I436" s="116">
        <v>0.57735696145035664</v>
      </c>
      <c r="J436" s="116">
        <v>0.3067352525035334</v>
      </c>
      <c r="K436" s="94">
        <v>0.47213244804285304</v>
      </c>
      <c r="L436" s="95"/>
      <c r="M436" s="96">
        <v>435</v>
      </c>
      <c r="N436" s="119">
        <v>1.0184526615809639</v>
      </c>
      <c r="O436" s="119">
        <v>-0.43300543566700184</v>
      </c>
      <c r="P436" s="119">
        <v>0.99114898744618074</v>
      </c>
      <c r="Q436" s="119">
        <v>-0.91305399275853272</v>
      </c>
      <c r="R436" s="119">
        <v>-0.33446583651050843</v>
      </c>
      <c r="S436" s="119">
        <v>-0.54777191579717932</v>
      </c>
      <c r="T436" s="119">
        <v>-0.16851634358506493</v>
      </c>
      <c r="U436" s="116">
        <v>0.19513651509479954</v>
      </c>
      <c r="V436" s="116">
        <v>-0.50512576642298368</v>
      </c>
      <c r="W436" s="88">
        <v>-6.9910499626232733E-2</v>
      </c>
      <c r="X436" s="50"/>
      <c r="Y436" s="89">
        <v>435</v>
      </c>
      <c r="Z436" s="116">
        <f>(幕後結果!$AB$2+幕後結果!$AB$4*幕後結果_最佳化!$N1437)*12/3</f>
        <v>1.2161699812590707</v>
      </c>
      <c r="AA436" s="116">
        <f>(幕後結果!$AC$2+幕後結果!$AC$4*幕後結果_最佳化!$O1437)*12/3</f>
        <v>-1.8861434172170897</v>
      </c>
      <c r="AB436" s="116">
        <f>(幕後結果!$AD$2+幕後結果!$AD$4*幕後結果_最佳化!$P1437)*12/3</f>
        <v>1.5834112421744884</v>
      </c>
      <c r="AC436" s="116">
        <f>(幕後結果!$AE$2+幕後結果!$AE$4*幕後結果_最佳化!$Q1437)*12/3</f>
        <v>0.44515005591995188</v>
      </c>
      <c r="AD436" s="116">
        <f>(幕後結果!$AF$2+幕後結果!$AF$4*幕後結果_最佳化!$R1437)*12/3</f>
        <v>-0.37101824890273621</v>
      </c>
      <c r="AE436" s="116">
        <f>(幕後結果!$AG$2+幕後結果!$AG$4*幕後結果_最佳化!$S1437)*12/3</f>
        <v>-0.3152510599052355</v>
      </c>
      <c r="AF436" s="116">
        <f>(幕後結果!$AH$2+幕後結果!$AH$4*幕後結果_最佳化!$T1437)*12/3</f>
        <v>1.3711357336186891</v>
      </c>
      <c r="AG436" s="116">
        <f>(幕後結果!$AI$2+幕後結果!$AI$4*幕後結果_最佳化!$U1437)*12/3</f>
        <v>-0.15420808177084722</v>
      </c>
      <c r="AH436" s="116">
        <f>(幕後結果!$AJ$2+幕後結果!$AJ$4*幕後結果_最佳化!$V1437)*12/3</f>
        <v>-0.11010797634743801</v>
      </c>
      <c r="AI436" s="90">
        <f>(幕後結果!$AK$2+幕後結果!$AK$4*幕後結果_最佳化!$W1437)*12/3</f>
        <v>-0.46813460427170944</v>
      </c>
      <c r="AJ436" s="50"/>
      <c r="AK436" s="50"/>
      <c r="AL436" s="50"/>
      <c r="AM436" s="98">
        <v>435</v>
      </c>
      <c r="AN436" s="116">
        <f t="shared" si="79"/>
        <v>6.7552808651191454E-2</v>
      </c>
      <c r="AO436" s="116">
        <f t="shared" si="80"/>
        <v>7.8123228575122092E-2</v>
      </c>
      <c r="AP436" s="116">
        <f t="shared" si="81"/>
        <v>3.7719326081459614E-2</v>
      </c>
      <c r="AQ436" s="116">
        <f t="shared" si="82"/>
        <v>1.4040556416521537E-3</v>
      </c>
      <c r="AR436" s="116">
        <f t="shared" si="83"/>
        <v>9.5017303864620012E-2</v>
      </c>
      <c r="AS436" s="116">
        <f t="shared" si="84"/>
        <v>9.9338857598020875E-3</v>
      </c>
      <c r="AT436" s="116">
        <f t="shared" si="85"/>
        <v>0.19479482927355854</v>
      </c>
      <c r="AU436" s="116">
        <f t="shared" si="86"/>
        <v>0.16777395748844179</v>
      </c>
      <c r="AV436" s="116">
        <f t="shared" si="87"/>
        <v>0.17148156089375757</v>
      </c>
      <c r="AW436" s="116">
        <f t="shared" si="88"/>
        <v>0.17619904377039464</v>
      </c>
      <c r="AX436" s="116">
        <f t="shared" si="89"/>
        <v>1</v>
      </c>
      <c r="AY436" s="116">
        <f>SUMPRODUCT(AN436:AW436,幕後結果_最佳化!$Z$1005:$AI$1005)</f>
        <v>-5.7423884819955889E-2</v>
      </c>
      <c r="AZ436" s="116">
        <f>(SUMPRODUCT(AN436:AW436,MMULT(AN436:AW436,幕後結果!$AB$9:$AK$18)))*252</f>
        <v>5.0115746543836388E-2</v>
      </c>
      <c r="BA436" s="116">
        <f t="shared" si="90"/>
        <v>0.22386546527733212</v>
      </c>
      <c r="BB436" s="92">
        <f t="shared" si="91"/>
        <v>-0.44814364152001407</v>
      </c>
      <c r="BC436" s="50"/>
      <c r="BD436" s="50"/>
    </row>
    <row r="437" spans="1:56">
      <c r="A437" s="85">
        <v>436</v>
      </c>
      <c r="B437" s="116">
        <v>0.43840537274204627</v>
      </c>
      <c r="C437" s="116">
        <v>0.9969307023935583</v>
      </c>
      <c r="D437" s="116">
        <v>0.54541327494831648</v>
      </c>
      <c r="E437" s="116">
        <v>0.91883118274734543</v>
      </c>
      <c r="F437" s="116">
        <v>0.68786126396650693</v>
      </c>
      <c r="G437" s="116">
        <v>0.75990976432781832</v>
      </c>
      <c r="H437" s="116">
        <v>0.34036139444379931</v>
      </c>
      <c r="I437" s="116">
        <v>0.19520985543581748</v>
      </c>
      <c r="J437" s="116">
        <v>0.59453914329741453</v>
      </c>
      <c r="K437" s="94">
        <v>6.0000902543768664E-2</v>
      </c>
      <c r="L437" s="95"/>
      <c r="M437" s="96">
        <v>436</v>
      </c>
      <c r="N437" s="119">
        <v>-0.15501340995036791</v>
      </c>
      <c r="O437" s="119">
        <v>2.7402848779482687</v>
      </c>
      <c r="P437" s="119">
        <v>0.11408116851545816</v>
      </c>
      <c r="Q437" s="119">
        <v>1.3972525656575812</v>
      </c>
      <c r="R437" s="119">
        <v>0.4897971154929463</v>
      </c>
      <c r="S437" s="119">
        <v>0.706012327378158</v>
      </c>
      <c r="T437" s="119">
        <v>-0.4114770191144238</v>
      </c>
      <c r="U437" s="116">
        <v>-0.85885646460206</v>
      </c>
      <c r="V437" s="116">
        <v>0.23923712930238747</v>
      </c>
      <c r="W437" s="88">
        <v>-1.5547660180690923</v>
      </c>
      <c r="X437" s="50"/>
      <c r="Y437" s="89">
        <v>436</v>
      </c>
      <c r="Z437" s="116">
        <f>(幕後結果!$AB$2+幕後結果!$AB$4*幕後結果_最佳化!$N1438)*12/3</f>
        <v>-0.24074728558370995</v>
      </c>
      <c r="AA437" s="116">
        <f>(幕後結果!$AC$2+幕後結果!$AC$4*幕後結果_最佳化!$O1438)*12/3</f>
        <v>2.3849253696093218</v>
      </c>
      <c r="AB437" s="116">
        <f>(幕後結果!$AD$2+幕後結果!$AD$4*幕後結果_最佳化!$P1438)*12/3</f>
        <v>0.79278689285281823</v>
      </c>
      <c r="AC437" s="116">
        <f>(幕後結果!$AE$2+幕後結果!$AE$4*幕後結果_最佳化!$Q1438)*12/3</f>
        <v>2.3928779611422391</v>
      </c>
      <c r="AD437" s="116">
        <f>(幕後結果!$AF$2+幕後結果!$AF$4*幕後結果_最佳化!$R1438)*12/3</f>
        <v>0.68380223510710181</v>
      </c>
      <c r="AE437" s="116">
        <f>(幕後結果!$AG$2+幕後結果!$AG$4*幕後結果_最佳化!$S1438)*12/3</f>
        <v>2.3572464765486205</v>
      </c>
      <c r="AF437" s="116">
        <f>(幕後結果!$AH$2+幕後結果!$AH$4*幕後結果_最佳化!$T1438)*12/3</f>
        <v>0.69044485576718573</v>
      </c>
      <c r="AG437" s="116">
        <f>(幕後結果!$AI$2+幕後結果!$AI$4*幕後結果_最佳化!$U1438)*12/3</f>
        <v>-1.968843330126248</v>
      </c>
      <c r="AH437" s="116">
        <f>(幕後結果!$AJ$2+幕後結果!$AJ$4*幕後結果_最佳化!$V1438)*12/3</f>
        <v>1.0413726671827077</v>
      </c>
      <c r="AI437" s="90">
        <f>(幕後結果!$AK$2+幕後結果!$AK$4*幕後結果_最佳化!$W1438)*12/3</f>
        <v>-0.6065885763910438</v>
      </c>
      <c r="AJ437" s="50"/>
      <c r="AK437" s="50"/>
      <c r="AL437" s="50"/>
      <c r="AM437" s="98">
        <v>436</v>
      </c>
      <c r="AN437" s="116">
        <f t="shared" si="79"/>
        <v>0.19818233852879311</v>
      </c>
      <c r="AO437" s="116">
        <f t="shared" si="80"/>
        <v>4.1255953067547708E-2</v>
      </c>
      <c r="AP437" s="116">
        <f t="shared" si="81"/>
        <v>3.5946604347544646E-2</v>
      </c>
      <c r="AQ437" s="116">
        <f t="shared" si="82"/>
        <v>0.16448011376449556</v>
      </c>
      <c r="AR437" s="116">
        <f t="shared" si="83"/>
        <v>0.10813160178273222</v>
      </c>
      <c r="AS437" s="116">
        <f t="shared" si="84"/>
        <v>1.6901724421840405E-3</v>
      </c>
      <c r="AT437" s="116">
        <f t="shared" si="85"/>
        <v>0.10498365973804259</v>
      </c>
      <c r="AU437" s="116">
        <f t="shared" si="86"/>
        <v>0.20201663566363084</v>
      </c>
      <c r="AV437" s="116">
        <f t="shared" si="87"/>
        <v>0.13794413939390482</v>
      </c>
      <c r="AW437" s="116">
        <f t="shared" si="88"/>
        <v>5.3687812711245052E-3</v>
      </c>
      <c r="AX437" s="116">
        <f t="shared" si="89"/>
        <v>1</v>
      </c>
      <c r="AY437" s="116">
        <f>SUMPRODUCT(AN437:AW437,幕後結果_最佳化!$Z$1005:$AI$1005)</f>
        <v>6.4269166331318947E-2</v>
      </c>
      <c r="AZ437" s="116">
        <f>(SUMPRODUCT(AN437:AW437,MMULT(AN437:AW437,幕後結果!$AB$9:$AK$18)))*252</f>
        <v>5.6521371094423858E-2</v>
      </c>
      <c r="BA437" s="116">
        <f t="shared" si="90"/>
        <v>0.2377422366648885</v>
      </c>
      <c r="BB437" s="92">
        <f t="shared" si="91"/>
        <v>8.9883760795268483E-2</v>
      </c>
      <c r="BC437" s="50"/>
      <c r="BD437" s="50"/>
    </row>
    <row r="438" spans="1:56">
      <c r="A438" s="85">
        <v>437</v>
      </c>
      <c r="B438" s="116">
        <v>0.93987263582071212</v>
      </c>
      <c r="C438" s="116">
        <v>0.80883885230839536</v>
      </c>
      <c r="D438" s="116">
        <v>0.48033218187158311</v>
      </c>
      <c r="E438" s="116">
        <v>0.22030962196699488</v>
      </c>
      <c r="F438" s="116">
        <v>2.3407436102831802E-2</v>
      </c>
      <c r="G438" s="116">
        <v>0.12856118917056891</v>
      </c>
      <c r="H438" s="116">
        <v>0.13119192335262109</v>
      </c>
      <c r="I438" s="116">
        <v>3.4718255612536719E-2</v>
      </c>
      <c r="J438" s="116">
        <v>0.4646408325082223</v>
      </c>
      <c r="K438" s="94">
        <v>0.6508861922840139</v>
      </c>
      <c r="L438" s="95"/>
      <c r="M438" s="96">
        <v>437</v>
      </c>
      <c r="N438" s="119">
        <v>1.5537052996683127</v>
      </c>
      <c r="O438" s="119">
        <v>0.87362538837278858</v>
      </c>
      <c r="P438" s="119">
        <v>-4.931989644265241E-2</v>
      </c>
      <c r="Q438" s="119">
        <v>-0.77114794640291984</v>
      </c>
      <c r="R438" s="119">
        <v>-1.9879712275643147</v>
      </c>
      <c r="S438" s="119">
        <v>-1.1332188066520954</v>
      </c>
      <c r="T438" s="119">
        <v>-1.1207745338451107</v>
      </c>
      <c r="U438" s="116">
        <v>-1.8155690086441745</v>
      </c>
      <c r="V438" s="116">
        <v>-8.8748653674782241E-2</v>
      </c>
      <c r="W438" s="88">
        <v>0.38771410639714954</v>
      </c>
      <c r="X438" s="50"/>
      <c r="Y438" s="89">
        <v>437</v>
      </c>
      <c r="Z438" s="116">
        <f>(幕後結果!$AB$2+幕後結果!$AB$4*幕後結果_最佳化!$N1439)*12/3</f>
        <v>1.8807131065110623</v>
      </c>
      <c r="AA438" s="116">
        <f>(幕後結果!$AC$2+幕後結果!$AC$4*幕後結果_最佳化!$O1439)*12/3</f>
        <v>-3.9005387147038384E-2</v>
      </c>
      <c r="AB438" s="116">
        <f>(幕後結果!$AD$2+幕後結果!$AD$4*幕後結果_最佳化!$P1439)*12/3</f>
        <v>0.97633748908890716</v>
      </c>
      <c r="AC438" s="116">
        <f>(幕後結果!$AE$2+幕後結果!$AE$4*幕後結果_最佳化!$Q1439)*12/3</f>
        <v>0.56073686080057605</v>
      </c>
      <c r="AD438" s="116">
        <f>(幕後結果!$AF$2+幕後結果!$AF$4*幕後結果_最佳化!$R1439)*12/3</f>
        <v>-1.4493860586803935</v>
      </c>
      <c r="AE438" s="116">
        <f>(幕後結果!$AG$2+幕後結果!$AG$4*幕後結果_最佳化!$S1439)*12/3</f>
        <v>-0.56733208493668219</v>
      </c>
      <c r="AF438" s="116">
        <f>(幕後結果!$AH$2+幕後結果!$AH$4*幕後結果_最佳化!$T1439)*12/3</f>
        <v>0.15645875532724052</v>
      </c>
      <c r="AG438" s="116">
        <f>(幕後結果!$AI$2+幕後結果!$AI$4*幕後結果_最佳化!$U1439)*12/3</f>
        <v>-2.5796187215233326</v>
      </c>
      <c r="AH438" s="116">
        <f>(幕後結果!$AJ$2+幕後結果!$AJ$4*幕後結果_最佳化!$V1439)*12/3</f>
        <v>3.5174201391869511E-2</v>
      </c>
      <c r="AI438" s="90">
        <f>(幕後結果!$AK$2+幕後結果!$AK$4*幕後結果_最佳化!$W1439)*12/3</f>
        <v>-0.41451768968871933</v>
      </c>
      <c r="AJ438" s="50"/>
      <c r="AK438" s="50"/>
      <c r="AL438" s="50"/>
      <c r="AM438" s="98">
        <v>437</v>
      </c>
      <c r="AN438" s="116">
        <f t="shared" si="79"/>
        <v>2.061892110618239E-3</v>
      </c>
      <c r="AO438" s="116">
        <f t="shared" si="80"/>
        <v>9.6331671578329975E-2</v>
      </c>
      <c r="AP438" s="116">
        <f t="shared" si="81"/>
        <v>3.6840787390229057E-2</v>
      </c>
      <c r="AQ438" s="116">
        <f t="shared" si="82"/>
        <v>9.8590194914566692E-2</v>
      </c>
      <c r="AR438" s="116">
        <f t="shared" si="83"/>
        <v>0.16596469110737044</v>
      </c>
      <c r="AS438" s="116">
        <f t="shared" si="84"/>
        <v>0.15310020156465362</v>
      </c>
      <c r="AT438" s="116">
        <f t="shared" si="85"/>
        <v>0.11465436068196296</v>
      </c>
      <c r="AU438" s="116">
        <f t="shared" si="86"/>
        <v>0.15373263417846103</v>
      </c>
      <c r="AV438" s="116">
        <f t="shared" si="87"/>
        <v>0.15228030101163689</v>
      </c>
      <c r="AW438" s="116">
        <f t="shared" si="88"/>
        <v>2.6443265462171153E-2</v>
      </c>
      <c r="AX438" s="116">
        <f t="shared" si="89"/>
        <v>1.0000000000000002</v>
      </c>
      <c r="AY438" s="116">
        <f>SUMPRODUCT(AN438:AW438,幕後結果_最佳化!$Z$1005:$AI$1005)</f>
        <v>2.9584668139580245E-2</v>
      </c>
      <c r="AZ438" s="116">
        <f>(SUMPRODUCT(AN438:AW438,MMULT(AN438:AW438,幕後結果!$AB$9:$AK$18)))*252</f>
        <v>4.558288696839323E-2</v>
      </c>
      <c r="BA438" s="116">
        <f t="shared" si="90"/>
        <v>0.21350149172404681</v>
      </c>
      <c r="BB438" s="92">
        <f t="shared" si="91"/>
        <v>-6.2366458205500408E-2</v>
      </c>
      <c r="BC438" s="50"/>
      <c r="BD438" s="50"/>
    </row>
    <row r="439" spans="1:56">
      <c r="A439" s="85">
        <v>438</v>
      </c>
      <c r="B439" s="116">
        <v>0.49998303814299061</v>
      </c>
      <c r="C439" s="116">
        <v>0.8756724853994764</v>
      </c>
      <c r="D439" s="116">
        <v>0.69352613174996303</v>
      </c>
      <c r="E439" s="116">
        <v>0.63502738782053303</v>
      </c>
      <c r="F439" s="116">
        <v>0.257589489249336</v>
      </c>
      <c r="G439" s="116">
        <v>0.43401825069295796</v>
      </c>
      <c r="H439" s="116">
        <v>0.86234368264564898</v>
      </c>
      <c r="I439" s="116">
        <v>0.96586634145025907</v>
      </c>
      <c r="J439" s="116">
        <v>0.80731939717361412</v>
      </c>
      <c r="K439" s="94">
        <v>4.1338068111889781E-2</v>
      </c>
      <c r="L439" s="95"/>
      <c r="M439" s="96">
        <v>438</v>
      </c>
      <c r="N439" s="119">
        <v>-4.2517070382794448E-5</v>
      </c>
      <c r="O439" s="119">
        <v>1.1536223549540296</v>
      </c>
      <c r="P439" s="119">
        <v>0.50587025255854079</v>
      </c>
      <c r="Q439" s="119">
        <v>0.34519839624594206</v>
      </c>
      <c r="R439" s="119">
        <v>-0.65079476731292885</v>
      </c>
      <c r="S439" s="119">
        <v>-0.16615305643551365</v>
      </c>
      <c r="T439" s="119">
        <v>1.0909096631275101</v>
      </c>
      <c r="U439" s="116">
        <v>1.8232382307247474</v>
      </c>
      <c r="V439" s="116">
        <v>0.86806051419713615</v>
      </c>
      <c r="W439" s="88">
        <v>-1.7353652209200685</v>
      </c>
      <c r="X439" s="50"/>
      <c r="Y439" s="89">
        <v>438</v>
      </c>
      <c r="Z439" s="116">
        <f>(幕後結果!$AB$2+幕後結果!$AB$4*幕後結果_最佳化!$N1440)*12/3</f>
        <v>-4.8343112022680913E-2</v>
      </c>
      <c r="AA439" s="116">
        <f>(幕後結果!$AC$2+幕後結果!$AC$4*幕後結果_最佳化!$O1440)*12/3</f>
        <v>0.21185335869780508</v>
      </c>
      <c r="AB439" s="116">
        <f>(幕後結果!$AD$2+幕後結果!$AD$4*幕後結果_最佳化!$P1440)*12/3</f>
        <v>1.0175802785740857</v>
      </c>
      <c r="AC439" s="116">
        <f>(幕後結果!$AE$2+幕後結果!$AE$4*幕後結果_最佳化!$Q1440)*12/3</f>
        <v>1.4570364080044955</v>
      </c>
      <c r="AD439" s="116">
        <f>(幕後結果!$AF$2+幕後結果!$AF$4*幕後結果_最佳化!$R1440)*12/3</f>
        <v>-0.3129590324299254</v>
      </c>
      <c r="AE439" s="116">
        <f>(幕後結果!$AG$2+幕後結果!$AG$4*幕後結果_最佳化!$S1440)*12/3</f>
        <v>0.72725471059206848</v>
      </c>
      <c r="AF439" s="116">
        <f>(幕後結果!$AH$2+幕後結果!$AH$4*幕後結果_最佳化!$T1440)*12/3</f>
        <v>2.0392046890744147</v>
      </c>
      <c r="AG439" s="116">
        <f>(幕後結果!$AI$2+幕後結果!$AI$4*幕後結果_最佳化!$U1440)*12/3</f>
        <v>1.0797197796988327</v>
      </c>
      <c r="AH439" s="116">
        <f>(幕後結果!$AJ$2+幕後結果!$AJ$4*幕後結果_最佳化!$V1440)*12/3</f>
        <v>1.5274606200499317</v>
      </c>
      <c r="AI439" s="90">
        <f>(幕後結果!$AK$2+幕後結果!$AK$4*幕後結果_最佳化!$W1440)*12/3</f>
        <v>-0.99445387328688151</v>
      </c>
      <c r="AJ439" s="50"/>
      <c r="AK439" s="50"/>
      <c r="AL439" s="50"/>
      <c r="AM439" s="98">
        <v>438</v>
      </c>
      <c r="AN439" s="116">
        <f t="shared" si="79"/>
        <v>0.14016365042515974</v>
      </c>
      <c r="AO439" s="116">
        <f t="shared" si="80"/>
        <v>0.15499086585068986</v>
      </c>
      <c r="AP439" s="116">
        <f t="shared" si="81"/>
        <v>0.16290950478787172</v>
      </c>
      <c r="AQ439" s="116">
        <f t="shared" si="82"/>
        <v>0.16587879702071795</v>
      </c>
      <c r="AR439" s="116">
        <f t="shared" si="83"/>
        <v>4.233519703055906E-2</v>
      </c>
      <c r="AS439" s="116">
        <f t="shared" si="84"/>
        <v>3.6826357113147364E-2</v>
      </c>
      <c r="AT439" s="116">
        <f t="shared" si="85"/>
        <v>1.7790836997917579E-2</v>
      </c>
      <c r="AU439" s="116">
        <f t="shared" si="86"/>
        <v>8.9079091460393889E-2</v>
      </c>
      <c r="AV439" s="116">
        <f t="shared" si="87"/>
        <v>5.2356344090187829E-2</v>
      </c>
      <c r="AW439" s="116">
        <f t="shared" si="88"/>
        <v>0.13766935522335516</v>
      </c>
      <c r="AX439" s="116">
        <f t="shared" si="89"/>
        <v>1.0000000000000002</v>
      </c>
      <c r="AY439" s="116">
        <f>SUMPRODUCT(AN439:AW439,幕後結果_最佳化!$Z$1005:$AI$1005)</f>
        <v>-8.4869389916947924E-2</v>
      </c>
      <c r="AZ439" s="116">
        <f>(SUMPRODUCT(AN439:AW439,MMULT(AN439:AW439,幕後結果!$AB$9:$AK$18)))*252</f>
        <v>5.1719243164590444E-2</v>
      </c>
      <c r="BA439" s="116">
        <f t="shared" si="90"/>
        <v>0.22741865175176473</v>
      </c>
      <c r="BB439" s="92">
        <f t="shared" si="91"/>
        <v>-0.56182458621033682</v>
      </c>
      <c r="BC439" s="50"/>
      <c r="BD439" s="50"/>
    </row>
    <row r="440" spans="1:56">
      <c r="A440" s="85">
        <v>439</v>
      </c>
      <c r="B440" s="116">
        <v>0.6432697829946481</v>
      </c>
      <c r="C440" s="116">
        <v>0.11151232403831068</v>
      </c>
      <c r="D440" s="116">
        <v>0.13976533728014418</v>
      </c>
      <c r="E440" s="116">
        <v>0.87826250825130359</v>
      </c>
      <c r="F440" s="116">
        <v>0.86557827791572595</v>
      </c>
      <c r="G440" s="116">
        <v>0.26806592528859885</v>
      </c>
      <c r="H440" s="116">
        <v>0.17697690092853779</v>
      </c>
      <c r="I440" s="116">
        <v>0.42806094186922294</v>
      </c>
      <c r="J440" s="116">
        <v>0.48810126181050406</v>
      </c>
      <c r="K440" s="94">
        <v>0.58752473753513312</v>
      </c>
      <c r="L440" s="95"/>
      <c r="M440" s="96">
        <v>439</v>
      </c>
      <c r="N440" s="119">
        <v>0.36721260994758848</v>
      </c>
      <c r="O440" s="119">
        <v>-1.2185246901577658</v>
      </c>
      <c r="P440" s="119">
        <v>-1.0813742423051953</v>
      </c>
      <c r="Q440" s="119">
        <v>1.166345006245284</v>
      </c>
      <c r="R440" s="119">
        <v>1.1057299003570342</v>
      </c>
      <c r="S440" s="119">
        <v>-0.61867292385872996</v>
      </c>
      <c r="T440" s="119">
        <v>-0.92694748337684296</v>
      </c>
      <c r="U440" s="116">
        <v>-0.18131302405445671</v>
      </c>
      <c r="V440" s="116">
        <v>-2.9830136981416178E-2</v>
      </c>
      <c r="W440" s="88">
        <v>0.22118225581906745</v>
      </c>
      <c r="X440" s="50"/>
      <c r="Y440" s="89">
        <v>439</v>
      </c>
      <c r="Z440" s="116">
        <f>(幕後結果!$AB$2+幕後結果!$AB$4*幕後結果_最佳化!$N1441)*12/3</f>
        <v>0.40762263668515014</v>
      </c>
      <c r="AA440" s="116">
        <f>(幕後結果!$AC$2+幕後結果!$AC$4*幕後結果_最佳化!$O1441)*12/3</f>
        <v>-3.0252292759491795</v>
      </c>
      <c r="AB440" s="116">
        <f>(幕後結果!$AD$2+幕後結果!$AD$4*幕後結果_最佳化!$P1441)*12/3</f>
        <v>-0.48720277894928116</v>
      </c>
      <c r="AC440" s="116">
        <f>(幕後結果!$AE$2+幕後結果!$AE$4*幕後結果_最佳化!$Q1441)*12/3</f>
        <v>1.2897577012015864</v>
      </c>
      <c r="AD440" s="116">
        <f>(幕後結果!$AF$2+幕後結果!$AF$4*幕後結果_最佳化!$R1441)*12/3</f>
        <v>0.50752459126088123</v>
      </c>
      <c r="AE440" s="116">
        <f>(幕後結果!$AG$2+幕後結果!$AG$4*幕後結果_最佳化!$S1441)*12/3</f>
        <v>0.19529445835292322</v>
      </c>
      <c r="AF440" s="116">
        <f>(幕後結果!$AH$2+幕後結果!$AH$4*幕後結果_最佳化!$T1441)*12/3</f>
        <v>0.49542323148847633</v>
      </c>
      <c r="AG440" s="116">
        <f>(幕後結果!$AI$2+幕後結果!$AI$4*幕後結果_最佳化!$U1441)*12/3</f>
        <v>-0.6682241663900369</v>
      </c>
      <c r="AH440" s="116">
        <f>(幕後結果!$AJ$2+幕後結果!$AJ$4*幕後結果_最佳化!$V1441)*12/3</f>
        <v>-0.4069939485658926</v>
      </c>
      <c r="AI440" s="90">
        <f>(幕後結果!$AK$2+幕後結果!$AK$4*幕後結果_最佳化!$W1441)*12/3</f>
        <v>-0.26965519648745984</v>
      </c>
      <c r="AJ440" s="50"/>
      <c r="AK440" s="50"/>
      <c r="AL440" s="50"/>
      <c r="AM440" s="98">
        <v>439</v>
      </c>
      <c r="AN440" s="116">
        <f t="shared" si="79"/>
        <v>0.14179281470805441</v>
      </c>
      <c r="AO440" s="116">
        <f t="shared" si="80"/>
        <v>5.9775393882209725E-2</v>
      </c>
      <c r="AP440" s="116">
        <f t="shared" si="81"/>
        <v>8.6950129653996858E-3</v>
      </c>
      <c r="AQ440" s="116">
        <f t="shared" si="82"/>
        <v>0.13974910244440997</v>
      </c>
      <c r="AR440" s="116">
        <f t="shared" si="83"/>
        <v>0.15485315795245067</v>
      </c>
      <c r="AS440" s="116">
        <f t="shared" si="84"/>
        <v>0.10212319591172851</v>
      </c>
      <c r="AT440" s="116">
        <f t="shared" si="85"/>
        <v>0.1089459460306241</v>
      </c>
      <c r="AU440" s="116">
        <f t="shared" si="86"/>
        <v>9.7687793073222617E-2</v>
      </c>
      <c r="AV440" s="116">
        <f t="shared" si="87"/>
        <v>0.16258984005470473</v>
      </c>
      <c r="AW440" s="116">
        <f t="shared" si="88"/>
        <v>2.37877429771957E-2</v>
      </c>
      <c r="AX440" s="116">
        <f t="shared" si="89"/>
        <v>1.0000000000000002</v>
      </c>
      <c r="AY440" s="116">
        <f>SUMPRODUCT(AN440:AW440,幕後結果_最佳化!$Z$1005:$AI$1005)</f>
        <v>0.12582387013226812</v>
      </c>
      <c r="AZ440" s="116">
        <f>(SUMPRODUCT(AN440:AW440,MMULT(AN440:AW440,幕後結果!$AB$9:$AK$18)))*252</f>
        <v>4.5357774977095311E-2</v>
      </c>
      <c r="BA440" s="116">
        <f t="shared" si="90"/>
        <v>0.21297364855093062</v>
      </c>
      <c r="BB440" s="92">
        <f t="shared" si="91"/>
        <v>0.3893621144985816</v>
      </c>
      <c r="BC440" s="50"/>
      <c r="BD440" s="50"/>
    </row>
    <row r="441" spans="1:56">
      <c r="A441" s="85">
        <v>440</v>
      </c>
      <c r="B441" s="116">
        <v>0.99236662073888882</v>
      </c>
      <c r="C441" s="116">
        <v>0.92217720462340402</v>
      </c>
      <c r="D441" s="116">
        <v>0.4134935988158992</v>
      </c>
      <c r="E441" s="116">
        <v>8.0424149674735101E-2</v>
      </c>
      <c r="F441" s="116">
        <v>0.29078780396936255</v>
      </c>
      <c r="G441" s="116">
        <v>0.58191635359426575</v>
      </c>
      <c r="H441" s="116">
        <v>0.81529901197655397</v>
      </c>
      <c r="I441" s="116">
        <v>0.33739181818509167</v>
      </c>
      <c r="J441" s="116">
        <v>0.77722676788779821</v>
      </c>
      <c r="K441" s="94">
        <v>0.60857410088390873</v>
      </c>
      <c r="L441" s="95"/>
      <c r="M441" s="96">
        <v>440</v>
      </c>
      <c r="N441" s="119">
        <v>2.4259883934097828</v>
      </c>
      <c r="O441" s="119">
        <v>1.4198697955473771</v>
      </c>
      <c r="P441" s="119">
        <v>-0.21856721025678191</v>
      </c>
      <c r="Q441" s="119">
        <v>-1.4022242265592046</v>
      </c>
      <c r="R441" s="119">
        <v>-0.5510847076807095</v>
      </c>
      <c r="S441" s="119">
        <v>0.20679841657722056</v>
      </c>
      <c r="T441" s="119">
        <v>0.89759411798572608</v>
      </c>
      <c r="U441" s="116">
        <v>-0.41959185930025328</v>
      </c>
      <c r="V441" s="116">
        <v>0.76286071995020122</v>
      </c>
      <c r="W441" s="88">
        <v>0.27560457128152765</v>
      </c>
      <c r="X441" s="50"/>
      <c r="Y441" s="89">
        <v>440</v>
      </c>
      <c r="Z441" s="116">
        <f>(幕後結果!$AB$2+幕後結果!$AB$4*幕後結果_最佳化!$N1442)*12/3</f>
        <v>2.9636965277433283</v>
      </c>
      <c r="AA441" s="116">
        <f>(幕後結果!$AC$2+幕後結果!$AC$4*幕後結果_最佳化!$O1442)*12/3</f>
        <v>0.78954762322926741</v>
      </c>
      <c r="AB441" s="116">
        <f>(幕後結果!$AD$2+幕後結果!$AD$4*幕後結果_最佳化!$P1442)*12/3</f>
        <v>1.1479727992462254</v>
      </c>
      <c r="AC441" s="116">
        <f>(幕後結果!$AE$2+幕後結果!$AE$4*幕後結果_最佳化!$Q1442)*12/3</f>
        <v>0.20968231033869456</v>
      </c>
      <c r="AD441" s="116">
        <f>(幕後結果!$AF$2+幕後結果!$AF$4*幕後結果_最佳化!$R1442)*12/3</f>
        <v>-0.52530876480921307</v>
      </c>
      <c r="AE441" s="116">
        <f>(幕後結果!$AG$2+幕後結果!$AG$4*幕後結果_最佳化!$S1442)*12/3</f>
        <v>0.49772039279888508</v>
      </c>
      <c r="AF441" s="116">
        <f>(幕後結果!$AH$2+幕後結果!$AH$4*幕後結果_最佳化!$T1442)*12/3</f>
        <v>2.5327003468980918</v>
      </c>
      <c r="AG441" s="116">
        <f>(幕後結果!$AI$2+幕後結果!$AI$4*幕後結果_最佳化!$U1442)*12/3</f>
        <v>-0.21908770457894799</v>
      </c>
      <c r="AH441" s="116">
        <f>(幕後結果!$AJ$2+幕後結果!$AJ$4*幕後結果_最佳化!$V1442)*12/3</f>
        <v>1.5981820722082771</v>
      </c>
      <c r="AI441" s="90">
        <f>(幕後結果!$AK$2+幕後結果!$AK$4*幕後結果_最佳化!$W1442)*12/3</f>
        <v>0.33436558485178852</v>
      </c>
      <c r="AJ441" s="50"/>
      <c r="AK441" s="50"/>
      <c r="AL441" s="50"/>
      <c r="AM441" s="98">
        <v>440</v>
      </c>
      <c r="AN441" s="116">
        <f t="shared" si="79"/>
        <v>0.11087818624839786</v>
      </c>
      <c r="AO441" s="116">
        <f t="shared" si="80"/>
        <v>0.10860191815193763</v>
      </c>
      <c r="AP441" s="116">
        <f t="shared" si="81"/>
        <v>0.13111251314221295</v>
      </c>
      <c r="AQ441" s="116">
        <f t="shared" si="82"/>
        <v>0.1452612862510812</v>
      </c>
      <c r="AR441" s="116">
        <f t="shared" si="83"/>
        <v>6.6027161718772973E-2</v>
      </c>
      <c r="AS441" s="116">
        <f t="shared" si="84"/>
        <v>9.751883643389124E-2</v>
      </c>
      <c r="AT441" s="116">
        <f t="shared" si="85"/>
        <v>6.668547209817427E-2</v>
      </c>
      <c r="AU441" s="116">
        <f t="shared" si="86"/>
        <v>0.14916045267074954</v>
      </c>
      <c r="AV441" s="116">
        <f t="shared" si="87"/>
        <v>9.7833492312111955E-2</v>
      </c>
      <c r="AW441" s="116">
        <f t="shared" si="88"/>
        <v>2.6920680972670266E-2</v>
      </c>
      <c r="AX441" s="116">
        <f t="shared" si="89"/>
        <v>0.99999999999999989</v>
      </c>
      <c r="AY441" s="116">
        <f>SUMPRODUCT(AN441:AW441,幕後結果_最佳化!$Z$1005:$AI$1005)</f>
        <v>2.2951680413753364E-2</v>
      </c>
      <c r="AZ441" s="116">
        <f>(SUMPRODUCT(AN441:AW441,MMULT(AN441:AW441,幕後結果!$AB$9:$AK$18)))*252</f>
        <v>5.0573212937362465E-2</v>
      </c>
      <c r="BA441" s="116">
        <f t="shared" si="90"/>
        <v>0.22488488819252053</v>
      </c>
      <c r="BB441" s="92">
        <f t="shared" si="91"/>
        <v>-8.8704580136879554E-2</v>
      </c>
      <c r="BC441" s="50"/>
      <c r="BD441" s="50"/>
    </row>
    <row r="442" spans="1:56">
      <c r="A442" s="85">
        <v>441</v>
      </c>
      <c r="B442" s="116">
        <v>0.43248772376256128</v>
      </c>
      <c r="C442" s="116">
        <v>0.14018929418941295</v>
      </c>
      <c r="D442" s="116">
        <v>0.38270030680212619</v>
      </c>
      <c r="E442" s="116">
        <v>0.3918430200887042</v>
      </c>
      <c r="F442" s="116">
        <v>0.22823039811161938</v>
      </c>
      <c r="G442" s="116">
        <v>0.69739132330051667</v>
      </c>
      <c r="H442" s="116">
        <v>0.50602645832703685</v>
      </c>
      <c r="I442" s="116">
        <v>0.44755098896931589</v>
      </c>
      <c r="J442" s="116">
        <v>0.58020980554421109</v>
      </c>
      <c r="K442" s="94">
        <v>0.27421609885034726</v>
      </c>
      <c r="L442" s="95"/>
      <c r="M442" s="96">
        <v>441</v>
      </c>
      <c r="N442" s="119">
        <v>-0.17004410933039987</v>
      </c>
      <c r="O442" s="119">
        <v>-1.079469263977</v>
      </c>
      <c r="P442" s="119">
        <v>-0.29839642983422793</v>
      </c>
      <c r="Q442" s="119">
        <v>-0.27451869311217109</v>
      </c>
      <c r="R442" s="119">
        <v>-0.74468727061874729</v>
      </c>
      <c r="S442" s="119">
        <v>0.5169123394702122</v>
      </c>
      <c r="T442" s="119">
        <v>1.5106665404159064E-2</v>
      </c>
      <c r="U442" s="116">
        <v>-0.13185121308077941</v>
      </c>
      <c r="V442" s="116">
        <v>0.20243024091750811</v>
      </c>
      <c r="W442" s="88">
        <v>-0.60011109663961637</v>
      </c>
      <c r="X442" s="50"/>
      <c r="Y442" s="89">
        <v>441</v>
      </c>
      <c r="Z442" s="116">
        <f>(幕後結果!$AB$2+幕後結果!$AB$4*幕後結果_最佳化!$N1443)*12/3</f>
        <v>-0.25940865636447302</v>
      </c>
      <c r="AA442" s="116">
        <f>(幕後結果!$AC$2+幕後結果!$AC$4*幕後結果_最佳化!$O1443)*12/3</f>
        <v>-2.8802803473533864</v>
      </c>
      <c r="AB442" s="116">
        <f>(幕後結果!$AD$2+幕後結果!$AD$4*幕後結果_最佳化!$P1443)*12/3</f>
        <v>4.3124821613198694E-2</v>
      </c>
      <c r="AC442" s="116">
        <f>(幕後結果!$AE$2+幕後結果!$AE$4*幕後結果_最佳化!$Q1443)*12/3</f>
        <v>0.42154573166307641</v>
      </c>
      <c r="AD442" s="116">
        <f>(幕後結果!$AF$2+幕後結果!$AF$4*幕後結果_最佳化!$R1443)*12/3</f>
        <v>-0.74469399775071388</v>
      </c>
      <c r="AE442" s="116">
        <f>(幕後結果!$AG$2+幕後結果!$AG$4*幕後結果_最佳化!$S1443)*12/3</f>
        <v>0.1155610272971474</v>
      </c>
      <c r="AF442" s="116">
        <f>(幕後結果!$AH$2+幕後結果!$AH$4*幕後結果_最佳化!$T1443)*12/3</f>
        <v>0.97146477070677673</v>
      </c>
      <c r="AG442" s="116">
        <f>(幕後結果!$AI$2+幕後結果!$AI$4*幕後結果_最佳化!$U1443)*12/3</f>
        <v>-1.1241706277267616</v>
      </c>
      <c r="AH442" s="116">
        <f>(幕後結果!$AJ$2+幕後結果!$AJ$4*幕後結果_最佳化!$V1443)*12/3</f>
        <v>-0.23342343244995123</v>
      </c>
      <c r="AI442" s="90">
        <f>(幕後結果!$AK$2+幕後結果!$AK$4*幕後結果_最佳化!$W1443)*12/3</f>
        <v>-0.99557657397202437</v>
      </c>
      <c r="AJ442" s="50"/>
      <c r="AK442" s="50"/>
      <c r="AL442" s="50"/>
      <c r="AM442" s="98">
        <v>441</v>
      </c>
      <c r="AN442" s="116">
        <f t="shared" si="79"/>
        <v>0.1354619742006303</v>
      </c>
      <c r="AO442" s="116">
        <f t="shared" si="80"/>
        <v>0.15027163576617539</v>
      </c>
      <c r="AP442" s="116">
        <f t="shared" si="81"/>
        <v>0.13408564219142199</v>
      </c>
      <c r="AQ442" s="116">
        <f t="shared" si="82"/>
        <v>9.5681128638262128E-2</v>
      </c>
      <c r="AR442" s="116">
        <f t="shared" si="83"/>
        <v>9.7582700495063901E-2</v>
      </c>
      <c r="AS442" s="116">
        <f t="shared" si="84"/>
        <v>3.349377000560895E-2</v>
      </c>
      <c r="AT442" s="116">
        <f t="shared" si="85"/>
        <v>2.266681142051654E-2</v>
      </c>
      <c r="AU442" s="116">
        <f t="shared" si="86"/>
        <v>0.12657833114688061</v>
      </c>
      <c r="AV442" s="116">
        <f t="shared" si="87"/>
        <v>0.13835330065003071</v>
      </c>
      <c r="AW442" s="116">
        <f t="shared" si="88"/>
        <v>6.5824705485409446E-2</v>
      </c>
      <c r="AX442" s="116">
        <f t="shared" si="89"/>
        <v>1</v>
      </c>
      <c r="AY442" s="116">
        <f>SUMPRODUCT(AN442:AW442,幕後結果_最佳化!$Z$1005:$AI$1005)</f>
        <v>-0.14403211507909514</v>
      </c>
      <c r="AZ442" s="116">
        <f>(SUMPRODUCT(AN442:AW442,MMULT(AN442:AW442,幕後結果!$AB$9:$AK$18)))*252</f>
        <v>5.2300088911816187E-2</v>
      </c>
      <c r="BA442" s="116">
        <f t="shared" si="90"/>
        <v>0.22869212691261626</v>
      </c>
      <c r="BB442" s="92">
        <f t="shared" si="91"/>
        <v>-0.8173963730309014</v>
      </c>
      <c r="BC442" s="50"/>
      <c r="BD442" s="50"/>
    </row>
    <row r="443" spans="1:56">
      <c r="A443" s="85">
        <v>442</v>
      </c>
      <c r="B443" s="116">
        <v>0.36448554039535042</v>
      </c>
      <c r="C443" s="116">
        <v>0.23409712670381411</v>
      </c>
      <c r="D443" s="116">
        <v>0.58014185464594603</v>
      </c>
      <c r="E443" s="116">
        <v>0.4772761148204463</v>
      </c>
      <c r="F443" s="116">
        <v>0.25572092533679114</v>
      </c>
      <c r="G443" s="116">
        <v>0.17547661519858959</v>
      </c>
      <c r="H443" s="116">
        <v>0.68006426406636478</v>
      </c>
      <c r="I443" s="116">
        <v>0.28212794975276512</v>
      </c>
      <c r="J443" s="116">
        <v>0.40041952526192492</v>
      </c>
      <c r="K443" s="94">
        <v>0.95635558430276646</v>
      </c>
      <c r="L443" s="95"/>
      <c r="M443" s="96">
        <v>442</v>
      </c>
      <c r="N443" s="119">
        <v>-0.34649454804486307</v>
      </c>
      <c r="O443" s="119">
        <v>-0.72542025058235726</v>
      </c>
      <c r="P443" s="119">
        <v>0.20225639049250105</v>
      </c>
      <c r="Q443" s="119">
        <v>-5.6991169232335159E-2</v>
      </c>
      <c r="R443" s="119">
        <v>-0.65659424444535441</v>
      </c>
      <c r="S443" s="119">
        <v>-0.93274192946767698</v>
      </c>
      <c r="T443" s="119">
        <v>0.46787851052309176</v>
      </c>
      <c r="U443" s="116">
        <v>-0.57653162605779285</v>
      </c>
      <c r="V443" s="116">
        <v>-0.25226136286287792</v>
      </c>
      <c r="W443" s="88">
        <v>1.7098758591558418</v>
      </c>
      <c r="X443" s="50"/>
      <c r="Y443" s="89">
        <v>442</v>
      </c>
      <c r="Z443" s="116">
        <f>(幕後結果!$AB$2+幕後結果!$AB$4*幕後結果_最佳化!$N1444)*12/3</f>
        <v>-0.478480768581244</v>
      </c>
      <c r="AA443" s="116">
        <f>(幕後結果!$AC$2+幕後結果!$AC$4*幕後結果_最佳化!$O1444)*12/3</f>
        <v>-2.4077058962885571</v>
      </c>
      <c r="AB443" s="116">
        <f>(幕後結果!$AD$2+幕後結果!$AD$4*幕後結果_最佳化!$P1444)*12/3</f>
        <v>0.45947815722610641</v>
      </c>
      <c r="AC443" s="116">
        <f>(幕後結果!$AE$2+幕後結果!$AE$4*幕後結果_最佳化!$Q1444)*12/3</f>
        <v>0.74805808107755956</v>
      </c>
      <c r="AD443" s="116">
        <f>(幕後結果!$AF$2+幕後結果!$AF$4*幕後結果_最佳化!$R1444)*12/3</f>
        <v>-0.57301963219536867</v>
      </c>
      <c r="AE443" s="116">
        <f>(幕後結果!$AG$2+幕後結果!$AG$4*幕後結果_最佳化!$S1444)*12/3</f>
        <v>-0.66758519841358555</v>
      </c>
      <c r="AF443" s="116">
        <f>(幕後結果!$AH$2+幕後結果!$AH$4*幕後結果_最佳化!$T1444)*12/3</f>
        <v>1.4487796082586628</v>
      </c>
      <c r="AG443" s="116">
        <f>(幕後結果!$AI$2+幕後結果!$AI$4*幕後結果_最佳化!$U1444)*12/3</f>
        <v>-1.7995398946978647</v>
      </c>
      <c r="AH443" s="116">
        <f>(幕後結果!$AJ$2+幕後結果!$AJ$4*幕後結果_最佳化!$V1444)*12/3</f>
        <v>-0.35068607149889414</v>
      </c>
      <c r="AI443" s="90">
        <f>(幕後結果!$AK$2+幕後結果!$AK$4*幕後結果_最佳化!$W1444)*12/3</f>
        <v>-4.7056428036546805E-2</v>
      </c>
      <c r="AJ443" s="50"/>
      <c r="AK443" s="50"/>
      <c r="AL443" s="50"/>
      <c r="AM443" s="98">
        <v>442</v>
      </c>
      <c r="AN443" s="116">
        <f t="shared" si="79"/>
        <v>7.2979188740330034E-2</v>
      </c>
      <c r="AO443" s="116">
        <f t="shared" si="80"/>
        <v>0.16416567774133736</v>
      </c>
      <c r="AP443" s="116">
        <f t="shared" si="81"/>
        <v>7.0765553524993318E-3</v>
      </c>
      <c r="AQ443" s="116">
        <f t="shared" si="82"/>
        <v>7.4237181945054423E-2</v>
      </c>
      <c r="AR443" s="116">
        <f t="shared" si="83"/>
        <v>0.15534984140117983</v>
      </c>
      <c r="AS443" s="116">
        <f t="shared" si="84"/>
        <v>8.9926719748530878E-2</v>
      </c>
      <c r="AT443" s="116">
        <f t="shared" si="85"/>
        <v>6.8828594822357925E-2</v>
      </c>
      <c r="AU443" s="116">
        <f t="shared" si="86"/>
        <v>0.11217957077757457</v>
      </c>
      <c r="AV443" s="116">
        <f t="shared" si="87"/>
        <v>0.17175970753200021</v>
      </c>
      <c r="AW443" s="116">
        <f t="shared" si="88"/>
        <v>8.3496961939135389E-2</v>
      </c>
      <c r="AX443" s="116">
        <f t="shared" si="89"/>
        <v>0.99999999999999989</v>
      </c>
      <c r="AY443" s="116">
        <f>SUMPRODUCT(AN443:AW443,幕後結果_最佳化!$Z$1005:$AI$1005)</f>
        <v>-0.15882616304000488</v>
      </c>
      <c r="AZ443" s="116">
        <f>(SUMPRODUCT(AN443:AW443,MMULT(AN443:AW443,幕後結果!$AB$9:$AK$18)))*252</f>
        <v>4.9059417846827033E-2</v>
      </c>
      <c r="BA443" s="116">
        <f t="shared" si="90"/>
        <v>0.22149360678544885</v>
      </c>
      <c r="BB443" s="92">
        <f t="shared" si="91"/>
        <v>-0.91075388571105875</v>
      </c>
      <c r="BC443" s="50"/>
      <c r="BD443" s="50"/>
    </row>
    <row r="444" spans="1:56">
      <c r="A444" s="85">
        <v>443</v>
      </c>
      <c r="B444" s="116">
        <v>0.79130751545296851</v>
      </c>
      <c r="C444" s="116">
        <v>0.74427393860894697</v>
      </c>
      <c r="D444" s="116">
        <v>4.9995488046358671E-2</v>
      </c>
      <c r="E444" s="116">
        <v>0.85355824984311268</v>
      </c>
      <c r="F444" s="116">
        <v>9.9216375295815062E-2</v>
      </c>
      <c r="G444" s="116">
        <v>0.134092389712412</v>
      </c>
      <c r="H444" s="116">
        <v>0.67067824176261981</v>
      </c>
      <c r="I444" s="116">
        <v>0.87998517917070163</v>
      </c>
      <c r="J444" s="116">
        <v>0.94242507284730026</v>
      </c>
      <c r="K444" s="94">
        <v>0.40852759258639249</v>
      </c>
      <c r="L444" s="95"/>
      <c r="M444" s="96">
        <v>443</v>
      </c>
      <c r="N444" s="119">
        <v>0.81096639558453398</v>
      </c>
      <c r="O444" s="119">
        <v>0.65657827341589392</v>
      </c>
      <c r="P444" s="119">
        <v>-1.644897376289443</v>
      </c>
      <c r="Q444" s="119">
        <v>1.0518170383367975</v>
      </c>
      <c r="R444" s="119">
        <v>-1.2860295454016859</v>
      </c>
      <c r="S444" s="119">
        <v>-1.107252489248765</v>
      </c>
      <c r="T444" s="119">
        <v>0.44178676531847605</v>
      </c>
      <c r="U444" s="116">
        <v>1.174912706141261</v>
      </c>
      <c r="V444" s="116">
        <v>1.5754619513894852</v>
      </c>
      <c r="W444" s="88">
        <v>-0.23133419257098056</v>
      </c>
      <c r="X444" s="50"/>
      <c r="Y444" s="89">
        <v>443</v>
      </c>
      <c r="Z444" s="116">
        <f>(幕後結果!$AB$2+幕後結果!$AB$4*幕後結果_最佳化!$N1445)*12/3</f>
        <v>0.95856532536266725</v>
      </c>
      <c r="AA444" s="116">
        <f>(幕後結果!$AC$2+幕後結果!$AC$4*幕後結果_最佳化!$O1445)*12/3</f>
        <v>-0.40264506476680068</v>
      </c>
      <c r="AB444" s="116">
        <f>(幕後結果!$AD$2+幕後結果!$AD$4*幕後結果_最佳化!$P1445)*12/3</f>
        <v>-0.65108860644138822</v>
      </c>
      <c r="AC444" s="116">
        <f>(幕後結果!$AE$2+幕後結果!$AE$4*幕後結果_最佳化!$Q1445)*12/3</f>
        <v>1.4247337146956391</v>
      </c>
      <c r="AD444" s="116">
        <f>(幕後結果!$AF$2+幕後結果!$AF$4*幕後結果_最佳化!$R1445)*12/3</f>
        <v>-0.97631234867184735</v>
      </c>
      <c r="AE444" s="116">
        <f>(幕後結果!$AG$2+幕後結果!$AG$4*幕後結果_最佳化!$S1445)*12/3</f>
        <v>1.5556809544857664E-2</v>
      </c>
      <c r="AF444" s="116">
        <f>(幕後結果!$AH$2+幕後結果!$AH$4*幕後結果_最佳化!$T1445)*12/3</f>
        <v>1.2890914393887682</v>
      </c>
      <c r="AG444" s="116">
        <f>(幕後結果!$AI$2+幕後結果!$AI$4*幕後結果_最佳化!$U1445)*12/3</f>
        <v>0.61413281809306675</v>
      </c>
      <c r="AH444" s="116">
        <f>(幕後結果!$AJ$2+幕後結果!$AJ$4*幕後結果_最佳化!$V1445)*12/3</f>
        <v>1.5470823193015211</v>
      </c>
      <c r="AI444" s="90">
        <f>(幕後結果!$AK$2+幕後結果!$AK$4*幕後結果_最佳化!$W1445)*12/3</f>
        <v>-0.40126980287384001</v>
      </c>
      <c r="AJ444" s="50"/>
      <c r="AK444" s="50"/>
      <c r="AL444" s="50"/>
      <c r="AM444" s="98">
        <v>443</v>
      </c>
      <c r="AN444" s="116">
        <f t="shared" si="79"/>
        <v>0.19137663319123796</v>
      </c>
      <c r="AO444" s="116">
        <f t="shared" si="80"/>
        <v>0.1339558169994744</v>
      </c>
      <c r="AP444" s="116">
        <f t="shared" si="81"/>
        <v>4.1050283509542741E-2</v>
      </c>
      <c r="AQ444" s="116">
        <f t="shared" si="82"/>
        <v>1.1844338463427006E-2</v>
      </c>
      <c r="AR444" s="116">
        <f t="shared" si="83"/>
        <v>0.13261957913667197</v>
      </c>
      <c r="AS444" s="116">
        <f t="shared" si="84"/>
        <v>1.1937867987912222E-2</v>
      </c>
      <c r="AT444" s="116">
        <f t="shared" si="85"/>
        <v>6.8421367749123108E-2</v>
      </c>
      <c r="AU444" s="116">
        <f t="shared" si="86"/>
        <v>1.5271512649667807E-2</v>
      </c>
      <c r="AV444" s="116">
        <f t="shared" si="87"/>
        <v>0.18785094211832648</v>
      </c>
      <c r="AW444" s="116">
        <f t="shared" si="88"/>
        <v>0.20567165819461633</v>
      </c>
      <c r="AX444" s="116">
        <f t="shared" si="89"/>
        <v>1</v>
      </c>
      <c r="AY444" s="116">
        <f>SUMPRODUCT(AN444:AW444,幕後結果_最佳化!$Z$1005:$AI$1005)</f>
        <v>-0.15502269714567496</v>
      </c>
      <c r="AZ444" s="116">
        <f>(SUMPRODUCT(AN444:AW444,MMULT(AN444:AW444,幕後結果!$AB$9:$AK$18)))*252</f>
        <v>5.1377452238148054E-2</v>
      </c>
      <c r="BA444" s="116">
        <f t="shared" si="90"/>
        <v>0.22666594856340477</v>
      </c>
      <c r="BB444" s="92">
        <f t="shared" si="91"/>
        <v>-0.87319113611946197</v>
      </c>
      <c r="BC444" s="50"/>
      <c r="BD444" s="50"/>
    </row>
    <row r="445" spans="1:56">
      <c r="A445" s="85">
        <v>444</v>
      </c>
      <c r="B445" s="116">
        <v>0.48766017238074078</v>
      </c>
      <c r="C445" s="116">
        <v>0.45471247124134817</v>
      </c>
      <c r="D445" s="116">
        <v>0.77472714277873411</v>
      </c>
      <c r="E445" s="116">
        <v>3.581598991525925E-2</v>
      </c>
      <c r="F445" s="116">
        <v>0.647826366282517</v>
      </c>
      <c r="G445" s="116">
        <v>2.8738732969906478E-2</v>
      </c>
      <c r="H445" s="116">
        <v>0.21721739917882976</v>
      </c>
      <c r="I445" s="116">
        <v>0.67608747491518706</v>
      </c>
      <c r="J445" s="116">
        <v>0.23844734451442506</v>
      </c>
      <c r="K445" s="94">
        <v>0.59175018321927841</v>
      </c>
      <c r="L445" s="95"/>
      <c r="M445" s="96">
        <v>444</v>
      </c>
      <c r="N445" s="119">
        <v>-3.0936294725327336E-2</v>
      </c>
      <c r="O445" s="119">
        <v>-0.11376391752839767</v>
      </c>
      <c r="P445" s="119">
        <v>0.75450554934548886</v>
      </c>
      <c r="Q445" s="119">
        <v>-1.8014500098002826</v>
      </c>
      <c r="R445" s="119">
        <v>0.37945870028929068</v>
      </c>
      <c r="S445" s="119">
        <v>-1.8996621845015504</v>
      </c>
      <c r="T445" s="119">
        <v>-0.78162532627961212</v>
      </c>
      <c r="U445" s="116">
        <v>0.4567857486608583</v>
      </c>
      <c r="V445" s="116">
        <v>-0.71130591168468937</v>
      </c>
      <c r="W445" s="88">
        <v>0.23204941489228012</v>
      </c>
      <c r="X445" s="50"/>
      <c r="Y445" s="89">
        <v>444</v>
      </c>
      <c r="Z445" s="116">
        <f>(幕後結果!$AB$2+幕後結果!$AB$4*幕後結果_最佳化!$N1446)*12/3</f>
        <v>-8.6699293931506216E-2</v>
      </c>
      <c r="AA445" s="116">
        <f>(幕後結果!$AC$2+幕後結果!$AC$4*幕後結果_最佳化!$O1446)*12/3</f>
        <v>-1.5373815605257961</v>
      </c>
      <c r="AB445" s="116">
        <f>(幕後結果!$AD$2+幕後結果!$AD$4*幕後結果_最佳化!$P1446)*12/3</f>
        <v>1.0948585809318154</v>
      </c>
      <c r="AC445" s="116">
        <f>(幕後結果!$AE$2+幕後結果!$AE$4*幕後結果_最佳化!$Q1446)*12/3</f>
        <v>-0.26212944800689475</v>
      </c>
      <c r="AD445" s="116">
        <f>(幕後結果!$AF$2+幕後結果!$AF$4*幕後結果_最佳化!$R1446)*12/3</f>
        <v>8.7652930839253143E-2</v>
      </c>
      <c r="AE445" s="116">
        <f>(幕後結果!$AG$2+幕後結果!$AG$4*幕後結果_最佳化!$S1446)*12/3</f>
        <v>-1.9065194894495836</v>
      </c>
      <c r="AF445" s="116">
        <f>(幕後結果!$AH$2+幕後結果!$AH$4*幕後結果_最佳化!$T1446)*12/3</f>
        <v>0.8543993042683965</v>
      </c>
      <c r="AG445" s="116">
        <f>(幕後結果!$AI$2+幕後結果!$AI$4*幕後結果_最佳化!$U1446)*12/3</f>
        <v>-0.33246667443504385</v>
      </c>
      <c r="AH445" s="116">
        <f>(幕後結果!$AJ$2+幕後結果!$AJ$4*幕後結果_最佳化!$V1446)*12/3</f>
        <v>-0.42483834372509</v>
      </c>
      <c r="AI445" s="90">
        <f>(幕後結果!$AK$2+幕後結果!$AK$4*幕後結果_最佳化!$W1446)*12/3</f>
        <v>-0.60460934691446611</v>
      </c>
      <c r="AJ445" s="50"/>
      <c r="AK445" s="50"/>
      <c r="AL445" s="50"/>
      <c r="AM445" s="98">
        <v>444</v>
      </c>
      <c r="AN445" s="116">
        <f t="shared" si="79"/>
        <v>6.9465111775585939E-2</v>
      </c>
      <c r="AO445" s="116">
        <f t="shared" si="80"/>
        <v>6.7283573323785026E-2</v>
      </c>
      <c r="AP445" s="116">
        <f t="shared" si="81"/>
        <v>0.16107066039236387</v>
      </c>
      <c r="AQ445" s="116">
        <f t="shared" si="82"/>
        <v>0.1383923550282172</v>
      </c>
      <c r="AR445" s="116">
        <f t="shared" si="83"/>
        <v>0.16777897759473975</v>
      </c>
      <c r="AS445" s="116">
        <f t="shared" si="84"/>
        <v>3.2178795371226213E-2</v>
      </c>
      <c r="AT445" s="116">
        <f t="shared" si="85"/>
        <v>7.2196232053752363E-2</v>
      </c>
      <c r="AU445" s="116">
        <f t="shared" si="86"/>
        <v>0.20405241707209235</v>
      </c>
      <c r="AV445" s="116">
        <f t="shared" si="87"/>
        <v>4.7974427219055059E-2</v>
      </c>
      <c r="AW445" s="116">
        <f t="shared" si="88"/>
        <v>3.9607450169182164E-2</v>
      </c>
      <c r="AX445" s="116">
        <f t="shared" si="89"/>
        <v>1</v>
      </c>
      <c r="AY445" s="116">
        <f>SUMPRODUCT(AN445:AW445,幕後結果_最佳化!$Z$1005:$AI$1005)</f>
        <v>5.5472018627547894E-3</v>
      </c>
      <c r="AZ445" s="116">
        <f>(SUMPRODUCT(AN445:AW445,MMULT(AN445:AW445,幕後結果!$AB$9:$AK$18)))*252</f>
        <v>4.621315172113357E-2</v>
      </c>
      <c r="BA445" s="116">
        <f t="shared" si="90"/>
        <v>0.21497244409722277</v>
      </c>
      <c r="BB445" s="92">
        <f t="shared" si="91"/>
        <v>-0.17375621463536112</v>
      </c>
      <c r="BC445" s="50"/>
      <c r="BD445" s="50"/>
    </row>
    <row r="446" spans="1:56">
      <c r="A446" s="85">
        <v>445</v>
      </c>
      <c r="B446" s="116">
        <v>0.44500876953985746</v>
      </c>
      <c r="C446" s="116">
        <v>0.46691370708679902</v>
      </c>
      <c r="D446" s="116">
        <v>0.16361609630939888</v>
      </c>
      <c r="E446" s="116">
        <v>0.85814314483555121</v>
      </c>
      <c r="F446" s="116">
        <v>0.12940730828104541</v>
      </c>
      <c r="G446" s="116">
        <v>0.23865199518290181</v>
      </c>
      <c r="H446" s="116">
        <v>0.49618977923289553</v>
      </c>
      <c r="I446" s="116">
        <v>0.77696845528739145</v>
      </c>
      <c r="J446" s="116">
        <v>0.21381623792933602</v>
      </c>
      <c r="K446" s="94">
        <v>0.23238066440657956</v>
      </c>
      <c r="L446" s="95"/>
      <c r="M446" s="96">
        <v>445</v>
      </c>
      <c r="N446" s="119">
        <v>-0.13828201477411869</v>
      </c>
      <c r="O446" s="119">
        <v>-8.3030341125275728E-2</v>
      </c>
      <c r="P446" s="119">
        <v>-0.97970411837053673</v>
      </c>
      <c r="Q446" s="119">
        <v>1.0720140749494658</v>
      </c>
      <c r="R446" s="119">
        <v>-1.129197290304178</v>
      </c>
      <c r="S446" s="119">
        <v>-0.71064541889339961</v>
      </c>
      <c r="T446" s="119">
        <v>-9.5509523128335643E-3</v>
      </c>
      <c r="U446" s="116">
        <v>0.76199483063960471</v>
      </c>
      <c r="V446" s="116">
        <v>-0.79324949484151741</v>
      </c>
      <c r="W446" s="88">
        <v>-0.73102918151165519</v>
      </c>
      <c r="X446" s="50"/>
      <c r="Y446" s="89">
        <v>445</v>
      </c>
      <c r="Z446" s="116">
        <f>(幕後結果!$AB$2+幕後結果!$AB$4*幕後結果_最佳化!$N1447)*12/3</f>
        <v>-0.21997441526216979</v>
      </c>
      <c r="AA446" s="116">
        <f>(幕後結果!$AC$2+幕後結果!$AC$4*幕後結果_最佳化!$O1447)*12/3</f>
        <v>-1.5043551917156897</v>
      </c>
      <c r="AB446" s="116">
        <f>(幕後結果!$AD$2+幕後結果!$AD$4*幕後結果_最佳化!$P1447)*12/3</f>
        <v>-0.43608128843973554</v>
      </c>
      <c r="AC446" s="116">
        <f>(幕後結果!$AE$2+幕後結果!$AE$4*幕後結果_最佳化!$Q1447)*12/3</f>
        <v>1.4116789365548428</v>
      </c>
      <c r="AD446" s="116">
        <f>(幕後結果!$AF$2+幕後結果!$AF$4*幕後結果_最佳化!$R1447)*12/3</f>
        <v>-0.8493616929700526</v>
      </c>
      <c r="AE446" s="116">
        <f>(幕後結果!$AG$2+幕後結果!$AG$4*幕後結果_最佳化!$S1447)*12/3</f>
        <v>6.1701613621026996E-2</v>
      </c>
      <c r="AF446" s="116">
        <f>(幕後結果!$AH$2+幕後結果!$AH$4*幕後結果_最佳化!$T1447)*12/3</f>
        <v>0.72961090556816333</v>
      </c>
      <c r="AG446" s="116">
        <f>(幕後結果!$AI$2+幕後結果!$AI$4*幕後結果_最佳化!$U1447)*12/3</f>
        <v>-0.27009773126027337</v>
      </c>
      <c r="AH446" s="116">
        <f>(幕後結果!$AJ$2+幕後結果!$AJ$4*幕後結果_最佳化!$V1447)*12/3</f>
        <v>-0.5574201025707638</v>
      </c>
      <c r="AI446" s="90">
        <f>(幕後結果!$AK$2+幕後結果!$AK$4*幕後結果_最佳化!$W1447)*12/3</f>
        <v>-1.0165941618862659</v>
      </c>
      <c r="AJ446" s="50"/>
      <c r="AK446" s="50"/>
      <c r="AL446" s="50"/>
      <c r="AM446" s="98">
        <v>445</v>
      </c>
      <c r="AN446" s="116">
        <f t="shared" si="79"/>
        <v>0.1740312590488754</v>
      </c>
      <c r="AO446" s="116">
        <f t="shared" si="80"/>
        <v>0.11835754558391479</v>
      </c>
      <c r="AP446" s="116">
        <f t="shared" si="81"/>
        <v>4.7943685249828824E-2</v>
      </c>
      <c r="AQ446" s="116">
        <f t="shared" si="82"/>
        <v>5.4110751404437808E-2</v>
      </c>
      <c r="AR446" s="116">
        <f t="shared" si="83"/>
        <v>0.10157835952639627</v>
      </c>
      <c r="AS446" s="116">
        <f t="shared" si="84"/>
        <v>8.8993625786084579E-2</v>
      </c>
      <c r="AT446" s="116">
        <f t="shared" si="85"/>
        <v>0.12685497740526697</v>
      </c>
      <c r="AU446" s="116">
        <f t="shared" si="86"/>
        <v>9.1050180404598488E-2</v>
      </c>
      <c r="AV446" s="116">
        <f t="shared" si="87"/>
        <v>0.12693607795121045</v>
      </c>
      <c r="AW446" s="116">
        <f t="shared" si="88"/>
        <v>7.0143537639386341E-2</v>
      </c>
      <c r="AX446" s="116">
        <f t="shared" si="89"/>
        <v>0.99999999999999978</v>
      </c>
      <c r="AY446" s="116">
        <f>SUMPRODUCT(AN446:AW446,幕後結果_最佳化!$Z$1005:$AI$1005)</f>
        <v>-1.1291238448596433E-2</v>
      </c>
      <c r="AZ446" s="116">
        <f>(SUMPRODUCT(AN446:AW446,MMULT(AN446:AW446,幕後結果!$AB$9:$AK$18)))*252</f>
        <v>5.1053022573014445E-2</v>
      </c>
      <c r="BA446" s="116">
        <f t="shared" si="90"/>
        <v>0.2259491592660049</v>
      </c>
      <c r="BB446" s="92">
        <f t="shared" si="91"/>
        <v>-0.23983819468342565</v>
      </c>
      <c r="BC446" s="50"/>
      <c r="BD446" s="50"/>
    </row>
    <row r="447" spans="1:56">
      <c r="A447" s="85">
        <v>446</v>
      </c>
      <c r="B447" s="116">
        <v>0.60473295727833265</v>
      </c>
      <c r="C447" s="116">
        <v>0.95545660217990647</v>
      </c>
      <c r="D447" s="116">
        <v>0.35896025202645632</v>
      </c>
      <c r="E447" s="116">
        <v>0.58615732205202975</v>
      </c>
      <c r="F447" s="116">
        <v>0.66548791404645691</v>
      </c>
      <c r="G447" s="116">
        <v>7.5547716410628851E-4</v>
      </c>
      <c r="H447" s="116">
        <v>0.40977404587581634</v>
      </c>
      <c r="I447" s="116">
        <v>0.39487165269585267</v>
      </c>
      <c r="J447" s="116">
        <v>0.82752708062141411</v>
      </c>
      <c r="K447" s="94">
        <v>0.56247367312651897</v>
      </c>
      <c r="L447" s="95"/>
      <c r="M447" s="96">
        <v>446</v>
      </c>
      <c r="N447" s="119">
        <v>0.26561713792313735</v>
      </c>
      <c r="O447" s="119">
        <v>1.7002346576979988</v>
      </c>
      <c r="P447" s="119">
        <v>-0.36123938245013182</v>
      </c>
      <c r="Q447" s="119">
        <v>0.21767113429542104</v>
      </c>
      <c r="R447" s="119">
        <v>0.42748765906983138</v>
      </c>
      <c r="S447" s="119">
        <v>-3.1725713390294858</v>
      </c>
      <c r="T447" s="119">
        <v>-0.22812625228157571</v>
      </c>
      <c r="U447" s="116">
        <v>-0.26664396004520718</v>
      </c>
      <c r="V447" s="116">
        <v>0.94443806244607209</v>
      </c>
      <c r="W447" s="88">
        <v>0.1572438716666299</v>
      </c>
      <c r="X447" s="50"/>
      <c r="Y447" s="89">
        <v>446</v>
      </c>
      <c r="Z447" s="116">
        <f>(幕後結果!$AB$2+幕後結果!$AB$4*幕後結果_最佳化!$N1448)*12/3</f>
        <v>0.28148673807130309</v>
      </c>
      <c r="AA447" s="116">
        <f>(幕後結果!$AC$2+幕後結果!$AC$4*幕後結果_最佳化!$O1448)*12/3</f>
        <v>0.98820683378495</v>
      </c>
      <c r="AB447" s="116">
        <f>(幕後結果!$AD$2+幕後結果!$AD$4*幕後結果_最佳化!$P1448)*12/3</f>
        <v>0.4022388494196501</v>
      </c>
      <c r="AC447" s="116">
        <f>(幕後結果!$AE$2+幕後結果!$AE$4*幕後結果_最佳化!$Q1448)*12/3</f>
        <v>1.270550229744619</v>
      </c>
      <c r="AD447" s="116">
        <f>(幕後結果!$AF$2+幕後結果!$AF$4*幕後結果_最佳化!$R1448)*12/3</f>
        <v>0.36723692362879651</v>
      </c>
      <c r="AE447" s="116">
        <f>(幕後結果!$AG$2+幕後結果!$AG$4*幕後結果_最佳化!$S1448)*12/3</f>
        <v>-1.394223004361167</v>
      </c>
      <c r="AF447" s="116">
        <f>(幕後結果!$AH$2+幕後結果!$AH$4*幕後結果_最佳化!$T1448)*12/3</f>
        <v>1.2013781027564407</v>
      </c>
      <c r="AG447" s="116">
        <f>(幕後結果!$AI$2+幕後結果!$AI$4*幕後結果_最佳化!$U1448)*12/3</f>
        <v>-1.1830525399087115</v>
      </c>
      <c r="AH447" s="116">
        <f>(幕後結果!$AJ$2+幕後結果!$AJ$4*幕後結果_最佳化!$V1448)*12/3</f>
        <v>1.3215686805352074</v>
      </c>
      <c r="AI447" s="90">
        <f>(幕後結果!$AK$2+幕後結果!$AK$4*幕後結果_最佳化!$W1448)*12/3</f>
        <v>-0.2203697099334759</v>
      </c>
      <c r="AJ447" s="50"/>
      <c r="AK447" s="50"/>
      <c r="AL447" s="50"/>
      <c r="AM447" s="98">
        <v>446</v>
      </c>
      <c r="AN447" s="116">
        <f t="shared" si="79"/>
        <v>0.13142097338990669</v>
      </c>
      <c r="AO447" s="116">
        <f t="shared" si="80"/>
        <v>6.8715688012700588E-2</v>
      </c>
      <c r="AP447" s="116">
        <f t="shared" si="81"/>
        <v>0.17505112926251659</v>
      </c>
      <c r="AQ447" s="116">
        <f t="shared" si="82"/>
        <v>2.5189738309498347E-2</v>
      </c>
      <c r="AR447" s="116">
        <f t="shared" si="83"/>
        <v>2.6325511495390963E-3</v>
      </c>
      <c r="AS447" s="116">
        <f t="shared" si="84"/>
        <v>0.13566007613865699</v>
      </c>
      <c r="AT447" s="116">
        <f t="shared" si="85"/>
        <v>0.12458715211381768</v>
      </c>
      <c r="AU447" s="116">
        <f t="shared" si="86"/>
        <v>0.10337508209640117</v>
      </c>
      <c r="AV447" s="116">
        <f t="shared" si="87"/>
        <v>0.15572457583355317</v>
      </c>
      <c r="AW447" s="116">
        <f t="shared" si="88"/>
        <v>7.7643033693409733E-2</v>
      </c>
      <c r="AX447" s="116">
        <f t="shared" si="89"/>
        <v>0.99999999999999989</v>
      </c>
      <c r="AY447" s="116">
        <f>SUMPRODUCT(AN447:AW447,幕後結果_最佳化!$Z$1005:$AI$1005)</f>
        <v>9.7493664112167921E-2</v>
      </c>
      <c r="AZ447" s="116">
        <f>(SUMPRODUCT(AN447:AW447,MMULT(AN447:AW447,幕後結果!$AB$9:$AK$18)))*252</f>
        <v>5.4045703245512035E-2</v>
      </c>
      <c r="BA447" s="116">
        <f t="shared" si="90"/>
        <v>0.23247731770112978</v>
      </c>
      <c r="BB447" s="92">
        <f t="shared" si="91"/>
        <v>0.23483436858280049</v>
      </c>
      <c r="BC447" s="50"/>
      <c r="BD447" s="50"/>
    </row>
    <row r="448" spans="1:56">
      <c r="A448" s="85">
        <v>447</v>
      </c>
      <c r="B448" s="116">
        <v>0.15761878038252641</v>
      </c>
      <c r="C448" s="116">
        <v>0.93085817668889992</v>
      </c>
      <c r="D448" s="116">
        <v>0.57166890892469846</v>
      </c>
      <c r="E448" s="116">
        <v>0.31013069884080502</v>
      </c>
      <c r="F448" s="116">
        <v>0.7754890911685135</v>
      </c>
      <c r="G448" s="116">
        <v>0.46076072023136883</v>
      </c>
      <c r="H448" s="116">
        <v>0.72406690906608273</v>
      </c>
      <c r="I448" s="116">
        <v>3.9428520936748424E-3</v>
      </c>
      <c r="J448" s="116">
        <v>0.48587171807580409</v>
      </c>
      <c r="K448" s="94">
        <v>0.39858272994339949</v>
      </c>
      <c r="L448" s="95"/>
      <c r="M448" s="96">
        <v>447</v>
      </c>
      <c r="N448" s="119">
        <v>-1.0042926802570047</v>
      </c>
      <c r="O448" s="119">
        <v>1.482212932210847</v>
      </c>
      <c r="P448" s="119">
        <v>0.18062468065775156</v>
      </c>
      <c r="Q448" s="119">
        <v>-0.4954799129924301</v>
      </c>
      <c r="R448" s="119">
        <v>0.75704681186034672</v>
      </c>
      <c r="S448" s="119">
        <v>-9.8517419526269412E-2</v>
      </c>
      <c r="T448" s="119">
        <v>0.59496602455729108</v>
      </c>
      <c r="U448" s="116">
        <v>-2.6569247538970955</v>
      </c>
      <c r="V448" s="116">
        <v>-3.5421756834044027E-2</v>
      </c>
      <c r="W448" s="88">
        <v>-0.25701724587524916</v>
      </c>
      <c r="X448" s="50"/>
      <c r="Y448" s="89">
        <v>447</v>
      </c>
      <c r="Z448" s="116">
        <f>(幕後結果!$AB$2+幕後結果!$AB$4*幕後結果_最佳化!$N1449)*12/3</f>
        <v>-1.2951703007005466</v>
      </c>
      <c r="AA448" s="116">
        <f>(幕後結果!$AC$2+幕後結果!$AC$4*幕後結果_最佳化!$O1449)*12/3</f>
        <v>0.57742078802872232</v>
      </c>
      <c r="AB448" s="116">
        <f>(幕後結果!$AD$2+幕後結果!$AD$4*幕後結果_最佳化!$P1449)*12/3</f>
        <v>0.46684749189281427</v>
      </c>
      <c r="AC448" s="116">
        <f>(幕後結果!$AE$2+幕後結果!$AE$4*幕後結果_最佳化!$Q1449)*12/3</f>
        <v>0.76777901555228345</v>
      </c>
      <c r="AD448" s="116">
        <f>(幕後結果!$AF$2+幕後結果!$AF$4*幕後結果_最佳化!$R1449)*12/3</f>
        <v>0.60705834025849104</v>
      </c>
      <c r="AE448" s="116">
        <f>(幕後結果!$AG$2+幕後結果!$AG$4*幕後結果_最佳化!$S1449)*12/3</f>
        <v>0.26118026336586986</v>
      </c>
      <c r="AF448" s="116">
        <f>(幕後結果!$AH$2+幕後結果!$AH$4*幕後結果_最佳化!$T1449)*12/3</f>
        <v>1.7245888444019437</v>
      </c>
      <c r="AG448" s="116">
        <f>(幕後結果!$AI$2+幕後結果!$AI$4*幕後結果_最佳化!$U1449)*12/3</f>
        <v>-4.3591372222047937</v>
      </c>
      <c r="AH448" s="116">
        <f>(幕後結果!$AJ$2+幕後結果!$AJ$4*幕後結果_最佳化!$V1449)*12/3</f>
        <v>0.25831423796440545</v>
      </c>
      <c r="AI448" s="90">
        <f>(幕後結果!$AK$2+幕後結果!$AK$4*幕後結果_最佳化!$W1449)*12/3</f>
        <v>-0.53393542275657446</v>
      </c>
      <c r="AJ448" s="50"/>
      <c r="AK448" s="50"/>
      <c r="AL448" s="50"/>
      <c r="AM448" s="98">
        <v>447</v>
      </c>
      <c r="AN448" s="116">
        <f t="shared" si="79"/>
        <v>6.663203056109239E-2</v>
      </c>
      <c r="AO448" s="116">
        <f t="shared" si="80"/>
        <v>2.5724032829963577E-3</v>
      </c>
      <c r="AP448" s="116">
        <f t="shared" si="81"/>
        <v>0.17152347270465781</v>
      </c>
      <c r="AQ448" s="116">
        <f t="shared" si="82"/>
        <v>7.1596328467979004E-2</v>
      </c>
      <c r="AR448" s="116">
        <f t="shared" si="83"/>
        <v>6.5014448030338998E-2</v>
      </c>
      <c r="AS448" s="116">
        <f t="shared" si="84"/>
        <v>0.23751214907157056</v>
      </c>
      <c r="AT448" s="116">
        <f t="shared" si="85"/>
        <v>0.11193398867321135</v>
      </c>
      <c r="AU448" s="116">
        <f t="shared" si="86"/>
        <v>0.1326895206642201</v>
      </c>
      <c r="AV448" s="116">
        <f t="shared" si="87"/>
        <v>8.9299257204591212E-2</v>
      </c>
      <c r="AW448" s="116">
        <f t="shared" si="88"/>
        <v>5.1226401339342108E-2</v>
      </c>
      <c r="AX448" s="116">
        <f t="shared" si="89"/>
        <v>0.99999999999999989</v>
      </c>
      <c r="AY448" s="116">
        <f>SUMPRODUCT(AN448:AW448,幕後結果_最佳化!$Z$1005:$AI$1005)</f>
        <v>0.22160757246198026</v>
      </c>
      <c r="AZ448" s="116">
        <f>(SUMPRODUCT(AN448:AW448,MMULT(AN448:AW448,幕後結果!$AB$9:$AK$18)))*252</f>
        <v>5.0958567429021426E-2</v>
      </c>
      <c r="BA448" s="116">
        <f t="shared" si="90"/>
        <v>0.22574004392003963</v>
      </c>
      <c r="BB448" s="92">
        <f t="shared" si="91"/>
        <v>0.7916520673898737</v>
      </c>
      <c r="BC448" s="50"/>
      <c r="BD448" s="50"/>
    </row>
    <row r="449" spans="1:56">
      <c r="A449" s="85">
        <v>448</v>
      </c>
      <c r="B449" s="116">
        <v>0.50934189821638598</v>
      </c>
      <c r="C449" s="116">
        <v>0.10092137473002238</v>
      </c>
      <c r="D449" s="116">
        <v>0.25381589014573636</v>
      </c>
      <c r="E449" s="116">
        <v>0.3881955846170424</v>
      </c>
      <c r="F449" s="116">
        <v>0.55604503928239879</v>
      </c>
      <c r="G449" s="116">
        <v>0.15506470082173629</v>
      </c>
      <c r="H449" s="116">
        <v>0.14845269143776507</v>
      </c>
      <c r="I449" s="116">
        <v>0.4972578716441507</v>
      </c>
      <c r="J449" s="116">
        <v>0.75790501481615258</v>
      </c>
      <c r="K449" s="94">
        <v>0.8534943528676473</v>
      </c>
      <c r="L449" s="95"/>
      <c r="M449" s="96">
        <v>448</v>
      </c>
      <c r="N449" s="119">
        <v>2.3418806668856793E-2</v>
      </c>
      <c r="O449" s="119">
        <v>-1.2763190762308461</v>
      </c>
      <c r="P449" s="119">
        <v>-0.66252974198144177</v>
      </c>
      <c r="Q449" s="119">
        <v>-0.28402506887938744</v>
      </c>
      <c r="R449" s="119">
        <v>0.14094939325278633</v>
      </c>
      <c r="S449" s="119">
        <v>-1.0149505466874638</v>
      </c>
      <c r="T449" s="119">
        <v>-1.0430926534670566</v>
      </c>
      <c r="U449" s="116">
        <v>-6.8735505933380289E-3</v>
      </c>
      <c r="V449" s="116">
        <v>0.69957946523314818</v>
      </c>
      <c r="W449" s="88">
        <v>1.0515385924677183</v>
      </c>
      <c r="X449" s="50"/>
      <c r="Y449" s="89">
        <v>448</v>
      </c>
      <c r="Z449" s="116">
        <f>(幕後結果!$AB$2+幕後結果!$AB$4*幕後結果_最佳化!$N1450)*12/3</f>
        <v>-1.9214696222741062E-2</v>
      </c>
      <c r="AA449" s="116">
        <f>(幕後結果!$AC$2+幕後結果!$AC$4*幕後結果_最佳化!$O1450)*12/3</f>
        <v>-3.1347447047231234</v>
      </c>
      <c r="AB449" s="116">
        <f>(幕後結果!$AD$2+幕後結果!$AD$4*幕後結果_最佳化!$P1450)*12/3</f>
        <v>-0.23392035959193302</v>
      </c>
      <c r="AC449" s="116">
        <f>(幕後結果!$AE$2+幕後結果!$AE$4*幕後結果_最佳化!$Q1450)*12/3</f>
        <v>0.30627605325713014</v>
      </c>
      <c r="AD449" s="116">
        <f>(幕後結果!$AF$2+幕後結果!$AF$4*幕後結果_最佳化!$R1450)*12/3</f>
        <v>-0.21429834177010307</v>
      </c>
      <c r="AE449" s="116">
        <f>(幕後結果!$AG$2+幕後結果!$AG$4*幕後結果_最佳化!$S1450)*12/3</f>
        <v>-0.99765933128512785</v>
      </c>
      <c r="AF449" s="116">
        <f>(幕後結果!$AH$2+幕後結果!$AH$4*幕後結果_最佳化!$T1450)*12/3</f>
        <v>0.28233593195591089</v>
      </c>
      <c r="AG449" s="116">
        <f>(幕後結果!$AI$2+幕後結果!$AI$4*幕後結果_最佳化!$U1450)*12/3</f>
        <v>-0.79920048707501667</v>
      </c>
      <c r="AH449" s="116">
        <f>(幕後結果!$AJ$2+幕後結果!$AJ$4*幕後結果_最佳化!$V1450)*12/3</f>
        <v>-6.3541827529761646E-2</v>
      </c>
      <c r="AI449" s="90">
        <f>(幕後結果!$AK$2+幕後結果!$AK$4*幕後結果_最佳化!$W1450)*12/3</f>
        <v>-0.24710522339032048</v>
      </c>
      <c r="AJ449" s="50"/>
      <c r="AK449" s="50"/>
      <c r="AL449" s="50"/>
      <c r="AM449" s="98">
        <v>448</v>
      </c>
      <c r="AN449" s="116">
        <f t="shared" si="79"/>
        <v>9.8694851662968971E-2</v>
      </c>
      <c r="AO449" s="116">
        <f t="shared" si="80"/>
        <v>0.12634394834446019</v>
      </c>
      <c r="AP449" s="116">
        <f t="shared" si="81"/>
        <v>9.4016062585296888E-3</v>
      </c>
      <c r="AQ449" s="116">
        <f t="shared" si="82"/>
        <v>0.13687320836928121</v>
      </c>
      <c r="AR449" s="116">
        <f t="shared" si="83"/>
        <v>6.1634633750041121E-2</v>
      </c>
      <c r="AS449" s="116">
        <f t="shared" si="84"/>
        <v>0.13913704217295156</v>
      </c>
      <c r="AT449" s="116">
        <f t="shared" si="85"/>
        <v>3.0956400794093536E-2</v>
      </c>
      <c r="AU449" s="116">
        <f t="shared" si="86"/>
        <v>0.14737984531870008</v>
      </c>
      <c r="AV449" s="116">
        <f t="shared" si="87"/>
        <v>0.13188889169376306</v>
      </c>
      <c r="AW449" s="116">
        <f t="shared" si="88"/>
        <v>0.11768957163521049</v>
      </c>
      <c r="AX449" s="116">
        <f t="shared" si="89"/>
        <v>1</v>
      </c>
      <c r="AY449" s="116">
        <f>SUMPRODUCT(AN449:AW449,幕後結果_最佳化!$Z$1005:$AI$1005)</f>
        <v>-0.12128257470104972</v>
      </c>
      <c r="AZ449" s="116">
        <f>(SUMPRODUCT(AN449:AW449,MMULT(AN449:AW449,幕後結果!$AB$9:$AK$18)))*252</f>
        <v>5.1773213492446089E-2</v>
      </c>
      <c r="BA449" s="116">
        <f t="shared" si="90"/>
        <v>0.22753727934658552</v>
      </c>
      <c r="BB449" s="92">
        <f t="shared" si="91"/>
        <v>-0.72156340786234985</v>
      </c>
      <c r="BC449" s="50"/>
      <c r="BD449" s="50"/>
    </row>
    <row r="450" spans="1:56">
      <c r="A450" s="85">
        <v>449</v>
      </c>
      <c r="B450" s="116">
        <v>0.51913765308829185</v>
      </c>
      <c r="C450" s="116">
        <v>0.46635819917982579</v>
      </c>
      <c r="D450" s="116">
        <v>9.409717078118085E-2</v>
      </c>
      <c r="E450" s="116">
        <v>0.99700853696325553</v>
      </c>
      <c r="F450" s="116">
        <v>0.20448930477112981</v>
      </c>
      <c r="G450" s="116">
        <v>6.6709709147505292E-2</v>
      </c>
      <c r="H450" s="116">
        <v>0.48959552381222493</v>
      </c>
      <c r="I450" s="116">
        <v>0.23861318202726345</v>
      </c>
      <c r="J450" s="116">
        <v>4.0049459727072634E-2</v>
      </c>
      <c r="K450" s="94">
        <v>0.37108292952479771</v>
      </c>
      <c r="L450" s="95"/>
      <c r="M450" s="96">
        <v>449</v>
      </c>
      <c r="N450" s="119">
        <v>4.7989395766491527E-2</v>
      </c>
      <c r="O450" s="119">
        <v>-8.4427682553836897E-2</v>
      </c>
      <c r="P450" s="119">
        <v>-1.3159395240406302</v>
      </c>
      <c r="Q450" s="119">
        <v>2.7487156677354161</v>
      </c>
      <c r="R450" s="119">
        <v>-0.82569239124748472</v>
      </c>
      <c r="S450" s="119">
        <v>-1.5007531579834164</v>
      </c>
      <c r="T450" s="119">
        <v>-2.6083111408096587E-2</v>
      </c>
      <c r="U450" s="116">
        <v>-0.71077066125396915</v>
      </c>
      <c r="V450" s="116">
        <v>-1.7501124060262023</v>
      </c>
      <c r="W450" s="88">
        <v>-0.32898654364166835</v>
      </c>
      <c r="X450" s="50"/>
      <c r="Y450" s="89">
        <v>449</v>
      </c>
      <c r="Z450" s="116">
        <f>(幕後結果!$AB$2+幕後結果!$AB$4*幕後結果_最佳化!$N1451)*12/3</f>
        <v>1.1290928423166924E-2</v>
      </c>
      <c r="AA450" s="116">
        <f>(幕後結果!$AC$2+幕後結果!$AC$4*幕後結果_最佳化!$O1451)*12/3</f>
        <v>-1.490096624867002</v>
      </c>
      <c r="AB450" s="116">
        <f>(幕後結果!$AD$2+幕後結果!$AD$4*幕後結果_最佳化!$P1451)*12/3</f>
        <v>-0.67128328725401298</v>
      </c>
      <c r="AC450" s="116">
        <f>(幕後結果!$AE$2+幕後結果!$AE$4*幕後結果_最佳化!$Q1451)*12/3</f>
        <v>2.5591354243129887</v>
      </c>
      <c r="AD450" s="116">
        <f>(幕後結果!$AF$2+幕後結果!$AF$4*幕後結果_最佳化!$R1451)*12/3</f>
        <v>-0.5459116289382836</v>
      </c>
      <c r="AE450" s="116">
        <f>(幕後結果!$AG$2+幕後結果!$AG$4*幕後結果_最佳化!$S1451)*12/3</f>
        <v>0.41585113218434205</v>
      </c>
      <c r="AF450" s="116">
        <f>(幕後結果!$AH$2+幕後結果!$AH$4*幕後結果_最佳化!$T1451)*12/3</f>
        <v>0.67079192882374217</v>
      </c>
      <c r="AG450" s="116">
        <f>(幕後結果!$AI$2+幕後結果!$AI$4*幕後結果_最佳化!$U1451)*12/3</f>
        <v>-1.885564736581667</v>
      </c>
      <c r="AH450" s="116">
        <f>(幕後結果!$AJ$2+幕後結果!$AJ$4*幕後結果_最佳化!$V1451)*12/3</f>
        <v>-1.3144293343573326</v>
      </c>
      <c r="AI450" s="90">
        <f>(幕後結果!$AK$2+幕後結果!$AK$4*幕後結果_最佳化!$W1451)*12/3</f>
        <v>-0.7912172273742325</v>
      </c>
      <c r="AJ450" s="50"/>
      <c r="AK450" s="50"/>
      <c r="AL450" s="50"/>
      <c r="AM450" s="98">
        <v>449</v>
      </c>
      <c r="AN450" s="116">
        <f t="shared" si="79"/>
        <v>8.1686418561122229E-2</v>
      </c>
      <c r="AO450" s="116">
        <f t="shared" si="80"/>
        <v>4.3981431278905275E-2</v>
      </c>
      <c r="AP450" s="116">
        <f t="shared" si="81"/>
        <v>0.12904841810105061</v>
      </c>
      <c r="AQ450" s="116">
        <f t="shared" si="82"/>
        <v>0.11429498679960069</v>
      </c>
      <c r="AR450" s="116">
        <f t="shared" si="83"/>
        <v>0.14466232472121807</v>
      </c>
      <c r="AS450" s="116">
        <f t="shared" si="84"/>
        <v>0.14873465069289885</v>
      </c>
      <c r="AT450" s="116">
        <f t="shared" si="85"/>
        <v>5.7260166977431574E-2</v>
      </c>
      <c r="AU450" s="116">
        <f t="shared" si="86"/>
        <v>8.5718689277056587E-3</v>
      </c>
      <c r="AV450" s="116">
        <f t="shared" si="87"/>
        <v>0.11980179382333807</v>
      </c>
      <c r="AW450" s="116">
        <f t="shared" si="88"/>
        <v>0.15195794011672903</v>
      </c>
      <c r="AX450" s="116">
        <f t="shared" si="89"/>
        <v>1</v>
      </c>
      <c r="AY450" s="116">
        <f>SUMPRODUCT(AN450:AW450,幕後結果_最佳化!$Z$1005:$AI$1005)</f>
        <v>0.15202578168416508</v>
      </c>
      <c r="AZ450" s="116">
        <f>(SUMPRODUCT(AN450:AW450,MMULT(AN450:AW450,幕後結果!$AB$9:$AK$18)))*252</f>
        <v>4.1464160912195056E-2</v>
      </c>
      <c r="BA450" s="116">
        <f t="shared" si="90"/>
        <v>0.20362750529384543</v>
      </c>
      <c r="BB450" s="92">
        <f t="shared" si="91"/>
        <v>0.53590884751394818</v>
      </c>
      <c r="BC450" s="50"/>
      <c r="BD450" s="50"/>
    </row>
    <row r="451" spans="1:56">
      <c r="A451" s="85">
        <v>450</v>
      </c>
      <c r="B451" s="116">
        <v>0.49697292799128023</v>
      </c>
      <c r="C451" s="116">
        <v>0.10943204364836157</v>
      </c>
      <c r="D451" s="116">
        <v>9.5357914821111667E-2</v>
      </c>
      <c r="E451" s="116">
        <v>0.677437341873103</v>
      </c>
      <c r="F451" s="116">
        <v>0.28262214796804574</v>
      </c>
      <c r="G451" s="116">
        <v>5.0988005088022703E-2</v>
      </c>
      <c r="H451" s="116">
        <v>8.3891011110406088E-2</v>
      </c>
      <c r="I451" s="116">
        <v>0.56190178405978464</v>
      </c>
      <c r="J451" s="116">
        <v>0.81845823823390207</v>
      </c>
      <c r="K451" s="94">
        <v>0.76914078314454049</v>
      </c>
      <c r="L451" s="95"/>
      <c r="M451" s="96">
        <v>450</v>
      </c>
      <c r="N451" s="119">
        <v>-7.5878170971603529E-3</v>
      </c>
      <c r="O451" s="119">
        <v>-1.2295542064736669</v>
      </c>
      <c r="P451" s="119">
        <v>-1.3084644357911834</v>
      </c>
      <c r="Q451" s="119">
        <v>0.4605446695664131</v>
      </c>
      <c r="R451" s="119">
        <v>-0.5750694977204438</v>
      </c>
      <c r="S451" s="119">
        <v>-1.6353485079489705</v>
      </c>
      <c r="T451" s="119">
        <v>-1.3793657223693714</v>
      </c>
      <c r="U451" s="116">
        <v>0.15579269117215666</v>
      </c>
      <c r="V451" s="116">
        <v>0.90950518234273459</v>
      </c>
      <c r="W451" s="88">
        <v>0.73602015235735163</v>
      </c>
      <c r="X451" s="50"/>
      <c r="Y451" s="89">
        <v>450</v>
      </c>
      <c r="Z451" s="116">
        <f>(幕後結果!$AB$2+幕後結果!$AB$4*幕後結果_最佳化!$N1452)*12/3</f>
        <v>-5.7710982265555683E-2</v>
      </c>
      <c r="AA451" s="116">
        <f>(幕後結果!$AC$2+幕後結果!$AC$4*幕後結果_最佳化!$O1452)*12/3</f>
        <v>-3.0729933165349621</v>
      </c>
      <c r="AB451" s="116">
        <f>(幕後結果!$AD$2+幕後結果!$AD$4*幕後結果_最佳化!$P1452)*12/3</f>
        <v>-0.79785346122445178</v>
      </c>
      <c r="AC451" s="116">
        <f>(幕後結果!$AE$2+幕後結果!$AE$4*幕後結果_最佳化!$Q1452)*12/3</f>
        <v>0.70017702744470756</v>
      </c>
      <c r="AD451" s="116">
        <f>(幕後結果!$AF$2+幕後結果!$AF$4*幕後結果_最佳化!$R1452)*12/3</f>
        <v>-0.69046690903042041</v>
      </c>
      <c r="AE451" s="116">
        <f>(幕後結果!$AG$2+幕後結果!$AG$4*幕後結果_最佳化!$S1452)*12/3</f>
        <v>-1.2237407610506679</v>
      </c>
      <c r="AF451" s="116">
        <f>(幕後結果!$AH$2+幕後結果!$AH$4*幕後結果_最佳化!$T1452)*12/3</f>
        <v>-0.29476155933256543</v>
      </c>
      <c r="AG451" s="116">
        <f>(幕後結果!$AI$2+幕後結果!$AI$4*幕後結果_最佳化!$U1452)*12/3</f>
        <v>-0.79188686320394852</v>
      </c>
      <c r="AH451" s="116">
        <f>(幕後結果!$AJ$2+幕後結果!$AJ$4*幕後結果_最佳化!$V1452)*12/3</f>
        <v>-6.4222139277036017E-2</v>
      </c>
      <c r="AI451" s="90">
        <f>(幕後結果!$AK$2+幕後結果!$AK$4*幕後結果_最佳化!$W1452)*12/3</f>
        <v>-0.53129333539970702</v>
      </c>
      <c r="AJ451" s="50"/>
      <c r="AK451" s="50"/>
      <c r="AL451" s="50"/>
      <c r="AM451" s="98">
        <v>450</v>
      </c>
      <c r="AN451" s="116">
        <f t="shared" si="79"/>
        <v>0.10806204820981116</v>
      </c>
      <c r="AO451" s="116">
        <f t="shared" si="80"/>
        <v>0.10889975025977808</v>
      </c>
      <c r="AP451" s="116">
        <f t="shared" si="81"/>
        <v>2.9241492866879212E-2</v>
      </c>
      <c r="AQ451" s="116">
        <f t="shared" si="82"/>
        <v>5.2230824706120914E-2</v>
      </c>
      <c r="AR451" s="116">
        <f t="shared" si="83"/>
        <v>0.12022203454940131</v>
      </c>
      <c r="AS451" s="116">
        <f t="shared" si="84"/>
        <v>0.1043178077728639</v>
      </c>
      <c r="AT451" s="116">
        <f t="shared" si="85"/>
        <v>0.12397962686626714</v>
      </c>
      <c r="AU451" s="116">
        <f t="shared" si="86"/>
        <v>9.8033276693165319E-2</v>
      </c>
      <c r="AV451" s="116">
        <f t="shared" si="87"/>
        <v>0.13567959170156857</v>
      </c>
      <c r="AW451" s="116">
        <f t="shared" si="88"/>
        <v>0.11933354637414442</v>
      </c>
      <c r="AX451" s="116">
        <f t="shared" si="89"/>
        <v>1.0000000000000002</v>
      </c>
      <c r="AY451" s="116">
        <f>SUMPRODUCT(AN451:AW451,幕後結果_最佳化!$Z$1005:$AI$1005)</f>
        <v>-3.1643714794086439E-2</v>
      </c>
      <c r="AZ451" s="116">
        <f>(SUMPRODUCT(AN451:AW451,MMULT(AN451:AW451,幕後結果!$AB$9:$AK$18)))*252</f>
        <v>4.5719879548568113E-2</v>
      </c>
      <c r="BA451" s="116">
        <f t="shared" si="90"/>
        <v>0.2138220745118897</v>
      </c>
      <c r="BB451" s="92">
        <f t="shared" si="91"/>
        <v>-0.34862497225440303</v>
      </c>
      <c r="BC451" s="50"/>
      <c r="BD451" s="50"/>
    </row>
    <row r="452" spans="1:56">
      <c r="A452" s="85">
        <v>451</v>
      </c>
      <c r="B452" s="116">
        <v>0.76476837330951053</v>
      </c>
      <c r="C452" s="116">
        <v>0.11475502152555017</v>
      </c>
      <c r="D452" s="116">
        <v>0.78347786192250291</v>
      </c>
      <c r="E452" s="116">
        <v>2.9495980855158921E-2</v>
      </c>
      <c r="F452" s="116">
        <v>0.52080194581931161</v>
      </c>
      <c r="G452" s="116">
        <v>0.24456208924192735</v>
      </c>
      <c r="H452" s="116">
        <v>0.6213792710288748</v>
      </c>
      <c r="I452" s="116">
        <v>0.20822116557134174</v>
      </c>
      <c r="J452" s="116">
        <v>0.58953329904066276</v>
      </c>
      <c r="K452" s="94">
        <v>0.10566941782015737</v>
      </c>
      <c r="L452" s="95"/>
      <c r="M452" s="96">
        <v>451</v>
      </c>
      <c r="N452" s="119">
        <v>0.72172551247195482</v>
      </c>
      <c r="O452" s="119">
        <v>-1.2016219245785007</v>
      </c>
      <c r="P452" s="119">
        <v>0.78399290041414216</v>
      </c>
      <c r="Q452" s="119">
        <v>-1.8882532384724726</v>
      </c>
      <c r="R452" s="119">
        <v>5.2166396258057322E-2</v>
      </c>
      <c r="S452" s="119">
        <v>-0.69170249712928167</v>
      </c>
      <c r="T452" s="119">
        <v>0.30910526019855983</v>
      </c>
      <c r="U452" s="116">
        <v>-0.81260889313147278</v>
      </c>
      <c r="V452" s="116">
        <v>0.22634461366675329</v>
      </c>
      <c r="W452" s="88">
        <v>-1.2498924558918827</v>
      </c>
      <c r="X452" s="50"/>
      <c r="Y452" s="89">
        <v>451</v>
      </c>
      <c r="Z452" s="116">
        <f>(幕後結果!$AB$2+幕後結果!$AB$4*幕後結果_最佳化!$N1453)*12/3</f>
        <v>0.84776827151572698</v>
      </c>
      <c r="AA452" s="116">
        <f>(幕後結果!$AC$2+幕後結果!$AC$4*幕後結果_最佳化!$O1453)*12/3</f>
        <v>-2.9711341526199342</v>
      </c>
      <c r="AB452" s="116">
        <f>(幕後結果!$AD$2+幕後結果!$AD$4*幕後結果_最佳化!$P1453)*12/3</f>
        <v>1.2365925297224063</v>
      </c>
      <c r="AC452" s="116">
        <f>(幕後結果!$AE$2+幕後結果!$AE$4*幕後結果_最佳化!$Q1453)*12/3</f>
        <v>-0.46151737214629329</v>
      </c>
      <c r="AD452" s="116">
        <f>(幕後結果!$AF$2+幕後結果!$AF$4*幕後結果_最佳化!$R1453)*12/3</f>
        <v>-0.2852449434121882</v>
      </c>
      <c r="AE452" s="116">
        <f>(幕後結果!$AG$2+幕後結果!$AG$4*幕後結果_最佳化!$S1453)*12/3</f>
        <v>-1.2191346418944957</v>
      </c>
      <c r="AF452" s="116">
        <f>(幕後結果!$AH$2+幕後結果!$AH$4*幕後結果_最佳化!$T1453)*12/3</f>
        <v>1.9252750160001224</v>
      </c>
      <c r="AG452" s="116">
        <f>(幕後結果!$AI$2+幕後結果!$AI$4*幕後結果_最佳化!$U1453)*12/3</f>
        <v>-1.3458954491243762</v>
      </c>
      <c r="AH452" s="116">
        <f>(幕後結果!$AJ$2+幕後結果!$AJ$4*幕後結果_最佳化!$V1453)*12/3</f>
        <v>5.0854341140331959E-2</v>
      </c>
      <c r="AI452" s="90">
        <f>(幕後結果!$AK$2+幕後結果!$AK$4*幕後結果_最佳化!$W1453)*12/3</f>
        <v>-1.1400965330619686</v>
      </c>
      <c r="AJ452" s="50"/>
      <c r="AK452" s="50"/>
      <c r="AL452" s="50"/>
      <c r="AM452" s="98">
        <v>451</v>
      </c>
      <c r="AN452" s="116">
        <f t="shared" ref="AN452:AN515" si="92">B1453/SUM($B1453:$K1453)</f>
        <v>9.446593315194424E-3</v>
      </c>
      <c r="AO452" s="116">
        <f t="shared" ref="AO452:AO515" si="93">C1453/SUM($B1453:$K1453)</f>
        <v>0.12616939471852143</v>
      </c>
      <c r="AP452" s="116">
        <f t="shared" ref="AP452:AP515" si="94">D1453/SUM($B1453:$K1453)</f>
        <v>0.20269387125869412</v>
      </c>
      <c r="AQ452" s="116">
        <f t="shared" ref="AQ452:AQ515" si="95">E1453/SUM($B1453:$K1453)</f>
        <v>0.10456571068492512</v>
      </c>
      <c r="AR452" s="116">
        <f t="shared" ref="AR452:AR515" si="96">F1453/SUM($B1453:$K1453)</f>
        <v>0.18544388390110872</v>
      </c>
      <c r="AS452" s="116">
        <f t="shared" ref="AS452:AS515" si="97">G1453/SUM($B1453:$K1453)</f>
        <v>1.2948061267746952E-2</v>
      </c>
      <c r="AT452" s="116">
        <f t="shared" ref="AT452:AT515" si="98">H1453/SUM($B1453:$K1453)</f>
        <v>4.4040615929484529E-2</v>
      </c>
      <c r="AU452" s="116">
        <f t="shared" ref="AU452:AU515" si="99">I1453/SUM($B1453:$K1453)</f>
        <v>6.1303670083188308E-2</v>
      </c>
      <c r="AV452" s="116">
        <f t="shared" ref="AV452:AV515" si="100">J1453/SUM($B1453:$K1453)</f>
        <v>2.9930551839400087E-2</v>
      </c>
      <c r="AW452" s="116">
        <f t="shared" ref="AW452:AW515" si="101">K1453/SUM($B1453:$K1453)</f>
        <v>0.22345764700173637</v>
      </c>
      <c r="AX452" s="116">
        <f t="shared" ref="AX452:AX515" si="102">SUM(AN452:AW452)</f>
        <v>1</v>
      </c>
      <c r="AY452" s="116">
        <f>SUMPRODUCT(AN452:AW452,幕後結果_最佳化!$Z$1005:$AI$1005)</f>
        <v>-8.3058593452221219E-2</v>
      </c>
      <c r="AZ452" s="116">
        <f>(SUMPRODUCT(AN452:AW452,MMULT(AN452:AW452,幕後結果!$AB$9:$AK$18)))*252</f>
        <v>3.9545727992255163E-2</v>
      </c>
      <c r="BA452" s="116">
        <f t="shared" ref="BA452:BA515" si="103">AZ452^0.5</f>
        <v>0.19886107711730611</v>
      </c>
      <c r="BB452" s="92">
        <f t="shared" ref="BB452:BB515" si="104">(AY452-$BC$2)/$BA452</f>
        <v>-0.63339993566423025</v>
      </c>
      <c r="BC452" s="50"/>
      <c r="BD452" s="50"/>
    </row>
    <row r="453" spans="1:56">
      <c r="A453" s="85">
        <v>452</v>
      </c>
      <c r="B453" s="116">
        <v>0.68538135932480726</v>
      </c>
      <c r="C453" s="116">
        <v>0.24028855568197738</v>
      </c>
      <c r="D453" s="116">
        <v>0.67954195892589642</v>
      </c>
      <c r="E453" s="116">
        <v>0.23843208608807198</v>
      </c>
      <c r="F453" s="116">
        <v>6.354917418182926E-2</v>
      </c>
      <c r="G453" s="116">
        <v>0.72710992597032531</v>
      </c>
      <c r="H453" s="116">
        <v>0.55794089909341205</v>
      </c>
      <c r="I453" s="116">
        <v>0.94612005733849736</v>
      </c>
      <c r="J453" s="116">
        <v>0.97543740453267858</v>
      </c>
      <c r="K453" s="94">
        <v>0.33241944497404785</v>
      </c>
      <c r="L453" s="95"/>
      <c r="M453" s="96">
        <v>452</v>
      </c>
      <c r="N453" s="119">
        <v>0.48280066111456632</v>
      </c>
      <c r="O453" s="119">
        <v>-0.70537465659828869</v>
      </c>
      <c r="P453" s="119">
        <v>0.46641834598300425</v>
      </c>
      <c r="Q453" s="119">
        <v>-0.71135516939945831</v>
      </c>
      <c r="R453" s="119">
        <v>-1.5256448008542434</v>
      </c>
      <c r="S453" s="119">
        <v>0.60409550469198103</v>
      </c>
      <c r="T453" s="119">
        <v>0.14575069247767697</v>
      </c>
      <c r="U453" s="116">
        <v>1.6083438801088203</v>
      </c>
      <c r="V453" s="116">
        <v>1.9675035163160113</v>
      </c>
      <c r="W453" s="88">
        <v>-0.43324210936023921</v>
      </c>
      <c r="X453" s="50"/>
      <c r="Y453" s="89">
        <v>452</v>
      </c>
      <c r="Z453" s="116">
        <f>(幕後結果!$AB$2+幕後結果!$AB$4*幕後結果_最佳化!$N1454)*12/3</f>
        <v>0.55113102748686971</v>
      </c>
      <c r="AA453" s="116">
        <f>(幕後結果!$AC$2+幕後結果!$AC$4*幕後結果_最佳化!$O1454)*12/3</f>
        <v>-2.3080282304914213</v>
      </c>
      <c r="AB453" s="116">
        <f>(幕後結果!$AD$2+幕後結果!$AD$4*幕後結果_最佳化!$P1454)*12/3</f>
        <v>0.94003187447602299</v>
      </c>
      <c r="AC453" s="116">
        <f>(幕後結果!$AE$2+幕後結果!$AE$4*幕後結果_最佳化!$Q1454)*12/3</f>
        <v>0.38868159503330918</v>
      </c>
      <c r="AD453" s="116">
        <f>(幕後結果!$AF$2+幕後結果!$AF$4*幕後結果_最佳化!$R1454)*12/3</f>
        <v>-1.2157993779770742</v>
      </c>
      <c r="AE453" s="116">
        <f>(幕後結果!$AG$2+幕後結果!$AG$4*幕後結果_最佳化!$S1454)*12/3</f>
        <v>0.23899948176538208</v>
      </c>
      <c r="AF453" s="116">
        <f>(幕後結果!$AH$2+幕後結果!$AH$4*幕後結果_最佳化!$T1454)*12/3</f>
        <v>1.1580690482355851</v>
      </c>
      <c r="AG453" s="116">
        <f>(幕後結果!$AI$2+幕後結果!$AI$4*幕後結果_最佳化!$U1454)*12/3</f>
        <v>1.0705036620915733</v>
      </c>
      <c r="AH453" s="116">
        <f>(幕後結果!$AJ$2+幕後結果!$AJ$4*幕後結果_最佳化!$V1454)*12/3</f>
        <v>1.4623599914351015</v>
      </c>
      <c r="AI453" s="90">
        <f>(幕後結果!$AK$2+幕後結果!$AK$4*幕後結果_最佳化!$W1454)*12/3</f>
        <v>-0.7340947671476189</v>
      </c>
      <c r="AJ453" s="50"/>
      <c r="AK453" s="50"/>
      <c r="AL453" s="50"/>
      <c r="AM453" s="98">
        <v>452</v>
      </c>
      <c r="AN453" s="116">
        <f t="shared" si="92"/>
        <v>6.2015282850440376E-2</v>
      </c>
      <c r="AO453" s="116">
        <f t="shared" si="93"/>
        <v>4.0703731907836535E-2</v>
      </c>
      <c r="AP453" s="116">
        <f t="shared" si="94"/>
        <v>6.2157280919701491E-2</v>
      </c>
      <c r="AQ453" s="116">
        <f t="shared" si="95"/>
        <v>0.13080690361702649</v>
      </c>
      <c r="AR453" s="116">
        <f t="shared" si="96"/>
        <v>5.163046739839261E-2</v>
      </c>
      <c r="AS453" s="116">
        <f t="shared" si="97"/>
        <v>0.16910422627853536</v>
      </c>
      <c r="AT453" s="116">
        <f t="shared" si="98"/>
        <v>0.16180230636875592</v>
      </c>
      <c r="AU453" s="116">
        <f t="shared" si="99"/>
        <v>3.6518593421017521E-2</v>
      </c>
      <c r="AV453" s="116">
        <f t="shared" si="100"/>
        <v>0.12448179990827843</v>
      </c>
      <c r="AW453" s="116">
        <f t="shared" si="101"/>
        <v>0.16077940733001531</v>
      </c>
      <c r="AX453" s="116">
        <f t="shared" si="102"/>
        <v>1</v>
      </c>
      <c r="AY453" s="116">
        <f>SUMPRODUCT(AN453:AW453,幕後結果_最佳化!$Z$1005:$AI$1005)</f>
        <v>0.25022014332886994</v>
      </c>
      <c r="AZ453" s="116">
        <f>(SUMPRODUCT(AN453:AW453,MMULT(AN453:AW453,幕後結果!$AB$9:$AK$18)))*252</f>
        <v>4.2579257614126717E-2</v>
      </c>
      <c r="BA453" s="116">
        <f t="shared" si="103"/>
        <v>0.2063474196934062</v>
      </c>
      <c r="BB453" s="92">
        <f t="shared" si="104"/>
        <v>1.0047140092030664</v>
      </c>
      <c r="BC453" s="50"/>
      <c r="BD453" s="50"/>
    </row>
    <row r="454" spans="1:56">
      <c r="A454" s="85">
        <v>453</v>
      </c>
      <c r="B454" s="116">
        <v>0.21040886522002555</v>
      </c>
      <c r="C454" s="116">
        <v>0.23291506721085264</v>
      </c>
      <c r="D454" s="116">
        <v>0.36560364423312675</v>
      </c>
      <c r="E454" s="116">
        <v>0.66079218682738139</v>
      </c>
      <c r="F454" s="116">
        <v>0.41391635921037384</v>
      </c>
      <c r="G454" s="116">
        <v>0.4697573818018117</v>
      </c>
      <c r="H454" s="116">
        <v>0.90505947066957138</v>
      </c>
      <c r="I454" s="116">
        <v>0.88917642154388932</v>
      </c>
      <c r="J454" s="116">
        <v>0.6544580552889494</v>
      </c>
      <c r="K454" s="94">
        <v>0.96898729688842278</v>
      </c>
      <c r="L454" s="95"/>
      <c r="M454" s="96">
        <v>453</v>
      </c>
      <c r="N454" s="119">
        <v>-0.8050033780536352</v>
      </c>
      <c r="O454" s="119">
        <v>-0.72928044032464523</v>
      </c>
      <c r="P454" s="119">
        <v>-0.34352001187316261</v>
      </c>
      <c r="Q454" s="119">
        <v>0.41462611668761284</v>
      </c>
      <c r="R454" s="119">
        <v>-0.21748201900271827</v>
      </c>
      <c r="S454" s="119">
        <v>-7.5879754977455624E-2</v>
      </c>
      <c r="T454" s="119">
        <v>1.3109310523470692</v>
      </c>
      <c r="U454" s="116">
        <v>1.2221599209564704</v>
      </c>
      <c r="V454" s="116">
        <v>0.39738457368074975</v>
      </c>
      <c r="W454" s="88">
        <v>1.8661140818087683</v>
      </c>
      <c r="X454" s="50"/>
      <c r="Y454" s="89">
        <v>453</v>
      </c>
      <c r="Z454" s="116">
        <f>(幕後結果!$AB$2+幕後結果!$AB$4*幕後結果_最佳化!$N1455)*12/3</f>
        <v>-1.0477425884546834</v>
      </c>
      <c r="AA454" s="116">
        <f>(幕後結果!$AC$2+幕後結果!$AC$4*幕後結果_最佳化!$O1455)*12/3</f>
        <v>-2.4528630927782</v>
      </c>
      <c r="AB454" s="116">
        <f>(幕後結果!$AD$2+幕後結果!$AD$4*幕後結果_最佳化!$P1455)*12/3</f>
        <v>-0.15162060167399627</v>
      </c>
      <c r="AC454" s="116">
        <f>(幕後結果!$AE$2+幕後結果!$AE$4*幕後結果_最佳化!$Q1455)*12/3</f>
        <v>0.93341424820041252</v>
      </c>
      <c r="AD454" s="116">
        <f>(幕後結果!$AF$2+幕後結果!$AF$4*幕後結果_最佳化!$R1455)*12/3</f>
        <v>-0.27440388427031237</v>
      </c>
      <c r="AE454" s="116">
        <f>(幕後結果!$AG$2+幕後結果!$AG$4*幕後結果_最佳化!$S1455)*12/3</f>
        <v>6.0688556365655399E-2</v>
      </c>
      <c r="AF454" s="116">
        <f>(幕後結果!$AH$2+幕後結果!$AH$4*幕後結果_最佳化!$T1455)*12/3</f>
        <v>2.0966914558275853</v>
      </c>
      <c r="AG454" s="116">
        <f>(幕後結果!$AI$2+幕後結果!$AI$4*幕後結果_最佳化!$U1455)*12/3</f>
        <v>0.15804209417545967</v>
      </c>
      <c r="AH454" s="116">
        <f>(幕後結果!$AJ$2+幕後結果!$AJ$4*幕後結果_最佳化!$V1455)*12/3</f>
        <v>0.36040202558023515</v>
      </c>
      <c r="AI454" s="90">
        <f>(幕後結果!$AK$2+幕後結果!$AK$4*幕後結果_最佳化!$W1455)*12/3</f>
        <v>0.22303229874707534</v>
      </c>
      <c r="AJ454" s="50"/>
      <c r="AK454" s="50"/>
      <c r="AL454" s="50"/>
      <c r="AM454" s="98">
        <v>453</v>
      </c>
      <c r="AN454" s="116">
        <f t="shared" si="92"/>
        <v>9.2352495952029462E-2</v>
      </c>
      <c r="AO454" s="116">
        <f t="shared" si="93"/>
        <v>0.2018655996542997</v>
      </c>
      <c r="AP454" s="116">
        <f t="shared" si="94"/>
        <v>2.3299243993559142E-2</v>
      </c>
      <c r="AQ454" s="116">
        <f t="shared" si="95"/>
        <v>0.1697062583258919</v>
      </c>
      <c r="AR454" s="116">
        <f t="shared" si="96"/>
        <v>7.4532930204640718E-2</v>
      </c>
      <c r="AS454" s="116">
        <f t="shared" si="97"/>
        <v>0.27003453243997483</v>
      </c>
      <c r="AT454" s="116">
        <f t="shared" si="98"/>
        <v>3.3481032256822995E-3</v>
      </c>
      <c r="AU454" s="116">
        <f t="shared" si="99"/>
        <v>0.14409945245825012</v>
      </c>
      <c r="AV454" s="116">
        <f t="shared" si="100"/>
        <v>1.4469550976279768E-2</v>
      </c>
      <c r="AW454" s="116">
        <f t="shared" si="101"/>
        <v>6.2918327693919241E-3</v>
      </c>
      <c r="AX454" s="116">
        <f t="shared" si="102"/>
        <v>1</v>
      </c>
      <c r="AY454" s="116">
        <f>SUMPRODUCT(AN454:AW454,幕後結果_最佳化!$Z$1005:$AI$1005)</f>
        <v>-0.14070707674187929</v>
      </c>
      <c r="AZ454" s="116">
        <f>(SUMPRODUCT(AN454:AW454,MMULT(AN454:AW454,幕後結果!$AB$9:$AK$18)))*252</f>
        <v>6.8757960968790111E-2</v>
      </c>
      <c r="BA454" s="116">
        <f t="shared" si="103"/>
        <v>0.26221739257492077</v>
      </c>
      <c r="BB454" s="92">
        <f t="shared" si="104"/>
        <v>-0.70020937565924068</v>
      </c>
      <c r="BC454" s="50"/>
      <c r="BD454" s="50"/>
    </row>
    <row r="455" spans="1:56">
      <c r="A455" s="85">
        <v>454</v>
      </c>
      <c r="B455" s="116">
        <v>0.70732930013677664</v>
      </c>
      <c r="C455" s="116">
        <v>0.2345059447908413</v>
      </c>
      <c r="D455" s="116">
        <v>5.5675745996396575E-2</v>
      </c>
      <c r="E455" s="116">
        <v>0.64536329601954412</v>
      </c>
      <c r="F455" s="116">
        <v>0.26750181498944592</v>
      </c>
      <c r="G455" s="116">
        <v>0.15343072668512203</v>
      </c>
      <c r="H455" s="116">
        <v>0.18724580073880626</v>
      </c>
      <c r="I455" s="116">
        <v>0.93600636468465215</v>
      </c>
      <c r="J455" s="116">
        <v>0.33111870214699479</v>
      </c>
      <c r="K455" s="94">
        <v>0.30179142036811424</v>
      </c>
      <c r="L455" s="95"/>
      <c r="M455" s="96">
        <v>454</v>
      </c>
      <c r="N455" s="119">
        <v>0.54559930859980443</v>
      </c>
      <c r="O455" s="119">
        <v>-0.7240877094605418</v>
      </c>
      <c r="P455" s="119">
        <v>-1.592147830910144</v>
      </c>
      <c r="Q455" s="119">
        <v>0.37283210307528658</v>
      </c>
      <c r="R455" s="119">
        <v>-0.62038608713695287</v>
      </c>
      <c r="S455" s="119">
        <v>-1.0218298192243183</v>
      </c>
      <c r="T455" s="119">
        <v>-0.88809137550019079</v>
      </c>
      <c r="U455" s="116">
        <v>1.5220870489850946</v>
      </c>
      <c r="V455" s="116">
        <v>-0.43682618940726015</v>
      </c>
      <c r="W455" s="88">
        <v>-0.51925512727932088</v>
      </c>
      <c r="X455" s="50"/>
      <c r="Y455" s="89">
        <v>454</v>
      </c>
      <c r="Z455" s="116">
        <f>(幕後結果!$AB$2+幕後結果!$AB$4*幕後結果_最佳化!$N1456)*12/3</f>
        <v>0.62909871319611388</v>
      </c>
      <c r="AA455" s="116">
        <f>(幕後結果!$AC$2+幕後結果!$AC$4*幕後結果_最佳化!$O1456)*12/3</f>
        <v>-2.3283599169178109</v>
      </c>
      <c r="AB455" s="116">
        <f>(幕後結果!$AD$2+幕後結果!$AD$4*幕後結果_最佳化!$P1456)*12/3</f>
        <v>-0.82556078731314908</v>
      </c>
      <c r="AC455" s="116">
        <f>(幕後結果!$AE$2+幕後結果!$AE$4*幕後結果_最佳化!$Q1456)*12/3</f>
        <v>0.69010538769811125</v>
      </c>
      <c r="AD455" s="116">
        <f>(幕後結果!$AF$2+幕後結果!$AF$4*幕後結果_最佳化!$R1456)*12/3</f>
        <v>-0.72147783443838132</v>
      </c>
      <c r="AE455" s="116">
        <f>(幕後結果!$AG$2+幕後結果!$AG$4*幕後結果_最佳化!$S1456)*12/3</f>
        <v>-0.63340049345284744</v>
      </c>
      <c r="AF455" s="116">
        <f>(幕後結果!$AH$2+幕後結果!$AH$4*幕後結果_最佳化!$T1456)*12/3</f>
        <v>0.23002795137412202</v>
      </c>
      <c r="AG455" s="116">
        <f>(幕後結果!$AI$2+幕後結果!$AI$4*幕後結果_最佳化!$U1456)*12/3</f>
        <v>1.0669132816365896</v>
      </c>
      <c r="AH455" s="116">
        <f>(幕後結果!$AJ$2+幕後結果!$AJ$4*幕後結果_最佳化!$V1456)*12/3</f>
        <v>-0.50842775358146752</v>
      </c>
      <c r="AI455" s="90">
        <f>(幕後結果!$AK$2+幕後結果!$AK$4*幕後結果_最佳化!$W1456)*12/3</f>
        <v>-0.84791207128104962</v>
      </c>
      <c r="AJ455" s="50"/>
      <c r="AK455" s="50"/>
      <c r="AL455" s="50"/>
      <c r="AM455" s="98">
        <v>454</v>
      </c>
      <c r="AN455" s="116">
        <f t="shared" si="92"/>
        <v>0.10718384612879465</v>
      </c>
      <c r="AO455" s="116">
        <f t="shared" si="93"/>
        <v>5.1105874890296221E-2</v>
      </c>
      <c r="AP455" s="116">
        <f t="shared" si="94"/>
        <v>8.8449958987321761E-2</v>
      </c>
      <c r="AQ455" s="116">
        <f t="shared" si="95"/>
        <v>0.16795180808549071</v>
      </c>
      <c r="AR455" s="116">
        <f t="shared" si="96"/>
        <v>6.7108036035178398E-2</v>
      </c>
      <c r="AS455" s="116">
        <f t="shared" si="97"/>
        <v>0.1376532355033025</v>
      </c>
      <c r="AT455" s="116">
        <f t="shared" si="98"/>
        <v>0.16836436905844937</v>
      </c>
      <c r="AU455" s="116">
        <f t="shared" si="99"/>
        <v>3.389245606670304E-2</v>
      </c>
      <c r="AV455" s="116">
        <f t="shared" si="100"/>
        <v>9.4938771824506649E-2</v>
      </c>
      <c r="AW455" s="116">
        <f t="shared" si="101"/>
        <v>8.3351643419956684E-2</v>
      </c>
      <c r="AX455" s="116">
        <f t="shared" si="102"/>
        <v>0.99999999999999989</v>
      </c>
      <c r="AY455" s="116">
        <f>SUMPRODUCT(AN455:AW455,幕後結果_最佳化!$Z$1005:$AI$1005)</f>
        <v>0.30667761135596622</v>
      </c>
      <c r="AZ455" s="116">
        <f>(SUMPRODUCT(AN455:AW455,MMULT(AN455:AW455,幕後結果!$AB$9:$AK$18)))*252</f>
        <v>4.4217236379032035E-2</v>
      </c>
      <c r="BA455" s="116">
        <f t="shared" si="103"/>
        <v>0.21027894896786992</v>
      </c>
      <c r="BB455" s="92">
        <f t="shared" si="104"/>
        <v>1.2544175850730106</v>
      </c>
      <c r="BC455" s="50"/>
      <c r="BD455" s="50"/>
    </row>
    <row r="456" spans="1:56">
      <c r="A456" s="85">
        <v>455</v>
      </c>
      <c r="B456" s="116">
        <v>0.43220755129851418</v>
      </c>
      <c r="C456" s="116">
        <v>0.91191268204652243</v>
      </c>
      <c r="D456" s="116">
        <v>6.3745107399262313E-3</v>
      </c>
      <c r="E456" s="116">
        <v>0.95638119332515137</v>
      </c>
      <c r="F456" s="116">
        <v>0.61362026835554362</v>
      </c>
      <c r="G456" s="116">
        <v>0.38394167574056226</v>
      </c>
      <c r="H456" s="116">
        <v>0.97177536659072428</v>
      </c>
      <c r="I456" s="116">
        <v>0.49827974779344708</v>
      </c>
      <c r="J456" s="116">
        <v>0.71825020067062617</v>
      </c>
      <c r="K456" s="94">
        <v>0.94300463320446815</v>
      </c>
      <c r="L456" s="95"/>
      <c r="M456" s="96">
        <v>455</v>
      </c>
      <c r="N456" s="119">
        <v>-0.17075666786068863</v>
      </c>
      <c r="O456" s="119">
        <v>1.352627583121214</v>
      </c>
      <c r="P456" s="119">
        <v>-2.4907041912482617</v>
      </c>
      <c r="Q456" s="119">
        <v>1.7101528426159149</v>
      </c>
      <c r="R456" s="119">
        <v>0.28876729226378589</v>
      </c>
      <c r="S456" s="119">
        <v>-0.29514469037646818</v>
      </c>
      <c r="T456" s="119">
        <v>1.907551051089285</v>
      </c>
      <c r="U456" s="116">
        <v>-4.3120461832505562E-3</v>
      </c>
      <c r="V456" s="116">
        <v>0.57765124972211324</v>
      </c>
      <c r="W456" s="88">
        <v>1.5805073125264568</v>
      </c>
      <c r="X456" s="50"/>
      <c r="Y456" s="89">
        <v>455</v>
      </c>
      <c r="Z456" s="116">
        <f>(幕後結果!$AB$2+幕後結果!$AB$4*幕後結果_最佳化!$N1457)*12/3</f>
        <v>-0.26029333369055802</v>
      </c>
      <c r="AA456" s="116">
        <f>(幕後結果!$AC$2+幕後結果!$AC$4*幕後結果_最佳化!$O1457)*12/3</f>
        <v>0.4712645645285729</v>
      </c>
      <c r="AB456" s="116">
        <f>(幕後結果!$AD$2+幕後結果!$AD$4*幕後結果_最佳化!$P1457)*12/3</f>
        <v>-1.6084934307453551</v>
      </c>
      <c r="AC456" s="116">
        <f>(幕後結果!$AE$2+幕後結果!$AE$4*幕後結果_最佳化!$Q1457)*12/3</f>
        <v>1.764697138571873</v>
      </c>
      <c r="AD456" s="116">
        <f>(幕後結果!$AF$2+幕後結果!$AF$4*幕後結果_最佳化!$R1457)*12/3</f>
        <v>0.16945327370070321</v>
      </c>
      <c r="AE456" s="116">
        <f>(幕後結果!$AG$2+幕後結果!$AG$4*幕後結果_最佳化!$S1457)*12/3</f>
        <v>0.93796531025614838</v>
      </c>
      <c r="AF456" s="116">
        <f>(幕後結果!$AH$2+幕後結果!$AH$4*幕後結果_最佳化!$T1457)*12/3</f>
        <v>2.6067680044116255</v>
      </c>
      <c r="AG456" s="116">
        <f>(幕後結果!$AI$2+幕後結果!$AI$4*幕後結果_最佳化!$U1457)*12/3</f>
        <v>-0.96898399958911163</v>
      </c>
      <c r="AH456" s="116">
        <f>(幕後結果!$AJ$2+幕後結果!$AJ$4*幕後結果_最佳化!$V1457)*12/3</f>
        <v>1.0909627589365454</v>
      </c>
      <c r="AI456" s="90">
        <f>(幕後結果!$AK$2+幕後結果!$AK$4*幕後結果_最佳化!$W1457)*12/3</f>
        <v>0.65853826782307623</v>
      </c>
      <c r="AJ456" s="50"/>
      <c r="AK456" s="50"/>
      <c r="AL456" s="50"/>
      <c r="AM456" s="98">
        <v>455</v>
      </c>
      <c r="AN456" s="116">
        <f t="shared" si="92"/>
        <v>9.6737786015778066E-2</v>
      </c>
      <c r="AO456" s="116">
        <f t="shared" si="93"/>
        <v>9.1284617950556524E-3</v>
      </c>
      <c r="AP456" s="116">
        <f t="shared" si="94"/>
        <v>0.10238956461038137</v>
      </c>
      <c r="AQ456" s="116">
        <f t="shared" si="95"/>
        <v>8.1424944453575523E-2</v>
      </c>
      <c r="AR456" s="116">
        <f t="shared" si="96"/>
        <v>0.11294384128547322</v>
      </c>
      <c r="AS456" s="116">
        <f t="shared" si="97"/>
        <v>0.14883759336313679</v>
      </c>
      <c r="AT456" s="116">
        <f t="shared" si="98"/>
        <v>6.4087891332493277E-2</v>
      </c>
      <c r="AU456" s="116">
        <f t="shared" si="99"/>
        <v>0.13011719068666772</v>
      </c>
      <c r="AV456" s="116">
        <f t="shared" si="100"/>
        <v>0.10700880031474388</v>
      </c>
      <c r="AW456" s="116">
        <f t="shared" si="101"/>
        <v>0.14732392614269452</v>
      </c>
      <c r="AX456" s="116">
        <f t="shared" si="102"/>
        <v>1</v>
      </c>
      <c r="AY456" s="116">
        <f>SUMPRODUCT(AN456:AW456,幕後結果_最佳化!$Z$1005:$AI$1005)</f>
        <v>6.4998780613644003E-2</v>
      </c>
      <c r="AZ456" s="116">
        <f>(SUMPRODUCT(AN456:AW456,MMULT(AN456:AW456,幕後結果!$AB$9:$AK$18)))*252</f>
        <v>4.4574691799724571E-2</v>
      </c>
      <c r="BA456" s="116">
        <f t="shared" si="103"/>
        <v>0.21112719341601777</v>
      </c>
      <c r="BB456" s="92">
        <f t="shared" si="104"/>
        <v>0.10467046075916536</v>
      </c>
      <c r="BC456" s="50"/>
      <c r="BD456" s="50"/>
    </row>
    <row r="457" spans="1:56">
      <c r="A457" s="85">
        <v>456</v>
      </c>
      <c r="B457" s="116">
        <v>0.91406319141686043</v>
      </c>
      <c r="C457" s="116">
        <v>0.72840688655187602</v>
      </c>
      <c r="D457" s="116">
        <v>6.4991288293261507E-2</v>
      </c>
      <c r="E457" s="116">
        <v>0.7357944834141199</v>
      </c>
      <c r="F457" s="116">
        <v>0.70500078714324088</v>
      </c>
      <c r="G457" s="116">
        <v>0.73220185012440919</v>
      </c>
      <c r="H457" s="116">
        <v>0.28600877784467427</v>
      </c>
      <c r="I457" s="116">
        <v>0.76799426119502567</v>
      </c>
      <c r="J457" s="116">
        <v>0.54875732950789535</v>
      </c>
      <c r="K457" s="94">
        <v>0.14359110134938669</v>
      </c>
      <c r="L457" s="95"/>
      <c r="M457" s="96">
        <v>456</v>
      </c>
      <c r="N457" s="119">
        <v>1.3662082233343134</v>
      </c>
      <c r="O457" s="119">
        <v>0.60800188017307255</v>
      </c>
      <c r="P457" s="119">
        <v>-1.5141705987041276</v>
      </c>
      <c r="Q457" s="119">
        <v>0.63043344726006822</v>
      </c>
      <c r="R457" s="119">
        <v>0.53883831162587292</v>
      </c>
      <c r="S457" s="119">
        <v>0.61948591225046556</v>
      </c>
      <c r="T457" s="119">
        <v>-0.56508264009905607</v>
      </c>
      <c r="U457" s="116">
        <v>0.73225739644941079</v>
      </c>
      <c r="V457" s="116">
        <v>0.12252235708820079</v>
      </c>
      <c r="W457" s="88">
        <v>-1.064323440550502</v>
      </c>
      <c r="X457" s="50"/>
      <c r="Y457" s="89">
        <v>456</v>
      </c>
      <c r="Z457" s="116">
        <f>(幕後結果!$AB$2+幕後結果!$AB$4*幕後結果_最佳化!$N1458)*12/3</f>
        <v>1.6479260369734929</v>
      </c>
      <c r="AA457" s="116">
        <f>(幕後結果!$AC$2+幕後結果!$AC$4*幕後結果_最佳化!$O1458)*12/3</f>
        <v>-0.42134465006844923</v>
      </c>
      <c r="AB457" s="116">
        <f>(幕後結果!$AD$2+幕後結果!$AD$4*幕後結果_最佳化!$P1458)*12/3</f>
        <v>-0.37559170744301351</v>
      </c>
      <c r="AC457" s="116">
        <f>(幕後結果!$AE$2+幕後結果!$AE$4*幕後結果_最佳化!$Q1458)*12/3</f>
        <v>1.174650987237716</v>
      </c>
      <c r="AD457" s="116">
        <f>(幕後結果!$AF$2+幕後結果!$AF$4*幕後結果_最佳化!$R1458)*12/3</f>
        <v>0.2020783547484388</v>
      </c>
      <c r="AE457" s="116">
        <f>(幕後結果!$AG$2+幕後結果!$AG$4*幕後結果_最佳化!$S1458)*12/3</f>
        <v>1.3509192999672981</v>
      </c>
      <c r="AF457" s="116">
        <f>(幕後結果!$AH$2+幕後結果!$AH$4*幕後結果_最佳化!$T1458)*12/3</f>
        <v>0.87684489065466342</v>
      </c>
      <c r="AG457" s="116">
        <f>(幕後結果!$AI$2+幕後結果!$AI$4*幕後結果_最佳化!$U1458)*12/3</f>
        <v>0.77517385920635962</v>
      </c>
      <c r="AH457" s="116">
        <f>(幕後結果!$AJ$2+幕後結果!$AJ$4*幕後結果_最佳化!$V1458)*12/3</f>
        <v>0.53551586794183259</v>
      </c>
      <c r="AI457" s="90">
        <f>(幕後結果!$AK$2+幕後結果!$AK$4*幕後結果_最佳化!$W1458)*12/3</f>
        <v>-0.35163942115361085</v>
      </c>
      <c r="AJ457" s="50"/>
      <c r="AK457" s="50"/>
      <c r="AL457" s="50"/>
      <c r="AM457" s="98">
        <v>456</v>
      </c>
      <c r="AN457" s="116">
        <f t="shared" si="92"/>
        <v>2.1560795739392662E-2</v>
      </c>
      <c r="AO457" s="116">
        <f t="shared" si="93"/>
        <v>1.311733016823839E-2</v>
      </c>
      <c r="AP457" s="116">
        <f t="shared" si="94"/>
        <v>0.13671610906291656</v>
      </c>
      <c r="AQ457" s="116">
        <f t="shared" si="95"/>
        <v>0.1530251977866007</v>
      </c>
      <c r="AR457" s="116">
        <f t="shared" si="96"/>
        <v>0.10808295177598064</v>
      </c>
      <c r="AS457" s="116">
        <f t="shared" si="97"/>
        <v>0.13373291366742304</v>
      </c>
      <c r="AT457" s="116">
        <f t="shared" si="98"/>
        <v>7.1150742744101991E-2</v>
      </c>
      <c r="AU457" s="116">
        <f t="shared" si="99"/>
        <v>0.18292372619888136</v>
      </c>
      <c r="AV457" s="116">
        <f t="shared" si="100"/>
        <v>0.13011469614260876</v>
      </c>
      <c r="AW457" s="116">
        <f t="shared" si="101"/>
        <v>4.9575536713855721E-2</v>
      </c>
      <c r="AX457" s="116">
        <f t="shared" si="102"/>
        <v>1</v>
      </c>
      <c r="AY457" s="116">
        <f>SUMPRODUCT(AN457:AW457,幕後結果_最佳化!$Z$1005:$AI$1005)</f>
        <v>0.14371685392579242</v>
      </c>
      <c r="AZ457" s="116">
        <f>(SUMPRODUCT(AN457:AW457,MMULT(AN457:AW457,幕後結果!$AB$9:$AK$18)))*252</f>
        <v>4.5871348468018269E-2</v>
      </c>
      <c r="BA457" s="116">
        <f t="shared" si="103"/>
        <v>0.21417597546881459</v>
      </c>
      <c r="BB457" s="92">
        <f t="shared" si="104"/>
        <v>0.4707197140347425</v>
      </c>
      <c r="BC457" s="50"/>
      <c r="BD457" s="50"/>
    </row>
    <row r="458" spans="1:56">
      <c r="A458" s="85">
        <v>457</v>
      </c>
      <c r="B458" s="116">
        <v>0.80822707128552129</v>
      </c>
      <c r="C458" s="116">
        <v>0.42078581735225806</v>
      </c>
      <c r="D458" s="116">
        <v>0.17557506920973709</v>
      </c>
      <c r="E458" s="116">
        <v>0.32024548181059331</v>
      </c>
      <c r="F458" s="116">
        <v>0.12462075180817389</v>
      </c>
      <c r="G458" s="116">
        <v>0.16525111916579305</v>
      </c>
      <c r="H458" s="116">
        <v>0.36970821591968273</v>
      </c>
      <c r="I458" s="116">
        <v>0.53464669118929087</v>
      </c>
      <c r="J458" s="116">
        <v>0.47307559537587518</v>
      </c>
      <c r="K458" s="94">
        <v>0.40215844617505292</v>
      </c>
      <c r="L458" s="95"/>
      <c r="M458" s="96">
        <v>457</v>
      </c>
      <c r="N458" s="119">
        <v>0.87138154795960865</v>
      </c>
      <c r="O458" s="119">
        <v>-0.19988357726117378</v>
      </c>
      <c r="P458" s="119">
        <v>-0.9323607180714607</v>
      </c>
      <c r="Q458" s="119">
        <v>-0.4670124598611039</v>
      </c>
      <c r="R458" s="119">
        <v>-1.1521936569751379</v>
      </c>
      <c r="S458" s="119">
        <v>-0.97310274816862963</v>
      </c>
      <c r="T458" s="119">
        <v>-0.33262624226276666</v>
      </c>
      <c r="U458" s="116">
        <v>8.6955835022483857E-2</v>
      </c>
      <c r="V458" s="116">
        <v>-6.7540789582457017E-2</v>
      </c>
      <c r="W458" s="88">
        <v>-0.24776415257404855</v>
      </c>
      <c r="X458" s="50"/>
      <c r="Y458" s="89">
        <v>457</v>
      </c>
      <c r="Z458" s="116">
        <f>(幕後結果!$AB$2+幕後結果!$AB$4*幕後結果_最佳化!$N1459)*12/3</f>
        <v>1.0335737817719108</v>
      </c>
      <c r="AA458" s="116">
        <f>(幕後結果!$AC$2+幕後結果!$AC$4*幕後結果_最佳化!$O1459)*12/3</f>
        <v>-1.5776627798412912</v>
      </c>
      <c r="AB458" s="116">
        <f>(幕後結果!$AD$2+幕後結果!$AD$4*幕後結果_最佳化!$P1459)*12/3</f>
        <v>-0.10286115381168015</v>
      </c>
      <c r="AC458" s="116">
        <f>(幕後結果!$AE$2+幕後結果!$AE$4*幕後結果_最佳化!$Q1459)*12/3</f>
        <v>0.34673064916130469</v>
      </c>
      <c r="AD458" s="116">
        <f>(幕後結果!$AF$2+幕後結果!$AF$4*幕後結果_最佳化!$R1459)*12/3</f>
        <v>-1.0396685732123649</v>
      </c>
      <c r="AE458" s="116">
        <f>(幕後結果!$AG$2+幕後結果!$AG$4*幕後結果_最佳化!$S1459)*12/3</f>
        <v>-0.7862214634328698</v>
      </c>
      <c r="AF458" s="116">
        <f>(幕後結果!$AH$2+幕後結果!$AH$4*幕後結果_最佳化!$T1459)*12/3</f>
        <v>0.82322120167719925</v>
      </c>
      <c r="AG458" s="116">
        <f>(幕後結果!$AI$2+幕後結果!$AI$4*幕後結果_最佳化!$U1459)*12/3</f>
        <v>-0.52142524577897653</v>
      </c>
      <c r="AH458" s="116">
        <f>(幕後結果!$AJ$2+幕後結果!$AJ$4*幕後結果_最佳化!$V1459)*12/3</f>
        <v>-7.4111913678568869E-2</v>
      </c>
      <c r="AI458" s="90">
        <f>(幕後結果!$AK$2+幕後結果!$AK$4*幕後結果_最佳化!$W1459)*12/3</f>
        <v>-0.71558770883613709</v>
      </c>
      <c r="AJ458" s="50"/>
      <c r="AK458" s="50"/>
      <c r="AL458" s="50"/>
      <c r="AM458" s="98">
        <v>457</v>
      </c>
      <c r="AN458" s="116">
        <f t="shared" si="92"/>
        <v>0.14576850801415536</v>
      </c>
      <c r="AO458" s="116">
        <f t="shared" si="93"/>
        <v>0.20256502378018323</v>
      </c>
      <c r="AP458" s="116">
        <f t="shared" si="94"/>
        <v>8.0435493627899438E-2</v>
      </c>
      <c r="AQ458" s="116">
        <f t="shared" si="95"/>
        <v>3.5007888782818464E-2</v>
      </c>
      <c r="AR458" s="116">
        <f t="shared" si="96"/>
        <v>6.7486873678168841E-4</v>
      </c>
      <c r="AS458" s="116">
        <f t="shared" si="97"/>
        <v>0.13409058517071223</v>
      </c>
      <c r="AT458" s="116">
        <f t="shared" si="98"/>
        <v>0.14929612934079176</v>
      </c>
      <c r="AU458" s="116">
        <f t="shared" si="99"/>
        <v>1.987319599722423E-2</v>
      </c>
      <c r="AV458" s="116">
        <f t="shared" si="100"/>
        <v>8.5886473868100735E-2</v>
      </c>
      <c r="AW458" s="116">
        <f t="shared" si="101"/>
        <v>0.14640183268133289</v>
      </c>
      <c r="AX458" s="116">
        <f t="shared" si="102"/>
        <v>1</v>
      </c>
      <c r="AY458" s="116">
        <f>SUMPRODUCT(AN458:AW458,幕後結果_最佳化!$Z$1005:$AI$1005)</f>
        <v>-5.4814406604711777E-2</v>
      </c>
      <c r="AZ458" s="116">
        <f>(SUMPRODUCT(AN458:AW458,MMULT(AN458:AW458,幕後結果!$AB$9:$AK$18)))*252</f>
        <v>5.8438747244541428E-2</v>
      </c>
      <c r="BA458" s="116">
        <f t="shared" si="103"/>
        <v>0.24174107479810175</v>
      </c>
      <c r="BB458" s="92">
        <f t="shared" si="104"/>
        <v>-0.40421102076393628</v>
      </c>
      <c r="BC458" s="50"/>
      <c r="BD458" s="50"/>
    </row>
    <row r="459" spans="1:56">
      <c r="A459" s="85">
        <v>458</v>
      </c>
      <c r="B459" s="116">
        <v>0.5323274387954553</v>
      </c>
      <c r="C459" s="116">
        <v>0.32008105587418978</v>
      </c>
      <c r="D459" s="116">
        <v>0.48435223619410417</v>
      </c>
      <c r="E459" s="116">
        <v>0.17402786524808489</v>
      </c>
      <c r="F459" s="116">
        <v>0.82222206938064213</v>
      </c>
      <c r="G459" s="116">
        <v>0.22263537235780451</v>
      </c>
      <c r="H459" s="116">
        <v>0.13252439740118893</v>
      </c>
      <c r="I459" s="116">
        <v>0.61750796642300321</v>
      </c>
      <c r="J459" s="116">
        <v>0.32356282492679611</v>
      </c>
      <c r="K459" s="94">
        <v>0.49113263006747609</v>
      </c>
      <c r="L459" s="95"/>
      <c r="M459" s="96">
        <v>458</v>
      </c>
      <c r="N459" s="119">
        <v>8.1121757900616071E-2</v>
      </c>
      <c r="O459" s="119">
        <v>-0.46747215175097928</v>
      </c>
      <c r="P459" s="119">
        <v>-3.9233189770476268E-2</v>
      </c>
      <c r="Q459" s="119">
        <v>-0.93836721076927643</v>
      </c>
      <c r="R459" s="119">
        <v>0.92386643369703403</v>
      </c>
      <c r="S459" s="119">
        <v>-0.76332307359088891</v>
      </c>
      <c r="T459" s="119">
        <v>-1.1145371998370597</v>
      </c>
      <c r="U459" s="116">
        <v>0.29894230539557481</v>
      </c>
      <c r="V459" s="116">
        <v>-0.45775892340089269</v>
      </c>
      <c r="W459" s="88">
        <v>-2.2229030729908256E-2</v>
      </c>
      <c r="X459" s="50"/>
      <c r="Y459" s="89">
        <v>458</v>
      </c>
      <c r="Z459" s="116">
        <f>(幕後結果!$AB$2+幕後結果!$AB$4*幕後結果_最佳化!$N1460)*12/3</f>
        <v>5.2426425780582521E-2</v>
      </c>
      <c r="AA459" s="116">
        <f>(幕後結果!$AC$2+幕後結果!$AC$4*幕後結果_最佳化!$O1460)*12/3</f>
        <v>-2.0150811302534595</v>
      </c>
      <c r="AB459" s="116">
        <f>(幕後結果!$AD$2+幕後結果!$AD$4*幕後結果_最佳化!$P1460)*12/3</f>
        <v>0.40534969965257533</v>
      </c>
      <c r="AC459" s="116">
        <f>(幕後結果!$AE$2+幕後結果!$AE$4*幕後結果_最佳化!$Q1460)*12/3</f>
        <v>0.12209887134538988</v>
      </c>
      <c r="AD459" s="116">
        <f>(幕後結果!$AF$2+幕後結果!$AF$4*幕後結果_最佳化!$R1460)*12/3</f>
        <v>0.40517026937491546</v>
      </c>
      <c r="AE459" s="116">
        <f>(幕後結果!$AG$2+幕後結果!$AG$4*幕後結果_最佳化!$S1460)*12/3</f>
        <v>-0.76271020527152977</v>
      </c>
      <c r="AF459" s="116">
        <f>(幕後結果!$AH$2+幕後結果!$AH$4*幕後結果_最佳化!$T1460)*12/3</f>
        <v>0.50274603159106002</v>
      </c>
      <c r="AG459" s="116">
        <f>(幕後結果!$AI$2+幕後結果!$AI$4*幕後結果_最佳化!$U1460)*12/3</f>
        <v>-0.30764877553596437</v>
      </c>
      <c r="AH459" s="116">
        <f>(幕後結果!$AJ$2+幕後結果!$AJ$4*幕後結果_最佳化!$V1460)*12/3</f>
        <v>-0.45303961592865205</v>
      </c>
      <c r="AI459" s="90">
        <f>(幕後結果!$AK$2+幕後結果!$AK$4*幕後結果_最佳化!$W1460)*12/3</f>
        <v>-0.52158388135623235</v>
      </c>
      <c r="AJ459" s="50"/>
      <c r="AK459" s="50"/>
      <c r="AL459" s="50"/>
      <c r="AM459" s="98">
        <v>458</v>
      </c>
      <c r="AN459" s="116">
        <f t="shared" si="92"/>
        <v>0.13423523244284311</v>
      </c>
      <c r="AO459" s="116">
        <f t="shared" si="93"/>
        <v>0.18758498766959983</v>
      </c>
      <c r="AP459" s="116">
        <f t="shared" si="94"/>
        <v>0.12348595461532628</v>
      </c>
      <c r="AQ459" s="116">
        <f t="shared" si="95"/>
        <v>9.2730182720854967E-2</v>
      </c>
      <c r="AR459" s="116">
        <f t="shared" si="96"/>
        <v>3.2833450317002501E-2</v>
      </c>
      <c r="AS459" s="116">
        <f t="shared" si="97"/>
        <v>4.1710307927013343E-2</v>
      </c>
      <c r="AT459" s="116">
        <f t="shared" si="98"/>
        <v>2.0805327157116988E-2</v>
      </c>
      <c r="AU459" s="116">
        <f t="shared" si="99"/>
        <v>0.13052344131561461</v>
      </c>
      <c r="AV459" s="116">
        <f t="shared" si="100"/>
        <v>7.3268147906600772E-2</v>
      </c>
      <c r="AW459" s="116">
        <f t="shared" si="101"/>
        <v>0.16282296792802753</v>
      </c>
      <c r="AX459" s="116">
        <f t="shared" si="102"/>
        <v>0.99999999999999989</v>
      </c>
      <c r="AY459" s="116">
        <f>SUMPRODUCT(AN459:AW459,幕後結果_最佳化!$Z$1005:$AI$1005)</f>
        <v>-0.24855586717003492</v>
      </c>
      <c r="AZ459" s="116">
        <f>(SUMPRODUCT(AN459:AW459,MMULT(AN459:AW459,幕後結果!$AB$9:$AK$18)))*252</f>
        <v>5.5544509215885746E-2</v>
      </c>
      <c r="BA459" s="116">
        <f t="shared" si="103"/>
        <v>0.23567882640552534</v>
      </c>
      <c r="BB459" s="92">
        <f t="shared" si="104"/>
        <v>-1.236665472309064</v>
      </c>
      <c r="BC459" s="50"/>
      <c r="BD459" s="50"/>
    </row>
    <row r="460" spans="1:56">
      <c r="A460" s="85">
        <v>459</v>
      </c>
      <c r="B460" s="116">
        <v>0.12191896034073801</v>
      </c>
      <c r="C460" s="116">
        <v>0.33633271011794896</v>
      </c>
      <c r="D460" s="116">
        <v>0.12264050411934302</v>
      </c>
      <c r="E460" s="116">
        <v>0.45187612749418671</v>
      </c>
      <c r="F460" s="116">
        <v>0.21748158046491617</v>
      </c>
      <c r="G460" s="116">
        <v>0.38384031673168817</v>
      </c>
      <c r="H460" s="116">
        <v>0.77216837262077354</v>
      </c>
      <c r="I460" s="116">
        <v>0.13542378120121357</v>
      </c>
      <c r="J460" s="116">
        <v>0.87966635927697046</v>
      </c>
      <c r="K460" s="94">
        <v>0.75575557954987271</v>
      </c>
      <c r="L460" s="95"/>
      <c r="M460" s="96">
        <v>459</v>
      </c>
      <c r="N460" s="119">
        <v>-1.1654474479067283</v>
      </c>
      <c r="O460" s="119">
        <v>-0.42249271056166865</v>
      </c>
      <c r="P460" s="119">
        <v>-1.1618878864865747</v>
      </c>
      <c r="Q460" s="119">
        <v>-0.12092270898324074</v>
      </c>
      <c r="R460" s="119">
        <v>-0.78072685733078706</v>
      </c>
      <c r="S460" s="119">
        <v>-0.29541008069986358</v>
      </c>
      <c r="T460" s="119">
        <v>0.74600688699013573</v>
      </c>
      <c r="U460" s="116">
        <v>-1.1011128101402987</v>
      </c>
      <c r="V460" s="116">
        <v>1.1733205574316103</v>
      </c>
      <c r="W460" s="88">
        <v>0.69271433548143102</v>
      </c>
      <c r="X460" s="50"/>
      <c r="Y460" s="89">
        <v>459</v>
      </c>
      <c r="Z460" s="116">
        <f>(幕後結果!$AB$2+幕後結果!$AB$4*幕後結果_最佳化!$N1461)*12/3</f>
        <v>-1.4952520664362421</v>
      </c>
      <c r="AA460" s="116">
        <f>(幕後結果!$AC$2+幕後結果!$AC$4*幕後結果_最佳化!$O1461)*12/3</f>
        <v>-2.0614044374263738</v>
      </c>
      <c r="AB460" s="116">
        <f>(幕後結果!$AD$2+幕後結果!$AD$4*幕後結果_最佳化!$P1461)*12/3</f>
        <v>-0.93768258668651427</v>
      </c>
      <c r="AC460" s="116">
        <f>(幕後結果!$AE$2+幕後結果!$AE$4*幕後結果_最佳化!$Q1461)*12/3</f>
        <v>0.38375087998400143</v>
      </c>
      <c r="AD460" s="116">
        <f>(幕後結果!$AF$2+幕後結果!$AF$4*幕後結果_最佳化!$R1461)*12/3</f>
        <v>-0.72973505851306675</v>
      </c>
      <c r="AE460" s="116">
        <f>(幕後結果!$AG$2+幕後結果!$AG$4*幕後結果_最佳化!$S1461)*12/3</f>
        <v>-0.59846639099824372</v>
      </c>
      <c r="AF460" s="116">
        <f>(幕後結果!$AH$2+幕後結果!$AH$4*幕後結果_最佳化!$T1461)*12/3</f>
        <v>1.3601224434149142</v>
      </c>
      <c r="AG460" s="116">
        <f>(幕後結果!$AI$2+幕後結果!$AI$4*幕後結果_最佳化!$U1461)*12/3</f>
        <v>-2.8159881861985396</v>
      </c>
      <c r="AH460" s="116">
        <f>(幕後結果!$AJ$2+幕後結果!$AJ$4*幕後結果_最佳化!$V1461)*12/3</f>
        <v>0.39238113502350408</v>
      </c>
      <c r="AI460" s="90">
        <f>(幕後結果!$AK$2+幕後結果!$AK$4*幕後結果_最佳化!$W1461)*12/3</f>
        <v>-0.57467240966500843</v>
      </c>
      <c r="AJ460" s="50"/>
      <c r="AK460" s="50"/>
      <c r="AL460" s="50"/>
      <c r="AM460" s="98">
        <v>459</v>
      </c>
      <c r="AN460" s="116">
        <f t="shared" si="92"/>
        <v>0.14761146047079904</v>
      </c>
      <c r="AO460" s="116">
        <f t="shared" si="93"/>
        <v>0.11353418707074164</v>
      </c>
      <c r="AP460" s="116">
        <f t="shared" si="94"/>
        <v>0.19688169992533783</v>
      </c>
      <c r="AQ460" s="116">
        <f t="shared" si="95"/>
        <v>6.1233670204166431E-2</v>
      </c>
      <c r="AR460" s="116">
        <f t="shared" si="96"/>
        <v>3.9590273681817077E-2</v>
      </c>
      <c r="AS460" s="116">
        <f t="shared" si="97"/>
        <v>0.14993287141015013</v>
      </c>
      <c r="AT460" s="116">
        <f t="shared" si="98"/>
        <v>2.5022263197869286E-2</v>
      </c>
      <c r="AU460" s="116">
        <f t="shared" si="99"/>
        <v>7.6404371641112523E-2</v>
      </c>
      <c r="AV460" s="116">
        <f t="shared" si="100"/>
        <v>0.15929136409221456</v>
      </c>
      <c r="AW460" s="116">
        <f t="shared" si="101"/>
        <v>3.0497838305791294E-2</v>
      </c>
      <c r="AX460" s="116">
        <f t="shared" si="102"/>
        <v>0.99999999999999978</v>
      </c>
      <c r="AY460" s="116">
        <f>SUMPRODUCT(AN460:AW460,幕後結果_最佳化!$Z$1005:$AI$1005)</f>
        <v>8.517310877396024E-3</v>
      </c>
      <c r="AZ460" s="116">
        <f>(SUMPRODUCT(AN460:AW460,MMULT(AN460:AW460,幕後結果!$AB$9:$AK$18)))*252</f>
        <v>5.7633204896413333E-2</v>
      </c>
      <c r="BA460" s="116">
        <f t="shared" si="103"/>
        <v>0.24006916690073579</v>
      </c>
      <c r="BB460" s="92">
        <f t="shared" si="104"/>
        <v>-0.14321992934986352</v>
      </c>
      <c r="BC460" s="50"/>
      <c r="BD460" s="50"/>
    </row>
    <row r="461" spans="1:56">
      <c r="A461" s="85">
        <v>460</v>
      </c>
      <c r="B461" s="116">
        <v>0.60228200714887259</v>
      </c>
      <c r="C461" s="116">
        <v>0.97036346907239901</v>
      </c>
      <c r="D461" s="116">
        <v>0.19788058439722089</v>
      </c>
      <c r="E461" s="116">
        <v>0.71912161851207057</v>
      </c>
      <c r="F461" s="116">
        <v>0.99937933546133495</v>
      </c>
      <c r="G461" s="116">
        <v>0.53766863475182358</v>
      </c>
      <c r="H461" s="116">
        <v>0.14319640819734292</v>
      </c>
      <c r="I461" s="116">
        <v>0.45398561073128496</v>
      </c>
      <c r="J461" s="116">
        <v>0.53521303162962885</v>
      </c>
      <c r="K461" s="94">
        <v>7.3827369504073648E-3</v>
      </c>
      <c r="L461" s="95"/>
      <c r="M461" s="96">
        <v>460</v>
      </c>
      <c r="N461" s="119">
        <v>0.25925825556771159</v>
      </c>
      <c r="O461" s="119">
        <v>1.8861624874142537</v>
      </c>
      <c r="P461" s="119">
        <v>-0.84921589750032345</v>
      </c>
      <c r="Q461" s="119">
        <v>0.5802340968706905</v>
      </c>
      <c r="R461" s="119">
        <v>3.229209536372136</v>
      </c>
      <c r="S461" s="119">
        <v>9.4562004587355808E-2</v>
      </c>
      <c r="T461" s="119">
        <v>-1.0660681934384917</v>
      </c>
      <c r="U461" s="116">
        <v>-0.11559790737364375</v>
      </c>
      <c r="V461" s="116">
        <v>8.8380905958100914E-2</v>
      </c>
      <c r="W461" s="88">
        <v>-2.4380807829969986</v>
      </c>
      <c r="X461" s="50"/>
      <c r="Y461" s="89">
        <v>460</v>
      </c>
      <c r="Z461" s="116">
        <f>(幕後結果!$AB$2+幕後結果!$AB$4*幕後結果_最佳化!$N1462)*12/3</f>
        <v>0.2735918651591685</v>
      </c>
      <c r="AA461" s="116">
        <f>(幕後結果!$AC$2+幕後結果!$AC$4*幕後結果_最佳化!$O1462)*12/3</f>
        <v>1.243876450464487</v>
      </c>
      <c r="AB461" s="116">
        <f>(幕後結果!$AD$2+幕後結果!$AD$4*幕後結果_最佳化!$P1462)*12/3</f>
        <v>-3.3536285859760984E-3</v>
      </c>
      <c r="AC461" s="116">
        <f>(幕後結果!$AE$2+幕後結果!$AE$4*幕後結果_最佳化!$Q1462)*12/3</f>
        <v>1.450220926299389</v>
      </c>
      <c r="AD461" s="116">
        <f>(幕後結果!$AF$2+幕後結果!$AF$4*幕後結果_最佳化!$R1462)*12/3</f>
        <v>2.2549178387021831</v>
      </c>
      <c r="AE461" s="116">
        <f>(幕後結果!$AG$2+幕後結果!$AG$4*幕後結果_最佳化!$S1462)*12/3</f>
        <v>1.4184834309496697</v>
      </c>
      <c r="AF461" s="116">
        <f>(幕後結果!$AH$2+幕後結果!$AH$4*幕後結果_最佳化!$T1462)*12/3</f>
        <v>0.84471225004788153</v>
      </c>
      <c r="AG461" s="116">
        <f>(幕後結果!$AI$2+幕後結果!$AI$4*幕後結果_最佳化!$U1462)*12/3</f>
        <v>-0.40673071845016101</v>
      </c>
      <c r="AH461" s="116">
        <f>(幕後結果!$AJ$2+幕後結果!$AJ$4*幕後結果_最佳化!$V1462)*12/3</f>
        <v>0.80959979430623619</v>
      </c>
      <c r="AI461" s="90">
        <f>(幕後結果!$AK$2+幕後結果!$AK$4*幕後結果_最佳化!$W1462)*12/3</f>
        <v>-0.65819100863777957</v>
      </c>
      <c r="AJ461" s="50"/>
      <c r="AK461" s="50"/>
      <c r="AL461" s="50"/>
      <c r="AM461" s="98">
        <v>460</v>
      </c>
      <c r="AN461" s="116">
        <f t="shared" si="92"/>
        <v>0.17958845775514987</v>
      </c>
      <c r="AO461" s="116">
        <f t="shared" si="93"/>
        <v>9.8090374152950938E-2</v>
      </c>
      <c r="AP461" s="116">
        <f t="shared" si="94"/>
        <v>3.828356890069446E-2</v>
      </c>
      <c r="AQ461" s="116">
        <f t="shared" si="95"/>
        <v>0.14125814043980203</v>
      </c>
      <c r="AR461" s="116">
        <f t="shared" si="96"/>
        <v>9.3051853794708553E-2</v>
      </c>
      <c r="AS461" s="116">
        <f t="shared" si="97"/>
        <v>6.6379070537667867E-2</v>
      </c>
      <c r="AT461" s="116">
        <f t="shared" si="98"/>
        <v>0.12592344587636756</v>
      </c>
      <c r="AU461" s="116">
        <f t="shared" si="99"/>
        <v>5.5739250856462925E-2</v>
      </c>
      <c r="AV461" s="116">
        <f t="shared" si="100"/>
        <v>0.13908921256111983</v>
      </c>
      <c r="AW461" s="116">
        <f t="shared" si="101"/>
        <v>6.2596625125076077E-2</v>
      </c>
      <c r="AX461" s="116">
        <f t="shared" si="102"/>
        <v>1.0000000000000002</v>
      </c>
      <c r="AY461" s="116">
        <f>SUMPRODUCT(AN461:AW461,幕後結果_最佳化!$Z$1005:$AI$1005)</f>
        <v>0.11586922881102782</v>
      </c>
      <c r="AZ461" s="116">
        <f>(SUMPRODUCT(AN461:AW461,MMULT(AN461:AW461,幕後結果!$AB$9:$AK$18)))*252</f>
        <v>4.7998045259785009E-2</v>
      </c>
      <c r="BA461" s="116">
        <f t="shared" si="103"/>
        <v>0.21908456189285683</v>
      </c>
      <c r="BB461" s="92">
        <f t="shared" si="104"/>
        <v>0.33306422041144729</v>
      </c>
      <c r="BC461" s="50"/>
      <c r="BD461" s="50"/>
    </row>
    <row r="462" spans="1:56">
      <c r="A462" s="85">
        <v>461</v>
      </c>
      <c r="B462" s="116">
        <v>0.78542614909668051</v>
      </c>
      <c r="C462" s="116">
        <v>0.19779741419933039</v>
      </c>
      <c r="D462" s="116">
        <v>0.27983033080695141</v>
      </c>
      <c r="E462" s="116">
        <v>0.31345578355215076</v>
      </c>
      <c r="F462" s="116">
        <v>0.77902765132403062</v>
      </c>
      <c r="G462" s="116">
        <v>0.29116581529660501</v>
      </c>
      <c r="H462" s="116">
        <v>0.16904029394334286</v>
      </c>
      <c r="I462" s="116">
        <v>0.43701285706040638</v>
      </c>
      <c r="J462" s="116">
        <v>0.45447948312997632</v>
      </c>
      <c r="K462" s="94">
        <v>0.48012630731754924</v>
      </c>
      <c r="L462" s="95"/>
      <c r="M462" s="96">
        <v>461</v>
      </c>
      <c r="N462" s="119">
        <v>0.79065095781010253</v>
      </c>
      <c r="O462" s="119">
        <v>-0.84951492586102884</v>
      </c>
      <c r="P462" s="119">
        <v>-0.58334561410050667</v>
      </c>
      <c r="Q462" s="119">
        <v>-0.4860784193495773</v>
      </c>
      <c r="R462" s="119">
        <v>0.7689134415185559</v>
      </c>
      <c r="S462" s="119">
        <v>-0.54998212979164973</v>
      </c>
      <c r="T462" s="119">
        <v>-0.95796464283222238</v>
      </c>
      <c r="U462" s="116">
        <v>-0.15854709418313773</v>
      </c>
      <c r="V462" s="116">
        <v>-0.11435174328393456</v>
      </c>
      <c r="W462" s="88">
        <v>-4.9836582043564823E-2</v>
      </c>
      <c r="X462" s="50"/>
      <c r="Y462" s="89">
        <v>461</v>
      </c>
      <c r="Z462" s="116">
        <f>(幕後結果!$AB$2+幕後結果!$AB$4*幕後結果_最佳化!$N1463)*12/3</f>
        <v>0.93334268553089539</v>
      </c>
      <c r="AA462" s="116">
        <f>(幕後結果!$AC$2+幕後結果!$AC$4*幕後結果_最佳化!$O1463)*12/3</f>
        <v>-2.4799164376247882</v>
      </c>
      <c r="AB462" s="116">
        <f>(幕後結果!$AD$2+幕後結果!$AD$4*幕後結果_最佳化!$P1463)*12/3</f>
        <v>0.10907274672457024</v>
      </c>
      <c r="AC462" s="116">
        <f>(幕後結果!$AE$2+幕後結果!$AE$4*幕後結果_最佳化!$Q1463)*12/3</f>
        <v>0.2979703323899946</v>
      </c>
      <c r="AD462" s="116">
        <f>(幕後結果!$AF$2+幕後結果!$AF$4*幕後結果_最佳化!$R1463)*12/3</f>
        <v>0.2164332237632082</v>
      </c>
      <c r="AE462" s="116">
        <f>(幕後結果!$AG$2+幕後結果!$AG$4*幕後結果_最佳化!$S1463)*12/3</f>
        <v>-0.42067851405617612</v>
      </c>
      <c r="AF462" s="116">
        <f>(幕後結果!$AH$2+幕後結果!$AH$4*幕後結果_最佳化!$T1463)*12/3</f>
        <v>0.68095221508207093</v>
      </c>
      <c r="AG462" s="116">
        <f>(幕後結果!$AI$2+幕後結果!$AI$4*幕後結果_最佳化!$U1463)*12/3</f>
        <v>-0.4742184419146383</v>
      </c>
      <c r="AH462" s="116">
        <f>(幕後結果!$AJ$2+幕後結果!$AJ$4*幕後結果_最佳化!$V1463)*12/3</f>
        <v>-0.28489003016667341</v>
      </c>
      <c r="AI462" s="90">
        <f>(幕後結果!$AK$2+幕後結果!$AK$4*幕後結果_最佳化!$W1463)*12/3</f>
        <v>-0.40116351705711356</v>
      </c>
      <c r="AJ462" s="50"/>
      <c r="AK462" s="50"/>
      <c r="AL462" s="50"/>
      <c r="AM462" s="98">
        <v>461</v>
      </c>
      <c r="AN462" s="116">
        <f t="shared" si="92"/>
        <v>0.14280602386606606</v>
      </c>
      <c r="AO462" s="116">
        <f t="shared" si="93"/>
        <v>9.9445452389655326E-2</v>
      </c>
      <c r="AP462" s="116">
        <f t="shared" si="94"/>
        <v>0.17917603724717493</v>
      </c>
      <c r="AQ462" s="116">
        <f t="shared" si="95"/>
        <v>4.8804831978873621E-2</v>
      </c>
      <c r="AR462" s="116">
        <f t="shared" si="96"/>
        <v>0.14279693981841335</v>
      </c>
      <c r="AS462" s="116">
        <f t="shared" si="97"/>
        <v>8.0593746199220578E-2</v>
      </c>
      <c r="AT462" s="116">
        <f t="shared" si="98"/>
        <v>5.1747195621330039E-2</v>
      </c>
      <c r="AU462" s="116">
        <f t="shared" si="99"/>
        <v>6.1495549306002033E-2</v>
      </c>
      <c r="AV462" s="116">
        <f t="shared" si="100"/>
        <v>6.1571316170743767E-2</v>
      </c>
      <c r="AW462" s="116">
        <f t="shared" si="101"/>
        <v>0.13156290740252044</v>
      </c>
      <c r="AX462" s="116">
        <f t="shared" si="102"/>
        <v>1</v>
      </c>
      <c r="AY462" s="116">
        <f>SUMPRODUCT(AN462:AW462,幕後結果_最佳化!$Z$1005:$AI$1005)</f>
        <v>-3.3623496790312395E-2</v>
      </c>
      <c r="AZ462" s="116">
        <f>(SUMPRODUCT(AN462:AW462,MMULT(AN462:AW462,幕後結果!$AB$9:$AK$18)))*252</f>
        <v>4.6168968266705697E-2</v>
      </c>
      <c r="BA462" s="116">
        <f t="shared" si="103"/>
        <v>0.2148696541317682</v>
      </c>
      <c r="BB462" s="92">
        <f t="shared" si="104"/>
        <v>-0.35613915375590721</v>
      </c>
      <c r="BC462" s="50"/>
      <c r="BD462" s="50"/>
    </row>
    <row r="463" spans="1:56">
      <c r="A463" s="85">
        <v>462</v>
      </c>
      <c r="B463" s="116">
        <v>6.7223605916352236E-2</v>
      </c>
      <c r="C463" s="116">
        <v>0.76478826918331522</v>
      </c>
      <c r="D463" s="116">
        <v>0.49037306415131798</v>
      </c>
      <c r="E463" s="116">
        <v>0.74743905573598357</v>
      </c>
      <c r="F463" s="116">
        <v>0.61504526578681951</v>
      </c>
      <c r="G463" s="116">
        <v>0.24144305900638496</v>
      </c>
      <c r="H463" s="116">
        <v>0.79195664388235443</v>
      </c>
      <c r="I463" s="116">
        <v>0.35571471694944345</v>
      </c>
      <c r="J463" s="116">
        <v>0.85294722472975426</v>
      </c>
      <c r="K463" s="94">
        <v>0.95991174164174264</v>
      </c>
      <c r="L463" s="95"/>
      <c r="M463" s="96">
        <v>462</v>
      </c>
      <c r="N463" s="119">
        <v>-1.4967926789866213</v>
      </c>
      <c r="O463" s="119">
        <v>0.72179022262451809</v>
      </c>
      <c r="P463" s="119">
        <v>-2.4133492051664495E-2</v>
      </c>
      <c r="Q463" s="119">
        <v>0.6664525415695669</v>
      </c>
      <c r="R463" s="119">
        <v>0.2924933175589613</v>
      </c>
      <c r="S463" s="119">
        <v>-0.70166818546644627</v>
      </c>
      <c r="T463" s="119">
        <v>0.81322911029618505</v>
      </c>
      <c r="U463" s="116">
        <v>-0.36993699749746894</v>
      </c>
      <c r="V463" s="116">
        <v>1.0491576846126862</v>
      </c>
      <c r="W463" s="88">
        <v>1.7496627977111752</v>
      </c>
      <c r="X463" s="50"/>
      <c r="Y463" s="89">
        <v>462</v>
      </c>
      <c r="Z463" s="116">
        <f>(幕後結果!$AB$2+幕後結果!$AB$4*幕後結果_最佳化!$N1464)*12/3</f>
        <v>-1.9066338695899925</v>
      </c>
      <c r="AA463" s="116">
        <f>(幕後結果!$AC$2+幕後結果!$AC$4*幕後結果_最佳化!$O1464)*12/3</f>
        <v>-0.51328806038774288</v>
      </c>
      <c r="AB463" s="116">
        <f>(幕後結果!$AD$2+幕後結果!$AD$4*幕後結果_最佳化!$P1464)*12/3</f>
        <v>6.3974375183723398E-2</v>
      </c>
      <c r="AC463" s="116">
        <f>(幕後結果!$AE$2+幕後結果!$AE$4*幕後結果_最佳化!$Q1464)*12/3</f>
        <v>1.4011824141999132</v>
      </c>
      <c r="AD463" s="116">
        <f>(幕後結果!$AF$2+幕後結果!$AF$4*幕後結果_最佳化!$R1464)*12/3</f>
        <v>0.30657146495836651</v>
      </c>
      <c r="AE463" s="116">
        <f>(幕後結果!$AG$2+幕後結果!$AG$4*幕後結果_最佳化!$S1464)*12/3</f>
        <v>7.76427098386262E-2</v>
      </c>
      <c r="AF463" s="116">
        <f>(幕後結果!$AH$2+幕後結果!$AH$4*幕後結果_最佳化!$T1464)*12/3</f>
        <v>1.6113368935617658</v>
      </c>
      <c r="AG463" s="116">
        <f>(幕後結果!$AI$2+幕後結果!$AI$4*幕後結果_最佳化!$U1464)*12/3</f>
        <v>-2.0572347053511004</v>
      </c>
      <c r="AH463" s="116">
        <f>(幕後結果!$AJ$2+幕後結果!$AJ$4*幕後結果_最佳化!$V1464)*12/3</f>
        <v>0.94553135244320574</v>
      </c>
      <c r="AI463" s="90">
        <f>(幕後結果!$AK$2+幕後結果!$AK$4*幕後結果_最佳化!$W1464)*12/3</f>
        <v>0.21615884249310172</v>
      </c>
      <c r="AJ463" s="50"/>
      <c r="AK463" s="50"/>
      <c r="AL463" s="50"/>
      <c r="AM463" s="98">
        <v>462</v>
      </c>
      <c r="AN463" s="116">
        <f t="shared" si="92"/>
        <v>7.6048047621290832E-2</v>
      </c>
      <c r="AO463" s="116">
        <f t="shared" si="93"/>
        <v>3.7827535661191444E-2</v>
      </c>
      <c r="AP463" s="116">
        <f t="shared" si="94"/>
        <v>0.10694397115466002</v>
      </c>
      <c r="AQ463" s="116">
        <f t="shared" si="95"/>
        <v>0.1577195387142746</v>
      </c>
      <c r="AR463" s="116">
        <f t="shared" si="96"/>
        <v>8.183026222405311E-2</v>
      </c>
      <c r="AS463" s="116">
        <f t="shared" si="97"/>
        <v>0.13005236600867778</v>
      </c>
      <c r="AT463" s="116">
        <f t="shared" si="98"/>
        <v>0.13814889859580187</v>
      </c>
      <c r="AU463" s="116">
        <f t="shared" si="99"/>
        <v>0.14869876978627813</v>
      </c>
      <c r="AV463" s="116">
        <f t="shared" si="100"/>
        <v>0.10791638124482175</v>
      </c>
      <c r="AW463" s="116">
        <f t="shared" si="101"/>
        <v>1.4814228988950569E-2</v>
      </c>
      <c r="AX463" s="116">
        <f t="shared" si="102"/>
        <v>1</v>
      </c>
      <c r="AY463" s="116">
        <f>SUMPRODUCT(AN463:AW463,幕後結果_最佳化!$Z$1005:$AI$1005)</f>
        <v>0.21908796399892935</v>
      </c>
      <c r="AZ463" s="116">
        <f>(SUMPRODUCT(AN463:AW463,MMULT(AN463:AW463,幕後結果!$AB$9:$AK$18)))*252</f>
        <v>4.6417736385791518E-2</v>
      </c>
      <c r="BA463" s="116">
        <f t="shared" si="103"/>
        <v>0.21544775790383969</v>
      </c>
      <c r="BB463" s="92">
        <f t="shared" si="104"/>
        <v>0.81777580659515114</v>
      </c>
      <c r="BC463" s="50"/>
      <c r="BD463" s="50"/>
    </row>
    <row r="464" spans="1:56">
      <c r="A464" s="85">
        <v>463</v>
      </c>
      <c r="B464" s="116">
        <v>0.19477573556520578</v>
      </c>
      <c r="C464" s="116">
        <v>0.1572672171184657</v>
      </c>
      <c r="D464" s="116">
        <v>0.8911678214957981</v>
      </c>
      <c r="E464" s="116">
        <v>0.59510271968369688</v>
      </c>
      <c r="F464" s="116">
        <v>0.98144964514614474</v>
      </c>
      <c r="G464" s="116">
        <v>0.42066662102961461</v>
      </c>
      <c r="H464" s="116">
        <v>0.1668200438737153</v>
      </c>
      <c r="I464" s="116">
        <v>0.54914432790364143</v>
      </c>
      <c r="J464" s="116">
        <v>5.4114428057935982E-2</v>
      </c>
      <c r="K464" s="94">
        <v>0.59570188822708436</v>
      </c>
      <c r="L464" s="95"/>
      <c r="M464" s="96">
        <v>463</v>
      </c>
      <c r="N464" s="119">
        <v>-0.8604310589390598</v>
      </c>
      <c r="O464" s="119">
        <v>-1.0057529312756808</v>
      </c>
      <c r="P464" s="119">
        <v>1.2327625776813478</v>
      </c>
      <c r="Q464" s="119">
        <v>0.24069107001503184</v>
      </c>
      <c r="R464" s="119">
        <v>2.0846541022266449</v>
      </c>
      <c r="S464" s="119">
        <v>-0.20018839610295028</v>
      </c>
      <c r="T464" s="119">
        <v>-0.9668078734303216</v>
      </c>
      <c r="U464" s="116">
        <v>0.1234997854303397</v>
      </c>
      <c r="V464" s="116">
        <v>-1.6062050865864559</v>
      </c>
      <c r="W464" s="88">
        <v>0.24223739133561317</v>
      </c>
      <c r="X464" s="50"/>
      <c r="Y464" s="89">
        <v>463</v>
      </c>
      <c r="Z464" s="116">
        <f>(幕後結果!$AB$2+幕後結果!$AB$4*幕後結果_最佳化!$N1465)*12/3</f>
        <v>-1.1165588476564907</v>
      </c>
      <c r="AA464" s="116">
        <f>(幕後結果!$AC$2+幕後結果!$AC$4*幕後結果_最佳化!$O1465)*12/3</f>
        <v>-2.8386781859589703</v>
      </c>
      <c r="AB464" s="116">
        <f>(幕後結果!$AD$2+幕後結果!$AD$4*幕後結果_最佳化!$P1465)*12/3</f>
        <v>1.1685803981866139</v>
      </c>
      <c r="AC464" s="116">
        <f>(幕後結果!$AE$2+幕後結果!$AE$4*幕後結果_最佳化!$Q1465)*12/3</f>
        <v>1.1277357200271863</v>
      </c>
      <c r="AD464" s="116">
        <f>(幕後結果!$AF$2+幕後結果!$AF$4*幕後結果_最佳化!$R1465)*12/3</f>
        <v>1.3844504615970046</v>
      </c>
      <c r="AE464" s="116">
        <f>(幕後結果!$AG$2+幕後結果!$AG$4*幕後結果_最佳化!$S1465)*12/3</f>
        <v>0.30682101404253442</v>
      </c>
      <c r="AF464" s="116">
        <f>(幕後結果!$AH$2+幕後結果!$AH$4*幕後結果_最佳化!$T1465)*12/3</f>
        <v>0.6521204117273478</v>
      </c>
      <c r="AG464" s="116">
        <f>(幕後結果!$AI$2+幕後結果!$AI$4*幕後結果_最佳化!$U1465)*12/3</f>
        <v>-0.76511178235812327</v>
      </c>
      <c r="AH464" s="116">
        <f>(幕後結果!$AJ$2+幕後結果!$AJ$4*幕後結果_最佳化!$V1465)*12/3</f>
        <v>-1.3266426897373567</v>
      </c>
      <c r="AI464" s="90">
        <f>(幕後結果!$AK$2+幕後結果!$AK$4*幕後結果_最佳化!$W1465)*12/3</f>
        <v>-0.40028406820947016</v>
      </c>
      <c r="AJ464" s="50"/>
      <c r="AK464" s="50"/>
      <c r="AL464" s="50"/>
      <c r="AM464" s="98">
        <v>463</v>
      </c>
      <c r="AN464" s="116">
        <f t="shared" si="92"/>
        <v>7.3550427700983079E-2</v>
      </c>
      <c r="AO464" s="116">
        <f t="shared" si="93"/>
        <v>6.2675700114117827E-2</v>
      </c>
      <c r="AP464" s="116">
        <f t="shared" si="94"/>
        <v>0.12649670532312976</v>
      </c>
      <c r="AQ464" s="116">
        <f t="shared" si="95"/>
        <v>8.935349306213819E-2</v>
      </c>
      <c r="AR464" s="116">
        <f t="shared" si="96"/>
        <v>9.3221958787516421E-2</v>
      </c>
      <c r="AS464" s="116">
        <f t="shared" si="97"/>
        <v>6.7542088654012872E-2</v>
      </c>
      <c r="AT464" s="116">
        <f t="shared" si="98"/>
        <v>0.14195899978354148</v>
      </c>
      <c r="AU464" s="116">
        <f t="shared" si="99"/>
        <v>0.17248880394079716</v>
      </c>
      <c r="AV464" s="116">
        <f t="shared" si="100"/>
        <v>9.4204590810019861E-2</v>
      </c>
      <c r="AW464" s="116">
        <f t="shared" si="101"/>
        <v>7.8507231823743112E-2</v>
      </c>
      <c r="AX464" s="116">
        <f t="shared" si="102"/>
        <v>0.99999999999999967</v>
      </c>
      <c r="AY464" s="116">
        <f>SUMPRODUCT(AN464:AW464,幕後結果_最佳化!$Z$1005:$AI$1005)</f>
        <v>6.6947532337467502E-2</v>
      </c>
      <c r="AZ464" s="116">
        <f>(SUMPRODUCT(AN464:AW464,MMULT(AN464:AW464,幕後結果!$AB$9:$AK$18)))*252</f>
        <v>4.5862532947415831E-2</v>
      </c>
      <c r="BA464" s="116">
        <f t="shared" si="103"/>
        <v>0.2141553943925201</v>
      </c>
      <c r="BB464" s="92">
        <f t="shared" si="104"/>
        <v>0.11229010787088266</v>
      </c>
      <c r="BC464" s="50"/>
      <c r="BD464" s="50"/>
    </row>
    <row r="465" spans="1:56">
      <c r="A465" s="85">
        <v>464</v>
      </c>
      <c r="B465" s="116">
        <v>4.9845438164534794E-2</v>
      </c>
      <c r="C465" s="116">
        <v>0.95896955623759794</v>
      </c>
      <c r="D465" s="116">
        <v>0.47059345273447106</v>
      </c>
      <c r="E465" s="116">
        <v>6.3958471911018444E-2</v>
      </c>
      <c r="F465" s="116">
        <v>0.51415205299643429</v>
      </c>
      <c r="G465" s="116">
        <v>0.4515140888657605</v>
      </c>
      <c r="H465" s="116">
        <v>0.32187649437361099</v>
      </c>
      <c r="I465" s="116">
        <v>0.71237716980551435</v>
      </c>
      <c r="J465" s="116">
        <v>0.78220045149230089</v>
      </c>
      <c r="K465" s="94">
        <v>1.2103641048847757E-2</v>
      </c>
      <c r="L465" s="95"/>
      <c r="M465" s="96">
        <v>464</v>
      </c>
      <c r="N465" s="119">
        <v>-1.6463541044370975</v>
      </c>
      <c r="O465" s="119">
        <v>1.7388514977386456</v>
      </c>
      <c r="P465" s="119">
        <v>-7.377815997624261E-2</v>
      </c>
      <c r="Q465" s="119">
        <v>-1.5223678180787135</v>
      </c>
      <c r="R465" s="119">
        <v>3.548137953138502E-2</v>
      </c>
      <c r="S465" s="119">
        <v>-0.12183691505857105</v>
      </c>
      <c r="T465" s="119">
        <v>-0.46245789666755382</v>
      </c>
      <c r="U465" s="116">
        <v>0.56034276885834067</v>
      </c>
      <c r="V465" s="116">
        <v>0.77964629702938315</v>
      </c>
      <c r="W465" s="88">
        <v>-2.2538233682812505</v>
      </c>
      <c r="X465" s="50"/>
      <c r="Y465" s="89">
        <v>464</v>
      </c>
      <c r="Z465" s="116">
        <f>(幕後結果!$AB$2+幕後結果!$AB$4*幕後結果_最佳化!$N1466)*12/3</f>
        <v>-2.0923219167169691</v>
      </c>
      <c r="AA465" s="116">
        <f>(幕後結果!$AC$2+幕後結果!$AC$4*幕後結果_最佳化!$O1466)*12/3</f>
        <v>0.87530189320047003</v>
      </c>
      <c r="AB465" s="116">
        <f>(幕後結果!$AD$2+幕後結果!$AD$4*幕後結果_最佳化!$P1466)*12/3</f>
        <v>7.9237229938731946E-2</v>
      </c>
      <c r="AC465" s="116">
        <f>(幕後結果!$AE$2+幕後結果!$AE$4*幕後結果_最佳化!$Q1466)*12/3</f>
        <v>-3.0684424340127414E-2</v>
      </c>
      <c r="AD465" s="116">
        <f>(幕後結果!$AF$2+幕後結果!$AF$4*幕後結果_最佳化!$R1466)*12/3</f>
        <v>6.4542336599203776E-2</v>
      </c>
      <c r="AE465" s="116">
        <f>(幕後結果!$AG$2+幕後結果!$AG$4*幕後結果_最佳化!$S1466)*12/3</f>
        <v>-0.50966191735999078</v>
      </c>
      <c r="AF465" s="116">
        <f>(幕後結果!$AH$2+幕後結果!$AH$4*幕後結果_最佳化!$T1466)*12/3</f>
        <v>0.51627042185346239</v>
      </c>
      <c r="AG465" s="116">
        <f>(幕後結果!$AI$2+幕後結果!$AI$4*幕後結果_最佳化!$U1466)*12/3</f>
        <v>-1.1030340355265262</v>
      </c>
      <c r="AH465" s="116">
        <f>(幕後結果!$AJ$2+幕後結果!$AJ$4*幕後結果_最佳化!$V1466)*12/3</f>
        <v>0.82455388212464742</v>
      </c>
      <c r="AI465" s="90">
        <f>(幕後結果!$AK$2+幕後結果!$AK$4*幕後結果_最佳化!$W1466)*12/3</f>
        <v>-1.6578192535320404</v>
      </c>
      <c r="AJ465" s="50"/>
      <c r="AK465" s="50"/>
      <c r="AL465" s="50"/>
      <c r="AM465" s="98">
        <v>464</v>
      </c>
      <c r="AN465" s="116">
        <f t="shared" si="92"/>
        <v>8.9580633138898524E-2</v>
      </c>
      <c r="AO465" s="116">
        <f t="shared" si="93"/>
        <v>9.124233533959869E-2</v>
      </c>
      <c r="AP465" s="116">
        <f t="shared" si="94"/>
        <v>8.9617798319606951E-2</v>
      </c>
      <c r="AQ465" s="116">
        <f t="shared" si="95"/>
        <v>0.10707737680987375</v>
      </c>
      <c r="AR465" s="116">
        <f t="shared" si="96"/>
        <v>0.1004375677202906</v>
      </c>
      <c r="AS465" s="116">
        <f t="shared" si="97"/>
        <v>0.13805830859462623</v>
      </c>
      <c r="AT465" s="116">
        <f t="shared" si="98"/>
        <v>0.16460537922638108</v>
      </c>
      <c r="AU465" s="116">
        <f t="shared" si="99"/>
        <v>8.7508934724891796E-2</v>
      </c>
      <c r="AV465" s="116">
        <f t="shared" si="100"/>
        <v>3.5088480700681532E-2</v>
      </c>
      <c r="AW465" s="116">
        <f t="shared" si="101"/>
        <v>9.6783185425150686E-2</v>
      </c>
      <c r="AX465" s="116">
        <f t="shared" si="102"/>
        <v>0.99999999999999978</v>
      </c>
      <c r="AY465" s="116">
        <f>SUMPRODUCT(AN465:AW465,幕後結果_最佳化!$Z$1005:$AI$1005)</f>
        <v>0.13410563323797997</v>
      </c>
      <c r="AZ465" s="116">
        <f>(SUMPRODUCT(AN465:AW465,MMULT(AN465:AW465,幕後結果!$AB$9:$AK$18)))*252</f>
        <v>4.3840106713316639E-2</v>
      </c>
      <c r="BA465" s="116">
        <f t="shared" si="103"/>
        <v>0.20938029208432354</v>
      </c>
      <c r="BB465" s="92">
        <f t="shared" si="104"/>
        <v>0.43559798455744253</v>
      </c>
      <c r="BC465" s="50"/>
      <c r="BD465" s="50"/>
    </row>
    <row r="466" spans="1:56">
      <c r="A466" s="85">
        <v>465</v>
      </c>
      <c r="B466" s="116">
        <v>0.23624568455308115</v>
      </c>
      <c r="C466" s="116">
        <v>0.14376676707537439</v>
      </c>
      <c r="D466" s="116">
        <v>0.37334442058412121</v>
      </c>
      <c r="E466" s="116">
        <v>0.88564532873347379</v>
      </c>
      <c r="F466" s="116">
        <v>0.33220440842543719</v>
      </c>
      <c r="G466" s="116">
        <v>0.22155497524140233</v>
      </c>
      <c r="H466" s="116">
        <v>0.38937500824459126</v>
      </c>
      <c r="I466" s="116">
        <v>0.17944978980645754</v>
      </c>
      <c r="J466" s="116">
        <v>0.26823902928390053</v>
      </c>
      <c r="K466" s="94">
        <v>0.24643597457696287</v>
      </c>
      <c r="L466" s="95"/>
      <c r="M466" s="96">
        <v>465</v>
      </c>
      <c r="N466" s="119">
        <v>-0.71843133934753212</v>
      </c>
      <c r="O466" s="119">
        <v>-1.0635479459542299</v>
      </c>
      <c r="P466" s="119">
        <v>-0.32300845193282152</v>
      </c>
      <c r="Q466" s="119">
        <v>1.2036901972207772</v>
      </c>
      <c r="R466" s="119">
        <v>-0.43383423818840006</v>
      </c>
      <c r="S466" s="119">
        <v>-0.76695217556238482</v>
      </c>
      <c r="T466" s="119">
        <v>-0.28094834875654329</v>
      </c>
      <c r="U466" s="116">
        <v>-0.91746394175655244</v>
      </c>
      <c r="V466" s="116">
        <v>-0.6181475833166018</v>
      </c>
      <c r="W466" s="88">
        <v>-0.68574813201120455</v>
      </c>
      <c r="X466" s="50"/>
      <c r="Y466" s="89">
        <v>465</v>
      </c>
      <c r="Z466" s="116">
        <f>(幕後結果!$AB$2+幕後結果!$AB$4*幕後結果_最佳化!$N1467)*12/3</f>
        <v>-0.94025903943983169</v>
      </c>
      <c r="AA466" s="116">
        <f>(幕後結果!$AC$2+幕後結果!$AC$4*幕後結果_最佳化!$O1467)*12/3</f>
        <v>-2.9059862749356729</v>
      </c>
      <c r="AB466" s="116">
        <f>(幕後結果!$AD$2+幕後結果!$AD$4*幕後結果_最佳化!$P1467)*12/3</f>
        <v>-0.14173462386839364</v>
      </c>
      <c r="AC466" s="116">
        <f>(幕後結果!$AE$2+幕後結果!$AE$4*幕後結果_最佳化!$Q1467)*12/3</f>
        <v>1.4577626592022241</v>
      </c>
      <c r="AD466" s="116">
        <f>(幕後結果!$AF$2+幕後結果!$AF$4*幕後結果_最佳化!$R1467)*12/3</f>
        <v>-0.39241584931432066</v>
      </c>
      <c r="AE466" s="116">
        <f>(幕後結果!$AG$2+幕後結果!$AG$4*幕後結果_最佳化!$S1467)*12/3</f>
        <v>-9.3612833193244094E-2</v>
      </c>
      <c r="AF466" s="116">
        <f>(幕後結果!$AH$2+幕後結果!$AH$4*幕後結果_最佳化!$T1467)*12/3</f>
        <v>0.55400285616496259</v>
      </c>
      <c r="AG466" s="116">
        <f>(幕後結果!$AI$2+幕後結果!$AI$4*幕後結果_最佳化!$U1467)*12/3</f>
        <v>-2.3443367807846593</v>
      </c>
      <c r="AH466" s="116">
        <f>(幕後結果!$AJ$2+幕後結果!$AJ$4*幕後結果_最佳化!$V1467)*12/3</f>
        <v>-0.9768872422039423</v>
      </c>
      <c r="AI466" s="90">
        <f>(幕後結果!$AK$2+幕後結果!$AK$4*幕後結果_最佳化!$W1467)*12/3</f>
        <v>-1.1886045341112723</v>
      </c>
      <c r="AJ466" s="50"/>
      <c r="AK466" s="50"/>
      <c r="AL466" s="50"/>
      <c r="AM466" s="98">
        <v>465</v>
      </c>
      <c r="AN466" s="116">
        <f t="shared" si="92"/>
        <v>7.8562030962992455E-2</v>
      </c>
      <c r="AO466" s="116">
        <f t="shared" si="93"/>
        <v>0.24101271814424174</v>
      </c>
      <c r="AP466" s="116">
        <f t="shared" si="94"/>
        <v>7.9700873126448593E-2</v>
      </c>
      <c r="AQ466" s="116">
        <f t="shared" si="95"/>
        <v>6.3380223986414894E-2</v>
      </c>
      <c r="AR466" s="116">
        <f t="shared" si="96"/>
        <v>0.10593731292524007</v>
      </c>
      <c r="AS466" s="116">
        <f t="shared" si="97"/>
        <v>2.5782880791239748E-2</v>
      </c>
      <c r="AT466" s="116">
        <f t="shared" si="98"/>
        <v>4.722617926145882E-2</v>
      </c>
      <c r="AU466" s="116">
        <f t="shared" si="99"/>
        <v>2.5426782277944943E-2</v>
      </c>
      <c r="AV466" s="116">
        <f t="shared" si="100"/>
        <v>0.23483181191858021</v>
      </c>
      <c r="AW466" s="116">
        <f t="shared" si="101"/>
        <v>9.8139186605438397E-2</v>
      </c>
      <c r="AX466" s="116">
        <f t="shared" si="102"/>
        <v>1</v>
      </c>
      <c r="AY466" s="116">
        <f>SUMPRODUCT(AN466:AW466,幕後結果_最佳化!$Z$1005:$AI$1005)</f>
        <v>-0.2079827162280504</v>
      </c>
      <c r="AZ466" s="116">
        <f>(SUMPRODUCT(AN466:AW466,MMULT(AN466:AW466,幕後結果!$AB$9:$AK$18)))*252</f>
        <v>5.970647298723547E-2</v>
      </c>
      <c r="BA466" s="116">
        <f t="shared" si="103"/>
        <v>0.24434908018495891</v>
      </c>
      <c r="BB466" s="92">
        <f t="shared" si="104"/>
        <v>-1.0267389426559164</v>
      </c>
      <c r="BC466" s="50"/>
      <c r="BD466" s="50"/>
    </row>
    <row r="467" spans="1:56">
      <c r="A467" s="85">
        <v>466</v>
      </c>
      <c r="B467" s="116">
        <v>0.82804091584007322</v>
      </c>
      <c r="C467" s="116">
        <v>0.79853487445355587</v>
      </c>
      <c r="D467" s="116">
        <v>0.56745861105999418</v>
      </c>
      <c r="E467" s="116">
        <v>0.20576427359062355</v>
      </c>
      <c r="F467" s="116">
        <v>0.83056009929626162</v>
      </c>
      <c r="G467" s="116">
        <v>0.57374728039477585</v>
      </c>
      <c r="H467" s="116">
        <v>2.482666425495883E-2</v>
      </c>
      <c r="I467" s="116">
        <v>0.2245349292189418</v>
      </c>
      <c r="J467" s="116">
        <v>2.4156886259649291E-2</v>
      </c>
      <c r="K467" s="94">
        <v>0.63674139558524989</v>
      </c>
      <c r="L467" s="95"/>
      <c r="M467" s="96">
        <v>466</v>
      </c>
      <c r="N467" s="119">
        <v>0.94645185338332805</v>
      </c>
      <c r="O467" s="119">
        <v>0.83639939811359665</v>
      </c>
      <c r="P467" s="119">
        <v>0.16990763333260586</v>
      </c>
      <c r="Q467" s="119">
        <v>-0.82120668882755388</v>
      </c>
      <c r="R467" s="119">
        <v>0.95638095830318981</v>
      </c>
      <c r="S467" s="119">
        <v>0.18592262517992586</v>
      </c>
      <c r="T467" s="119">
        <v>-1.9629384313088758</v>
      </c>
      <c r="U467" s="116">
        <v>-0.75696662408582283</v>
      </c>
      <c r="V467" s="116">
        <v>-1.974598120590916</v>
      </c>
      <c r="W467" s="88">
        <v>0.34976214744282363</v>
      </c>
      <c r="X467" s="50"/>
      <c r="Y467" s="89">
        <v>466</v>
      </c>
      <c r="Z467" s="116">
        <f>(幕後結果!$AB$2+幕後結果!$AB$4*幕後結果_最佳化!$N1468)*12/3</f>
        <v>1.1267773492651341</v>
      </c>
      <c r="AA467" s="116">
        <f>(幕後結果!$AC$2+幕後結果!$AC$4*幕後結果_最佳化!$O1468)*12/3</f>
        <v>-0.14306677699571813</v>
      </c>
      <c r="AB467" s="116">
        <f>(幕後結果!$AD$2+幕後結果!$AD$4*幕後結果_最佳化!$P1468)*12/3</f>
        <v>0.97950249784405452</v>
      </c>
      <c r="AC467" s="116">
        <f>(幕後結果!$AE$2+幕後結果!$AE$4*幕後結果_最佳化!$Q1468)*12/3</f>
        <v>0.53350487944790737</v>
      </c>
      <c r="AD467" s="116">
        <f>(幕後結果!$AF$2+幕後結果!$AF$4*幕後結果_最佳化!$R1468)*12/3</f>
        <v>0.56721536637665515</v>
      </c>
      <c r="AE467" s="116">
        <f>(幕後結果!$AG$2+幕後結果!$AG$4*幕後結果_最佳化!$S1468)*12/3</f>
        <v>0.55601478276502203</v>
      </c>
      <c r="AF467" s="116">
        <f>(幕後結果!$AH$2+幕後結果!$AH$4*幕後結果_最佳化!$T1468)*12/3</f>
        <v>-0.12471790911478342</v>
      </c>
      <c r="AG467" s="116">
        <f>(幕後結果!$AI$2+幕後結果!$AI$4*幕後結果_最佳化!$U1468)*12/3</f>
        <v>-1.1138712430654285</v>
      </c>
      <c r="AH467" s="116">
        <f>(幕後結果!$AJ$2+幕後結果!$AJ$4*幕後結果_最佳化!$V1468)*12/3</f>
        <v>-1.1762521294786017</v>
      </c>
      <c r="AI467" s="90">
        <f>(幕後結果!$AK$2+幕後結果!$AK$4*幕後結果_最佳化!$W1468)*12/3</f>
        <v>-4.4352393865554396E-2</v>
      </c>
      <c r="AJ467" s="50"/>
      <c r="AK467" s="50"/>
      <c r="AL467" s="50"/>
      <c r="AM467" s="98">
        <v>466</v>
      </c>
      <c r="AN467" s="116">
        <f t="shared" si="92"/>
        <v>0.18585189426474535</v>
      </c>
      <c r="AO467" s="116">
        <f t="shared" si="93"/>
        <v>7.5125522038954298E-2</v>
      </c>
      <c r="AP467" s="116">
        <f t="shared" si="94"/>
        <v>9.2022363294271645E-2</v>
      </c>
      <c r="AQ467" s="116">
        <f t="shared" si="95"/>
        <v>8.2999356797218066E-2</v>
      </c>
      <c r="AR467" s="116">
        <f t="shared" si="96"/>
        <v>6.946330946391964E-2</v>
      </c>
      <c r="AS467" s="116">
        <f t="shared" si="97"/>
        <v>3.1379322342909473E-3</v>
      </c>
      <c r="AT467" s="116">
        <f t="shared" si="98"/>
        <v>6.3631240224345964E-2</v>
      </c>
      <c r="AU467" s="116">
        <f t="shared" si="99"/>
        <v>0.16567950994647621</v>
      </c>
      <c r="AV467" s="116">
        <f t="shared" si="100"/>
        <v>0.13573189585707499</v>
      </c>
      <c r="AW467" s="116">
        <f t="shared" si="101"/>
        <v>0.12635697587870287</v>
      </c>
      <c r="AX467" s="116">
        <f t="shared" si="102"/>
        <v>1</v>
      </c>
      <c r="AY467" s="116">
        <f>SUMPRODUCT(AN467:AW467,幕後結果_最佳化!$Z$1005:$AI$1005)</f>
        <v>-9.4056355726043289E-2</v>
      </c>
      <c r="AZ467" s="116">
        <f>(SUMPRODUCT(AN467:AW467,MMULT(AN467:AW467,幕後結果!$AB$9:$AK$18)))*252</f>
        <v>5.4427166914702223E-2</v>
      </c>
      <c r="BA467" s="116">
        <f t="shared" si="103"/>
        <v>0.23329630711758431</v>
      </c>
      <c r="BB467" s="92">
        <f t="shared" si="104"/>
        <v>-0.58704896540439255</v>
      </c>
      <c r="BC467" s="50"/>
      <c r="BD467" s="50"/>
    </row>
    <row r="468" spans="1:56">
      <c r="A468" s="85">
        <v>467</v>
      </c>
      <c r="B468" s="116">
        <v>0.75500979262247525</v>
      </c>
      <c r="C468" s="116">
        <v>0.27229913148758089</v>
      </c>
      <c r="D468" s="116">
        <v>0.85611591103749296</v>
      </c>
      <c r="E468" s="116">
        <v>0.2661106308956338</v>
      </c>
      <c r="F468" s="116">
        <v>0.69386047137718099</v>
      </c>
      <c r="G468" s="116">
        <v>0.98480835947947143</v>
      </c>
      <c r="H468" s="116">
        <v>5.5419177356143656E-2</v>
      </c>
      <c r="I468" s="116">
        <v>0.9091455067586458</v>
      </c>
      <c r="J468" s="116">
        <v>0.95341518928215052</v>
      </c>
      <c r="K468" s="94">
        <v>0.99876032756327882</v>
      </c>
      <c r="L468" s="95"/>
      <c r="M468" s="96">
        <v>467</v>
      </c>
      <c r="N468" s="119">
        <v>0.69033997478872688</v>
      </c>
      <c r="O468" s="119">
        <v>-0.60587424510096388</v>
      </c>
      <c r="P468" s="119">
        <v>1.0630303723325953</v>
      </c>
      <c r="Q468" s="119">
        <v>-0.62461882441624994</v>
      </c>
      <c r="R468" s="119">
        <v>0.5068229423316285</v>
      </c>
      <c r="S468" s="119">
        <v>2.1650575141944692</v>
      </c>
      <c r="T468" s="119">
        <v>-1.5944362676263308</v>
      </c>
      <c r="U468" s="116">
        <v>1.335511522875517</v>
      </c>
      <c r="V468" s="116">
        <v>1.6789098147537262</v>
      </c>
      <c r="W468" s="88">
        <v>3.0258509523571204</v>
      </c>
      <c r="X468" s="50"/>
      <c r="Y468" s="89">
        <v>467</v>
      </c>
      <c r="Z468" s="116">
        <f>(幕後結果!$AB$2+幕後結果!$AB$4*幕後結果_最佳化!$N1469)*12/3</f>
        <v>0.80880154474861321</v>
      </c>
      <c r="AA468" s="116">
        <f>(幕後結果!$AC$2+幕後結果!$AC$4*幕後結果_最佳化!$O1469)*12/3</f>
        <v>-2.1528773385354087</v>
      </c>
      <c r="AB468" s="116">
        <f>(幕後結果!$AD$2+幕後結果!$AD$4*幕後結果_最佳化!$P1469)*12/3</f>
        <v>1.529277919695214</v>
      </c>
      <c r="AC468" s="116">
        <f>(幕後結果!$AE$2+幕後結果!$AE$4*幕後結果_最佳化!$Q1469)*12/3</f>
        <v>0.62180063402791963</v>
      </c>
      <c r="AD468" s="116">
        <f>(幕後結果!$AF$2+幕後結果!$AF$4*幕後結果_最佳化!$R1469)*12/3</f>
        <v>0.21933678751267852</v>
      </c>
      <c r="AE468" s="116">
        <f>(幕後結果!$AG$2+幕後結果!$AG$4*幕後結果_最佳化!$S1469)*12/3</f>
        <v>1.8037248381372215</v>
      </c>
      <c r="AF468" s="116">
        <f>(幕後結果!$AH$2+幕後結果!$AH$4*幕後結果_最佳化!$T1469)*12/3</f>
        <v>2.8882111415942546E-2</v>
      </c>
      <c r="AG468" s="116">
        <f>(幕後結果!$AI$2+幕後結果!$AI$4*幕後結果_最佳化!$U1469)*12/3</f>
        <v>1.2521716704053443</v>
      </c>
      <c r="AH468" s="116">
        <f>(幕後結果!$AJ$2+幕後結果!$AJ$4*幕後結果_最佳化!$V1469)*12/3</f>
        <v>1.1908164339241014</v>
      </c>
      <c r="AI468" s="90">
        <f>(幕後結果!$AK$2+幕後結果!$AK$4*幕後結果_最佳化!$W1469)*12/3</f>
        <v>1.2354255245958978</v>
      </c>
      <c r="AJ468" s="50"/>
      <c r="AK468" s="50"/>
      <c r="AL468" s="50"/>
      <c r="AM468" s="98">
        <v>467</v>
      </c>
      <c r="AN468" s="116">
        <f t="shared" si="92"/>
        <v>0.12598306654487465</v>
      </c>
      <c r="AO468" s="116">
        <f t="shared" si="93"/>
        <v>0.12576932948691599</v>
      </c>
      <c r="AP468" s="116">
        <f t="shared" si="94"/>
        <v>4.7875877129255298E-2</v>
      </c>
      <c r="AQ468" s="116">
        <f t="shared" si="95"/>
        <v>5.2703641217104448E-2</v>
      </c>
      <c r="AR468" s="116">
        <f t="shared" si="96"/>
        <v>0.11999063884513139</v>
      </c>
      <c r="AS468" s="116">
        <f t="shared" si="97"/>
        <v>0.10023433972641529</v>
      </c>
      <c r="AT468" s="116">
        <f t="shared" si="98"/>
        <v>0.11434986162609125</v>
      </c>
      <c r="AU468" s="116">
        <f t="shared" si="99"/>
        <v>0.13920793317114036</v>
      </c>
      <c r="AV468" s="116">
        <f t="shared" si="100"/>
        <v>3.4552563453847045E-2</v>
      </c>
      <c r="AW468" s="116">
        <f t="shared" si="101"/>
        <v>0.13933274879922422</v>
      </c>
      <c r="AX468" s="116">
        <f t="shared" si="102"/>
        <v>1</v>
      </c>
      <c r="AY468" s="116">
        <f>SUMPRODUCT(AN468:AW468,幕後結果_最佳化!$Z$1005:$AI$1005)</f>
        <v>-0.11470664241555921</v>
      </c>
      <c r="AZ468" s="116">
        <f>(SUMPRODUCT(AN468:AW468,MMULT(AN468:AW468,幕後結果!$AB$9:$AK$18)))*252</f>
        <v>4.7900583706288934E-2</v>
      </c>
      <c r="BA468" s="116">
        <f t="shared" si="103"/>
        <v>0.21886201978938449</v>
      </c>
      <c r="BB468" s="92">
        <f t="shared" si="104"/>
        <v>-0.72011874224329731</v>
      </c>
      <c r="BC468" s="50"/>
      <c r="BD468" s="50"/>
    </row>
    <row r="469" spans="1:56">
      <c r="A469" s="85">
        <v>468</v>
      </c>
      <c r="B469" s="116">
        <v>0.65664960529139216</v>
      </c>
      <c r="C469" s="116">
        <v>8.7808021803151171E-2</v>
      </c>
      <c r="D469" s="116">
        <v>0.32040264273204921</v>
      </c>
      <c r="E469" s="116">
        <v>0.7038192105427592</v>
      </c>
      <c r="F469" s="116">
        <v>0.45228932319021631</v>
      </c>
      <c r="G469" s="116">
        <v>0.94090732460011228</v>
      </c>
      <c r="H469" s="116">
        <v>0.2220795543066072</v>
      </c>
      <c r="I469" s="116">
        <v>0.81182152241436256</v>
      </c>
      <c r="J469" s="116">
        <v>0.95197522369683796</v>
      </c>
      <c r="K469" s="94">
        <v>0.81653712515956633</v>
      </c>
      <c r="L469" s="95"/>
      <c r="M469" s="96">
        <v>468</v>
      </c>
      <c r="N469" s="119">
        <v>0.40333637004222056</v>
      </c>
      <c r="O469" s="119">
        <v>-1.354377275958619</v>
      </c>
      <c r="P469" s="119">
        <v>-0.46657317127718151</v>
      </c>
      <c r="Q469" s="119">
        <v>0.53541693985863037</v>
      </c>
      <c r="R469" s="119">
        <v>-0.11987944647544932</v>
      </c>
      <c r="S469" s="119">
        <v>1.5624358344910105</v>
      </c>
      <c r="T469" s="119">
        <v>-0.76518883249622061</v>
      </c>
      <c r="U469" s="116">
        <v>0.88462863899420852</v>
      </c>
      <c r="V469" s="116">
        <v>1.6643147183870983</v>
      </c>
      <c r="W469" s="88">
        <v>0.9022468554113412</v>
      </c>
      <c r="X469" s="50"/>
      <c r="Y469" s="89">
        <v>468</v>
      </c>
      <c r="Z469" s="116">
        <f>(幕後結果!$AB$2+幕後結果!$AB$4*幕後結果_最佳化!$N1470)*12/3</f>
        <v>0.45247210536767996</v>
      </c>
      <c r="AA469" s="116">
        <f>(幕後結果!$AC$2+幕後結果!$AC$4*幕後結果_最佳化!$O1470)*12/3</f>
        <v>-3.2093054310423548</v>
      </c>
      <c r="AB469" s="116">
        <f>(幕後結果!$AD$2+幕後結果!$AD$4*幕後結果_最佳化!$P1470)*12/3</f>
        <v>4.2263326739330476E-2</v>
      </c>
      <c r="AC469" s="116">
        <f>(幕後結果!$AE$2+幕後結果!$AE$4*幕後結果_最佳化!$Q1470)*12/3</f>
        <v>0.95581552553200499</v>
      </c>
      <c r="AD469" s="116">
        <f>(幕後結果!$AF$2+幕後結果!$AF$4*幕後結果_最佳化!$R1470)*12/3</f>
        <v>-0.32573580278350855</v>
      </c>
      <c r="AE469" s="116">
        <f>(幕後結果!$AG$2+幕後結果!$AG$4*幕後結果_最佳化!$S1470)*12/3</f>
        <v>1.4057882361486376</v>
      </c>
      <c r="AF469" s="116">
        <f>(幕後結果!$AH$2+幕後結果!$AH$4*幕後結果_最佳化!$T1470)*12/3</f>
        <v>0.38716837474126309</v>
      </c>
      <c r="AG469" s="116">
        <f>(幕後結果!$AI$2+幕後結果!$AI$4*幕後結果_最佳化!$U1470)*12/3</f>
        <v>0.48756167935467576</v>
      </c>
      <c r="AH469" s="116">
        <f>(幕後結果!$AJ$2+幕後結果!$AJ$4*幕後結果_最佳化!$V1470)*12/3</f>
        <v>0.80884461702840971</v>
      </c>
      <c r="AI469" s="90">
        <f>(幕後結果!$AK$2+幕後結果!$AK$4*幕後結果_最佳化!$W1470)*12/3</f>
        <v>5.7763691870358846E-2</v>
      </c>
      <c r="AJ469" s="50"/>
      <c r="AK469" s="50"/>
      <c r="AL469" s="50"/>
      <c r="AM469" s="98">
        <v>468</v>
      </c>
      <c r="AN469" s="116">
        <f t="shared" si="92"/>
        <v>2.2369502176176621E-4</v>
      </c>
      <c r="AO469" s="116">
        <f t="shared" si="93"/>
        <v>0.11077498199397487</v>
      </c>
      <c r="AP469" s="116">
        <f t="shared" si="94"/>
        <v>7.527759089762262E-2</v>
      </c>
      <c r="AQ469" s="116">
        <f t="shared" si="95"/>
        <v>0.13545422345242444</v>
      </c>
      <c r="AR469" s="116">
        <f t="shared" si="96"/>
        <v>4.5581711209011742E-2</v>
      </c>
      <c r="AS469" s="116">
        <f t="shared" si="97"/>
        <v>0.21291351121411245</v>
      </c>
      <c r="AT469" s="116">
        <f t="shared" si="98"/>
        <v>0.11295863689167346</v>
      </c>
      <c r="AU469" s="116">
        <f t="shared" si="99"/>
        <v>0.16625389707995625</v>
      </c>
      <c r="AV469" s="116">
        <f t="shared" si="100"/>
        <v>9.0012378269526197E-2</v>
      </c>
      <c r="AW469" s="116">
        <f t="shared" si="101"/>
        <v>5.0549373969936286E-2</v>
      </c>
      <c r="AX469" s="116">
        <f t="shared" si="102"/>
        <v>1</v>
      </c>
      <c r="AY469" s="116">
        <f>SUMPRODUCT(AN469:AW469,幕後結果_最佳化!$Z$1005:$AI$1005)</f>
        <v>5.8658970277100368E-2</v>
      </c>
      <c r="AZ469" s="116">
        <f>(SUMPRODUCT(AN469:AW469,MMULT(AN469:AW469,幕後結果!$AB$9:$AK$18)))*252</f>
        <v>5.0889877676566754E-2</v>
      </c>
      <c r="BA469" s="116">
        <f t="shared" si="103"/>
        <v>0.22558784913325175</v>
      </c>
      <c r="BB469" s="92">
        <f t="shared" si="104"/>
        <v>6.9857354186624449E-2</v>
      </c>
      <c r="BC469" s="50"/>
      <c r="BD469" s="50"/>
    </row>
    <row r="470" spans="1:56">
      <c r="A470" s="85">
        <v>469</v>
      </c>
      <c r="B470" s="116">
        <v>0.16592568947321884</v>
      </c>
      <c r="C470" s="116">
        <v>0.3905385356508424</v>
      </c>
      <c r="D470" s="116">
        <v>0.54082045796307776</v>
      </c>
      <c r="E470" s="116">
        <v>0.88515250826827985</v>
      </c>
      <c r="F470" s="116">
        <v>0.51385587231631691</v>
      </c>
      <c r="G470" s="116">
        <v>0.7390000129670562</v>
      </c>
      <c r="H470" s="116">
        <v>0.27676817472403159</v>
      </c>
      <c r="I470" s="116">
        <v>0.94792802118550701</v>
      </c>
      <c r="J470" s="116">
        <v>0.62321350952042209</v>
      </c>
      <c r="K470" s="94">
        <v>8.0007643247192561E-2</v>
      </c>
      <c r="L470" s="95"/>
      <c r="M470" s="96">
        <v>469</v>
      </c>
      <c r="N470" s="119">
        <v>-0.97039151000010559</v>
      </c>
      <c r="O470" s="119">
        <v>-0.27791570042931468</v>
      </c>
      <c r="P470" s="119">
        <v>0.10250091819662933</v>
      </c>
      <c r="Q470" s="119">
        <v>1.2011449390741096</v>
      </c>
      <c r="R470" s="119">
        <v>3.4738506915679777E-2</v>
      </c>
      <c r="S470" s="119">
        <v>0.64026554911214739</v>
      </c>
      <c r="T470" s="119">
        <v>-0.59246933461578943</v>
      </c>
      <c r="U470" s="116">
        <v>1.6250873044085818</v>
      </c>
      <c r="V470" s="116">
        <v>0.313931611132241</v>
      </c>
      <c r="W470" s="88">
        <v>-1.4050201500375366</v>
      </c>
      <c r="X470" s="50"/>
      <c r="Y470" s="89">
        <v>469</v>
      </c>
      <c r="Z470" s="116">
        <f>(幕後結果!$AB$2+幕後結果!$AB$4*幕後結果_最佳化!$N1471)*12/3</f>
        <v>-1.2530802893131705</v>
      </c>
      <c r="AA470" s="116">
        <f>(幕後結果!$AC$2+幕後結果!$AC$4*幕後結果_最佳化!$O1471)*12/3</f>
        <v>-1.8452193242418684</v>
      </c>
      <c r="AB470" s="116">
        <f>(幕後結果!$AD$2+幕後結果!$AD$4*幕後結果_最佳化!$P1471)*12/3</f>
        <v>0.23064009768737945</v>
      </c>
      <c r="AC470" s="116">
        <f>(幕後結果!$AE$2+幕後結果!$AE$4*幕後結果_最佳化!$Q1471)*12/3</f>
        <v>1.6771508430054709</v>
      </c>
      <c r="AD470" s="116">
        <f>(幕後結果!$AF$2+幕後結果!$AF$4*幕後結果_最佳化!$R1471)*12/3</f>
        <v>5.9891415891861005E-2</v>
      </c>
      <c r="AE470" s="116">
        <f>(幕後結果!$AG$2+幕後結果!$AG$4*幕後結果_最佳化!$S1471)*12/3</f>
        <v>1.2044049416774985</v>
      </c>
      <c r="AF470" s="116">
        <f>(幕後結果!$AH$2+幕後結果!$AH$4*幕後結果_最佳化!$T1471)*12/3</f>
        <v>0.2798114548695485</v>
      </c>
      <c r="AG470" s="116">
        <f>(幕後結果!$AI$2+幕後結果!$AI$4*幕後結果_最佳化!$U1471)*12/3</f>
        <v>0.55749998454524063</v>
      </c>
      <c r="AH470" s="116">
        <f>(幕後結果!$AJ$2+幕後結果!$AJ$4*幕後結果_最佳化!$V1471)*12/3</f>
        <v>0.17470993502619506</v>
      </c>
      <c r="AI470" s="90">
        <f>(幕後結果!$AK$2+幕後結果!$AK$4*幕後結果_最佳化!$W1471)*12/3</f>
        <v>-1.1596791087217169</v>
      </c>
      <c r="AJ470" s="50"/>
      <c r="AK470" s="50"/>
      <c r="AL470" s="50"/>
      <c r="AM470" s="98">
        <v>469</v>
      </c>
      <c r="AN470" s="116">
        <f t="shared" si="92"/>
        <v>8.267440655830903E-2</v>
      </c>
      <c r="AO470" s="116">
        <f t="shared" si="93"/>
        <v>3.759659480675983E-2</v>
      </c>
      <c r="AP470" s="116">
        <f t="shared" si="94"/>
        <v>0.12893741205096207</v>
      </c>
      <c r="AQ470" s="116">
        <f t="shared" si="95"/>
        <v>4.1469340909972736E-2</v>
      </c>
      <c r="AR470" s="116">
        <f t="shared" si="96"/>
        <v>0.18366166781831328</v>
      </c>
      <c r="AS470" s="116">
        <f t="shared" si="97"/>
        <v>0.11026377217318635</v>
      </c>
      <c r="AT470" s="116">
        <f t="shared" si="98"/>
        <v>0.18245108967856541</v>
      </c>
      <c r="AU470" s="116">
        <f t="shared" si="99"/>
        <v>2.3546895131434816E-2</v>
      </c>
      <c r="AV470" s="116">
        <f t="shared" si="100"/>
        <v>6.2698319647929046E-2</v>
      </c>
      <c r="AW470" s="116">
        <f t="shared" si="101"/>
        <v>0.14670050122456732</v>
      </c>
      <c r="AX470" s="116">
        <f t="shared" si="102"/>
        <v>0.99999999999999989</v>
      </c>
      <c r="AY470" s="116">
        <f>SUMPRODUCT(AN470:AW470,幕後結果_最佳化!$Z$1005:$AI$1005)</f>
        <v>0.20702639655208294</v>
      </c>
      <c r="AZ470" s="116">
        <f>(SUMPRODUCT(AN470:AW470,MMULT(AN470:AW470,幕後結果!$AB$9:$AK$18)))*252</f>
        <v>4.0143815834709613E-2</v>
      </c>
      <c r="BA470" s="116">
        <f t="shared" si="103"/>
        <v>0.20035921699465092</v>
      </c>
      <c r="BB470" s="92">
        <f t="shared" si="104"/>
        <v>0.81916070053550216</v>
      </c>
      <c r="BC470" s="50"/>
      <c r="BD470" s="50"/>
    </row>
    <row r="471" spans="1:56">
      <c r="A471" s="85">
        <v>470</v>
      </c>
      <c r="B471" s="116">
        <v>9.5230285794241309E-2</v>
      </c>
      <c r="C471" s="116">
        <v>0.5456098625945458</v>
      </c>
      <c r="D471" s="116">
        <v>0.9351758706126474</v>
      </c>
      <c r="E471" s="116">
        <v>0.67138017605218292</v>
      </c>
      <c r="F471" s="116">
        <v>0.45276561399452508</v>
      </c>
      <c r="G471" s="116">
        <v>0.95710605201704002</v>
      </c>
      <c r="H471" s="116">
        <v>0.22685748989723975</v>
      </c>
      <c r="I471" s="116">
        <v>0.24346651265320185</v>
      </c>
      <c r="J471" s="116">
        <v>2.1683776914667163E-3</v>
      </c>
      <c r="K471" s="94">
        <v>0.57552706308769319</v>
      </c>
      <c r="L471" s="95"/>
      <c r="M471" s="96">
        <v>470</v>
      </c>
      <c r="N471" s="119">
        <v>-1.3092178377576273</v>
      </c>
      <c r="O471" s="119">
        <v>0.11457717177162172</v>
      </c>
      <c r="P471" s="119">
        <v>1.515490403410727</v>
      </c>
      <c r="Q471" s="119">
        <v>0.44372744857139312</v>
      </c>
      <c r="R471" s="119">
        <v>-0.1186770392551723</v>
      </c>
      <c r="S471" s="119">
        <v>1.7180478052041719</v>
      </c>
      <c r="T471" s="119">
        <v>-0.74923599131380458</v>
      </c>
      <c r="U471" s="116">
        <v>-0.69519512775954095</v>
      </c>
      <c r="V471" s="116">
        <v>-2.8525678455612327</v>
      </c>
      <c r="W471" s="88">
        <v>0.19046358752020451</v>
      </c>
      <c r="X471" s="50"/>
      <c r="Y471" s="89">
        <v>470</v>
      </c>
      <c r="Z471" s="116">
        <f>(幕後結果!$AB$2+幕後結果!$AB$4*幕後結果_最佳化!$N1472)*12/3</f>
        <v>-1.6737502510161788</v>
      </c>
      <c r="AA471" s="116">
        <f>(幕後結果!$AC$2+幕後結果!$AC$4*幕後結果_最佳化!$O1472)*12/3</f>
        <v>-1.3337744732135273</v>
      </c>
      <c r="AB471" s="116">
        <f>(幕後結果!$AD$2+幕後結果!$AD$4*幕後結果_最佳化!$P1472)*12/3</f>
        <v>1.3920271411900895</v>
      </c>
      <c r="AC471" s="116">
        <f>(幕後結果!$AE$2+幕後結果!$AE$4*幕後結果_最佳化!$Q1472)*12/3</f>
        <v>1.5087300742410694</v>
      </c>
      <c r="AD471" s="116">
        <f>(幕後結果!$AF$2+幕後結果!$AF$4*幕後結果_最佳化!$R1472)*12/3</f>
        <v>8.7282515978160433E-2</v>
      </c>
      <c r="AE471" s="116">
        <f>(幕後結果!$AG$2+幕後結果!$AG$4*幕後結果_最佳化!$S1472)*12/3</f>
        <v>1.8483315048606734</v>
      </c>
      <c r="AF471" s="116">
        <f>(幕後結果!$AH$2+幕後結果!$AH$4*幕後結果_最佳化!$T1472)*12/3</f>
        <v>0.15547843626244418</v>
      </c>
      <c r="AG471" s="116">
        <f>(幕後結果!$AI$2+幕後結果!$AI$4*幕後結果_最佳化!$U1472)*12/3</f>
        <v>-2.2833280184266145</v>
      </c>
      <c r="AH471" s="116">
        <f>(幕後結果!$AJ$2+幕後結果!$AJ$4*幕後結果_最佳化!$V1472)*12/3</f>
        <v>-2.1287085604453209</v>
      </c>
      <c r="AI471" s="90">
        <f>(幕後結果!$AK$2+幕後結果!$AK$4*幕後結果_最佳化!$W1472)*12/3</f>
        <v>-0.67286641586923335</v>
      </c>
      <c r="AJ471" s="50"/>
      <c r="AK471" s="50"/>
      <c r="AL471" s="50"/>
      <c r="AM471" s="98">
        <v>470</v>
      </c>
      <c r="AN471" s="116">
        <f t="shared" si="92"/>
        <v>9.0125375094426974E-2</v>
      </c>
      <c r="AO471" s="116">
        <f t="shared" si="93"/>
        <v>4.1081981454777684E-2</v>
      </c>
      <c r="AP471" s="116">
        <f t="shared" si="94"/>
        <v>1.8872621774170217E-2</v>
      </c>
      <c r="AQ471" s="116">
        <f t="shared" si="95"/>
        <v>8.0099142400615192E-2</v>
      </c>
      <c r="AR471" s="116">
        <f t="shared" si="96"/>
        <v>1.5678121118681283E-2</v>
      </c>
      <c r="AS471" s="116">
        <f t="shared" si="97"/>
        <v>0.17794193729092028</v>
      </c>
      <c r="AT471" s="116">
        <f t="shared" si="98"/>
        <v>0.21135422510038321</v>
      </c>
      <c r="AU471" s="116">
        <f t="shared" si="99"/>
        <v>0.24361758641572537</v>
      </c>
      <c r="AV471" s="116">
        <f t="shared" si="100"/>
        <v>8.623613359272464E-2</v>
      </c>
      <c r="AW471" s="116">
        <f t="shared" si="101"/>
        <v>3.4992875757575134E-2</v>
      </c>
      <c r="AX471" s="116">
        <f t="shared" si="102"/>
        <v>1</v>
      </c>
      <c r="AY471" s="116">
        <f>SUMPRODUCT(AN471:AW471,幕後結果_最佳化!$Z$1005:$AI$1005)</f>
        <v>0.12033105741102222</v>
      </c>
      <c r="AZ471" s="116">
        <f>(SUMPRODUCT(AN471:AW471,MMULT(AN471:AW471,幕後結果!$AB$9:$AK$18)))*252</f>
        <v>5.9835328887433384E-2</v>
      </c>
      <c r="BA471" s="116">
        <f t="shared" si="103"/>
        <v>0.24461260982916105</v>
      </c>
      <c r="BB471" s="92">
        <f t="shared" si="104"/>
        <v>0.31654564932323209</v>
      </c>
      <c r="BC471" s="50"/>
      <c r="BD471" s="50"/>
    </row>
    <row r="472" spans="1:56">
      <c r="A472" s="85">
        <v>471</v>
      </c>
      <c r="B472" s="116">
        <v>0.6326014697191118</v>
      </c>
      <c r="C472" s="116">
        <v>0.28472798406778765</v>
      </c>
      <c r="D472" s="116">
        <v>0.94471159246605985</v>
      </c>
      <c r="E472" s="116">
        <v>0.29021707993633883</v>
      </c>
      <c r="F472" s="116">
        <v>0.87691523049605946</v>
      </c>
      <c r="G472" s="116">
        <v>0.83445350998727563</v>
      </c>
      <c r="H472" s="116">
        <v>0.3908507442406246</v>
      </c>
      <c r="I472" s="116">
        <v>0.72559217957658251</v>
      </c>
      <c r="J472" s="116">
        <v>0.19498724330298445</v>
      </c>
      <c r="K472" s="94">
        <v>0.54444252118783942</v>
      </c>
      <c r="L472" s="95"/>
      <c r="M472" s="96">
        <v>471</v>
      </c>
      <c r="N472" s="119">
        <v>0.3387513407190092</v>
      </c>
      <c r="O472" s="119">
        <v>-0.56885290470590211</v>
      </c>
      <c r="P472" s="119">
        <v>1.5956058748314799</v>
      </c>
      <c r="Q472" s="119">
        <v>-0.55275065794024392</v>
      </c>
      <c r="R472" s="119">
        <v>1.159703513967</v>
      </c>
      <c r="S472" s="119">
        <v>0.97191471214000469</v>
      </c>
      <c r="T472" s="119">
        <v>-0.27710238768508294</v>
      </c>
      <c r="U472" s="116">
        <v>0.59953580517493954</v>
      </c>
      <c r="V472" s="116">
        <v>-0.85966363387239819</v>
      </c>
      <c r="W472" s="88">
        <v>0.11163230348405809</v>
      </c>
      <c r="X472" s="50"/>
      <c r="Y472" s="89">
        <v>471</v>
      </c>
      <c r="Z472" s="116">
        <f>(幕後結果!$AB$2+幕後結果!$AB$4*幕後結果_最佳化!$N1473)*12/3</f>
        <v>0.37228653657850885</v>
      </c>
      <c r="AA472" s="116">
        <f>(幕後結果!$AC$2+幕後結果!$AC$4*幕後結果_最佳化!$O1473)*12/3</f>
        <v>-2.1324070359895138</v>
      </c>
      <c r="AB472" s="116">
        <f>(幕後結果!$AD$2+幕後結果!$AD$4*幕後結果_最佳化!$P1473)*12/3</f>
        <v>1.8883274454742243</v>
      </c>
      <c r="AC472" s="116">
        <f>(幕後結果!$AE$2+幕後結果!$AE$4*幕後結果_最佳化!$Q1473)*12/3</f>
        <v>0.78492746864691176</v>
      </c>
      <c r="AD472" s="116">
        <f>(幕後結果!$AF$2+幕後結果!$AF$4*幕後結果_最佳化!$R1473)*12/3</f>
        <v>0.73373943709822209</v>
      </c>
      <c r="AE472" s="116">
        <f>(幕後結果!$AG$2+幕後結果!$AG$4*幕後結果_最佳化!$S1473)*12/3</f>
        <v>1.0695242664507161</v>
      </c>
      <c r="AF472" s="116">
        <f>(幕後結果!$AH$2+幕後結果!$AH$4*幕後結果_最佳化!$T1473)*12/3</f>
        <v>1.4019492506802924</v>
      </c>
      <c r="AG472" s="116">
        <f>(幕後結果!$AI$2+幕後結果!$AI$4*幕後結果_最佳化!$U1473)*12/3</f>
        <v>0.28596816533249059</v>
      </c>
      <c r="AH472" s="116">
        <f>(幕後結果!$AJ$2+幕後結果!$AJ$4*幕後結果_最佳化!$V1473)*12/3</f>
        <v>-0.3154062054121084</v>
      </c>
      <c r="AI472" s="90">
        <f>(幕後結果!$AK$2+幕後結果!$AK$4*幕後結果_最佳化!$W1473)*12/3</f>
        <v>-0.15540070316075399</v>
      </c>
      <c r="AJ472" s="50"/>
      <c r="AK472" s="50"/>
      <c r="AL472" s="50"/>
      <c r="AM472" s="98">
        <v>471</v>
      </c>
      <c r="AN472" s="116">
        <f t="shared" si="92"/>
        <v>0.18421621082191852</v>
      </c>
      <c r="AO472" s="116">
        <f t="shared" si="93"/>
        <v>0.10545991371686228</v>
      </c>
      <c r="AP472" s="116">
        <f t="shared" si="94"/>
        <v>3.9566072464836802E-2</v>
      </c>
      <c r="AQ472" s="116">
        <f t="shared" si="95"/>
        <v>0.11809870224990987</v>
      </c>
      <c r="AR472" s="116">
        <f t="shared" si="96"/>
        <v>3.8636322513015263E-2</v>
      </c>
      <c r="AS472" s="116">
        <f t="shared" si="97"/>
        <v>0.16441595923851166</v>
      </c>
      <c r="AT472" s="116">
        <f t="shared" si="98"/>
        <v>9.9894131839820891E-2</v>
      </c>
      <c r="AU472" s="116">
        <f t="shared" si="99"/>
        <v>2.2541550640053459E-2</v>
      </c>
      <c r="AV472" s="116">
        <f t="shared" si="100"/>
        <v>6.1200635458664651E-2</v>
      </c>
      <c r="AW472" s="116">
        <f t="shared" si="101"/>
        <v>0.16597050105640673</v>
      </c>
      <c r="AX472" s="116">
        <f t="shared" si="102"/>
        <v>1</v>
      </c>
      <c r="AY472" s="116">
        <f>SUMPRODUCT(AN472:AW472,幕後結果_最佳化!$Z$1005:$AI$1005)</f>
        <v>6.7565841260672069E-2</v>
      </c>
      <c r="AZ472" s="116">
        <f>(SUMPRODUCT(AN472:AW472,MMULT(AN472:AW472,幕後結果!$AB$9:$AK$18)))*252</f>
        <v>5.1878579482160597E-2</v>
      </c>
      <c r="BA472" s="116">
        <f t="shared" si="103"/>
        <v>0.22776869732726795</v>
      </c>
      <c r="BB472" s="92">
        <f t="shared" si="104"/>
        <v>0.1082933763511459</v>
      </c>
      <c r="BC472" s="50"/>
      <c r="BD472" s="50"/>
    </row>
    <row r="473" spans="1:56">
      <c r="A473" s="85">
        <v>472</v>
      </c>
      <c r="B473" s="116">
        <v>0.32353642810664884</v>
      </c>
      <c r="C473" s="116">
        <v>0.70636181453829106</v>
      </c>
      <c r="D473" s="116">
        <v>0.37035344597330111</v>
      </c>
      <c r="E473" s="116">
        <v>0.77241116430150147</v>
      </c>
      <c r="F473" s="116">
        <v>0.14901074236949285</v>
      </c>
      <c r="G473" s="116">
        <v>0.15935619233143528</v>
      </c>
      <c r="H473" s="116">
        <v>0.16402829796669804</v>
      </c>
      <c r="I473" s="116">
        <v>0.33868800934472465</v>
      </c>
      <c r="J473" s="116">
        <v>0.67487450125813586</v>
      </c>
      <c r="K473" s="94">
        <v>0.93445187283573561</v>
      </c>
      <c r="L473" s="95"/>
      <c r="M473" s="96">
        <v>472</v>
      </c>
      <c r="N473" s="119">
        <v>-0.45783240026049499</v>
      </c>
      <c r="O473" s="119">
        <v>0.54278713654665922</v>
      </c>
      <c r="P473" s="119">
        <v>-0.3309173821360672</v>
      </c>
      <c r="Q473" s="119">
        <v>0.74681097239219696</v>
      </c>
      <c r="R473" s="119">
        <v>-1.0406856082415537</v>
      </c>
      <c r="S473" s="119">
        <v>-0.99710739347750998</v>
      </c>
      <c r="T473" s="119">
        <v>-0.97803584502176311</v>
      </c>
      <c r="U473" s="116">
        <v>-0.41604644339799751</v>
      </c>
      <c r="V473" s="116">
        <v>0.45341352737770807</v>
      </c>
      <c r="W473" s="88">
        <v>1.5097929899947169</v>
      </c>
      <c r="X473" s="50"/>
      <c r="Y473" s="89">
        <v>472</v>
      </c>
      <c r="Z473" s="116">
        <f>(幕後結果!$AB$2+幕後結果!$AB$4*幕後結果_最佳化!$N1474)*12/3</f>
        <v>-0.61671232318807245</v>
      </c>
      <c r="AA473" s="116">
        <f>(幕後結果!$AC$2+幕後結果!$AC$4*幕後結果_最佳化!$O1474)*12/3</f>
        <v>-0.66969722685069666</v>
      </c>
      <c r="AB473" s="116">
        <f>(幕後結果!$AD$2+幕後結果!$AD$4*幕後結果_最佳化!$P1474)*12/3</f>
        <v>9.3051010484401675E-2</v>
      </c>
      <c r="AC473" s="116">
        <f>(幕後結果!$AE$2+幕後結果!$AE$4*幕後結果_最佳化!$Q1474)*12/3</f>
        <v>1.4180476633934738</v>
      </c>
      <c r="AD473" s="116">
        <f>(幕後結果!$AF$2+幕後結果!$AF$4*幕後結果_最佳化!$R1474)*12/3</f>
        <v>-0.67274092357227178</v>
      </c>
      <c r="AE473" s="116">
        <f>(幕後結果!$AG$2+幕後結果!$AG$4*幕後結果_最佳化!$S1474)*12/3</f>
        <v>-0.10499568247051877</v>
      </c>
      <c r="AF473" s="116">
        <f>(幕後結果!$AH$2+幕後結果!$AH$4*幕後結果_最佳化!$T1474)*12/3</f>
        <v>-0.12811222555240431</v>
      </c>
      <c r="AG473" s="116">
        <f>(幕後結果!$AI$2+幕後結果!$AI$4*幕後結果_最佳化!$U1474)*12/3</f>
        <v>-1.8282659076375261</v>
      </c>
      <c r="AH473" s="116">
        <f>(幕後結果!$AJ$2+幕後結果!$AJ$4*幕後結果_最佳化!$V1474)*12/3</f>
        <v>0.1848951177669319</v>
      </c>
      <c r="AI473" s="90">
        <f>(幕後結果!$AK$2+幕後結果!$AK$4*幕後結果_最佳化!$W1474)*12/3</f>
        <v>-7.2418036184359991E-2</v>
      </c>
      <c r="AJ473" s="50"/>
      <c r="AK473" s="50"/>
      <c r="AL473" s="50"/>
      <c r="AM473" s="98">
        <v>472</v>
      </c>
      <c r="AN473" s="116">
        <f t="shared" si="92"/>
        <v>7.6721365757187535E-2</v>
      </c>
      <c r="AO473" s="116">
        <f t="shared" si="93"/>
        <v>0.13465688006828375</v>
      </c>
      <c r="AP473" s="116">
        <f t="shared" si="94"/>
        <v>0.11368018285313208</v>
      </c>
      <c r="AQ473" s="116">
        <f t="shared" si="95"/>
        <v>0.11916348952886988</v>
      </c>
      <c r="AR473" s="116">
        <f t="shared" si="96"/>
        <v>3.5358010061371424E-2</v>
      </c>
      <c r="AS473" s="116">
        <f t="shared" si="97"/>
        <v>0.15833302922524611</v>
      </c>
      <c r="AT473" s="116">
        <f t="shared" si="98"/>
        <v>1.5593655991439741E-2</v>
      </c>
      <c r="AU473" s="116">
        <f t="shared" si="99"/>
        <v>0.1636832460156252</v>
      </c>
      <c r="AV473" s="116">
        <f t="shared" si="100"/>
        <v>3.1921186633168515E-2</v>
      </c>
      <c r="AW473" s="116">
        <f t="shared" si="101"/>
        <v>0.15088895386567569</v>
      </c>
      <c r="AX473" s="116">
        <f t="shared" si="102"/>
        <v>0.99999999999999989</v>
      </c>
      <c r="AY473" s="116">
        <f>SUMPRODUCT(AN473:AW473,幕後結果_最佳化!$Z$1005:$AI$1005)</f>
        <v>-0.15127088306619474</v>
      </c>
      <c r="AZ473" s="116">
        <f>(SUMPRODUCT(AN473:AW473,MMULT(AN473:AW473,幕後結果!$AB$9:$AK$18)))*252</f>
        <v>5.3268267766602227E-2</v>
      </c>
      <c r="BA473" s="116">
        <f t="shared" si="103"/>
        <v>0.23079919360041584</v>
      </c>
      <c r="BB473" s="92">
        <f t="shared" si="104"/>
        <v>-0.84129792672657278</v>
      </c>
      <c r="BC473" s="50"/>
      <c r="BD473" s="50"/>
    </row>
    <row r="474" spans="1:56">
      <c r="A474" s="85">
        <v>473</v>
      </c>
      <c r="B474" s="116">
        <v>1.8613368407223829E-2</v>
      </c>
      <c r="C474" s="116">
        <v>0.37935703187401271</v>
      </c>
      <c r="D474" s="116">
        <v>0.81794909320225173</v>
      </c>
      <c r="E474" s="116">
        <v>0.25887842908700898</v>
      </c>
      <c r="F474" s="116">
        <v>0.21850860314316756</v>
      </c>
      <c r="G474" s="116">
        <v>0.33548287798901799</v>
      </c>
      <c r="H474" s="116">
        <v>0.52611959594240343</v>
      </c>
      <c r="I474" s="116">
        <v>8.7334662338009128E-2</v>
      </c>
      <c r="J474" s="116">
        <v>0.53964327641288712</v>
      </c>
      <c r="K474" s="94">
        <v>0.25006237868224868</v>
      </c>
      <c r="L474" s="95"/>
      <c r="M474" s="96">
        <v>473</v>
      </c>
      <c r="N474" s="119">
        <v>-2.0832687140140802</v>
      </c>
      <c r="O474" s="119">
        <v>-0.30716988856883359</v>
      </c>
      <c r="P474" s="119">
        <v>0.90757688078276977</v>
      </c>
      <c r="Q474" s="119">
        <v>-0.64680700495502408</v>
      </c>
      <c r="R474" s="119">
        <v>-0.77723996697553799</v>
      </c>
      <c r="S474" s="119">
        <v>-0.42482293654212472</v>
      </c>
      <c r="T474" s="119">
        <v>6.5518963462644922E-2</v>
      </c>
      <c r="U474" s="116">
        <v>-1.3573522122248449</v>
      </c>
      <c r="V474" s="116">
        <v>9.9535066391260529E-2</v>
      </c>
      <c r="W474" s="88">
        <v>-0.6742934658916665</v>
      </c>
      <c r="X474" s="50"/>
      <c r="Y474" s="89">
        <v>473</v>
      </c>
      <c r="Z474" s="116">
        <f>(幕後結果!$AB$2+幕後結果!$AB$4*幕後結果_最佳化!$N1475)*12/3</f>
        <v>-2.6347734236428617</v>
      </c>
      <c r="AA474" s="116">
        <f>(幕後結果!$AC$2+幕後結果!$AC$4*幕後結果_最佳化!$O1475)*12/3</f>
        <v>-1.9822261468838589</v>
      </c>
      <c r="AB474" s="116">
        <f>(幕後結果!$AD$2+幕後結果!$AD$4*幕後結果_最佳化!$P1475)*12/3</f>
        <v>0.58964321781745155</v>
      </c>
      <c r="AC474" s="116">
        <f>(幕後結果!$AE$2+幕後結果!$AE$4*幕後結果_最佳化!$Q1475)*12/3</f>
        <v>0.45553841032311154</v>
      </c>
      <c r="AD474" s="116">
        <f>(幕後結果!$AF$2+幕後結果!$AF$4*幕後結果_最佳化!$R1475)*12/3</f>
        <v>-0.52201197552658662</v>
      </c>
      <c r="AE474" s="116">
        <f>(幕後結果!$AG$2+幕後結果!$AG$4*幕後結果_最佳化!$S1475)*12/3</f>
        <v>-0.76575876591435466</v>
      </c>
      <c r="AF474" s="116">
        <f>(幕後結果!$AH$2+幕後結果!$AH$4*幕後結果_最佳化!$T1475)*12/3</f>
        <v>0.73996597089662786</v>
      </c>
      <c r="AG474" s="116">
        <f>(幕後結果!$AI$2+幕後結果!$AI$4*幕後結果_最佳化!$U1475)*12/3</f>
        <v>-3.5990940920101111</v>
      </c>
      <c r="AH474" s="116">
        <f>(幕後結果!$AJ$2+幕後結果!$AJ$4*幕後結果_最佳化!$V1475)*12/3</f>
        <v>-0.43616764133954772</v>
      </c>
      <c r="AI474" s="90">
        <f>(幕後結果!$AK$2+幕後結果!$AK$4*幕後結果_最佳化!$W1475)*12/3</f>
        <v>-1.4945954849680723</v>
      </c>
      <c r="AJ474" s="50"/>
      <c r="AK474" s="50"/>
      <c r="AL474" s="50"/>
      <c r="AM474" s="98">
        <v>473</v>
      </c>
      <c r="AN474" s="116">
        <f t="shared" si="92"/>
        <v>1.6596115057561891E-2</v>
      </c>
      <c r="AO474" s="116">
        <f t="shared" si="93"/>
        <v>0.19968900963789377</v>
      </c>
      <c r="AP474" s="116">
        <f t="shared" si="94"/>
        <v>7.1691650649112121E-2</v>
      </c>
      <c r="AQ474" s="116">
        <f t="shared" si="95"/>
        <v>3.0059096469154957E-3</v>
      </c>
      <c r="AR474" s="116">
        <f t="shared" si="96"/>
        <v>6.3689091859672115E-2</v>
      </c>
      <c r="AS474" s="116">
        <f t="shared" si="97"/>
        <v>0.19271453318907619</v>
      </c>
      <c r="AT474" s="116">
        <f t="shared" si="98"/>
        <v>9.8025959365379556E-2</v>
      </c>
      <c r="AU474" s="116">
        <f t="shared" si="99"/>
        <v>0.16607544845749356</v>
      </c>
      <c r="AV474" s="116">
        <f t="shared" si="100"/>
        <v>0.13614653965406107</v>
      </c>
      <c r="AW474" s="116">
        <f t="shared" si="101"/>
        <v>5.2365742482834161E-2</v>
      </c>
      <c r="AX474" s="116">
        <f t="shared" si="102"/>
        <v>0.99999999999999989</v>
      </c>
      <c r="AY474" s="116">
        <f>SUMPRODUCT(AN474:AW474,幕後結果_最佳化!$Z$1005:$AI$1005)</f>
        <v>-0.20164993053095748</v>
      </c>
      <c r="AZ474" s="116">
        <f>(SUMPRODUCT(AN474:AW474,MMULT(AN474:AW474,幕後結果!$AB$9:$AK$18)))*252</f>
        <v>5.849080520782908E-2</v>
      </c>
      <c r="BA474" s="116">
        <f t="shared" si="103"/>
        <v>0.24184872380855987</v>
      </c>
      <c r="BB474" s="92">
        <f t="shared" si="104"/>
        <v>-1.0111689930790613</v>
      </c>
      <c r="BC474" s="50"/>
      <c r="BD474" s="50"/>
    </row>
    <row r="475" spans="1:56">
      <c r="A475" s="85">
        <v>474</v>
      </c>
      <c r="B475" s="116">
        <v>0.59802622966908925</v>
      </c>
      <c r="C475" s="116">
        <v>0.17693030019833422</v>
      </c>
      <c r="D475" s="116">
        <v>0.51098394759366461</v>
      </c>
      <c r="E475" s="116">
        <v>0.75908321315709837</v>
      </c>
      <c r="F475" s="116">
        <v>0.5383764824278594</v>
      </c>
      <c r="G475" s="116">
        <v>0.1190105948915352</v>
      </c>
      <c r="H475" s="116">
        <v>0.60383731820088626</v>
      </c>
      <c r="I475" s="116">
        <v>0.58035618133102052</v>
      </c>
      <c r="J475" s="116">
        <v>0.35123376693526343</v>
      </c>
      <c r="K475" s="94">
        <v>0.35209450701805678</v>
      </c>
      <c r="L475" s="95"/>
      <c r="M475" s="96">
        <v>474</v>
      </c>
      <c r="N475" s="119">
        <v>0.24824152327518406</v>
      </c>
      <c r="O475" s="119">
        <v>-0.92712699747867255</v>
      </c>
      <c r="P475" s="119">
        <v>2.7536153043781028E-2</v>
      </c>
      <c r="Q475" s="119">
        <v>0.70335655557327181</v>
      </c>
      <c r="R475" s="119">
        <v>9.6344417413712441E-2</v>
      </c>
      <c r="S475" s="119">
        <v>-1.1799472646809992</v>
      </c>
      <c r="T475" s="119">
        <v>0.26329220981476648</v>
      </c>
      <c r="U475" s="116">
        <v>0.20280475996461195</v>
      </c>
      <c r="V475" s="116">
        <v>-0.38199168279062762</v>
      </c>
      <c r="W475" s="88">
        <v>-0.37967185618292909</v>
      </c>
      <c r="X475" s="50"/>
      <c r="Y475" s="89">
        <v>474</v>
      </c>
      <c r="Z475" s="116">
        <f>(幕後結果!$AB$2+幕後結果!$AB$4*幕後結果_最佳化!$N1476)*12/3</f>
        <v>0.25991403680898661</v>
      </c>
      <c r="AA475" s="116">
        <f>(幕後結果!$AC$2+幕後結果!$AC$4*幕後結果_最佳化!$O1476)*12/3</f>
        <v>-2.6339988161072085</v>
      </c>
      <c r="AB475" s="116">
        <f>(幕後結果!$AD$2+幕後結果!$AD$4*幕後結果_最佳化!$P1476)*12/3</f>
        <v>0.46681691306522705</v>
      </c>
      <c r="AC475" s="116">
        <f>(幕後結果!$AE$2+幕後結果!$AE$4*幕後結果_最佳化!$Q1476)*12/3</f>
        <v>1.2587640904232309</v>
      </c>
      <c r="AD475" s="116">
        <f>(幕後結果!$AF$2+幕後結果!$AF$4*幕後結果_最佳化!$R1476)*12/3</f>
        <v>-6.5416346852841173E-2</v>
      </c>
      <c r="AE475" s="116">
        <f>(幕後結果!$AG$2+幕後結果!$AG$4*幕後結果_最佳化!$S1476)*12/3</f>
        <v>-0.31313079174743952</v>
      </c>
      <c r="AF475" s="116">
        <f>(幕後結果!$AH$2+幕後結果!$AH$4*幕後結果_最佳化!$T1476)*12/3</f>
        <v>1.4917642220124974</v>
      </c>
      <c r="AG475" s="116">
        <f>(幕後結果!$AI$2+幕後結果!$AI$4*幕後結果_最佳化!$U1476)*12/3</f>
        <v>-0.48596083247968541</v>
      </c>
      <c r="AH475" s="116">
        <f>(幕後結果!$AJ$2+幕後結果!$AJ$4*幕後結果_最佳化!$V1476)*12/3</f>
        <v>-0.27193861879649489</v>
      </c>
      <c r="AI475" s="90">
        <f>(幕後結果!$AK$2+幕後結果!$AK$4*幕後結果_最佳化!$W1476)*12/3</f>
        <v>-0.6982079960602241</v>
      </c>
      <c r="AJ475" s="50"/>
      <c r="AK475" s="50"/>
      <c r="AL475" s="50"/>
      <c r="AM475" s="98">
        <v>474</v>
      </c>
      <c r="AN475" s="116">
        <f t="shared" si="92"/>
        <v>0.14846991524796219</v>
      </c>
      <c r="AO475" s="116">
        <f t="shared" si="93"/>
        <v>0.12478074793716799</v>
      </c>
      <c r="AP475" s="116">
        <f t="shared" si="94"/>
        <v>8.2118724319290778E-2</v>
      </c>
      <c r="AQ475" s="116">
        <f t="shared" si="95"/>
        <v>2.4945377985822831E-2</v>
      </c>
      <c r="AR475" s="116">
        <f t="shared" si="96"/>
        <v>0.1191965516992355</v>
      </c>
      <c r="AS475" s="116">
        <f t="shared" si="97"/>
        <v>0.14966868001132713</v>
      </c>
      <c r="AT475" s="116">
        <f t="shared" si="98"/>
        <v>9.199092329299359E-2</v>
      </c>
      <c r="AU475" s="116">
        <f t="shared" si="99"/>
        <v>0.13480677409084116</v>
      </c>
      <c r="AV475" s="116">
        <f t="shared" si="100"/>
        <v>1.8104162119700729E-2</v>
      </c>
      <c r="AW475" s="116">
        <f t="shared" si="101"/>
        <v>0.10591814329565824</v>
      </c>
      <c r="AX475" s="116">
        <f t="shared" si="102"/>
        <v>1.0000000000000002</v>
      </c>
      <c r="AY475" s="116">
        <f>SUMPRODUCT(AN475:AW475,幕後結果_最佳化!$Z$1005:$AI$1005)</f>
        <v>-0.11700666199664395</v>
      </c>
      <c r="AZ475" s="116">
        <f>(SUMPRODUCT(AN475:AW475,MMULT(AN475:AW475,幕後結果!$AB$9:$AK$18)))*252</f>
        <v>5.1663263400677416E-2</v>
      </c>
      <c r="BA475" s="116">
        <f t="shared" si="103"/>
        <v>0.22729554197273077</v>
      </c>
      <c r="BB475" s="92">
        <f t="shared" si="104"/>
        <v>-0.70351869028662406</v>
      </c>
      <c r="BC475" s="50"/>
      <c r="BD475" s="50"/>
    </row>
    <row r="476" spans="1:56">
      <c r="A476" s="85">
        <v>475</v>
      </c>
      <c r="B476" s="116">
        <v>0.48900583880828319</v>
      </c>
      <c r="C476" s="116">
        <v>0.74817580394088878</v>
      </c>
      <c r="D476" s="116">
        <v>4.6962419016009171E-2</v>
      </c>
      <c r="E476" s="116">
        <v>0.63173908708767046</v>
      </c>
      <c r="F476" s="116">
        <v>0.85618184712961165</v>
      </c>
      <c r="G476" s="116">
        <v>0.54032737354293436</v>
      </c>
      <c r="H476" s="116">
        <v>0.54244908462608188</v>
      </c>
      <c r="I476" s="116">
        <v>0.14889731033966802</v>
      </c>
      <c r="J476" s="116">
        <v>0.58227177811242137</v>
      </c>
      <c r="K476" s="94">
        <v>0.17309159695382137</v>
      </c>
      <c r="L476" s="95"/>
      <c r="M476" s="96">
        <v>475</v>
      </c>
      <c r="N476" s="119">
        <v>-2.7561764454428976E-2</v>
      </c>
      <c r="O476" s="119">
        <v>0.66876030473893344</v>
      </c>
      <c r="P476" s="119">
        <v>-1.6750478789377745</v>
      </c>
      <c r="Q476" s="119">
        <v>0.3364628974501454</v>
      </c>
      <c r="R476" s="119">
        <v>1.0633212189064822</v>
      </c>
      <c r="S476" s="119">
        <v>0.1012585076859185</v>
      </c>
      <c r="T476" s="119">
        <v>0.10660565672167648</v>
      </c>
      <c r="U476" s="116">
        <v>-1.0411743870065167</v>
      </c>
      <c r="V476" s="116">
        <v>0.20770867494804671</v>
      </c>
      <c r="W476" s="88">
        <v>-0.9420184501725215</v>
      </c>
      <c r="X476" s="50"/>
      <c r="Y476" s="89">
        <v>475</v>
      </c>
      <c r="Z476" s="116">
        <f>(幕後結果!$AB$2+幕後結果!$AB$4*幕後結果_最佳化!$N1477)*12/3</f>
        <v>-8.2509644534366239E-2</v>
      </c>
      <c r="AA476" s="116">
        <f>(幕後結果!$AC$2+幕後結果!$AC$4*幕後結果_最佳化!$O1477)*12/3</f>
        <v>-0.45871291822155474</v>
      </c>
      <c r="AB476" s="116">
        <f>(幕後結果!$AD$2+幕後結果!$AD$4*幕後結果_最佳化!$P1477)*12/3</f>
        <v>-0.9285087925740062</v>
      </c>
      <c r="AC476" s="116">
        <f>(幕後結果!$AE$2+幕後結果!$AE$4*幕後結果_最佳化!$Q1477)*12/3</f>
        <v>0.85104549930501106</v>
      </c>
      <c r="AD476" s="116">
        <f>(幕後結果!$AF$2+幕後結果!$AF$4*幕後結果_最佳化!$R1477)*12/3</f>
        <v>0.57489515677730019</v>
      </c>
      <c r="AE476" s="116">
        <f>(幕後結果!$AG$2+幕後結果!$AG$4*幕後結果_最佳化!$S1477)*12/3</f>
        <v>0.55102553879580418</v>
      </c>
      <c r="AF476" s="116">
        <f>(幕後結果!$AH$2+幕後結果!$AH$4*幕後結果_最佳化!$T1477)*12/3</f>
        <v>1.3381770279635947</v>
      </c>
      <c r="AG476" s="116">
        <f>(幕後結果!$AI$2+幕後結果!$AI$4*幕後結果_最佳化!$U1477)*12/3</f>
        <v>-1.9040873569516414</v>
      </c>
      <c r="AH476" s="116">
        <f>(幕後結果!$AJ$2+幕後結果!$AJ$4*幕後結果_最佳化!$V1477)*12/3</f>
        <v>0.28905009081925237</v>
      </c>
      <c r="AI476" s="90">
        <f>(幕後結果!$AK$2+幕後結果!$AK$4*幕後結果_最佳化!$W1477)*12/3</f>
        <v>-0.5873869648066099</v>
      </c>
      <c r="AJ476" s="50"/>
      <c r="AK476" s="50"/>
      <c r="AL476" s="50"/>
      <c r="AM476" s="98">
        <v>475</v>
      </c>
      <c r="AN476" s="116">
        <f t="shared" si="92"/>
        <v>0.12935262353642388</v>
      </c>
      <c r="AO476" s="116">
        <f t="shared" si="93"/>
        <v>3.4220507087487459E-2</v>
      </c>
      <c r="AP476" s="116">
        <f t="shared" si="94"/>
        <v>0.17945066562032633</v>
      </c>
      <c r="AQ476" s="116">
        <f t="shared" si="95"/>
        <v>0.12499336348727244</v>
      </c>
      <c r="AR476" s="116">
        <f t="shared" si="96"/>
        <v>6.0421230161997498E-2</v>
      </c>
      <c r="AS476" s="116">
        <f t="shared" si="97"/>
        <v>0.18360246284887993</v>
      </c>
      <c r="AT476" s="116">
        <f t="shared" si="98"/>
        <v>5.2497482725885065E-2</v>
      </c>
      <c r="AU476" s="116">
        <f t="shared" si="99"/>
        <v>3.8831759556620819E-2</v>
      </c>
      <c r="AV476" s="116">
        <f t="shared" si="100"/>
        <v>0.12439225278810338</v>
      </c>
      <c r="AW476" s="116">
        <f t="shared" si="101"/>
        <v>7.2237652187003218E-2</v>
      </c>
      <c r="AX476" s="116">
        <f t="shared" si="102"/>
        <v>0.99999999999999989</v>
      </c>
      <c r="AY476" s="116">
        <f>SUMPRODUCT(AN476:AW476,幕後結果_最佳化!$Z$1005:$AI$1005)</f>
        <v>0.21661275659547236</v>
      </c>
      <c r="AZ476" s="116">
        <f>(SUMPRODUCT(AN476:AW476,MMULT(AN476:AW476,幕後結果!$AB$9:$AK$18)))*252</f>
        <v>5.0562119725617916E-2</v>
      </c>
      <c r="BA476" s="116">
        <f t="shared" si="103"/>
        <v>0.22486022263979441</v>
      </c>
      <c r="BB476" s="92">
        <f t="shared" si="104"/>
        <v>0.77253662100007958</v>
      </c>
      <c r="BC476" s="50"/>
      <c r="BD476" s="50"/>
    </row>
    <row r="477" spans="1:56">
      <c r="A477" s="85">
        <v>476</v>
      </c>
      <c r="B477" s="116">
        <v>0.24418531808106159</v>
      </c>
      <c r="C477" s="116">
        <v>0.2952183287845429</v>
      </c>
      <c r="D477" s="116">
        <v>8.1482029632426789E-2</v>
      </c>
      <c r="E477" s="116">
        <v>9.4100531613690475E-2</v>
      </c>
      <c r="F477" s="116">
        <v>0.78478451514264025</v>
      </c>
      <c r="G477" s="116">
        <v>0.79137922725473508</v>
      </c>
      <c r="H477" s="116">
        <v>0.72752574246386592</v>
      </c>
      <c r="I477" s="116">
        <v>0.76530605887075454</v>
      </c>
      <c r="J477" s="116">
        <v>0.67286566254540103</v>
      </c>
      <c r="K477" s="94">
        <v>0.30967783260092019</v>
      </c>
      <c r="L477" s="95"/>
      <c r="M477" s="96">
        <v>476</v>
      </c>
      <c r="N477" s="119">
        <v>-0.69290266653789467</v>
      </c>
      <c r="O477" s="119">
        <v>-0.53820336443465455</v>
      </c>
      <c r="P477" s="119">
        <v>-1.3951717316988317</v>
      </c>
      <c r="Q477" s="119">
        <v>-1.31591949942122</v>
      </c>
      <c r="R477" s="119">
        <v>0.78845438569282955</v>
      </c>
      <c r="S477" s="119">
        <v>0.81121616256346041</v>
      </c>
      <c r="T477" s="119">
        <v>0.60534691505800631</v>
      </c>
      <c r="U477" s="116">
        <v>0.72347536750066543</v>
      </c>
      <c r="V477" s="116">
        <v>0.4478399973832819</v>
      </c>
      <c r="W477" s="88">
        <v>-0.49676374395309214</v>
      </c>
      <c r="X477" s="50"/>
      <c r="Y477" s="89">
        <v>476</v>
      </c>
      <c r="Z477" s="116">
        <f>(幕後結果!$AB$2+幕後結果!$AB$4*幕後結果_最佳化!$N1478)*12/3</f>
        <v>-0.90856390558103628</v>
      </c>
      <c r="AA477" s="116">
        <f>(幕後結果!$AC$2+幕後結果!$AC$4*幕後結果_最佳化!$O1478)*12/3</f>
        <v>-2.1798050687986805</v>
      </c>
      <c r="AB477" s="116">
        <f>(幕後結果!$AD$2+幕後結果!$AD$4*幕後結果_最佳化!$P1478)*12/3</f>
        <v>-1.0091242478836921</v>
      </c>
      <c r="AC477" s="116">
        <f>(幕後結果!$AE$2+幕後結果!$AE$4*幕後結果_最佳化!$Q1478)*12/3</f>
        <v>-0.52967297817257464</v>
      </c>
      <c r="AD477" s="116">
        <f>(幕後結果!$AF$2+幕後結果!$AF$4*幕後結果_最佳化!$R1478)*12/3</f>
        <v>0.17281870009015479</v>
      </c>
      <c r="AE477" s="116">
        <f>(幕後結果!$AG$2+幕後結果!$AG$4*幕後結果_最佳化!$S1478)*12/3</f>
        <v>-0.26880575214155222</v>
      </c>
      <c r="AF477" s="116">
        <f>(幕後結果!$AH$2+幕後結果!$AH$4*幕後結果_最佳化!$T1478)*12/3</f>
        <v>1.7466976980332667</v>
      </c>
      <c r="AG477" s="116">
        <f>(幕後結果!$AI$2+幕後結果!$AI$4*幕後結果_最佳化!$U1478)*12/3</f>
        <v>-0.12802317982192113</v>
      </c>
      <c r="AH477" s="116">
        <f>(幕後結果!$AJ$2+幕後結果!$AJ$4*幕後結果_最佳化!$V1478)*12/3</f>
        <v>0.19788701019974866</v>
      </c>
      <c r="AI477" s="90">
        <f>(幕後結果!$AK$2+幕後結果!$AK$4*幕後結果_最佳化!$W1478)*12/3</f>
        <v>-0.70098620430129843</v>
      </c>
      <c r="AJ477" s="50"/>
      <c r="AK477" s="50"/>
      <c r="AL477" s="50"/>
      <c r="AM477" s="98">
        <v>476</v>
      </c>
      <c r="AN477" s="116">
        <f t="shared" si="92"/>
        <v>0.13256707132486195</v>
      </c>
      <c r="AO477" s="116">
        <f t="shared" si="93"/>
        <v>0.10777489976275553</v>
      </c>
      <c r="AP477" s="116">
        <f t="shared" si="94"/>
        <v>0.15497360928496862</v>
      </c>
      <c r="AQ477" s="116">
        <f t="shared" si="95"/>
        <v>7.8418265706930099E-2</v>
      </c>
      <c r="AR477" s="116">
        <f t="shared" si="96"/>
        <v>0.1169497796282897</v>
      </c>
      <c r="AS477" s="116">
        <f t="shared" si="97"/>
        <v>3.0167880404101902E-2</v>
      </c>
      <c r="AT477" s="116">
        <f t="shared" si="98"/>
        <v>8.4088552414187931E-2</v>
      </c>
      <c r="AU477" s="116">
        <f t="shared" si="99"/>
        <v>3.808731702653697E-2</v>
      </c>
      <c r="AV477" s="116">
        <f t="shared" si="100"/>
        <v>7.8398465680203269E-2</v>
      </c>
      <c r="AW477" s="116">
        <f t="shared" si="101"/>
        <v>0.17857415876716398</v>
      </c>
      <c r="AX477" s="116">
        <f t="shared" si="102"/>
        <v>0.99999999999999989</v>
      </c>
      <c r="AY477" s="116">
        <f>SUMPRODUCT(AN477:AW477,幕後結果_最佳化!$Z$1005:$AI$1005)</f>
        <v>-4.4191145571080975E-3</v>
      </c>
      <c r="AZ477" s="116">
        <f>(SUMPRODUCT(AN477:AW477,MMULT(AN477:AW477,幕後結果!$AB$9:$AK$18)))*252</f>
        <v>4.3543648978523107E-2</v>
      </c>
      <c r="BA477" s="116">
        <f t="shared" si="103"/>
        <v>0.20867115032635228</v>
      </c>
      <c r="BB477" s="92">
        <f t="shared" si="104"/>
        <v>-0.22676404708127182</v>
      </c>
      <c r="BC477" s="50"/>
      <c r="BD477" s="50"/>
    </row>
    <row r="478" spans="1:56">
      <c r="A478" s="85">
        <v>477</v>
      </c>
      <c r="B478" s="116">
        <v>0.58120210717149168</v>
      </c>
      <c r="C478" s="116">
        <v>0.53464788463278445</v>
      </c>
      <c r="D478" s="116">
        <v>0.97898787712951152</v>
      </c>
      <c r="E478" s="116">
        <v>0.87548021075181448</v>
      </c>
      <c r="F478" s="116">
        <v>0.47356183719676359</v>
      </c>
      <c r="G478" s="116">
        <v>0.56299456633590728</v>
      </c>
      <c r="H478" s="116">
        <v>0.97718086174019758</v>
      </c>
      <c r="I478" s="116">
        <v>0.24399790004758226</v>
      </c>
      <c r="J478" s="116">
        <v>0.23268401500548741</v>
      </c>
      <c r="K478" s="94">
        <v>0.42791721655248049</v>
      </c>
      <c r="L478" s="95"/>
      <c r="M478" s="96">
        <v>477</v>
      </c>
      <c r="N478" s="119">
        <v>0.2049697161879199</v>
      </c>
      <c r="O478" s="119">
        <v>8.6958837873400419E-2</v>
      </c>
      <c r="P478" s="119">
        <v>2.0332799688747381</v>
      </c>
      <c r="Q478" s="119">
        <v>1.152685296934582</v>
      </c>
      <c r="R478" s="119">
        <v>-6.6319229004971975E-2</v>
      </c>
      <c r="S478" s="119">
        <v>0.15856593725478052</v>
      </c>
      <c r="T478" s="119">
        <v>1.9987235219659807</v>
      </c>
      <c r="U478" s="116">
        <v>-0.69350004102267382</v>
      </c>
      <c r="V478" s="116">
        <v>-0.73003624492305175</v>
      </c>
      <c r="W478" s="88">
        <v>-0.18167927286764288</v>
      </c>
      <c r="X478" s="50"/>
      <c r="Y478" s="89">
        <v>477</v>
      </c>
      <c r="Z478" s="116">
        <f>(幕後結果!$AB$2+幕後結果!$AB$4*幕後結果_最佳化!$N1479)*12/3</f>
        <v>0.20618990754578989</v>
      </c>
      <c r="AA478" s="116">
        <f>(幕後結果!$AC$2+幕後結果!$AC$4*幕後結果_最佳化!$O1479)*12/3</f>
        <v>-1.2402742541728959</v>
      </c>
      <c r="AB478" s="116">
        <f>(幕後結果!$AD$2+幕後結果!$AD$4*幕後結果_最佳化!$P1479)*12/3</f>
        <v>2.2936441119785811</v>
      </c>
      <c r="AC478" s="116">
        <f>(幕後結果!$AE$2+幕後結果!$AE$4*幕後結果_最佳化!$Q1479)*12/3</f>
        <v>2.230309448495599</v>
      </c>
      <c r="AD478" s="116">
        <f>(幕後結果!$AF$2+幕後結果!$AF$4*幕後結果_最佳化!$R1479)*12/3</f>
        <v>0.17062702980823882</v>
      </c>
      <c r="AE478" s="116">
        <f>(幕後結果!$AG$2+幕後結果!$AG$4*幕後結果_最佳化!$S1479)*12/3</f>
        <v>1.5174061768787634</v>
      </c>
      <c r="AF478" s="116">
        <f>(幕後結果!$AH$2+幕後結果!$AH$4*幕後結果_最佳化!$T1479)*12/3</f>
        <v>3.0920728894823113</v>
      </c>
      <c r="AG478" s="116">
        <f>(幕後結果!$AI$2+幕後結果!$AI$4*幕後結果_最佳化!$U1479)*12/3</f>
        <v>-1.5639113438514214</v>
      </c>
      <c r="AH478" s="116">
        <f>(幕後結果!$AJ$2+幕後結果!$AJ$4*幕後結果_最佳化!$V1479)*12/3</f>
        <v>0.25040382327783123</v>
      </c>
      <c r="AI478" s="90">
        <f>(幕後結果!$AK$2+幕後結果!$AK$4*幕後結果_最佳化!$W1479)*12/3</f>
        <v>-0.2990092501189448</v>
      </c>
      <c r="AJ478" s="50"/>
      <c r="AK478" s="50"/>
      <c r="AL478" s="50"/>
      <c r="AM478" s="98">
        <v>477</v>
      </c>
      <c r="AN478" s="116">
        <f t="shared" si="92"/>
        <v>1.8772961255731097E-2</v>
      </c>
      <c r="AO478" s="116">
        <f t="shared" si="93"/>
        <v>0.11953452856345032</v>
      </c>
      <c r="AP478" s="116">
        <f t="shared" si="94"/>
        <v>0.11406780347624709</v>
      </c>
      <c r="AQ478" s="116">
        <f t="shared" si="95"/>
        <v>5.5141141899769645E-2</v>
      </c>
      <c r="AR478" s="116">
        <f t="shared" si="96"/>
        <v>2.2318648758702406E-2</v>
      </c>
      <c r="AS478" s="116">
        <f t="shared" si="97"/>
        <v>0.13713195691594585</v>
      </c>
      <c r="AT478" s="116">
        <f t="shared" si="98"/>
        <v>0.13504368708536257</v>
      </c>
      <c r="AU478" s="116">
        <f t="shared" si="99"/>
        <v>0.11569696001417955</v>
      </c>
      <c r="AV478" s="116">
        <f t="shared" si="100"/>
        <v>0.15701373905136012</v>
      </c>
      <c r="AW478" s="116">
        <f t="shared" si="101"/>
        <v>0.12527857297925141</v>
      </c>
      <c r="AX478" s="116">
        <f t="shared" si="102"/>
        <v>1</v>
      </c>
      <c r="AY478" s="116">
        <f>SUMPRODUCT(AN478:AW478,幕後結果_最佳化!$Z$1005:$AI$1005)</f>
        <v>1.3012655965380031E-2</v>
      </c>
      <c r="AZ478" s="116">
        <f>(SUMPRODUCT(AN478:AW478,MMULT(AN478:AW478,幕後結果!$AB$9:$AK$18)))*252</f>
        <v>4.740679909535666E-2</v>
      </c>
      <c r="BA478" s="116">
        <f t="shared" si="103"/>
        <v>0.21773102465050004</v>
      </c>
      <c r="BB478" s="92">
        <f t="shared" si="104"/>
        <v>-0.13726727315317089</v>
      </c>
      <c r="BC478" s="50"/>
      <c r="BD478" s="50"/>
    </row>
    <row r="479" spans="1:56">
      <c r="A479" s="85">
        <v>478</v>
      </c>
      <c r="B479" s="116">
        <v>0.6698212434879609</v>
      </c>
      <c r="C479" s="116">
        <v>0.70956654564790211</v>
      </c>
      <c r="D479" s="116">
        <v>0.46147409466599498</v>
      </c>
      <c r="E479" s="116">
        <v>0.5459666822785787</v>
      </c>
      <c r="F479" s="116">
        <v>0.47548363612998656</v>
      </c>
      <c r="G479" s="116">
        <v>0.36732418352242102</v>
      </c>
      <c r="H479" s="116">
        <v>0.74066969128388083</v>
      </c>
      <c r="I479" s="116">
        <v>0.10301671321690575</v>
      </c>
      <c r="J479" s="116">
        <v>0.90898998096976436</v>
      </c>
      <c r="K479" s="94">
        <v>0.48426850193432602</v>
      </c>
      <c r="L479" s="95"/>
      <c r="M479" s="96">
        <v>478</v>
      </c>
      <c r="N479" s="119">
        <v>0.43941961949783109</v>
      </c>
      <c r="O479" s="119">
        <v>0.55211887812200278</v>
      </c>
      <c r="P479" s="119">
        <v>-9.6720714287219012E-2</v>
      </c>
      <c r="Q479" s="119">
        <v>0.11547752285444746</v>
      </c>
      <c r="R479" s="119">
        <v>-6.1492142101210394E-2</v>
      </c>
      <c r="S479" s="119">
        <v>-0.3389487123253665</v>
      </c>
      <c r="T479" s="119">
        <v>0.64541140040654632</v>
      </c>
      <c r="U479" s="116">
        <v>-1.2645479365632917</v>
      </c>
      <c r="V479" s="116">
        <v>1.3345610961767018</v>
      </c>
      <c r="W479" s="88">
        <v>-3.9443242899226086E-2</v>
      </c>
      <c r="X479" s="50"/>
      <c r="Y479" s="89">
        <v>478</v>
      </c>
      <c r="Z479" s="116">
        <f>(幕後結果!$AB$2+幕後結果!$AB$4*幕後結果_最佳化!$N1480)*12/3</f>
        <v>0.49727127805025434</v>
      </c>
      <c r="AA479" s="116">
        <f>(幕後結果!$AC$2+幕後結果!$AC$4*幕後結果_最佳化!$O1480)*12/3</f>
        <v>-0.57887959850898729</v>
      </c>
      <c r="AB479" s="116">
        <f>(幕後結果!$AD$2+幕後結果!$AD$4*幕後結果_最佳化!$P1480)*12/3</f>
        <v>0.5670355781714681</v>
      </c>
      <c r="AC479" s="116">
        <f>(幕後結果!$AE$2+幕後結果!$AE$4*幕後結果_最佳化!$Q1480)*12/3</f>
        <v>1.0705019956478512</v>
      </c>
      <c r="AD479" s="116">
        <f>(幕後結果!$AF$2+幕後結果!$AF$4*幕後結果_最佳化!$R1480)*12/3</f>
        <v>-7.725374586245079E-2</v>
      </c>
      <c r="AE479" s="116">
        <f>(幕後結果!$AG$2+幕後結果!$AG$4*幕後結果_最佳化!$S1480)*12/3</f>
        <v>0.35955127048376861</v>
      </c>
      <c r="AF479" s="116">
        <f>(幕後結果!$AH$2+幕後結果!$AH$4*幕後結果_最佳化!$T1480)*12/3</f>
        <v>1.8506492779377142</v>
      </c>
      <c r="AG479" s="116">
        <f>(幕後結果!$AI$2+幕後結果!$AI$4*幕後結果_最佳化!$U1480)*12/3</f>
        <v>-2.1302303977279875</v>
      </c>
      <c r="AH479" s="116">
        <f>(幕後結果!$AJ$2+幕後結果!$AJ$4*幕後結果_最佳化!$V1480)*12/3</f>
        <v>1.2760701922269748</v>
      </c>
      <c r="AI479" s="90">
        <f>(幕後結果!$AK$2+幕後結果!$AK$4*幕後結果_最佳化!$W1480)*12/3</f>
        <v>-0.25438623351190071</v>
      </c>
      <c r="AJ479" s="50"/>
      <c r="AK479" s="50"/>
      <c r="AL479" s="50"/>
      <c r="AM479" s="98">
        <v>478</v>
      </c>
      <c r="AN479" s="116">
        <f t="shared" si="92"/>
        <v>2.5688656938384949E-3</v>
      </c>
      <c r="AO479" s="116">
        <f t="shared" si="93"/>
        <v>7.712265524511501E-2</v>
      </c>
      <c r="AP479" s="116">
        <f t="shared" si="94"/>
        <v>0.15082171048701185</v>
      </c>
      <c r="AQ479" s="116">
        <f t="shared" si="95"/>
        <v>3.4075890710929937E-2</v>
      </c>
      <c r="AR479" s="116">
        <f t="shared" si="96"/>
        <v>4.5955909186132342E-2</v>
      </c>
      <c r="AS479" s="116">
        <f t="shared" si="97"/>
        <v>0.12845371817998791</v>
      </c>
      <c r="AT479" s="116">
        <f t="shared" si="98"/>
        <v>0.15178678412546776</v>
      </c>
      <c r="AU479" s="116">
        <f t="shared" si="99"/>
        <v>2.3714058224828336E-2</v>
      </c>
      <c r="AV479" s="116">
        <f t="shared" si="100"/>
        <v>0.1629345143420857</v>
      </c>
      <c r="AW479" s="116">
        <f t="shared" si="101"/>
        <v>0.22256589380460282</v>
      </c>
      <c r="AX479" s="116">
        <f t="shared" si="102"/>
        <v>1.0000000000000002</v>
      </c>
      <c r="AY479" s="116">
        <f>SUMPRODUCT(AN479:AW479,幕後結果_最佳化!$Z$1005:$AI$1005)</f>
        <v>0.12034217680022403</v>
      </c>
      <c r="AZ479" s="116">
        <f>(SUMPRODUCT(AN479:AW479,MMULT(AN479:AW479,幕後結果!$AB$9:$AK$18)))*252</f>
        <v>4.2439370518184263E-2</v>
      </c>
      <c r="BA479" s="116">
        <f t="shared" si="103"/>
        <v>0.20600818070694246</v>
      </c>
      <c r="BB479" s="92">
        <f t="shared" si="104"/>
        <v>0.37591796857033372</v>
      </c>
      <c r="BC479" s="50"/>
      <c r="BD479" s="50"/>
    </row>
    <row r="480" spans="1:56">
      <c r="A480" s="85">
        <v>479</v>
      </c>
      <c r="B480" s="116">
        <v>0.93637265976635153</v>
      </c>
      <c r="C480" s="116">
        <v>0.87741895858609764</v>
      </c>
      <c r="D480" s="116">
        <v>0.10177311875356843</v>
      </c>
      <c r="E480" s="116">
        <v>0.91607918142135669</v>
      </c>
      <c r="F480" s="116">
        <v>0.57276238915017719</v>
      </c>
      <c r="G480" s="116">
        <v>0.61623834823389401</v>
      </c>
      <c r="H480" s="116">
        <v>0.71190462525457976</v>
      </c>
      <c r="I480" s="116">
        <v>0.57418363624071933</v>
      </c>
      <c r="J480" s="116">
        <v>0.21110022579064003</v>
      </c>
      <c r="K480" s="94">
        <v>0.7616020672804773</v>
      </c>
      <c r="L480" s="95"/>
      <c r="M480" s="96">
        <v>479</v>
      </c>
      <c r="N480" s="119">
        <v>1.5250177098552373</v>
      </c>
      <c r="O480" s="119">
        <v>1.1621806747458956</v>
      </c>
      <c r="P480" s="119">
        <v>-1.2715129102470974</v>
      </c>
      <c r="Q480" s="119">
        <v>1.3791722975306175</v>
      </c>
      <c r="R480" s="119">
        <v>0.18341141272705483</v>
      </c>
      <c r="S480" s="119">
        <v>0.29561606509519733</v>
      </c>
      <c r="T480" s="119">
        <v>0.55895746505798038</v>
      </c>
      <c r="U480" s="116">
        <v>0.18703559126904729</v>
      </c>
      <c r="V480" s="116">
        <v>-0.80260954169807863</v>
      </c>
      <c r="W480" s="88">
        <v>0.71146543059564427</v>
      </c>
      <c r="X480" s="50"/>
      <c r="Y480" s="89">
        <v>479</v>
      </c>
      <c r="Z480" s="116">
        <f>(幕後結果!$AB$2+幕後結果!$AB$4*幕後結果_最佳化!$N1481)*12/3</f>
        <v>1.8450960179929161</v>
      </c>
      <c r="AA480" s="116">
        <f>(幕後結果!$AC$2+幕後結果!$AC$4*幕後結果_最佳化!$O1481)*12/3</f>
        <v>0.35615231779801837</v>
      </c>
      <c r="AB480" s="116">
        <f>(幕後結果!$AD$2+幕後結果!$AD$4*幕後結果_最佳化!$P1481)*12/3</f>
        <v>-6.1348021753946935E-2</v>
      </c>
      <c r="AC480" s="116">
        <f>(幕後結果!$AE$2+幕後結果!$AE$4*幕後結果_最佳化!$Q1481)*12/3</f>
        <v>1.8801509775313485</v>
      </c>
      <c r="AD480" s="116">
        <f>(幕後結果!$AF$2+幕後結果!$AF$4*幕後結果_最佳化!$R1481)*12/3</f>
        <v>0.1036503500387302</v>
      </c>
      <c r="AE480" s="116">
        <f>(幕後結果!$AG$2+幕後結果!$AG$4*幕後結果_最佳化!$S1481)*12/3</f>
        <v>1.7137889853115684</v>
      </c>
      <c r="AF480" s="116">
        <f>(幕後結果!$AH$2+幕後結果!$AH$4*幕後結果_最佳化!$T1481)*12/3</f>
        <v>1.8258047014483862</v>
      </c>
      <c r="AG480" s="116">
        <f>(幕後結果!$AI$2+幕後結果!$AI$4*幕後結果_最佳化!$U1481)*12/3</f>
        <v>0.11916346038427472</v>
      </c>
      <c r="AH480" s="116">
        <f>(幕後結果!$AJ$2+幕後結果!$AJ$4*幕後結果_最佳化!$V1481)*12/3</f>
        <v>0.28380784636352785</v>
      </c>
      <c r="AI480" s="90">
        <f>(幕後結果!$AK$2+幕後結果!$AK$4*幕後結果_最佳化!$W1481)*12/3</f>
        <v>0.51906874761305977</v>
      </c>
      <c r="AJ480" s="50"/>
      <c r="AK480" s="50"/>
      <c r="AL480" s="50"/>
      <c r="AM480" s="98">
        <v>479</v>
      </c>
      <c r="AN480" s="116">
        <f t="shared" si="92"/>
        <v>9.0491269424219284E-2</v>
      </c>
      <c r="AO480" s="116">
        <f t="shared" si="93"/>
        <v>0.14983429556055672</v>
      </c>
      <c r="AP480" s="116">
        <f t="shared" si="94"/>
        <v>0.10786575983697486</v>
      </c>
      <c r="AQ480" s="116">
        <f t="shared" si="95"/>
        <v>0.13659373968969671</v>
      </c>
      <c r="AR480" s="116">
        <f t="shared" si="96"/>
        <v>4.8783434876273742E-2</v>
      </c>
      <c r="AS480" s="116">
        <f t="shared" si="97"/>
        <v>6.3382032187440568E-2</v>
      </c>
      <c r="AT480" s="116">
        <f t="shared" si="98"/>
        <v>0.11677179880753076</v>
      </c>
      <c r="AU480" s="116">
        <f t="shared" si="99"/>
        <v>8.1842921396845722E-2</v>
      </c>
      <c r="AV480" s="116">
        <f t="shared" si="100"/>
        <v>0.11036414604012053</v>
      </c>
      <c r="AW480" s="116">
        <f t="shared" si="101"/>
        <v>9.4070602180341065E-2</v>
      </c>
      <c r="AX480" s="116">
        <f t="shared" si="102"/>
        <v>0.99999999999999989</v>
      </c>
      <c r="AY480" s="116">
        <f>SUMPRODUCT(AN480:AW480,幕後結果_最佳化!$Z$1005:$AI$1005)</f>
        <v>2.8037196678351986E-2</v>
      </c>
      <c r="AZ480" s="116">
        <f>(SUMPRODUCT(AN480:AW480,MMULT(AN480:AW480,幕後結果!$AB$9:$AK$18)))*252</f>
        <v>4.7213324766202915E-2</v>
      </c>
      <c r="BA480" s="116">
        <f t="shared" si="103"/>
        <v>0.21728627376390555</v>
      </c>
      <c r="BB480" s="92">
        <f t="shared" si="104"/>
        <v>-6.8401943041267912E-2</v>
      </c>
      <c r="BC480" s="50"/>
      <c r="BD480" s="50"/>
    </row>
    <row r="481" spans="1:56">
      <c r="A481" s="85">
        <v>480</v>
      </c>
      <c r="B481" s="116">
        <v>0.71512983951474807</v>
      </c>
      <c r="C481" s="116">
        <v>0.4325649341151756</v>
      </c>
      <c r="D481" s="116">
        <v>0.23495582537524329</v>
      </c>
      <c r="E481" s="116">
        <v>0.50598882360461483</v>
      </c>
      <c r="F481" s="116">
        <v>0.85349617987807047</v>
      </c>
      <c r="G481" s="116">
        <v>0.24413783086047847</v>
      </c>
      <c r="H481" s="116">
        <v>0.77464509988526276</v>
      </c>
      <c r="I481" s="116">
        <v>0.92213904185068896</v>
      </c>
      <c r="J481" s="116">
        <v>0.76897321572983146</v>
      </c>
      <c r="K481" s="94">
        <v>7.2283851117018072E-2</v>
      </c>
      <c r="L481" s="95"/>
      <c r="M481" s="96">
        <v>480</v>
      </c>
      <c r="N481" s="119">
        <v>0.56843398264763201</v>
      </c>
      <c r="O481" s="119">
        <v>-0.16984775655928011</v>
      </c>
      <c r="P481" s="119">
        <v>-0.7226228095903442</v>
      </c>
      <c r="Q481" s="119">
        <v>1.5012318447006831E-2</v>
      </c>
      <c r="R481" s="119">
        <v>1.0515465529565278</v>
      </c>
      <c r="S481" s="119">
        <v>-0.6930540034647118</v>
      </c>
      <c r="T481" s="119">
        <v>0.75423220920946454</v>
      </c>
      <c r="U481" s="116">
        <v>1.4196077212331784</v>
      </c>
      <c r="V481" s="116">
        <v>0.73546956560395804</v>
      </c>
      <c r="W481" s="88">
        <v>-1.458990573398439</v>
      </c>
      <c r="X481" s="50"/>
      <c r="Y481" s="89">
        <v>480</v>
      </c>
      <c r="Z481" s="116">
        <f>(幕後結果!$AB$2+幕後結果!$AB$4*幕後結果_最佳化!$N1482)*12/3</f>
        <v>0.65744911182297217</v>
      </c>
      <c r="AA481" s="116">
        <f>(幕後結果!$AC$2+幕後結果!$AC$4*幕後結果_最佳化!$O1482)*12/3</f>
        <v>-1.5625928500243633</v>
      </c>
      <c r="AB481" s="116">
        <f>(幕後結果!$AD$2+幕後結果!$AD$4*幕後結果_最佳化!$P1482)*12/3</f>
        <v>-9.4310613937370613E-3</v>
      </c>
      <c r="AC481" s="116">
        <f>(幕後結果!$AE$2+幕後結果!$AE$4*幕後結果_最佳化!$Q1482)*12/3</f>
        <v>0.73286774792284637</v>
      </c>
      <c r="AD481" s="116">
        <f>(幕後結果!$AF$2+幕後結果!$AF$4*幕後結果_最佳化!$R1482)*12/3</f>
        <v>0.51783568643350875</v>
      </c>
      <c r="AE481" s="116">
        <f>(幕後結果!$AG$2+幕後結果!$AG$4*幕後結果_最佳化!$S1482)*12/3</f>
        <v>-0.11959956883009526</v>
      </c>
      <c r="AF481" s="116">
        <f>(幕後結果!$AH$2+幕後結果!$AH$4*幕後結果_最佳化!$T1482)*12/3</f>
        <v>2.2175746381858783</v>
      </c>
      <c r="AG481" s="116">
        <f>(幕後結果!$AI$2+幕後結果!$AI$4*幕後結果_最佳化!$U1482)*12/3</f>
        <v>1.2461840695050324</v>
      </c>
      <c r="AH481" s="116">
        <f>(幕後結果!$AJ$2+幕後結果!$AJ$4*幕後結果_最佳化!$V1482)*12/3</f>
        <v>1.0139407241185505</v>
      </c>
      <c r="AI481" s="90">
        <f>(幕後結果!$AK$2+幕後結果!$AK$4*幕後結果_最佳化!$W1482)*12/3</f>
        <v>-0.72672063191280811</v>
      </c>
      <c r="AJ481" s="50"/>
      <c r="AK481" s="50"/>
      <c r="AL481" s="50"/>
      <c r="AM481" s="98">
        <v>480</v>
      </c>
      <c r="AN481" s="116">
        <f t="shared" si="92"/>
        <v>0.13111843466176501</v>
      </c>
      <c r="AO481" s="116">
        <f t="shared" si="93"/>
        <v>8.1573552802558402E-2</v>
      </c>
      <c r="AP481" s="116">
        <f t="shared" si="94"/>
        <v>5.3229926941352215E-2</v>
      </c>
      <c r="AQ481" s="116">
        <f t="shared" si="95"/>
        <v>9.9659215954277791E-2</v>
      </c>
      <c r="AR481" s="116">
        <f t="shared" si="96"/>
        <v>0.28764670875052256</v>
      </c>
      <c r="AS481" s="116">
        <f t="shared" si="97"/>
        <v>0.19525970636049772</v>
      </c>
      <c r="AT481" s="116">
        <f t="shared" si="98"/>
        <v>5.0865505711764424E-2</v>
      </c>
      <c r="AU481" s="116">
        <f t="shared" si="99"/>
        <v>2.1242355644304653E-4</v>
      </c>
      <c r="AV481" s="116">
        <f t="shared" si="100"/>
        <v>1.3232213421088464E-2</v>
      </c>
      <c r="AW481" s="116">
        <f t="shared" si="101"/>
        <v>8.7202311839730262E-2</v>
      </c>
      <c r="AX481" s="116">
        <f t="shared" si="102"/>
        <v>0.99999999999999989</v>
      </c>
      <c r="AY481" s="116">
        <f>SUMPRODUCT(AN481:AW481,幕後結果_最佳化!$Z$1005:$AI$1005)</f>
        <v>7.2434851361887723E-2</v>
      </c>
      <c r="AZ481" s="116">
        <f>(SUMPRODUCT(AN481:AW481,MMULT(AN481:AW481,幕後結果!$AB$9:$AK$18)))*252</f>
        <v>4.5737902043330718E-2</v>
      </c>
      <c r="BA481" s="116">
        <f t="shared" si="103"/>
        <v>0.21386421403154554</v>
      </c>
      <c r="BB481" s="92">
        <f t="shared" si="104"/>
        <v>0.13810095109007461</v>
      </c>
      <c r="BC481" s="50"/>
      <c r="BD481" s="50"/>
    </row>
    <row r="482" spans="1:56">
      <c r="A482" s="85">
        <v>481</v>
      </c>
      <c r="B482" s="116">
        <v>6.7178010559620915E-2</v>
      </c>
      <c r="C482" s="116">
        <v>0.31587979593435911</v>
      </c>
      <c r="D482" s="116">
        <v>0.24042926831278355</v>
      </c>
      <c r="E482" s="116">
        <v>0.3029672668796235</v>
      </c>
      <c r="F482" s="116">
        <v>0.32680785458566963</v>
      </c>
      <c r="G482" s="116">
        <v>0.56935839252295195</v>
      </c>
      <c r="H482" s="116">
        <v>0.23549354793873301</v>
      </c>
      <c r="I482" s="116">
        <v>0.8126887715270128</v>
      </c>
      <c r="J482" s="116">
        <v>0.90769224168011586</v>
      </c>
      <c r="K482" s="94">
        <v>0.25632193344335152</v>
      </c>
      <c r="L482" s="95"/>
      <c r="M482" s="96">
        <v>481</v>
      </c>
      <c r="N482" s="119">
        <v>-1.4971431229650494</v>
      </c>
      <c r="O482" s="119">
        <v>-0.4792516812556516</v>
      </c>
      <c r="P482" s="119">
        <v>-0.70492238834336263</v>
      </c>
      <c r="Q482" s="119">
        <v>-0.51588528257444355</v>
      </c>
      <c r="R482" s="119">
        <v>-0.44874487444677774</v>
      </c>
      <c r="S482" s="119">
        <v>0.17474091738988221</v>
      </c>
      <c r="T482" s="119">
        <v>-0.7208739106572033</v>
      </c>
      <c r="U482" s="116">
        <v>0.88784811572478983</v>
      </c>
      <c r="V482" s="116">
        <v>1.3266771080937181</v>
      </c>
      <c r="W482" s="88">
        <v>-0.65472648973749481</v>
      </c>
      <c r="X482" s="50"/>
      <c r="Y482" s="89">
        <v>481</v>
      </c>
      <c r="Z482" s="116">
        <f>(幕後結果!$AB$2+幕後結果!$AB$4*幕後結果_最佳化!$N1483)*12/3</f>
        <v>-1.9070689634504963</v>
      </c>
      <c r="AA482" s="116">
        <f>(幕後結果!$AC$2+幕後結果!$AC$4*幕後結果_最佳化!$O1483)*12/3</f>
        <v>-2.168441841534781</v>
      </c>
      <c r="AB482" s="116">
        <f>(幕後結果!$AD$2+幕後結果!$AD$4*幕後結果_最佳化!$P1483)*12/3</f>
        <v>-0.64764057785088724</v>
      </c>
      <c r="AC482" s="116">
        <f>(幕後結果!$AE$2+幕後結果!$AE$4*幕後結果_最佳化!$Q1483)*12/3</f>
        <v>0.17548822158057042</v>
      </c>
      <c r="AD482" s="116">
        <f>(幕後結果!$AF$2+幕後結果!$AF$4*幕後結果_最佳化!$R1483)*12/3</f>
        <v>-0.48836359662104795</v>
      </c>
      <c r="AE482" s="116">
        <f>(幕後結果!$AG$2+幕後結果!$AG$4*幕後結果_最佳化!$S1483)*12/3</f>
        <v>-0.44154994388091834</v>
      </c>
      <c r="AF482" s="116">
        <f>(幕後結果!$AH$2+幕後結果!$AH$4*幕後結果_最佳化!$T1483)*12/3</f>
        <v>5.8648919638393915E-2</v>
      </c>
      <c r="AG482" s="116">
        <f>(幕後結果!$AI$2+幕後結果!$AI$4*幕後結果_最佳化!$U1483)*12/3</f>
        <v>-0.61972986797042851</v>
      </c>
      <c r="AH482" s="116">
        <f>(幕後結果!$AJ$2+幕後結果!$AJ$4*幕後結果_最佳化!$V1483)*12/3</f>
        <v>0.42173284878860523</v>
      </c>
      <c r="AI482" s="90">
        <f>(幕後結果!$AK$2+幕後結果!$AK$4*幕後結果_最佳化!$W1483)*12/3</f>
        <v>-1.1996154822963245</v>
      </c>
      <c r="AJ482" s="50"/>
      <c r="AK482" s="50"/>
      <c r="AL482" s="50"/>
      <c r="AM482" s="98">
        <v>481</v>
      </c>
      <c r="AN482" s="116">
        <f t="shared" si="92"/>
        <v>0.15579963063553531</v>
      </c>
      <c r="AO482" s="116">
        <f t="shared" si="93"/>
        <v>9.0166645539910578E-2</v>
      </c>
      <c r="AP482" s="116">
        <f t="shared" si="94"/>
        <v>0.16788231004785253</v>
      </c>
      <c r="AQ482" s="116">
        <f t="shared" si="95"/>
        <v>0.15435295466308999</v>
      </c>
      <c r="AR482" s="116">
        <f t="shared" si="96"/>
        <v>8.089197749495107E-2</v>
      </c>
      <c r="AS482" s="116">
        <f t="shared" si="97"/>
        <v>6.9375920634671018E-2</v>
      </c>
      <c r="AT482" s="116">
        <f t="shared" si="98"/>
        <v>9.8386628891425881E-2</v>
      </c>
      <c r="AU482" s="116">
        <f t="shared" si="99"/>
        <v>5.9602127775170474E-2</v>
      </c>
      <c r="AV482" s="116">
        <f t="shared" si="100"/>
        <v>0.11040044014244101</v>
      </c>
      <c r="AW482" s="116">
        <f t="shared" si="101"/>
        <v>1.314136417495214E-2</v>
      </c>
      <c r="AX482" s="116">
        <f t="shared" si="102"/>
        <v>1</v>
      </c>
      <c r="AY482" s="116">
        <f>SUMPRODUCT(AN482:AW482,幕後結果_最佳化!$Z$1005:$AI$1005)</f>
        <v>0.18016072904727592</v>
      </c>
      <c r="AZ482" s="116">
        <f>(SUMPRODUCT(AN482:AW482,MMULT(AN482:AW482,幕後結果!$AB$9:$AK$18)))*252</f>
        <v>4.9140475217254689E-2</v>
      </c>
      <c r="BA482" s="116">
        <f t="shared" si="103"/>
        <v>0.22167651029654606</v>
      </c>
      <c r="BB482" s="92">
        <f t="shared" si="104"/>
        <v>0.61919383728865296</v>
      </c>
      <c r="BC482" s="50"/>
      <c r="BD482" s="50"/>
    </row>
    <row r="483" spans="1:56">
      <c r="A483" s="85">
        <v>482</v>
      </c>
      <c r="B483" s="116">
        <v>0.34368527878561594</v>
      </c>
      <c r="C483" s="116">
        <v>0.40175457216969601</v>
      </c>
      <c r="D483" s="116">
        <v>9.13166236523002E-2</v>
      </c>
      <c r="E483" s="116">
        <v>0.79316069657670352</v>
      </c>
      <c r="F483" s="116">
        <v>0.35551688563404915</v>
      </c>
      <c r="G483" s="116">
        <v>0.20142122632127246</v>
      </c>
      <c r="H483" s="116">
        <v>0.76404097198585785</v>
      </c>
      <c r="I483" s="116">
        <v>0.50338832678833567</v>
      </c>
      <c r="J483" s="116">
        <v>0.93237906719119379</v>
      </c>
      <c r="K483" s="94">
        <v>0.10472487950737164</v>
      </c>
      <c r="L483" s="95"/>
      <c r="M483" s="96">
        <v>482</v>
      </c>
      <c r="N483" s="119">
        <v>-0.40242597409228753</v>
      </c>
      <c r="O483" s="119">
        <v>-0.24880820454775512</v>
      </c>
      <c r="P483" s="119">
        <v>-1.3326909410907277</v>
      </c>
      <c r="Q483" s="119">
        <v>0.81743723025279635</v>
      </c>
      <c r="R483" s="119">
        <v>-0.37046805920497167</v>
      </c>
      <c r="S483" s="119">
        <v>-0.83655552709606251</v>
      </c>
      <c r="T483" s="119">
        <v>0.71936175315682516</v>
      </c>
      <c r="U483" s="116">
        <v>8.4933778453545623E-3</v>
      </c>
      <c r="V483" s="116">
        <v>1.4937465921377064</v>
      </c>
      <c r="W483" s="88">
        <v>-1.2550798925504028</v>
      </c>
      <c r="X483" s="50"/>
      <c r="Y483" s="89">
        <v>482</v>
      </c>
      <c r="Z483" s="116">
        <f>(幕後結果!$AB$2+幕後結果!$AB$4*幕後結果_最佳化!$N1484)*12/3</f>
        <v>-0.54792245278886198</v>
      </c>
      <c r="AA483" s="116">
        <f>(幕後結果!$AC$2+幕後結果!$AC$4*幕後結果_最佳化!$O1484)*12/3</f>
        <v>-1.75575934469943</v>
      </c>
      <c r="AB483" s="116">
        <f>(幕後結果!$AD$2+幕後結果!$AD$4*幕後結果_最佳化!$P1484)*12/3</f>
        <v>-0.83814090978272338</v>
      </c>
      <c r="AC483" s="116">
        <f>(幕後結果!$AE$2+幕後結果!$AE$4*幕後結果_最佳化!$Q1484)*12/3</f>
        <v>1.0994421197312669</v>
      </c>
      <c r="AD483" s="116">
        <f>(幕後結果!$AF$2+幕後結果!$AF$4*幕後結果_最佳化!$R1484)*12/3</f>
        <v>-0.40263012155999744</v>
      </c>
      <c r="AE483" s="116">
        <f>(幕後結果!$AG$2+幕後結果!$AG$4*幕後結果_最佳化!$S1484)*12/3</f>
        <v>-0.26061098018174422</v>
      </c>
      <c r="AF483" s="116">
        <f>(幕後結果!$AH$2+幕後結果!$AH$4*幕後結果_最佳化!$T1484)*12/3</f>
        <v>1.5205079631350955</v>
      </c>
      <c r="AG483" s="116">
        <f>(幕後結果!$AI$2+幕後結果!$AI$4*幕後結果_最佳化!$U1484)*12/3</f>
        <v>-1.1285885079171059</v>
      </c>
      <c r="AH483" s="116">
        <f>(幕後結果!$AJ$2+幕後結果!$AJ$4*幕後結果_最佳化!$V1484)*12/3</f>
        <v>0.98566030619480693</v>
      </c>
      <c r="AI483" s="90">
        <f>(幕後結果!$AK$2+幕後結果!$AK$4*幕後結果_最佳化!$W1484)*12/3</f>
        <v>-1.1062429055092733</v>
      </c>
      <c r="AJ483" s="50"/>
      <c r="AK483" s="50"/>
      <c r="AL483" s="50"/>
      <c r="AM483" s="98">
        <v>482</v>
      </c>
      <c r="AN483" s="116">
        <f t="shared" si="92"/>
        <v>0.16397742915036992</v>
      </c>
      <c r="AO483" s="116">
        <f t="shared" si="93"/>
        <v>6.2079658182592951E-2</v>
      </c>
      <c r="AP483" s="116">
        <f t="shared" si="94"/>
        <v>4.5121455399212751E-2</v>
      </c>
      <c r="AQ483" s="116">
        <f t="shared" si="95"/>
        <v>9.1258280569019384E-2</v>
      </c>
      <c r="AR483" s="116">
        <f t="shared" si="96"/>
        <v>0.10039400781008694</v>
      </c>
      <c r="AS483" s="116">
        <f t="shared" si="97"/>
        <v>6.9400114618473799E-2</v>
      </c>
      <c r="AT483" s="116">
        <f t="shared" si="98"/>
        <v>0.1302802480146292</v>
      </c>
      <c r="AU483" s="116">
        <f t="shared" si="99"/>
        <v>5.5222732947908457E-2</v>
      </c>
      <c r="AV483" s="116">
        <f t="shared" si="100"/>
        <v>0.141173641905807</v>
      </c>
      <c r="AW483" s="116">
        <f t="shared" si="101"/>
        <v>0.14109243140189959</v>
      </c>
      <c r="AX483" s="116">
        <f t="shared" si="102"/>
        <v>1</v>
      </c>
      <c r="AY483" s="116">
        <f>SUMPRODUCT(AN483:AW483,幕後結果_最佳化!$Z$1005:$AI$1005)</f>
        <v>9.6278169075740036E-2</v>
      </c>
      <c r="AZ483" s="116">
        <f>(SUMPRODUCT(AN483:AW483,MMULT(AN483:AW483,幕後結果!$AB$9:$AK$18)))*252</f>
        <v>4.5144335227390586E-2</v>
      </c>
      <c r="BA483" s="116">
        <f t="shared" si="103"/>
        <v>0.21247196339138627</v>
      </c>
      <c r="BB483" s="92">
        <f t="shared" si="104"/>
        <v>0.25122452969201498</v>
      </c>
      <c r="BC483" s="50"/>
      <c r="BD483" s="50"/>
    </row>
    <row r="484" spans="1:56">
      <c r="A484" s="85">
        <v>483</v>
      </c>
      <c r="B484" s="116">
        <v>0.34631777558480636</v>
      </c>
      <c r="C484" s="116">
        <v>0.91865834037368677</v>
      </c>
      <c r="D484" s="116">
        <v>0.84972212350636367</v>
      </c>
      <c r="E484" s="116">
        <v>0.13410884554492108</v>
      </c>
      <c r="F484" s="116">
        <v>0.39883086045444194</v>
      </c>
      <c r="G484" s="116">
        <v>0.52223155493419848</v>
      </c>
      <c r="H484" s="116">
        <v>0.80195692950211761</v>
      </c>
      <c r="I484" s="116">
        <v>0.77899834413904689</v>
      </c>
      <c r="J484" s="116">
        <v>4.4202547692980598E-2</v>
      </c>
      <c r="K484" s="94">
        <v>0.23265305106556622</v>
      </c>
      <c r="L484" s="95"/>
      <c r="M484" s="96">
        <v>483</v>
      </c>
      <c r="N484" s="119">
        <v>-0.39528095763502641</v>
      </c>
      <c r="O484" s="119">
        <v>1.3961035357418834</v>
      </c>
      <c r="P484" s="119">
        <v>1.0352423338193839</v>
      </c>
      <c r="Q484" s="119">
        <v>-1.1071763487431014</v>
      </c>
      <c r="R484" s="119">
        <v>-0.25637444191847797</v>
      </c>
      <c r="S484" s="119">
        <v>5.5755117756791837E-2</v>
      </c>
      <c r="T484" s="119">
        <v>0.84863191740364674</v>
      </c>
      <c r="U484" s="116">
        <v>0.76881471562814063</v>
      </c>
      <c r="V484" s="116">
        <v>-1.7038715058932683</v>
      </c>
      <c r="W484" s="88">
        <v>-0.73013756405690999</v>
      </c>
      <c r="X484" s="50"/>
      <c r="Y484" s="89">
        <v>483</v>
      </c>
      <c r="Z484" s="116">
        <f>(幕後結果!$AB$2+幕後結果!$AB$4*幕後結果_最佳化!$N1485)*12/3</f>
        <v>-0.53905155477058753</v>
      </c>
      <c r="AA484" s="116">
        <f>(幕後結果!$AC$2+幕後結果!$AC$4*幕後結果_最佳化!$O1485)*12/3</f>
        <v>0.51166978836650312</v>
      </c>
      <c r="AB484" s="116">
        <f>(幕後結果!$AD$2+幕後結果!$AD$4*幕後結果_最佳化!$P1485)*12/3</f>
        <v>1.381576783225408</v>
      </c>
      <c r="AC484" s="116">
        <f>(幕後結果!$AE$2+幕後結果!$AE$4*幕後結果_最佳化!$Q1485)*12/3</f>
        <v>0.54704718035113675</v>
      </c>
      <c r="AD484" s="116">
        <f>(幕後結果!$AF$2+幕後結果!$AF$4*幕後結果_最佳化!$R1485)*12/3</f>
        <v>-7.508734235040547E-2</v>
      </c>
      <c r="AE484" s="116">
        <f>(幕後結果!$AG$2+幕後結果!$AG$4*幕後結果_最佳化!$S1485)*12/3</f>
        <v>0.20339947799251148</v>
      </c>
      <c r="AF484" s="116">
        <f>(幕後結果!$AH$2+幕後結果!$AH$4*幕後結果_最佳化!$T1485)*12/3</f>
        <v>1.9867800551604908</v>
      </c>
      <c r="AG484" s="116">
        <f>(幕後結果!$AI$2+幕後結果!$AI$4*幕後結果_最佳化!$U1485)*12/3</f>
        <v>-0.25245097795275018</v>
      </c>
      <c r="AH484" s="116">
        <f>(幕後結果!$AJ$2+幕後結果!$AJ$4*幕後結果_最佳化!$V1485)*12/3</f>
        <v>-0.35992097691383385</v>
      </c>
      <c r="AI484" s="90">
        <f>(幕後結果!$AK$2+幕後結果!$AK$4*幕後結果_最佳化!$W1485)*12/3</f>
        <v>-0.76268305612346354</v>
      </c>
      <c r="AJ484" s="50"/>
      <c r="AK484" s="50"/>
      <c r="AL484" s="50"/>
      <c r="AM484" s="98">
        <v>483</v>
      </c>
      <c r="AN484" s="116">
        <f t="shared" si="92"/>
        <v>0.11279023523400632</v>
      </c>
      <c r="AO484" s="116">
        <f t="shared" si="93"/>
        <v>0.10276860340991362</v>
      </c>
      <c r="AP484" s="116">
        <f t="shared" si="94"/>
        <v>0.12138786673703028</v>
      </c>
      <c r="AQ484" s="116">
        <f t="shared" si="95"/>
        <v>4.3985214999680208E-2</v>
      </c>
      <c r="AR484" s="116">
        <f t="shared" si="96"/>
        <v>4.1253889451692789E-2</v>
      </c>
      <c r="AS484" s="116">
        <f t="shared" si="97"/>
        <v>3.0594872197231626E-2</v>
      </c>
      <c r="AT484" s="116">
        <f t="shared" si="98"/>
        <v>7.1588837783997453E-2</v>
      </c>
      <c r="AU484" s="116">
        <f t="shared" si="99"/>
        <v>0.15086717044972853</v>
      </c>
      <c r="AV484" s="116">
        <f t="shared" si="100"/>
        <v>0.18857352774544034</v>
      </c>
      <c r="AW484" s="116">
        <f t="shared" si="101"/>
        <v>0.13618978199127874</v>
      </c>
      <c r="AX484" s="116">
        <f t="shared" si="102"/>
        <v>0.99999999999999989</v>
      </c>
      <c r="AY484" s="116">
        <f>SUMPRODUCT(AN484:AW484,幕後結果_最佳化!$Z$1005:$AI$1005)</f>
        <v>-0.11538855055998502</v>
      </c>
      <c r="AZ484" s="116">
        <f>(SUMPRODUCT(AN484:AW484,MMULT(AN484:AW484,幕後結果!$AB$9:$AK$18)))*252</f>
        <v>5.169290292332071E-2</v>
      </c>
      <c r="BA484" s="116">
        <f t="shared" si="103"/>
        <v>0.22736073302864043</v>
      </c>
      <c r="BB484" s="92">
        <f t="shared" si="104"/>
        <v>-0.69620003617795145</v>
      </c>
      <c r="BC484" s="50"/>
      <c r="BD484" s="50"/>
    </row>
    <row r="485" spans="1:56">
      <c r="A485" s="85">
        <v>484</v>
      </c>
      <c r="B485" s="116">
        <v>0.758799799797365</v>
      </c>
      <c r="C485" s="116">
        <v>0.1631992207358961</v>
      </c>
      <c r="D485" s="116">
        <v>0.69512183057887333</v>
      </c>
      <c r="E485" s="116">
        <v>0.44213196826615664</v>
      </c>
      <c r="F485" s="116">
        <v>0.30538142783113642</v>
      </c>
      <c r="G485" s="116">
        <v>0.94780692660105048</v>
      </c>
      <c r="H485" s="116">
        <v>0.32920087737611659</v>
      </c>
      <c r="I485" s="116">
        <v>0.64538506020572162</v>
      </c>
      <c r="J485" s="116">
        <v>9.3597810883794264E-3</v>
      </c>
      <c r="K485" s="94">
        <v>0.60385219452854111</v>
      </c>
      <c r="L485" s="95"/>
      <c r="M485" s="96">
        <v>484</v>
      </c>
      <c r="N485" s="119">
        <v>0.70244706876228002</v>
      </c>
      <c r="O485" s="119">
        <v>-0.9813940859112098</v>
      </c>
      <c r="P485" s="119">
        <v>0.51042129818882076</v>
      </c>
      <c r="Q485" s="119">
        <v>-0.14556609318055264</v>
      </c>
      <c r="R485" s="119">
        <v>-0.50898483251843851</v>
      </c>
      <c r="S485" s="119">
        <v>1.6239515617175289</v>
      </c>
      <c r="T485" s="119">
        <v>-0.44212085369712301</v>
      </c>
      <c r="U485" s="116">
        <v>0.3728905849637405</v>
      </c>
      <c r="V485" s="116">
        <v>-2.3510690003090904</v>
      </c>
      <c r="W485" s="88">
        <v>0.26333081459893765</v>
      </c>
      <c r="X485" s="50"/>
      <c r="Y485" s="89">
        <v>484</v>
      </c>
      <c r="Z485" s="116">
        <f>(幕後結果!$AB$2+幕後結果!$AB$4*幕後結果_最佳化!$N1486)*12/3</f>
        <v>0.82383311207662258</v>
      </c>
      <c r="AA485" s="116">
        <f>(幕後結果!$AC$2+幕後結果!$AC$4*幕後結果_最佳化!$O1486)*12/3</f>
        <v>-2.6693191392254469</v>
      </c>
      <c r="AB485" s="116">
        <f>(幕後結果!$AD$2+幕後結果!$AD$4*幕後結果_最佳化!$P1486)*12/3</f>
        <v>1.0162555342683213</v>
      </c>
      <c r="AC485" s="116">
        <f>(幕後結果!$AE$2+幕後結果!$AE$4*幕後結果_最佳化!$Q1486)*12/3</f>
        <v>0.7746639662776561</v>
      </c>
      <c r="AD485" s="116">
        <f>(幕後結果!$AF$2+幕後結果!$AF$4*幕後結果_最佳化!$R1486)*12/3</f>
        <v>-0.51950957644227747</v>
      </c>
      <c r="AE485" s="116">
        <f>(幕後結果!$AG$2+幕後結果!$AG$4*幕後結果_最佳化!$S1486)*12/3</f>
        <v>1.3777448230715539</v>
      </c>
      <c r="AF485" s="116">
        <f>(幕後結果!$AH$2+幕後結果!$AH$4*幕後結果_最佳化!$T1486)*12/3</f>
        <v>0.80187750912595757</v>
      </c>
      <c r="AG485" s="116">
        <f>(幕後結果!$AI$2+幕後結果!$AI$4*幕後結果_最佳化!$U1486)*12/3</f>
        <v>-2.395503742263172E-2</v>
      </c>
      <c r="AH485" s="116">
        <f>(幕後結果!$AJ$2+幕後結果!$AJ$4*幕後結果_最佳化!$V1486)*12/3</f>
        <v>-1.7148724896665704</v>
      </c>
      <c r="AI485" s="90">
        <f>(幕後結果!$AK$2+幕後結果!$AK$4*幕後結果_最佳化!$W1486)*12/3</f>
        <v>-0.37593913865188994</v>
      </c>
      <c r="AJ485" s="50"/>
      <c r="AK485" s="50"/>
      <c r="AL485" s="50"/>
      <c r="AM485" s="98">
        <v>484</v>
      </c>
      <c r="AN485" s="116">
        <f t="shared" si="92"/>
        <v>0.13682964792085123</v>
      </c>
      <c r="AO485" s="116">
        <f t="shared" si="93"/>
        <v>0.11730990016135255</v>
      </c>
      <c r="AP485" s="116">
        <f t="shared" si="94"/>
        <v>0.13172008585584535</v>
      </c>
      <c r="AQ485" s="116">
        <f t="shared" si="95"/>
        <v>0.14981408134198401</v>
      </c>
      <c r="AR485" s="116">
        <f t="shared" si="96"/>
        <v>7.7320568629809405E-2</v>
      </c>
      <c r="AS485" s="116">
        <f t="shared" si="97"/>
        <v>3.4689084341027056E-2</v>
      </c>
      <c r="AT485" s="116">
        <f t="shared" si="98"/>
        <v>0.14666420982630279</v>
      </c>
      <c r="AU485" s="116">
        <f t="shared" si="99"/>
        <v>0.105311450117254</v>
      </c>
      <c r="AV485" s="116">
        <f t="shared" si="100"/>
        <v>7.8511292140233752E-2</v>
      </c>
      <c r="AW485" s="116">
        <f t="shared" si="101"/>
        <v>2.1829679665339833E-2</v>
      </c>
      <c r="AX485" s="116">
        <f t="shared" si="102"/>
        <v>1</v>
      </c>
      <c r="AY485" s="116">
        <f>SUMPRODUCT(AN485:AW485,幕後結果_最佳化!$Z$1005:$AI$1005)</f>
        <v>0.12220770180064407</v>
      </c>
      <c r="AZ485" s="116">
        <f>(SUMPRODUCT(AN485:AW485,MMULT(AN485:AW485,幕後結果!$AB$9:$AK$18)))*252</f>
        <v>4.8171188160930495E-2</v>
      </c>
      <c r="BA485" s="116">
        <f t="shared" si="103"/>
        <v>0.21947935702687507</v>
      </c>
      <c r="BB485" s="92">
        <f t="shared" si="104"/>
        <v>0.36134469717319656</v>
      </c>
      <c r="BC485" s="50"/>
      <c r="BD485" s="50"/>
    </row>
    <row r="486" spans="1:56">
      <c r="A486" s="85">
        <v>485</v>
      </c>
      <c r="B486" s="116">
        <v>7.5011541039805119E-2</v>
      </c>
      <c r="C486" s="116">
        <v>0.25802174021080515</v>
      </c>
      <c r="D486" s="116">
        <v>0.17854560721470225</v>
      </c>
      <c r="E486" s="116">
        <v>0.21465241924601486</v>
      </c>
      <c r="F486" s="116">
        <v>0.1888492738932126</v>
      </c>
      <c r="G486" s="116">
        <v>2.4953682614323069E-2</v>
      </c>
      <c r="H486" s="116">
        <v>0.88870667184337204</v>
      </c>
      <c r="I486" s="116">
        <v>0.28474210052619164</v>
      </c>
      <c r="J486" s="116">
        <v>0.2714128381506391</v>
      </c>
      <c r="K486" s="94">
        <v>0.20173357263205638</v>
      </c>
      <c r="L486" s="95"/>
      <c r="M486" s="96">
        <v>485</v>
      </c>
      <c r="N486" s="119">
        <v>-1.4394499455371688</v>
      </c>
      <c r="O486" s="119">
        <v>-0.64945630523384501</v>
      </c>
      <c r="P486" s="119">
        <v>-0.92092187975463535</v>
      </c>
      <c r="Q486" s="119">
        <v>-0.79038178180669305</v>
      </c>
      <c r="R486" s="119">
        <v>-0.88214472670827138</v>
      </c>
      <c r="S486" s="119">
        <v>-1.9607570950532902</v>
      </c>
      <c r="T486" s="119">
        <v>1.2196788130931226</v>
      </c>
      <c r="U486" s="116">
        <v>-0.56881130617321507</v>
      </c>
      <c r="V486" s="116">
        <v>-0.60854559349347659</v>
      </c>
      <c r="W486" s="88">
        <v>-0.83544510070814393</v>
      </c>
      <c r="X486" s="50"/>
      <c r="Y486" s="89">
        <v>485</v>
      </c>
      <c r="Z486" s="116">
        <f>(幕後結果!$AB$2+幕後結果!$AB$4*幕後結果_最佳化!$N1487)*12/3</f>
        <v>-1.8354399761172575</v>
      </c>
      <c r="AA486" s="116">
        <f>(幕後結果!$AC$2+幕後結果!$AC$4*幕後結果_最佳化!$O1487)*12/3</f>
        <v>-2.3979835500364737</v>
      </c>
      <c r="AB486" s="116">
        <f>(幕後結果!$AD$2+幕後結果!$AD$4*幕後結果_最佳化!$P1487)*12/3</f>
        <v>-0.83459502177698008</v>
      </c>
      <c r="AC486" s="116">
        <f>(幕後結果!$AE$2+幕後結果!$AE$4*幕後結果_最佳化!$Q1487)*12/3</f>
        <v>-0.10049614607106228</v>
      </c>
      <c r="AD486" s="116">
        <f>(幕後結果!$AF$2+幕後結果!$AF$4*幕後結果_最佳化!$R1487)*12/3</f>
        <v>-0.84457574025690818</v>
      </c>
      <c r="AE486" s="116">
        <f>(幕後結果!$AG$2+幕後結果!$AG$4*幕後結果_最佳化!$S1487)*12/3</f>
        <v>-2.2644063422774532</v>
      </c>
      <c r="AF486" s="116">
        <f>(幕後結果!$AH$2+幕後結果!$AH$4*幕後結果_最佳化!$T1487)*12/3</f>
        <v>1.8724358179217109</v>
      </c>
      <c r="AG486" s="116">
        <f>(幕後結果!$AI$2+幕後結果!$AI$4*幕後結果_最佳化!$U1487)*12/3</f>
        <v>-2.4095086975255833</v>
      </c>
      <c r="AH486" s="116">
        <f>(幕後結果!$AJ$2+幕後結果!$AJ$4*幕後結果_最佳化!$V1487)*12/3</f>
        <v>-0.7924553679790155</v>
      </c>
      <c r="AI486" s="90">
        <f>(幕後結果!$AK$2+幕後結果!$AK$4*幕後結果_最佳化!$W1487)*12/3</f>
        <v>-1.5661317614219417</v>
      </c>
      <c r="AJ486" s="50"/>
      <c r="AK486" s="50"/>
      <c r="AL486" s="50"/>
      <c r="AM486" s="98">
        <v>485</v>
      </c>
      <c r="AN486" s="116">
        <f t="shared" si="92"/>
        <v>3.5587204548682708E-2</v>
      </c>
      <c r="AO486" s="116">
        <f t="shared" si="93"/>
        <v>0.11830435400231661</v>
      </c>
      <c r="AP486" s="116">
        <f t="shared" si="94"/>
        <v>8.6784478509888643E-2</v>
      </c>
      <c r="AQ486" s="116">
        <f t="shared" si="95"/>
        <v>0.11358367580722079</v>
      </c>
      <c r="AR486" s="116">
        <f t="shared" si="96"/>
        <v>0.14358122966165326</v>
      </c>
      <c r="AS486" s="116">
        <f t="shared" si="97"/>
        <v>0.1150999852696826</v>
      </c>
      <c r="AT486" s="116">
        <f t="shared" si="98"/>
        <v>0.12583192150225153</v>
      </c>
      <c r="AU486" s="116">
        <f t="shared" si="99"/>
        <v>8.918574654159013E-2</v>
      </c>
      <c r="AV486" s="116">
        <f t="shared" si="100"/>
        <v>9.6786265401286556E-2</v>
      </c>
      <c r="AW486" s="116">
        <f t="shared" si="101"/>
        <v>7.5255138755427178E-2</v>
      </c>
      <c r="AX486" s="116">
        <f t="shared" si="102"/>
        <v>1</v>
      </c>
      <c r="AY486" s="116">
        <f>SUMPRODUCT(AN486:AW486,幕後結果_最佳化!$Z$1005:$AI$1005)</f>
        <v>6.3338637086140792E-2</v>
      </c>
      <c r="AZ486" s="116">
        <f>(SUMPRODUCT(AN486:AW486,MMULT(AN486:AW486,幕後結果!$AB$9:$AK$18)))*252</f>
        <v>4.2328748648794969E-2</v>
      </c>
      <c r="BA486" s="116">
        <f t="shared" si="103"/>
        <v>0.20573951649791289</v>
      </c>
      <c r="BB486" s="92">
        <f t="shared" si="104"/>
        <v>9.9342301537624786E-2</v>
      </c>
      <c r="BC486" s="50"/>
      <c r="BD486" s="50"/>
    </row>
    <row r="487" spans="1:56">
      <c r="A487" s="85">
        <v>486</v>
      </c>
      <c r="B487" s="116">
        <v>7.9315361822496877E-2</v>
      </c>
      <c r="C487" s="116">
        <v>7.7825012252361603E-2</v>
      </c>
      <c r="D487" s="116">
        <v>8.5356814009015958E-2</v>
      </c>
      <c r="E487" s="116">
        <v>0.74184963420956107</v>
      </c>
      <c r="F487" s="116">
        <v>0.47882024077735141</v>
      </c>
      <c r="G487" s="116">
        <v>0.29803691928779896</v>
      </c>
      <c r="H487" s="116">
        <v>5.0690477752101337E-2</v>
      </c>
      <c r="I487" s="116">
        <v>0.8836077773402764</v>
      </c>
      <c r="J487" s="116">
        <v>0.4589762793253791</v>
      </c>
      <c r="K487" s="94">
        <v>0.82559125394441391</v>
      </c>
      <c r="L487" s="95"/>
      <c r="M487" s="96">
        <v>486</v>
      </c>
      <c r="N487" s="119">
        <v>-1.4096917438420447</v>
      </c>
      <c r="O487" s="119">
        <v>-1.4198545689803421</v>
      </c>
      <c r="P487" s="119">
        <v>-1.369914387304815</v>
      </c>
      <c r="Q487" s="119">
        <v>0.64905824165390724</v>
      </c>
      <c r="R487" s="119">
        <v>-5.3114747097167375E-2</v>
      </c>
      <c r="S487" s="119">
        <v>-0.53005494132628184</v>
      </c>
      <c r="T487" s="119">
        <v>-1.6381953204366735</v>
      </c>
      <c r="U487" s="116">
        <v>1.1932168803638317</v>
      </c>
      <c r="V487" s="116">
        <v>-0.10301311930328788</v>
      </c>
      <c r="W487" s="88">
        <v>0.93688543485445042</v>
      </c>
      <c r="X487" s="50"/>
      <c r="Y487" s="89">
        <v>486</v>
      </c>
      <c r="Z487" s="116">
        <f>(幕後結果!$AB$2+幕後結果!$AB$4*幕後結果_最佳化!$N1488)*12/3</f>
        <v>-1.7984936689920421</v>
      </c>
      <c r="AA487" s="116">
        <f>(幕後結果!$AC$2+幕後結果!$AC$4*幕後結果_最佳化!$O1488)*12/3</f>
        <v>-3.4570629973201057</v>
      </c>
      <c r="AB487" s="116">
        <f>(幕後結果!$AD$2+幕後結果!$AD$4*幕後結果_最佳化!$P1488)*12/3</f>
        <v>-1.292680637542555</v>
      </c>
      <c r="AC487" s="116">
        <f>(幕後結果!$AE$2+幕後結果!$AE$4*幕後結果_最佳化!$Q1488)*12/3</f>
        <v>0.70594983115132426</v>
      </c>
      <c r="AD487" s="116">
        <f>(幕後結果!$AF$2+幕後結果!$AF$4*幕後結果_最佳化!$R1488)*12/3</f>
        <v>-0.29686853752824782</v>
      </c>
      <c r="AE487" s="116">
        <f>(幕後結果!$AG$2+幕後結果!$AG$4*幕後結果_最佳化!$S1488)*12/3</f>
        <v>-0.62161181334700222</v>
      </c>
      <c r="AF487" s="116">
        <f>(幕後結果!$AH$2+幕後結果!$AH$4*幕後結果_最佳化!$T1488)*12/3</f>
        <v>-0.80535071209107656</v>
      </c>
      <c r="AG487" s="116">
        <f>(幕後結果!$AI$2+幕後結果!$AI$4*幕後結果_最佳化!$U1488)*12/3</f>
        <v>-0.16462707046396907</v>
      </c>
      <c r="AH487" s="116">
        <f>(幕後結果!$AJ$2+幕後結果!$AJ$4*幕後結果_最佳化!$V1488)*12/3</f>
        <v>-0.99410736050828197</v>
      </c>
      <c r="AI487" s="90">
        <f>(幕後結果!$AK$2+幕後結果!$AK$4*幕後結果_最佳化!$W1488)*12/3</f>
        <v>-0.62451682931993702</v>
      </c>
      <c r="AJ487" s="50"/>
      <c r="AK487" s="50"/>
      <c r="AL487" s="50"/>
      <c r="AM487" s="98">
        <v>486</v>
      </c>
      <c r="AN487" s="116">
        <f t="shared" si="92"/>
        <v>7.5210978806681414E-2</v>
      </c>
      <c r="AO487" s="116">
        <f t="shared" si="93"/>
        <v>4.5533897779571605E-2</v>
      </c>
      <c r="AP487" s="116">
        <f t="shared" si="94"/>
        <v>0.12064251263936218</v>
      </c>
      <c r="AQ487" s="116">
        <f t="shared" si="95"/>
        <v>0.14425292670425729</v>
      </c>
      <c r="AR487" s="116">
        <f t="shared" si="96"/>
        <v>0.14266655845218287</v>
      </c>
      <c r="AS487" s="116">
        <f t="shared" si="97"/>
        <v>6.2855229827123743E-2</v>
      </c>
      <c r="AT487" s="116">
        <f t="shared" si="98"/>
        <v>0.13747114477647263</v>
      </c>
      <c r="AU487" s="116">
        <f t="shared" si="99"/>
        <v>8.1035506859934603E-2</v>
      </c>
      <c r="AV487" s="116">
        <f t="shared" si="100"/>
        <v>0.1419726396436149</v>
      </c>
      <c r="AW487" s="116">
        <f t="shared" si="101"/>
        <v>4.8358604510798715E-2</v>
      </c>
      <c r="AX487" s="116">
        <f t="shared" si="102"/>
        <v>1</v>
      </c>
      <c r="AY487" s="116">
        <f>SUMPRODUCT(AN487:AW487,幕後結果_最佳化!$Z$1005:$AI$1005)</f>
        <v>0.22217736806597069</v>
      </c>
      <c r="AZ487" s="116">
        <f>(SUMPRODUCT(AN487:AW487,MMULT(AN487:AW487,幕後結果!$AB$9:$AK$18)))*252</f>
        <v>4.0493427232266836E-2</v>
      </c>
      <c r="BA487" s="116">
        <f t="shared" si="103"/>
        <v>0.20122978713964501</v>
      </c>
      <c r="BB487" s="92">
        <f t="shared" si="104"/>
        <v>0.89090870002043854</v>
      </c>
      <c r="BC487" s="50"/>
      <c r="BD487" s="50"/>
    </row>
    <row r="488" spans="1:56">
      <c r="A488" s="85">
        <v>487</v>
      </c>
      <c r="B488" s="116">
        <v>0.21441629587125521</v>
      </c>
      <c r="C488" s="116">
        <v>0.75152666391887046</v>
      </c>
      <c r="D488" s="116">
        <v>0.33415889462218051</v>
      </c>
      <c r="E488" s="116">
        <v>7.3881415337503364E-2</v>
      </c>
      <c r="F488" s="116">
        <v>7.8858954517051494E-3</v>
      </c>
      <c r="G488" s="116">
        <v>1.2541353880018091E-2</v>
      </c>
      <c r="H488" s="116">
        <v>0.9481213370826389</v>
      </c>
      <c r="I488" s="116">
        <v>0.30032152385373911</v>
      </c>
      <c r="J488" s="116">
        <v>0.34724026279153075</v>
      </c>
      <c r="K488" s="94">
        <v>0.62196373604648048</v>
      </c>
      <c r="L488" s="95"/>
      <c r="M488" s="96">
        <v>487</v>
      </c>
      <c r="N488" s="119">
        <v>-0.79119091578326639</v>
      </c>
      <c r="O488" s="119">
        <v>0.6793017747568828</v>
      </c>
      <c r="P488" s="119">
        <v>-0.42845788487894532</v>
      </c>
      <c r="Q488" s="119">
        <v>-1.4474789399304633</v>
      </c>
      <c r="R488" s="119">
        <v>-2.4141540864315894</v>
      </c>
      <c r="S488" s="119">
        <v>-2.240126558982662</v>
      </c>
      <c r="T488" s="119">
        <v>1.6269047649210582</v>
      </c>
      <c r="U488" s="116">
        <v>-0.52347600078863765</v>
      </c>
      <c r="V488" s="116">
        <v>-0.39278196581583857</v>
      </c>
      <c r="W488" s="88">
        <v>0.3106423504158331</v>
      </c>
      <c r="X488" s="50"/>
      <c r="Y488" s="89">
        <v>487</v>
      </c>
      <c r="Z488" s="116">
        <f>(幕後結果!$AB$2+幕後結果!$AB$4*幕後結果_最佳化!$N1489)*12/3</f>
        <v>-1.0305937204409246</v>
      </c>
      <c r="AA488" s="116">
        <f>(幕後結果!$AC$2+幕後結果!$AC$4*幕後結果_最佳化!$O1489)*12/3</f>
        <v>-0.51053397890160623</v>
      </c>
      <c r="AB488" s="116">
        <f>(幕後結果!$AD$2+幕後結果!$AD$4*幕後結果_最佳化!$P1489)*12/3</f>
        <v>-7.7949928253559064E-2</v>
      </c>
      <c r="AC488" s="116">
        <f>(幕後結果!$AE$2+幕後結果!$AE$4*幕後結果_最佳化!$Q1489)*12/3</f>
        <v>-0.19237985468979368</v>
      </c>
      <c r="AD488" s="116">
        <f>(幕後結果!$AF$2+幕後結果!$AF$4*幕後結果_最佳化!$R1489)*12/3</f>
        <v>-1.7604882640888677</v>
      </c>
      <c r="AE488" s="116">
        <f>(幕後結果!$AG$2+幕後結果!$AG$4*幕後結果_最佳化!$S1489)*12/3</f>
        <v>-2.4085807529460466</v>
      </c>
      <c r="AF488" s="116">
        <f>(幕後結果!$AH$2+幕後結果!$AH$4*幕後結果_最佳化!$T1489)*12/3</f>
        <v>2.1509541697031258</v>
      </c>
      <c r="AG488" s="116">
        <f>(幕後結果!$AI$2+幕後結果!$AI$4*幕後結果_最佳化!$U1489)*12/3</f>
        <v>-2.3566697175886722</v>
      </c>
      <c r="AH488" s="116">
        <f>(幕後結果!$AJ$2+幕後結果!$AJ$4*幕後結果_最佳化!$V1489)*12/3</f>
        <v>-9.5973066009757912E-2</v>
      </c>
      <c r="AI488" s="90">
        <f>(幕後結果!$AK$2+幕後結果!$AK$4*幕後結果_最佳化!$W1489)*12/3</f>
        <v>-1.0267208694979622</v>
      </c>
      <c r="AJ488" s="50"/>
      <c r="AK488" s="50"/>
      <c r="AL488" s="50"/>
      <c r="AM488" s="98">
        <v>487</v>
      </c>
      <c r="AN488" s="116">
        <f t="shared" si="92"/>
        <v>0.16117478079848793</v>
      </c>
      <c r="AO488" s="116">
        <f t="shared" si="93"/>
        <v>6.7875077334207404E-2</v>
      </c>
      <c r="AP488" s="116">
        <f t="shared" si="94"/>
        <v>0.14164452742252726</v>
      </c>
      <c r="AQ488" s="116">
        <f t="shared" si="95"/>
        <v>0.1554986443028018</v>
      </c>
      <c r="AR488" s="116">
        <f t="shared" si="96"/>
        <v>0.11554294324065979</v>
      </c>
      <c r="AS488" s="116">
        <f t="shared" si="97"/>
        <v>0.12655891397345251</v>
      </c>
      <c r="AT488" s="116">
        <f t="shared" si="98"/>
        <v>2.3711518612918755E-2</v>
      </c>
      <c r="AU488" s="116">
        <f t="shared" si="99"/>
        <v>3.4671930918880246E-2</v>
      </c>
      <c r="AV488" s="116">
        <f t="shared" si="100"/>
        <v>9.5821369061005121E-2</v>
      </c>
      <c r="AW488" s="116">
        <f t="shared" si="101"/>
        <v>7.7500294335059172E-2</v>
      </c>
      <c r="AX488" s="116">
        <f t="shared" si="102"/>
        <v>1</v>
      </c>
      <c r="AY488" s="116">
        <f>SUMPRODUCT(AN488:AW488,幕後結果_最佳化!$Z$1005:$AI$1005)</f>
        <v>0.12194465160810253</v>
      </c>
      <c r="AZ488" s="116">
        <f>(SUMPRODUCT(AN488:AW488,MMULT(AN488:AW488,幕後結果!$AB$9:$AK$18)))*252</f>
        <v>4.8364353508859814E-2</v>
      </c>
      <c r="BA488" s="116">
        <f t="shared" si="103"/>
        <v>0.21991897032511729</v>
      </c>
      <c r="BB488" s="92">
        <f t="shared" si="104"/>
        <v>0.35942625363899644</v>
      </c>
      <c r="BC488" s="50"/>
      <c r="BD488" s="50"/>
    </row>
    <row r="489" spans="1:56">
      <c r="A489" s="85">
        <v>488</v>
      </c>
      <c r="B489" s="116">
        <v>0.63009542828635245</v>
      </c>
      <c r="C489" s="116">
        <v>1.4061070110931162E-2</v>
      </c>
      <c r="D489" s="116">
        <v>0.37867997487172644</v>
      </c>
      <c r="E489" s="116">
        <v>0.32322515675447461</v>
      </c>
      <c r="F489" s="116">
        <v>0.87980278894521247</v>
      </c>
      <c r="G489" s="116">
        <v>0.42824904911565387</v>
      </c>
      <c r="H489" s="116">
        <v>0.80405365427773279</v>
      </c>
      <c r="I489" s="116">
        <v>0.43732777770324582</v>
      </c>
      <c r="J489" s="116">
        <v>0.18912351959276252</v>
      </c>
      <c r="K489" s="94">
        <v>0.647531400946882</v>
      </c>
      <c r="L489" s="95"/>
      <c r="M489" s="96">
        <v>488</v>
      </c>
      <c r="N489" s="119">
        <v>0.33210610098213705</v>
      </c>
      <c r="O489" s="119">
        <v>-2.195578308702935</v>
      </c>
      <c r="P489" s="119">
        <v>-0.30894948964986474</v>
      </c>
      <c r="Q489" s="119">
        <v>-0.45869902610926194</v>
      </c>
      <c r="R489" s="119">
        <v>1.1740015067396825</v>
      </c>
      <c r="S489" s="119">
        <v>-0.18083371548505395</v>
      </c>
      <c r="T489" s="119">
        <v>0.8561900027947299</v>
      </c>
      <c r="U489" s="116">
        <v>-0.15774777164304776</v>
      </c>
      <c r="V489" s="116">
        <v>-0.88113078010311607</v>
      </c>
      <c r="W489" s="88">
        <v>0.37866425811457677</v>
      </c>
      <c r="X489" s="50"/>
      <c r="Y489" s="89">
        <v>488</v>
      </c>
      <c r="Z489" s="116">
        <f>(幕後結果!$AB$2+幕後結果!$AB$4*幕後結果_最佳化!$N1490)*12/3</f>
        <v>0.36403613654578809</v>
      </c>
      <c r="AA489" s="116">
        <f>(幕後結果!$AC$2+幕後結果!$AC$4*幕後結果_最佳化!$O1490)*12/3</f>
        <v>-4.3747306482189616</v>
      </c>
      <c r="AB489" s="116">
        <f>(幕後結果!$AD$2+幕後結果!$AD$4*幕後結果_最佳化!$P1490)*12/3</f>
        <v>7.1867318145750481E-2</v>
      </c>
      <c r="AC489" s="116">
        <f>(幕後結果!$AE$2+幕後結果!$AE$4*幕後結果_最佳化!$Q1490)*12/3</f>
        <v>0.12229565070275494</v>
      </c>
      <c r="AD489" s="116">
        <f>(幕後結果!$AF$2+幕後結果!$AF$4*幕後結果_最佳化!$R1490)*12/3</f>
        <v>0.38748018138357504</v>
      </c>
      <c r="AE489" s="116">
        <f>(幕後結果!$AG$2+幕後結果!$AG$4*幕後結果_最佳化!$S1490)*12/3</f>
        <v>-0.49014922711187836</v>
      </c>
      <c r="AF489" s="116">
        <f>(幕後結果!$AH$2+幕後結果!$AH$4*幕後結果_最佳化!$T1490)*12/3</f>
        <v>2.3584690940312223</v>
      </c>
      <c r="AG489" s="116">
        <f>(幕後結果!$AI$2+幕後結果!$AI$4*幕後結果_最佳化!$U1490)*12/3</f>
        <v>-0.53722105897400207</v>
      </c>
      <c r="AH489" s="116">
        <f>(幕後結果!$AJ$2+幕後結果!$AJ$4*幕後結果_最佳化!$V1490)*12/3</f>
        <v>-0.91569376892859677</v>
      </c>
      <c r="AI489" s="90">
        <f>(幕後結果!$AK$2+幕後結果!$AK$4*幕後結果_最佳化!$W1490)*12/3</f>
        <v>-0.31391421830679367</v>
      </c>
      <c r="AJ489" s="50"/>
      <c r="AK489" s="50"/>
      <c r="AL489" s="50"/>
      <c r="AM489" s="98">
        <v>488</v>
      </c>
      <c r="AN489" s="116">
        <f t="shared" si="92"/>
        <v>0.25731340199082187</v>
      </c>
      <c r="AO489" s="116">
        <f t="shared" si="93"/>
        <v>5.4526639816409761E-2</v>
      </c>
      <c r="AP489" s="116">
        <f t="shared" si="94"/>
        <v>5.5616335133268663E-2</v>
      </c>
      <c r="AQ489" s="116">
        <f t="shared" si="95"/>
        <v>0.10779229863900094</v>
      </c>
      <c r="AR489" s="116">
        <f t="shared" si="96"/>
        <v>0.28204394819950429</v>
      </c>
      <c r="AS489" s="116">
        <f t="shared" si="97"/>
        <v>3.5176827577271235E-3</v>
      </c>
      <c r="AT489" s="116">
        <f t="shared" si="98"/>
        <v>6.1780689514115326E-2</v>
      </c>
      <c r="AU489" s="116">
        <f t="shared" si="99"/>
        <v>4.5140620819605903E-2</v>
      </c>
      <c r="AV489" s="116">
        <f t="shared" si="100"/>
        <v>8.3526219413454006E-2</v>
      </c>
      <c r="AW489" s="116">
        <f t="shared" si="101"/>
        <v>4.8742163716092322E-2</v>
      </c>
      <c r="AX489" s="116">
        <f t="shared" si="102"/>
        <v>1.0000000000000002</v>
      </c>
      <c r="AY489" s="116">
        <f>SUMPRODUCT(AN489:AW489,幕後結果_最佳化!$Z$1005:$AI$1005)</f>
        <v>4.8422703212612973E-2</v>
      </c>
      <c r="AZ489" s="116">
        <f>(SUMPRODUCT(AN489:AW489,MMULT(AN489:AW489,幕後結果!$AB$9:$AK$18)))*252</f>
        <v>4.7734786274614166E-2</v>
      </c>
      <c r="BA489" s="116">
        <f t="shared" si="103"/>
        <v>0.21848291986929816</v>
      </c>
      <c r="BB489" s="92">
        <f t="shared" si="104"/>
        <v>2.5277505518128324E-2</v>
      </c>
      <c r="BC489" s="50"/>
      <c r="BD489" s="50"/>
    </row>
    <row r="490" spans="1:56">
      <c r="A490" s="85">
        <v>489</v>
      </c>
      <c r="B490" s="116">
        <v>0.68059839755510954</v>
      </c>
      <c r="C490" s="116">
        <v>0.74173725415012748</v>
      </c>
      <c r="D490" s="116">
        <v>0.7599797689828216</v>
      </c>
      <c r="E490" s="116">
        <v>0.93218067894938383</v>
      </c>
      <c r="F490" s="116">
        <v>0.18496461441575085</v>
      </c>
      <c r="G490" s="116">
        <v>0.70706576949575894</v>
      </c>
      <c r="H490" s="116">
        <v>0.92817948515956017</v>
      </c>
      <c r="I490" s="116">
        <v>0.73282133751682665</v>
      </c>
      <c r="J490" s="116">
        <v>3.3811047014272733E-2</v>
      </c>
      <c r="K490" s="94">
        <v>0.37932749862028947</v>
      </c>
      <c r="L490" s="95"/>
      <c r="M490" s="96">
        <v>489</v>
      </c>
      <c r="N490" s="119">
        <v>0.46937277501929725</v>
      </c>
      <c r="O490" s="119">
        <v>0.64871053800744116</v>
      </c>
      <c r="P490" s="119">
        <v>0.70623748629864902</v>
      </c>
      <c r="Q490" s="119">
        <v>1.4922308325184352</v>
      </c>
      <c r="R490" s="119">
        <v>-0.89660593717179327</v>
      </c>
      <c r="S490" s="119">
        <v>0.54483288233862404</v>
      </c>
      <c r="T490" s="119">
        <v>1.4623656772640821</v>
      </c>
      <c r="U490" s="116">
        <v>0.62136829913579217</v>
      </c>
      <c r="V490" s="116">
        <v>-1.8275168569688827</v>
      </c>
      <c r="W490" s="88">
        <v>-0.30724749451086664</v>
      </c>
      <c r="X490" s="50"/>
      <c r="Y490" s="89">
        <v>489</v>
      </c>
      <c r="Z490" s="116">
        <f>(幕後結果!$AB$2+幕後結果!$AB$4*幕後結果_最佳化!$N1491)*12/3</f>
        <v>0.53445963017593923</v>
      </c>
      <c r="AA490" s="116">
        <f>(幕後結果!$AC$2+幕後結果!$AC$4*幕後結果_最佳化!$O1491)*12/3</f>
        <v>-0.44316676485069872</v>
      </c>
      <c r="AB490" s="116">
        <f>(幕後結果!$AD$2+幕後結果!$AD$4*幕後結果_最佳化!$P1491)*12/3</f>
        <v>1.2811851306539035</v>
      </c>
      <c r="AC490" s="116">
        <f>(幕後結果!$AE$2+幕後結果!$AE$4*幕後結果_最佳化!$Q1491)*12/3</f>
        <v>2.2766440174904039</v>
      </c>
      <c r="AD490" s="116">
        <f>(幕後結果!$AF$2+幕後結果!$AF$4*幕後結果_最佳化!$R1491)*12/3</f>
        <v>-0.43699461452908378</v>
      </c>
      <c r="AE490" s="116">
        <f>(幕後結果!$AG$2+幕後結果!$AG$4*幕後結果_最佳化!$S1491)*12/3</f>
        <v>1.8610539398209898</v>
      </c>
      <c r="AF490" s="116">
        <f>(幕後結果!$AH$2+幕後結果!$AH$4*幕後結果_最佳化!$T1491)*12/3</f>
        <v>2.3091132952670055</v>
      </c>
      <c r="AG490" s="116">
        <f>(幕後結果!$AI$2+幕後結果!$AI$4*幕後結果_最佳化!$U1491)*12/3</f>
        <v>-6.8004300631080095E-2</v>
      </c>
      <c r="AH490" s="116">
        <f>(幕後結果!$AJ$2+幕後結果!$AJ$4*幕後結果_最佳化!$V1491)*12/3</f>
        <v>-0.43646079116740494</v>
      </c>
      <c r="AI490" s="90">
        <f>(幕後結果!$AK$2+幕後結果!$AK$4*幕後結果_最佳化!$W1491)*12/3</f>
        <v>-0.36783461027088721</v>
      </c>
      <c r="AJ490" s="50"/>
      <c r="AK490" s="50"/>
      <c r="AL490" s="50"/>
      <c r="AM490" s="98">
        <v>489</v>
      </c>
      <c r="AN490" s="116">
        <f t="shared" si="92"/>
        <v>0.17549283605236871</v>
      </c>
      <c r="AO490" s="116">
        <f t="shared" si="93"/>
        <v>7.2482933467634861E-2</v>
      </c>
      <c r="AP490" s="116">
        <f t="shared" si="94"/>
        <v>5.5598732945322223E-3</v>
      </c>
      <c r="AQ490" s="116">
        <f t="shared" si="95"/>
        <v>9.0038464768375376E-2</v>
      </c>
      <c r="AR490" s="116">
        <f t="shared" si="96"/>
        <v>0.1815341701115207</v>
      </c>
      <c r="AS490" s="116">
        <f t="shared" si="97"/>
        <v>0.15956622896962852</v>
      </c>
      <c r="AT490" s="116">
        <f t="shared" si="98"/>
        <v>2.4219686581186336E-2</v>
      </c>
      <c r="AU490" s="116">
        <f t="shared" si="99"/>
        <v>0.19518532930185675</v>
      </c>
      <c r="AV490" s="116">
        <f t="shared" si="100"/>
        <v>6.4238317091216107E-2</v>
      </c>
      <c r="AW490" s="116">
        <f t="shared" si="101"/>
        <v>3.1682160361680603E-2</v>
      </c>
      <c r="AX490" s="116">
        <f t="shared" si="102"/>
        <v>1.0000000000000002</v>
      </c>
      <c r="AY490" s="116">
        <f>SUMPRODUCT(AN490:AW490,幕後結果_最佳化!$Z$1005:$AI$1005)</f>
        <v>-0.1168880248718574</v>
      </c>
      <c r="AZ490" s="116">
        <f>(SUMPRODUCT(AN490:AW490,MMULT(AN490:AW490,幕後結果!$AB$9:$AK$18)))*252</f>
        <v>5.6277680352802312E-2</v>
      </c>
      <c r="BA490" s="116">
        <f t="shared" si="103"/>
        <v>0.23722917264283142</v>
      </c>
      <c r="BB490" s="92">
        <f t="shared" si="104"/>
        <v>-0.67355976118684091</v>
      </c>
      <c r="BC490" s="50"/>
      <c r="BD490" s="50"/>
    </row>
    <row r="491" spans="1:56">
      <c r="A491" s="85">
        <v>490</v>
      </c>
      <c r="B491" s="116">
        <v>0.47313887055830994</v>
      </c>
      <c r="C491" s="116">
        <v>0.54722799143187073</v>
      </c>
      <c r="D491" s="116">
        <v>0.34124681998251605</v>
      </c>
      <c r="E491" s="116">
        <v>0.5108772346087922</v>
      </c>
      <c r="F491" s="116">
        <v>0.49901367491253312</v>
      </c>
      <c r="G491" s="116">
        <v>0.73106186134680273</v>
      </c>
      <c r="H491" s="116">
        <v>0.61810963117759443</v>
      </c>
      <c r="I491" s="116">
        <v>0.93457913375085733</v>
      </c>
      <c r="J491" s="116">
        <v>0.90986529923788484</v>
      </c>
      <c r="K491" s="94">
        <v>0.22173110693096532</v>
      </c>
      <c r="L491" s="95"/>
      <c r="M491" s="96">
        <v>490</v>
      </c>
      <c r="N491" s="119">
        <v>-6.7381820896725911E-2</v>
      </c>
      <c r="O491" s="119">
        <v>0.11866089717638799</v>
      </c>
      <c r="P491" s="119">
        <v>-0.40906271160217506</v>
      </c>
      <c r="Q491" s="119">
        <v>2.726856281137888E-2</v>
      </c>
      <c r="R491" s="119">
        <v>-2.4723528709413812E-3</v>
      </c>
      <c r="S491" s="119">
        <v>0.61602764047689196</v>
      </c>
      <c r="T491" s="119">
        <v>0.30051974510630602</v>
      </c>
      <c r="U491" s="116">
        <v>1.5107909056835804</v>
      </c>
      <c r="V491" s="116">
        <v>1.3399260084445119</v>
      </c>
      <c r="W491" s="88">
        <v>-0.76635985308446941</v>
      </c>
      <c r="X491" s="50"/>
      <c r="Y491" s="89">
        <v>490</v>
      </c>
      <c r="Z491" s="116">
        <f>(幕後結果!$AB$2+幕後結果!$AB$4*幕後結果_最佳化!$N1492)*12/3</f>
        <v>-0.13194825141435007</v>
      </c>
      <c r="AA491" s="116">
        <f>(幕後結果!$AC$2+幕後結果!$AC$4*幕後結果_最佳化!$O1492)*12/3</f>
        <v>-1.2202497878797152</v>
      </c>
      <c r="AB491" s="116">
        <f>(幕後結果!$AD$2+幕後結果!$AD$4*幕後結果_最佳化!$P1492)*12/3</f>
        <v>9.9901487398657451E-2</v>
      </c>
      <c r="AC491" s="116">
        <f>(幕後結果!$AE$2+幕後結果!$AE$4*幕後結果_最佳化!$Q1492)*12/3</f>
        <v>0.82772006033955081</v>
      </c>
      <c r="AD491" s="116">
        <f>(幕後結果!$AF$2+幕後結果!$AF$4*幕後結果_最佳化!$R1492)*12/3</f>
        <v>-0.10345426293354427</v>
      </c>
      <c r="AE491" s="116">
        <f>(幕後結果!$AG$2+幕後結果!$AG$4*幕後結果_最佳化!$S1492)*12/3</f>
        <v>0.73621243081196164</v>
      </c>
      <c r="AF491" s="116">
        <f>(幕後結果!$AH$2+幕後結果!$AH$4*幕後結果_最佳化!$T1492)*12/3</f>
        <v>1.3753981691608506</v>
      </c>
      <c r="AG491" s="116">
        <f>(幕後結果!$AI$2+幕後結果!$AI$4*幕後結果_最佳化!$U1492)*12/3</f>
        <v>0.88861507568336207</v>
      </c>
      <c r="AH491" s="116">
        <f>(幕後結果!$AJ$2+幕後結果!$AJ$4*幕後結果_最佳化!$V1492)*12/3</f>
        <v>1.2556709394350389</v>
      </c>
      <c r="AI491" s="90">
        <f>(幕後結果!$AK$2+幕後結果!$AK$4*幕後結果_最佳化!$W1492)*12/3</f>
        <v>-0.60731090963099388</v>
      </c>
      <c r="AJ491" s="50"/>
      <c r="AK491" s="50"/>
      <c r="AL491" s="50"/>
      <c r="AM491" s="98">
        <v>490</v>
      </c>
      <c r="AN491" s="116">
        <f t="shared" si="92"/>
        <v>8.7725138253226149E-3</v>
      </c>
      <c r="AO491" s="116">
        <f t="shared" si="93"/>
        <v>1.7230467394310277E-3</v>
      </c>
      <c r="AP491" s="116">
        <f t="shared" si="94"/>
        <v>0.1352491506942976</v>
      </c>
      <c r="AQ491" s="116">
        <f t="shared" si="95"/>
        <v>0.12102897272172081</v>
      </c>
      <c r="AR491" s="116">
        <f t="shared" si="96"/>
        <v>0.19354783717169577</v>
      </c>
      <c r="AS491" s="116">
        <f t="shared" si="97"/>
        <v>0.12874674408495224</v>
      </c>
      <c r="AT491" s="116">
        <f t="shared" si="98"/>
        <v>4.0387033343672003E-2</v>
      </c>
      <c r="AU491" s="116">
        <f t="shared" si="99"/>
        <v>0.11261090281034332</v>
      </c>
      <c r="AV491" s="116">
        <f t="shared" si="100"/>
        <v>9.2184253955827938E-2</v>
      </c>
      <c r="AW491" s="116">
        <f t="shared" si="101"/>
        <v>0.16574954465273678</v>
      </c>
      <c r="AX491" s="116">
        <f t="shared" si="102"/>
        <v>1.0000000000000002</v>
      </c>
      <c r="AY491" s="116">
        <f>SUMPRODUCT(AN491:AW491,幕後結果_最佳化!$Z$1005:$AI$1005)</f>
        <v>9.2453253853778075E-2</v>
      </c>
      <c r="AZ491" s="116">
        <f>(SUMPRODUCT(AN491:AW491,MMULT(AN491:AW491,幕後結果!$AB$9:$AK$18)))*252</f>
        <v>3.8736754674394872E-2</v>
      </c>
      <c r="BA491" s="116">
        <f t="shared" si="103"/>
        <v>0.19681655081419061</v>
      </c>
      <c r="BB491" s="92">
        <f t="shared" si="104"/>
        <v>0.25177381500075169</v>
      </c>
      <c r="BC491" s="50"/>
      <c r="BD491" s="50"/>
    </row>
    <row r="492" spans="1:56">
      <c r="A492" s="85">
        <v>491</v>
      </c>
      <c r="B492" s="116">
        <v>0.47292202438479491</v>
      </c>
      <c r="C492" s="116">
        <v>0.59190447026821502</v>
      </c>
      <c r="D492" s="116">
        <v>0.83880162734610608</v>
      </c>
      <c r="E492" s="116">
        <v>0.82397405196550766</v>
      </c>
      <c r="F492" s="116">
        <v>0.12284543121166625</v>
      </c>
      <c r="G492" s="116">
        <v>0.95387304375549054</v>
      </c>
      <c r="H492" s="116">
        <v>0.34393569558549486</v>
      </c>
      <c r="I492" s="116">
        <v>0.50055030674484269</v>
      </c>
      <c r="J492" s="116">
        <v>0.45635139214201281</v>
      </c>
      <c r="K492" s="94">
        <v>0.62999381003553889</v>
      </c>
      <c r="L492" s="95"/>
      <c r="M492" s="96">
        <v>491</v>
      </c>
      <c r="N492" s="119">
        <v>-6.7926619023584517E-2</v>
      </c>
      <c r="O492" s="119">
        <v>0.23244672732058014</v>
      </c>
      <c r="P492" s="119">
        <v>0.98954462990258485</v>
      </c>
      <c r="Q492" s="119">
        <v>0.93061665501733137</v>
      </c>
      <c r="R492" s="119">
        <v>-1.1608796088016682</v>
      </c>
      <c r="S492" s="119">
        <v>1.683626301043307</v>
      </c>
      <c r="T492" s="119">
        <v>-0.40174542379393746</v>
      </c>
      <c r="U492" s="116">
        <v>1.3794148837977928E-3</v>
      </c>
      <c r="V492" s="116">
        <v>-0.10963004187474634</v>
      </c>
      <c r="W492" s="88">
        <v>0.33183695222261295</v>
      </c>
      <c r="X492" s="50"/>
      <c r="Y492" s="89">
        <v>491</v>
      </c>
      <c r="Z492" s="116">
        <f>(幕後結果!$AB$2+幕後結果!$AB$4*幕後結果_最佳化!$N1493)*12/3</f>
        <v>-0.13262464574497451</v>
      </c>
      <c r="AA492" s="116">
        <f>(幕後結果!$AC$2+幕後結果!$AC$4*幕後結果_最佳化!$O1493)*12/3</f>
        <v>-1.0634919506251383</v>
      </c>
      <c r="AB492" s="116">
        <f>(幕後結果!$AD$2+幕後結果!$AD$4*幕後結果_最佳化!$P1493)*12/3</f>
        <v>1.3224115674910515</v>
      </c>
      <c r="AC492" s="116">
        <f>(幕後結果!$AE$2+幕後結果!$AE$4*幕後結果_最佳化!$Q1493)*12/3</f>
        <v>1.832145821754869</v>
      </c>
      <c r="AD492" s="116">
        <f>(幕後結果!$AF$2+幕後結果!$AF$4*幕後結果_最佳化!$R1493)*12/3</f>
        <v>-0.65899403125957456</v>
      </c>
      <c r="AE492" s="116">
        <f>(幕後結果!$AG$2+幕後結果!$AG$4*幕後結果_最佳化!$S1493)*12/3</f>
        <v>2.1874608784955836</v>
      </c>
      <c r="AF492" s="116">
        <f>(幕後結果!$AH$2+幕後結果!$AH$4*幕後結果_最佳化!$T1493)*12/3</f>
        <v>0.43376701615228641</v>
      </c>
      <c r="AG492" s="116">
        <f>(幕後結果!$AI$2+幕後結果!$AI$4*幕後結果_最佳化!$U1493)*12/3</f>
        <v>-1.0355888999193825</v>
      </c>
      <c r="AH492" s="116">
        <f>(幕後結果!$AJ$2+幕後結果!$AJ$4*幕後結果_最佳化!$V1493)*12/3</f>
        <v>5.58847480045628E-2</v>
      </c>
      <c r="AI492" s="90">
        <f>(幕後結果!$AK$2+幕後結果!$AK$4*幕後結果_最佳化!$W1493)*12/3</f>
        <v>-0.31189038709708711</v>
      </c>
      <c r="AJ492" s="50"/>
      <c r="AK492" s="50"/>
      <c r="AL492" s="50"/>
      <c r="AM492" s="98">
        <v>491</v>
      </c>
      <c r="AN492" s="116">
        <f t="shared" si="92"/>
        <v>3.6348741459590585E-2</v>
      </c>
      <c r="AO492" s="116">
        <f t="shared" si="93"/>
        <v>2.4132813972154835E-2</v>
      </c>
      <c r="AP492" s="116">
        <f t="shared" si="94"/>
        <v>0.16509060256322924</v>
      </c>
      <c r="AQ492" s="116">
        <f t="shared" si="95"/>
        <v>4.2175591364451856E-2</v>
      </c>
      <c r="AR492" s="116">
        <f t="shared" si="96"/>
        <v>0.13537143472911534</v>
      </c>
      <c r="AS492" s="116">
        <f t="shared" si="97"/>
        <v>0.15744464163773503</v>
      </c>
      <c r="AT492" s="116">
        <f t="shared" si="98"/>
        <v>4.4618321926751296E-2</v>
      </c>
      <c r="AU492" s="116">
        <f t="shared" si="99"/>
        <v>9.3001036704756929E-2</v>
      </c>
      <c r="AV492" s="116">
        <f t="shared" si="100"/>
        <v>0.16402537809231588</v>
      </c>
      <c r="AW492" s="116">
        <f t="shared" si="101"/>
        <v>0.13779143754989898</v>
      </c>
      <c r="AX492" s="116">
        <f t="shared" si="102"/>
        <v>0.99999999999999989</v>
      </c>
      <c r="AY492" s="116">
        <f>SUMPRODUCT(AN492:AW492,幕後結果_最佳化!$Z$1005:$AI$1005)</f>
        <v>6.0534661740962489E-2</v>
      </c>
      <c r="AZ492" s="116">
        <f>(SUMPRODUCT(AN492:AW492,MMULT(AN492:AW492,幕後結果!$AB$9:$AK$18)))*252</f>
        <v>4.2451105861160777E-2</v>
      </c>
      <c r="BA492" s="116">
        <f t="shared" si="103"/>
        <v>0.20603666144926921</v>
      </c>
      <c r="BB492" s="92">
        <f t="shared" si="104"/>
        <v>8.5589921797992893E-2</v>
      </c>
      <c r="BC492" s="50"/>
      <c r="BD492" s="50"/>
    </row>
    <row r="493" spans="1:56">
      <c r="A493" s="85">
        <v>492</v>
      </c>
      <c r="B493" s="116">
        <v>0.89273309248546062</v>
      </c>
      <c r="C493" s="116">
        <v>0.34012393549150088</v>
      </c>
      <c r="D493" s="116">
        <v>0.88854765122993196</v>
      </c>
      <c r="E493" s="116">
        <v>0.89699042302181908</v>
      </c>
      <c r="F493" s="116">
        <v>0.73949113582517723</v>
      </c>
      <c r="G493" s="116">
        <v>0.72915678990173394</v>
      </c>
      <c r="H493" s="116">
        <v>0.41806222400773585</v>
      </c>
      <c r="I493" s="116">
        <v>0.20064272845069486</v>
      </c>
      <c r="J493" s="116">
        <v>0.7787600527013141</v>
      </c>
      <c r="K493" s="94">
        <v>0.53832480690710471</v>
      </c>
      <c r="L493" s="95"/>
      <c r="M493" s="96">
        <v>492</v>
      </c>
      <c r="N493" s="119">
        <v>1.2411947466737503</v>
      </c>
      <c r="O493" s="119">
        <v>-0.41212491067734819</v>
      </c>
      <c r="P493" s="119">
        <v>1.2188406024151921</v>
      </c>
      <c r="Q493" s="119">
        <v>1.2645877295340933</v>
      </c>
      <c r="R493" s="119">
        <v>0.64177739582330462</v>
      </c>
      <c r="S493" s="119">
        <v>0.61026478526858519</v>
      </c>
      <c r="T493" s="119">
        <v>-0.20685327545387655</v>
      </c>
      <c r="U493" s="116">
        <v>-0.83932767564571031</v>
      </c>
      <c r="V493" s="116">
        <v>0.76801227116688831</v>
      </c>
      <c r="W493" s="88">
        <v>9.6214284339636968E-2</v>
      </c>
      <c r="X493" s="50"/>
      <c r="Y493" s="89">
        <v>492</v>
      </c>
      <c r="Z493" s="116">
        <f>(幕後結果!$AB$2+幕後結果!$AB$4*幕後結果_最佳化!$N1494)*12/3</f>
        <v>1.4927155054093868</v>
      </c>
      <c r="AA493" s="116">
        <f>(幕後結果!$AC$2+幕後結果!$AC$4*幕後結果_最佳化!$O1494)*12/3</f>
        <v>-1.8380155685219233</v>
      </c>
      <c r="AB493" s="116">
        <f>(幕後結果!$AD$2+幕後結果!$AD$4*幕後結果_最佳化!$P1494)*12/3</f>
        <v>1.8497861512638245</v>
      </c>
      <c r="AC493" s="116">
        <f>(幕後結果!$AE$2+幕後結果!$AE$4*幕後結果_最佳化!$Q1494)*12/3</f>
        <v>2.0948308984394917</v>
      </c>
      <c r="AD493" s="116">
        <f>(幕後結果!$AF$2+幕後結果!$AF$4*幕後結果_最佳化!$R1494)*12/3</f>
        <v>0.48238347831889089</v>
      </c>
      <c r="AE493" s="116">
        <f>(幕後結果!$AG$2+幕後結果!$AG$4*幕後結果_最佳化!$S1494)*12/3</f>
        <v>1.9194335304188839</v>
      </c>
      <c r="AF493" s="116">
        <f>(幕後結果!$AH$2+幕後結果!$AH$4*幕後結果_最佳化!$T1494)*12/3</f>
        <v>1.3618822690460883</v>
      </c>
      <c r="AG493" s="116">
        <f>(幕後結果!$AI$2+幕後結果!$AI$4*幕後結果_最佳化!$U1494)*12/3</f>
        <v>-1.0553596706535009</v>
      </c>
      <c r="AH493" s="116">
        <f>(幕後結果!$AJ$2+幕後結果!$AJ$4*幕後結果_最佳化!$V1494)*12/3</f>
        <v>0.84488767399499898</v>
      </c>
      <c r="AI493" s="90">
        <f>(幕後結果!$AK$2+幕後結果!$AK$4*幕後結果_最佳化!$W1494)*12/3</f>
        <v>8.275169970710633E-2</v>
      </c>
      <c r="AJ493" s="50"/>
      <c r="AK493" s="50"/>
      <c r="AL493" s="50"/>
      <c r="AM493" s="98">
        <v>492</v>
      </c>
      <c r="AN493" s="116">
        <f t="shared" si="92"/>
        <v>4.2065309095174426E-2</v>
      </c>
      <c r="AO493" s="116">
        <f t="shared" si="93"/>
        <v>0.16418342342939038</v>
      </c>
      <c r="AP493" s="116">
        <f t="shared" si="94"/>
        <v>0.16752599122111075</v>
      </c>
      <c r="AQ493" s="116">
        <f t="shared" si="95"/>
        <v>7.0335111589243646E-2</v>
      </c>
      <c r="AR493" s="116">
        <f t="shared" si="96"/>
        <v>0.13016792204000768</v>
      </c>
      <c r="AS493" s="116">
        <f t="shared" si="97"/>
        <v>0.1264227437794235</v>
      </c>
      <c r="AT493" s="116">
        <f t="shared" si="98"/>
        <v>5.7090942129556371E-3</v>
      </c>
      <c r="AU493" s="116">
        <f t="shared" si="99"/>
        <v>0.15170137189692531</v>
      </c>
      <c r="AV493" s="116">
        <f t="shared" si="100"/>
        <v>2.9854310964829014E-2</v>
      </c>
      <c r="AW493" s="116">
        <f t="shared" si="101"/>
        <v>0.11203472177093966</v>
      </c>
      <c r="AX493" s="116">
        <f t="shared" si="102"/>
        <v>1.0000000000000002</v>
      </c>
      <c r="AY493" s="116">
        <f>SUMPRODUCT(AN493:AW493,幕後結果_最佳化!$Z$1005:$AI$1005)</f>
        <v>-0.21273969944056453</v>
      </c>
      <c r="AZ493" s="116">
        <f>(SUMPRODUCT(AN493:AW493,MMULT(AN493:AW493,幕後結果!$AB$9:$AK$18)))*252</f>
        <v>5.0871606383580896E-2</v>
      </c>
      <c r="BA493" s="116">
        <f t="shared" si="103"/>
        <v>0.2255473484295058</v>
      </c>
      <c r="BB493" s="92">
        <f t="shared" si="104"/>
        <v>-1.1334192187165704</v>
      </c>
      <c r="BC493" s="50"/>
      <c r="BD493" s="50"/>
    </row>
    <row r="494" spans="1:56">
      <c r="A494" s="85">
        <v>493</v>
      </c>
      <c r="B494" s="116">
        <v>3.5959901673165984E-3</v>
      </c>
      <c r="C494" s="116">
        <v>0.33513101868001005</v>
      </c>
      <c r="D494" s="116">
        <v>0.2426824029273007</v>
      </c>
      <c r="E494" s="116">
        <v>8.7469973654565658E-2</v>
      </c>
      <c r="F494" s="116">
        <v>0.34298348604654727</v>
      </c>
      <c r="G494" s="116">
        <v>0.33218450277286671</v>
      </c>
      <c r="H494" s="116">
        <v>0.57926192693501122</v>
      </c>
      <c r="I494" s="116">
        <v>0.10412567118826543</v>
      </c>
      <c r="J494" s="116">
        <v>0.99883560748471178</v>
      </c>
      <c r="K494" s="94">
        <v>0.2054916739524375</v>
      </c>
      <c r="L494" s="95"/>
      <c r="M494" s="96">
        <v>493</v>
      </c>
      <c r="N494" s="119">
        <v>-2.687821628192224</v>
      </c>
      <c r="O494" s="119">
        <v>-0.42578840402957591</v>
      </c>
      <c r="P494" s="119">
        <v>-0.69770003567347672</v>
      </c>
      <c r="Q494" s="119">
        <v>-1.3565005914651975</v>
      </c>
      <c r="R494" s="119">
        <v>-0.40433421007786108</v>
      </c>
      <c r="S494" s="119">
        <v>-0.43388905847058901</v>
      </c>
      <c r="T494" s="119">
        <v>0.20000567072905301</v>
      </c>
      <c r="U494" s="116">
        <v>-1.2583883519166392</v>
      </c>
      <c r="V494" s="116">
        <v>3.0447439210498066</v>
      </c>
      <c r="W494" s="88">
        <v>-0.82216438089800614</v>
      </c>
      <c r="X494" s="50"/>
      <c r="Y494" s="89">
        <v>493</v>
      </c>
      <c r="Z494" s="116">
        <f>(幕後結果!$AB$2+幕後結果!$AB$4*幕後結果_最佳化!$N1495)*12/3</f>
        <v>-3.3853563341797366</v>
      </c>
      <c r="AA494" s="116">
        <f>(幕後結果!$AC$2+幕後結果!$AC$4*幕後結果_最佳化!$O1495)*12/3</f>
        <v>-2.1982177363004052</v>
      </c>
      <c r="AB494" s="116">
        <f>(幕後結果!$AD$2+幕後結果!$AD$4*幕後結果_最佳化!$P1495)*12/3</f>
        <v>-0.99456619559153225</v>
      </c>
      <c r="AC494" s="116">
        <f>(幕後結果!$AE$2+幕後結果!$AE$4*幕後結果_最佳化!$Q1495)*12/3</f>
        <v>-0.49405649198231938</v>
      </c>
      <c r="AD494" s="116">
        <f>(幕後結果!$AF$2+幕後結果!$AF$4*幕後結果_最佳化!$R1495)*12/3</f>
        <v>-0.47609125363922472</v>
      </c>
      <c r="AE494" s="116">
        <f>(幕後結果!$AG$2+幕後結果!$AG$4*幕後結果_最佳化!$S1495)*12/3</f>
        <v>-1.5829274883079805</v>
      </c>
      <c r="AF494" s="116">
        <f>(幕後結果!$AH$2+幕後結果!$AH$4*幕後結果_最佳化!$T1495)*12/3</f>
        <v>0.7576997402075264</v>
      </c>
      <c r="AG494" s="116">
        <f>(幕後結果!$AI$2+幕後結果!$AI$4*幕後結果_最佳化!$U1495)*12/3</f>
        <v>-3.7000296062445615</v>
      </c>
      <c r="AH494" s="116">
        <f>(幕後結果!$AJ$2+幕後結果!$AJ$4*幕後結果_最佳化!$V1495)*12/3</f>
        <v>1.3065037536283923</v>
      </c>
      <c r="AI494" s="90">
        <f>(幕後結果!$AK$2+幕後結果!$AK$4*幕後結果_最佳化!$W1495)*12/3</f>
        <v>-1.570076430454175</v>
      </c>
      <c r="AJ494" s="50"/>
      <c r="AK494" s="50"/>
      <c r="AL494" s="50"/>
      <c r="AM494" s="98">
        <v>493</v>
      </c>
      <c r="AN494" s="116">
        <f t="shared" si="92"/>
        <v>0.18144559586348083</v>
      </c>
      <c r="AO494" s="116">
        <f t="shared" si="93"/>
        <v>0.14835499902165278</v>
      </c>
      <c r="AP494" s="116">
        <f t="shared" si="94"/>
        <v>1.4082241658762434E-2</v>
      </c>
      <c r="AQ494" s="116">
        <f t="shared" si="95"/>
        <v>2.3277321478006801E-2</v>
      </c>
      <c r="AR494" s="116">
        <f t="shared" si="96"/>
        <v>8.0149359421203215E-2</v>
      </c>
      <c r="AS494" s="116">
        <f t="shared" si="97"/>
        <v>1.5020065275029275E-2</v>
      </c>
      <c r="AT494" s="116">
        <f t="shared" si="98"/>
        <v>0.15112538541424522</v>
      </c>
      <c r="AU494" s="116">
        <f t="shared" si="99"/>
        <v>9.5146676470499833E-2</v>
      </c>
      <c r="AV494" s="116">
        <f t="shared" si="100"/>
        <v>0.15986933581113352</v>
      </c>
      <c r="AW494" s="116">
        <f t="shared" si="101"/>
        <v>0.13152901958598606</v>
      </c>
      <c r="AX494" s="116">
        <f t="shared" si="102"/>
        <v>0.99999999999999989</v>
      </c>
      <c r="AY494" s="116">
        <f>SUMPRODUCT(AN494:AW494,幕後結果_最佳化!$Z$1005:$AI$1005)</f>
        <v>-0.11501879172390778</v>
      </c>
      <c r="AZ494" s="116">
        <f>(SUMPRODUCT(AN494:AW494,MMULT(AN494:AW494,幕後結果!$AB$9:$AK$18)))*252</f>
        <v>5.5734101803640558E-2</v>
      </c>
      <c r="BA494" s="116">
        <f t="shared" si="103"/>
        <v>0.23608071035906461</v>
      </c>
      <c r="BB494" s="92">
        <f t="shared" si="104"/>
        <v>-0.66891865702929632</v>
      </c>
      <c r="BC494" s="50"/>
      <c r="BD494" s="50"/>
    </row>
    <row r="495" spans="1:56">
      <c r="A495" s="85">
        <v>494</v>
      </c>
      <c r="B495" s="116">
        <v>0.45235152588603378</v>
      </c>
      <c r="C495" s="116">
        <v>0.8272672543929056</v>
      </c>
      <c r="D495" s="116">
        <v>2.0223750045596844E-2</v>
      </c>
      <c r="E495" s="116">
        <v>0.42418158700669695</v>
      </c>
      <c r="F495" s="116">
        <v>0.61824419455877311</v>
      </c>
      <c r="G495" s="116">
        <v>0.21839867970064031</v>
      </c>
      <c r="H495" s="116">
        <v>0.85023510529430357</v>
      </c>
      <c r="I495" s="116">
        <v>0.4406570323018022</v>
      </c>
      <c r="J495" s="116">
        <v>0.44877231415967755</v>
      </c>
      <c r="K495" s="94">
        <v>0.8994662527509838</v>
      </c>
      <c r="L495" s="95"/>
      <c r="M495" s="96">
        <v>494</v>
      </c>
      <c r="N495" s="119">
        <v>-0.11972240451949653</v>
      </c>
      <c r="O495" s="119">
        <v>0.94342122435648801</v>
      </c>
      <c r="P495" s="119">
        <v>-2.0491494828957961</v>
      </c>
      <c r="Q495" s="119">
        <v>-0.19120731346232536</v>
      </c>
      <c r="R495" s="119">
        <v>0.30087264448223822</v>
      </c>
      <c r="S495" s="119">
        <v>-0.77761272092240141</v>
      </c>
      <c r="T495" s="119">
        <v>1.0374422654078617</v>
      </c>
      <c r="U495" s="116">
        <v>-0.14930361282741678</v>
      </c>
      <c r="V495" s="116">
        <v>-0.12876370156666334</v>
      </c>
      <c r="W495" s="88">
        <v>1.2785161487110817</v>
      </c>
      <c r="X495" s="50"/>
      <c r="Y495" s="89">
        <v>494</v>
      </c>
      <c r="Z495" s="116">
        <f>(幕後結果!$AB$2+幕後結果!$AB$4*幕後結果_最佳化!$N1496)*12/3</f>
        <v>-0.19693172378448151</v>
      </c>
      <c r="AA495" s="116">
        <f>(幕後結果!$AC$2+幕後結果!$AC$4*幕後結果_最佳化!$O1496)*12/3</f>
        <v>-8.8217524602380637E-2</v>
      </c>
      <c r="AB495" s="116">
        <f>(幕後結果!$AD$2+幕後結果!$AD$4*幕後結果_最佳化!$P1496)*12/3</f>
        <v>-1.2523215332374025</v>
      </c>
      <c r="AC495" s="116">
        <f>(幕後結果!$AE$2+幕後結果!$AE$4*幕後結果_最佳化!$Q1496)*12/3</f>
        <v>0.42224710560538087</v>
      </c>
      <c r="AD495" s="116">
        <f>(幕後結果!$AF$2+幕後結果!$AF$4*幕後結果_最佳化!$R1496)*12/3</f>
        <v>1.5612957728070462E-2</v>
      </c>
      <c r="AE495" s="116">
        <f>(幕後結果!$AG$2+幕後結果!$AG$4*幕後結果_最佳化!$S1496)*12/3</f>
        <v>-0.47326813796268591</v>
      </c>
      <c r="AF495" s="116">
        <f>(幕後結果!$AH$2+幕後結果!$AH$4*幕後結果_最佳化!$T1496)*12/3</f>
        <v>2.0626984019897776</v>
      </c>
      <c r="AG495" s="116">
        <f>(幕後結果!$AI$2+幕後結果!$AI$4*幕後結果_最佳化!$U1496)*12/3</f>
        <v>-1.0868010980195777</v>
      </c>
      <c r="AH495" s="116">
        <f>(幕後結果!$AJ$2+幕後結果!$AJ$4*幕後結果_最佳化!$V1496)*12/3</f>
        <v>0.30016484372186031</v>
      </c>
      <c r="AI495" s="90">
        <f>(幕後結果!$AK$2+幕後結果!$AK$4*幕後結果_最佳化!$W1496)*12/3</f>
        <v>0.24366478153996254</v>
      </c>
      <c r="AJ495" s="50"/>
      <c r="AK495" s="50"/>
      <c r="AL495" s="50"/>
      <c r="AM495" s="98">
        <v>494</v>
      </c>
      <c r="AN495" s="116">
        <f t="shared" si="92"/>
        <v>0.14263743626338346</v>
      </c>
      <c r="AO495" s="116">
        <f t="shared" si="93"/>
        <v>5.9196342341040487E-2</v>
      </c>
      <c r="AP495" s="116">
        <f t="shared" si="94"/>
        <v>0.17647401095698728</v>
      </c>
      <c r="AQ495" s="116">
        <f t="shared" si="95"/>
        <v>1.7977452152488124E-2</v>
      </c>
      <c r="AR495" s="116">
        <f t="shared" si="96"/>
        <v>2.2596704069371087E-3</v>
      </c>
      <c r="AS495" s="116">
        <f t="shared" si="97"/>
        <v>0.20229376205924662</v>
      </c>
      <c r="AT495" s="116">
        <f t="shared" si="98"/>
        <v>1.1888232655786219E-3</v>
      </c>
      <c r="AU495" s="116">
        <f t="shared" si="99"/>
        <v>0.20756589980857337</v>
      </c>
      <c r="AV495" s="116">
        <f t="shared" si="100"/>
        <v>4.4317241534741605E-2</v>
      </c>
      <c r="AW495" s="116">
        <f t="shared" si="101"/>
        <v>0.14608936121102314</v>
      </c>
      <c r="AX495" s="116">
        <f t="shared" si="102"/>
        <v>0.99999999999999978</v>
      </c>
      <c r="AY495" s="116">
        <f>SUMPRODUCT(AN495:AW495,幕後結果_最佳化!$Z$1005:$AI$1005)</f>
        <v>-0.1472373724508029</v>
      </c>
      <c r="AZ495" s="116">
        <f>(SUMPRODUCT(AN495:AW495,MMULT(AN495:AW495,幕後結果!$AB$9:$AK$18)))*252</f>
        <v>6.4635715431755406E-2</v>
      </c>
      <c r="BA495" s="116">
        <f t="shared" si="103"/>
        <v>0.25423555107764806</v>
      </c>
      <c r="BB495" s="92">
        <f t="shared" si="104"/>
        <v>-0.74787877480097797</v>
      </c>
      <c r="BC495" s="50"/>
      <c r="BD495" s="50"/>
    </row>
    <row r="496" spans="1:56">
      <c r="A496" s="85">
        <v>495</v>
      </c>
      <c r="B496" s="116">
        <v>0.31921856270149251</v>
      </c>
      <c r="C496" s="116">
        <v>0.83637704537252189</v>
      </c>
      <c r="D496" s="116">
        <v>0.8880536725925845</v>
      </c>
      <c r="E496" s="116">
        <v>7.0920119290055483E-2</v>
      </c>
      <c r="F496" s="116">
        <v>0.15848936086617904</v>
      </c>
      <c r="G496" s="116">
        <v>0.87817733739460646</v>
      </c>
      <c r="H496" s="116">
        <v>0.14329653943249188</v>
      </c>
      <c r="I496" s="116">
        <v>0.82965259944698433</v>
      </c>
      <c r="J496" s="116">
        <v>0.28992902579518676</v>
      </c>
      <c r="K496" s="94">
        <v>8.2964434826505951E-2</v>
      </c>
      <c r="L496" s="95"/>
      <c r="M496" s="96">
        <v>495</v>
      </c>
      <c r="N496" s="119">
        <v>-0.46988507866767876</v>
      </c>
      <c r="O496" s="119">
        <v>0.97967633890108141</v>
      </c>
      <c r="P496" s="119">
        <v>1.2162422463807596</v>
      </c>
      <c r="Q496" s="119">
        <v>-1.4689725359094363</v>
      </c>
      <c r="R496" s="119">
        <v>-1.0006858266513874</v>
      </c>
      <c r="S496" s="119">
        <v>1.1659236273276772</v>
      </c>
      <c r="T496" s="119">
        <v>-1.0656252532137833</v>
      </c>
      <c r="U496" s="116">
        <v>0.95279331687247915</v>
      </c>
      <c r="V496" s="116">
        <v>-0.55359207402390265</v>
      </c>
      <c r="W496" s="88">
        <v>-1.3854043237400602</v>
      </c>
      <c r="X496" s="50"/>
      <c r="Y496" s="89">
        <v>495</v>
      </c>
      <c r="Z496" s="116">
        <f>(幕後結果!$AB$2+幕後結果!$AB$4*幕後結果_最佳化!$N1497)*12/3</f>
        <v>-0.63167633084805908</v>
      </c>
      <c r="AA496" s="116">
        <f>(幕後結果!$AC$2+幕後結果!$AC$4*幕後結果_最佳化!$O1497)*12/3</f>
        <v>-6.8679242524590567E-2</v>
      </c>
      <c r="AB496" s="116">
        <f>(幕後結果!$AD$2+幕後結果!$AD$4*幕後結果_最佳化!$P1497)*12/3</f>
        <v>1.4735491851883726</v>
      </c>
      <c r="AC496" s="116">
        <f>(幕後結果!$AE$2+幕後結果!$AE$4*幕後結果_最佳化!$Q1497)*12/3</f>
        <v>0.25086212150245923</v>
      </c>
      <c r="AD496" s="116">
        <f>(幕後結果!$AF$2+幕後結果!$AF$4*幕後結果_最佳化!$R1497)*12/3</f>
        <v>-0.6310490369144155</v>
      </c>
      <c r="AE496" s="116">
        <f>(幕後結果!$AG$2+幕後結果!$AG$4*幕後結果_最佳化!$S1497)*12/3</f>
        <v>0.65184193449459238</v>
      </c>
      <c r="AF496" s="116">
        <f>(幕後結果!$AH$2+幕後結果!$AH$4*幕後結果_最佳化!$T1497)*12/3</f>
        <v>3.4817397307986386E-2</v>
      </c>
      <c r="AG496" s="116">
        <f>(幕後結果!$AI$2+幕後結果!$AI$4*幕後結果_最佳化!$U1497)*12/3</f>
        <v>-0.14386997312890903</v>
      </c>
      <c r="AH496" s="116">
        <f>(幕後結果!$AJ$2+幕後結果!$AJ$4*幕後結果_最佳化!$V1497)*12/3</f>
        <v>-0.13033594094762035</v>
      </c>
      <c r="AI496" s="90">
        <f>(幕後結果!$AK$2+幕後結果!$AK$4*幕後結果_最佳化!$W1497)*12/3</f>
        <v>-1.2548011853777927</v>
      </c>
      <c r="AJ496" s="50"/>
      <c r="AK496" s="50"/>
      <c r="AL496" s="50"/>
      <c r="AM496" s="98">
        <v>495</v>
      </c>
      <c r="AN496" s="116">
        <f t="shared" si="92"/>
        <v>7.0474057498467246E-2</v>
      </c>
      <c r="AO496" s="116">
        <f t="shared" si="93"/>
        <v>8.8117023427048011E-2</v>
      </c>
      <c r="AP496" s="116">
        <f t="shared" si="94"/>
        <v>0.1473846965589522</v>
      </c>
      <c r="AQ496" s="116">
        <f t="shared" si="95"/>
        <v>0.13377576074351288</v>
      </c>
      <c r="AR496" s="116">
        <f t="shared" si="96"/>
        <v>0.18640352329241411</v>
      </c>
      <c r="AS496" s="116">
        <f t="shared" si="97"/>
        <v>7.9373272024624381E-2</v>
      </c>
      <c r="AT496" s="116">
        <f t="shared" si="98"/>
        <v>3.2639792490121583E-2</v>
      </c>
      <c r="AU496" s="116">
        <f t="shared" si="99"/>
        <v>0.11030173866978424</v>
      </c>
      <c r="AV496" s="116">
        <f t="shared" si="100"/>
        <v>5.946205330812822E-3</v>
      </c>
      <c r="AW496" s="116">
        <f t="shared" si="101"/>
        <v>0.14558392996426237</v>
      </c>
      <c r="AX496" s="116">
        <f t="shared" si="102"/>
        <v>0.99999999999999989</v>
      </c>
      <c r="AY496" s="116">
        <f>SUMPRODUCT(AN496:AW496,幕後結果_最佳化!$Z$1005:$AI$1005)</f>
        <v>-3.4386839066035478E-2</v>
      </c>
      <c r="AZ496" s="116">
        <f>(SUMPRODUCT(AN496:AW496,MMULT(AN496:AW496,幕後結果!$AB$9:$AK$18)))*252</f>
        <v>4.1209258290602936E-2</v>
      </c>
      <c r="BA496" s="116">
        <f t="shared" si="103"/>
        <v>0.20300063618275421</v>
      </c>
      <c r="BB496" s="92">
        <f t="shared" si="104"/>
        <v>-0.38072215200575482</v>
      </c>
      <c r="BC496" s="50"/>
      <c r="BD496" s="50"/>
    </row>
    <row r="497" spans="1:56">
      <c r="A497" s="85">
        <v>496</v>
      </c>
      <c r="B497" s="116">
        <v>0.28686347221832276</v>
      </c>
      <c r="C497" s="116">
        <v>0.5821936299385686</v>
      </c>
      <c r="D497" s="116">
        <v>0.46920149055686444</v>
      </c>
      <c r="E497" s="116">
        <v>0.9750970082726742</v>
      </c>
      <c r="F497" s="116">
        <v>0.57662475177299544</v>
      </c>
      <c r="G497" s="116">
        <v>0.36250874066397309</v>
      </c>
      <c r="H497" s="116">
        <v>0.63024678201397966</v>
      </c>
      <c r="I497" s="116">
        <v>0.531842628305641</v>
      </c>
      <c r="J497" s="116">
        <v>0.71687811766733245</v>
      </c>
      <c r="K497" s="94">
        <v>0.36229686336337119</v>
      </c>
      <c r="L497" s="95"/>
      <c r="M497" s="96">
        <v>496</v>
      </c>
      <c r="N497" s="119">
        <v>-0.56257114617861825</v>
      </c>
      <c r="O497" s="119">
        <v>0.20750851918293545</v>
      </c>
      <c r="P497" s="119">
        <v>-7.7277259471072932E-2</v>
      </c>
      <c r="Q497" s="119">
        <v>1.9616265106327064</v>
      </c>
      <c r="R497" s="119">
        <v>0.19326619910432402</v>
      </c>
      <c r="S497" s="119">
        <v>-0.35176103693391553</v>
      </c>
      <c r="T497" s="119">
        <v>0.33250702504077745</v>
      </c>
      <c r="U497" s="116">
        <v>7.9902573035517829E-2</v>
      </c>
      <c r="V497" s="116">
        <v>0.57359223926514658</v>
      </c>
      <c r="W497" s="88">
        <v>-0.35232608636495361</v>
      </c>
      <c r="X497" s="50"/>
      <c r="Y497" s="89">
        <v>496</v>
      </c>
      <c r="Z497" s="116">
        <f>(幕後結果!$AB$2+幕後結果!$AB$4*幕後結果_最佳化!$N1498)*12/3</f>
        <v>-0.74675075475213193</v>
      </c>
      <c r="AA497" s="116">
        <f>(幕後結果!$AC$2+幕後結果!$AC$4*幕後結果_最佳化!$O1498)*12/3</f>
        <v>-1.140835846346963</v>
      </c>
      <c r="AB497" s="116">
        <f>(幕後結果!$AD$2+幕後結果!$AD$4*幕後結果_最佳化!$P1498)*12/3</f>
        <v>0.24709171692985321</v>
      </c>
      <c r="AC497" s="116">
        <f>(幕後結果!$AE$2+幕後結果!$AE$4*幕後結果_最佳化!$Q1498)*12/3</f>
        <v>2.2945181683626341</v>
      </c>
      <c r="AD497" s="116">
        <f>(幕後結果!$AF$2+幕後結果!$AF$4*幕後結果_最佳化!$R1498)*12/3</f>
        <v>0.2499263714638614</v>
      </c>
      <c r="AE497" s="116">
        <f>(幕後結果!$AG$2+幕後結果!$AG$4*幕後結果_最佳化!$S1498)*12/3</f>
        <v>1.0936793599740557</v>
      </c>
      <c r="AF497" s="116">
        <f>(幕後結果!$AH$2+幕後結果!$AH$4*幕後結果_最佳化!$T1498)*12/3</f>
        <v>1.2152221772585945</v>
      </c>
      <c r="AG497" s="116">
        <f>(幕後結果!$AI$2+幕後結果!$AI$4*幕後結果_最佳化!$U1498)*12/3</f>
        <v>-1.0643291030934228</v>
      </c>
      <c r="AH497" s="116">
        <f>(幕後結果!$AJ$2+幕後結果!$AJ$4*幕後結果_最佳化!$V1498)*12/3</f>
        <v>0.61231614209956686</v>
      </c>
      <c r="AI497" s="90">
        <f>(幕後結果!$AK$2+幕後結果!$AK$4*幕後結果_最佳化!$W1498)*12/3</f>
        <v>-0.51865415605693943</v>
      </c>
      <c r="AJ497" s="50"/>
      <c r="AK497" s="50"/>
      <c r="AL497" s="50"/>
      <c r="AM497" s="98">
        <v>496</v>
      </c>
      <c r="AN497" s="116">
        <f t="shared" si="92"/>
        <v>0.15994834849914707</v>
      </c>
      <c r="AO497" s="116">
        <f t="shared" si="93"/>
        <v>8.7405148983096703E-2</v>
      </c>
      <c r="AP497" s="116">
        <f t="shared" si="94"/>
        <v>0.15289179942575676</v>
      </c>
      <c r="AQ497" s="116">
        <f t="shared" si="95"/>
        <v>0.1198360200543</v>
      </c>
      <c r="AR497" s="116">
        <f t="shared" si="96"/>
        <v>0.1371395240154466</v>
      </c>
      <c r="AS497" s="116">
        <f t="shared" si="97"/>
        <v>7.4336273664324298E-2</v>
      </c>
      <c r="AT497" s="116">
        <f t="shared" si="98"/>
        <v>0.12786579488555011</v>
      </c>
      <c r="AU497" s="116">
        <f t="shared" si="99"/>
        <v>9.1714258882014711E-3</v>
      </c>
      <c r="AV497" s="116">
        <f t="shared" si="100"/>
        <v>0.12030459913591544</v>
      </c>
      <c r="AW497" s="116">
        <f t="shared" si="101"/>
        <v>1.1101065448261423E-2</v>
      </c>
      <c r="AX497" s="116">
        <f t="shared" si="102"/>
        <v>0.99999999999999989</v>
      </c>
      <c r="AY497" s="116">
        <f>SUMPRODUCT(AN497:AW497,幕後結果_最佳化!$Z$1005:$AI$1005)</f>
        <v>0.22286077920839598</v>
      </c>
      <c r="AZ497" s="116">
        <f>(SUMPRODUCT(AN497:AW497,MMULT(AN497:AW497,幕後結果!$AB$9:$AK$18)))*252</f>
        <v>4.7087405939319336E-2</v>
      </c>
      <c r="BA497" s="116">
        <f t="shared" si="103"/>
        <v>0.21699632701803812</v>
      </c>
      <c r="BB497" s="92">
        <f t="shared" si="104"/>
        <v>0.82932638391356961</v>
      </c>
      <c r="BC497" s="50"/>
      <c r="BD497" s="50"/>
    </row>
    <row r="498" spans="1:56">
      <c r="A498" s="85">
        <v>497</v>
      </c>
      <c r="B498" s="116">
        <v>0.50993347983143056</v>
      </c>
      <c r="C498" s="116">
        <v>0.95807974922886086</v>
      </c>
      <c r="D498" s="116">
        <v>0.88146193363800851</v>
      </c>
      <c r="E498" s="116">
        <v>0.33548771222017071</v>
      </c>
      <c r="F498" s="116">
        <v>0.19003077588268602</v>
      </c>
      <c r="G498" s="116">
        <v>0.87537777184439558</v>
      </c>
      <c r="H498" s="116">
        <v>0.74920670806132805</v>
      </c>
      <c r="I498" s="116">
        <v>0.58396098477681213</v>
      </c>
      <c r="J498" s="116">
        <v>0.40902665592435339</v>
      </c>
      <c r="K498" s="94">
        <v>0.73584933732030167</v>
      </c>
      <c r="L498" s="95"/>
      <c r="M498" s="96">
        <v>497</v>
      </c>
      <c r="N498" s="119">
        <v>2.4902114868735507E-2</v>
      </c>
      <c r="O498" s="119">
        <v>1.7288245465290937</v>
      </c>
      <c r="P498" s="119">
        <v>1.1823266055794119</v>
      </c>
      <c r="Q498" s="119">
        <v>-0.42480967464455666</v>
      </c>
      <c r="R498" s="119">
        <v>-0.87778288941845861</v>
      </c>
      <c r="S498" s="119">
        <v>1.1521864699266198</v>
      </c>
      <c r="T498" s="119">
        <v>0.67199546423941192</v>
      </c>
      <c r="U498" s="116">
        <v>0.21203717724096915</v>
      </c>
      <c r="V498" s="116">
        <v>-0.23004949196486046</v>
      </c>
      <c r="W498" s="88">
        <v>0.63060118270003385</v>
      </c>
      <c r="X498" s="50"/>
      <c r="Y498" s="89">
        <v>497</v>
      </c>
      <c r="Z498" s="116">
        <f>(幕後結果!$AB$2+幕後結果!$AB$4*幕後結果_最佳化!$N1499)*12/3</f>
        <v>-1.7373094338476378E-2</v>
      </c>
      <c r="AA498" s="116">
        <f>(幕後結果!$AC$2+幕後結果!$AC$4*幕後結果_最佳化!$O1499)*12/3</f>
        <v>1.0066912430590447</v>
      </c>
      <c r="AB498" s="116">
        <f>(幕後結果!$AD$2+幕後結果!$AD$4*幕後結果_最佳化!$P1499)*12/3</f>
        <v>1.6692875882450042</v>
      </c>
      <c r="AC498" s="116">
        <f>(幕後結果!$AE$2+幕後結果!$AE$4*幕後結果_最佳化!$Q1499)*12/3</f>
        <v>1.1591380137134406</v>
      </c>
      <c r="AD498" s="116">
        <f>(幕後結果!$AF$2+幕後結果!$AF$4*幕後結果_最佳化!$R1499)*12/3</f>
        <v>-0.40157407657903893</v>
      </c>
      <c r="AE498" s="116">
        <f>(幕後結果!$AG$2+幕後結果!$AG$4*幕後結果_最佳化!$S1499)*12/3</f>
        <v>1.5209938513893533</v>
      </c>
      <c r="AF498" s="116">
        <f>(幕後結果!$AH$2+幕後結果!$AH$4*幕後結果_最佳化!$T1499)*12/3</f>
        <v>1.6706165378911086</v>
      </c>
      <c r="AG498" s="116">
        <f>(幕後結果!$AI$2+幕後結果!$AI$4*幕後結果_最佳化!$U1499)*12/3</f>
        <v>-0.76702668612700242</v>
      </c>
      <c r="AH498" s="116">
        <f>(幕後結果!$AJ$2+幕後結果!$AJ$4*幕後結果_最佳化!$V1499)*12/3</f>
        <v>0.71783159159626608</v>
      </c>
      <c r="AI498" s="90">
        <f>(幕後結果!$AK$2+幕後結果!$AK$4*幕後結果_最佳化!$W1499)*12/3</f>
        <v>3.6603891021573243E-2</v>
      </c>
      <c r="AJ498" s="50"/>
      <c r="AK498" s="50"/>
      <c r="AL498" s="50"/>
      <c r="AM498" s="98">
        <v>497</v>
      </c>
      <c r="AN498" s="116">
        <f t="shared" si="92"/>
        <v>0.11035727637664601</v>
      </c>
      <c r="AO498" s="116">
        <f t="shared" si="93"/>
        <v>6.3839906900630503E-2</v>
      </c>
      <c r="AP498" s="116">
        <f t="shared" si="94"/>
        <v>0.14066910641795072</v>
      </c>
      <c r="AQ498" s="116">
        <f t="shared" si="95"/>
        <v>0.10931652101530349</v>
      </c>
      <c r="AR498" s="116">
        <f t="shared" si="96"/>
        <v>0.13430664836035031</v>
      </c>
      <c r="AS498" s="116">
        <f t="shared" si="97"/>
        <v>0.19104941627002606</v>
      </c>
      <c r="AT498" s="116">
        <f t="shared" si="98"/>
        <v>0.10787638569479437</v>
      </c>
      <c r="AU498" s="116">
        <f t="shared" si="99"/>
        <v>0.10691303953696743</v>
      </c>
      <c r="AV498" s="116">
        <f t="shared" si="100"/>
        <v>2.45295312019914E-2</v>
      </c>
      <c r="AW498" s="116">
        <f t="shared" si="101"/>
        <v>1.1142168225339821E-2</v>
      </c>
      <c r="AX498" s="116">
        <f t="shared" si="102"/>
        <v>1</v>
      </c>
      <c r="AY498" s="116">
        <f>SUMPRODUCT(AN498:AW498,幕後結果_最佳化!$Z$1005:$AI$1005)</f>
        <v>0.16306328863972433</v>
      </c>
      <c r="AZ498" s="116">
        <f>(SUMPRODUCT(AN498:AW498,MMULT(AN498:AW498,幕後結果!$AB$9:$AK$18)))*252</f>
        <v>4.8506814152255238E-2</v>
      </c>
      <c r="BA498" s="116">
        <f t="shared" si="103"/>
        <v>0.22024262564784147</v>
      </c>
      <c r="BB498" s="92">
        <f t="shared" si="104"/>
        <v>0.54559506038517858</v>
      </c>
      <c r="BC498" s="50"/>
      <c r="BD498" s="50"/>
    </row>
    <row r="499" spans="1:56">
      <c r="A499" s="85">
        <v>498</v>
      </c>
      <c r="B499" s="116">
        <v>0.64539719644290994</v>
      </c>
      <c r="C499" s="116">
        <v>0.44047798453060572</v>
      </c>
      <c r="D499" s="116">
        <v>0.42480135244160655</v>
      </c>
      <c r="E499" s="116">
        <v>0.36923200137414502</v>
      </c>
      <c r="F499" s="116">
        <v>0.44415195300177168</v>
      </c>
      <c r="G499" s="116">
        <v>0.6224837208583387</v>
      </c>
      <c r="H499" s="116">
        <v>0.94315003172427425</v>
      </c>
      <c r="I499" s="116">
        <v>0.18374324404071118</v>
      </c>
      <c r="J499" s="116">
        <v>0.14971512481427962</v>
      </c>
      <c r="K499" s="94">
        <v>0.86167156247287857</v>
      </c>
      <c r="L499" s="95"/>
      <c r="M499" s="96">
        <v>498</v>
      </c>
      <c r="N499" s="119">
        <v>0.37292319643461702</v>
      </c>
      <c r="O499" s="119">
        <v>-0.1497574647036648</v>
      </c>
      <c r="P499" s="119">
        <v>-0.18962537080450256</v>
      </c>
      <c r="Q499" s="119">
        <v>-0.33388809612922377</v>
      </c>
      <c r="R499" s="119">
        <v>-0.14045069492675138</v>
      </c>
      <c r="S499" s="119">
        <v>0.31201048062435427</v>
      </c>
      <c r="T499" s="119">
        <v>1.5817794120505044</v>
      </c>
      <c r="U499" s="116">
        <v>-0.901191540384644</v>
      </c>
      <c r="V499" s="116">
        <v>-1.0376559717481417</v>
      </c>
      <c r="W499" s="88">
        <v>1.0878600948196804</v>
      </c>
      <c r="X499" s="50"/>
      <c r="Y499" s="89">
        <v>498</v>
      </c>
      <c r="Z499" s="116">
        <f>(幕後結果!$AB$2+幕後結果!$AB$4*幕後結果_最佳化!$N1500)*12/3</f>
        <v>0.41471261760457617</v>
      </c>
      <c r="AA499" s="116">
        <f>(幕後結果!$AC$2+幕後結果!$AC$4*幕後結果_最佳化!$O1500)*12/3</f>
        <v>-1.5518939317869835</v>
      </c>
      <c r="AB499" s="116">
        <f>(幕後結果!$AD$2+幕後結果!$AD$4*幕後結果_最佳化!$P1500)*12/3</f>
        <v>0.3952719264845293</v>
      </c>
      <c r="AC499" s="116">
        <f>(幕後結果!$AE$2+幕後結果!$AE$4*幕後結果_最佳化!$Q1500)*12/3</f>
        <v>0.5973394042138902</v>
      </c>
      <c r="AD499" s="116">
        <f>(幕後結果!$AF$2+幕後結果!$AF$4*幕後結果_最佳化!$R1500)*12/3</f>
        <v>-0.25131524989133835</v>
      </c>
      <c r="AE499" s="116">
        <f>(幕後結果!$AG$2+幕後結果!$AG$4*幕後結果_最佳化!$S1500)*12/3</f>
        <v>0.36724320366008967</v>
      </c>
      <c r="AF499" s="116">
        <f>(幕後結果!$AH$2+幕後結果!$AH$4*幕後結果_最佳化!$T1500)*12/3</f>
        <v>2.6963541935542792</v>
      </c>
      <c r="AG499" s="116">
        <f>(幕後結果!$AI$2+幕後結果!$AI$4*幕後結果_最佳化!$U1500)*12/3</f>
        <v>-1.6754993507275096</v>
      </c>
      <c r="AH499" s="116">
        <f>(幕後結果!$AJ$2+幕後結果!$AJ$4*幕後結果_最佳化!$V1500)*12/3</f>
        <v>-0.40222881514376052</v>
      </c>
      <c r="AI499" s="90">
        <f>(幕後結果!$AK$2+幕後結果!$AK$4*幕後結果_最佳化!$W1500)*12/3</f>
        <v>0.11042416259018589</v>
      </c>
      <c r="AJ499" s="50"/>
      <c r="AK499" s="50"/>
      <c r="AL499" s="50"/>
      <c r="AM499" s="98">
        <v>498</v>
      </c>
      <c r="AN499" s="116">
        <f t="shared" si="92"/>
        <v>0.14550060182566674</v>
      </c>
      <c r="AO499" s="116">
        <f t="shared" si="93"/>
        <v>8.4575115977303286E-2</v>
      </c>
      <c r="AP499" s="116">
        <f t="shared" si="94"/>
        <v>2.8697906879959552E-2</v>
      </c>
      <c r="AQ499" s="116">
        <f t="shared" si="95"/>
        <v>0.1154298351650547</v>
      </c>
      <c r="AR499" s="116">
        <f t="shared" si="96"/>
        <v>9.1492447249154271E-2</v>
      </c>
      <c r="AS499" s="116">
        <f t="shared" si="97"/>
        <v>8.2919007054487501E-2</v>
      </c>
      <c r="AT499" s="116">
        <f t="shared" si="98"/>
        <v>0.13714630051873777</v>
      </c>
      <c r="AU499" s="116">
        <f t="shared" si="99"/>
        <v>0.15104269562213016</v>
      </c>
      <c r="AV499" s="116">
        <f t="shared" si="100"/>
        <v>6.3702108557574633E-2</v>
      </c>
      <c r="AW499" s="116">
        <f t="shared" si="101"/>
        <v>9.9493981149931437E-2</v>
      </c>
      <c r="AX499" s="116">
        <f t="shared" si="102"/>
        <v>1</v>
      </c>
      <c r="AY499" s="116">
        <f>SUMPRODUCT(AN499:AW499,幕後結果_最佳化!$Z$1005:$AI$1005)</f>
        <v>2.0743071650914664E-2</v>
      </c>
      <c r="AZ499" s="116">
        <f>(SUMPRODUCT(AN499:AW499,MMULT(AN499:AW499,幕後結果!$AB$9:$AK$18)))*252</f>
        <v>4.8393514847408024E-2</v>
      </c>
      <c r="BA499" s="116">
        <f t="shared" si="103"/>
        <v>0.21998526052308146</v>
      </c>
      <c r="BB499" s="92">
        <f t="shared" si="104"/>
        <v>-0.10072005868211598</v>
      </c>
      <c r="BC499" s="50"/>
      <c r="BD499" s="50"/>
    </row>
    <row r="500" spans="1:56">
      <c r="A500" s="85">
        <v>499</v>
      </c>
      <c r="B500" s="116">
        <v>0.61104542636908965</v>
      </c>
      <c r="C500" s="116">
        <v>0.28392348859091876</v>
      </c>
      <c r="D500" s="116">
        <v>0.35014378488253861</v>
      </c>
      <c r="E500" s="116">
        <v>0.33722038108010954</v>
      </c>
      <c r="F500" s="116">
        <v>0.78320903581705381</v>
      </c>
      <c r="G500" s="116">
        <v>0.60576091733901594</v>
      </c>
      <c r="H500" s="116">
        <v>0.8455113288702325</v>
      </c>
      <c r="I500" s="116">
        <v>0.6170892876715186</v>
      </c>
      <c r="J500" s="116">
        <v>3.0190355842083294E-2</v>
      </c>
      <c r="K500" s="94">
        <v>0.57886293256773436</v>
      </c>
      <c r="L500" s="95"/>
      <c r="M500" s="96">
        <v>499</v>
      </c>
      <c r="N500" s="119">
        <v>0.28204481492454631</v>
      </c>
      <c r="O500" s="119">
        <v>-0.57122523098495925</v>
      </c>
      <c r="P500" s="119">
        <v>-0.38493230625583652</v>
      </c>
      <c r="Q500" s="119">
        <v>-0.42006117804230991</v>
      </c>
      <c r="R500" s="119">
        <v>0.78307694585364063</v>
      </c>
      <c r="S500" s="119">
        <v>0.26828732055164262</v>
      </c>
      <c r="T500" s="119">
        <v>1.0173702221326644</v>
      </c>
      <c r="U500" s="116">
        <v>0.29784505587001481</v>
      </c>
      <c r="V500" s="116">
        <v>-1.8780033143525352</v>
      </c>
      <c r="W500" s="88">
        <v>0.198985438952134</v>
      </c>
      <c r="X500" s="50"/>
      <c r="Y500" s="89">
        <v>499</v>
      </c>
      <c r="Z500" s="116">
        <f>(幕後結果!$AB$2+幕後結果!$AB$4*幕後結果_最佳化!$N1501)*12/3</f>
        <v>0.30188252697232859</v>
      </c>
      <c r="AA500" s="116">
        <f>(幕後結果!$AC$2+幕後結果!$AC$4*幕後結果_最佳化!$O1501)*12/3</f>
        <v>-2.140603225286112</v>
      </c>
      <c r="AB500" s="116">
        <f>(幕後結果!$AD$2+幕後結果!$AD$4*幕後結果_最佳化!$P1501)*12/3</f>
        <v>0.15596971596930781</v>
      </c>
      <c r="AC500" s="116">
        <f>(幕後結果!$AE$2+幕後結果!$AE$4*幕後結果_最佳化!$Q1501)*12/3</f>
        <v>0.41047228632449978</v>
      </c>
      <c r="AD500" s="116">
        <f>(幕後結果!$AF$2+幕後結果!$AF$4*幕後結果_最佳化!$R1501)*12/3</f>
        <v>0.30082740993117074</v>
      </c>
      <c r="AE500" s="116">
        <f>(幕後結果!$AG$2+幕後結果!$AG$4*幕後結果_最佳化!$S1501)*12/3</f>
        <v>0.21398032183094409</v>
      </c>
      <c r="AF500" s="116">
        <f>(幕後結果!$AH$2+幕後結果!$AH$4*幕後結果_最佳化!$T1501)*12/3</f>
        <v>2.363593161483208</v>
      </c>
      <c r="AG500" s="116">
        <f>(幕後結果!$AI$2+幕後結果!$AI$4*幕後結果_最佳化!$U1501)*12/3</f>
        <v>-0.16538361273571556</v>
      </c>
      <c r="AH500" s="116">
        <f>(幕後結果!$AJ$2+幕後結果!$AJ$4*幕後結果_最佳化!$V1501)*12/3</f>
        <v>-1.051083111924435</v>
      </c>
      <c r="AI500" s="90">
        <f>(幕後結果!$AK$2+幕後結果!$AK$4*幕後結果_最佳化!$W1501)*12/3</f>
        <v>-0.23944707228347684</v>
      </c>
      <c r="AJ500" s="50"/>
      <c r="AK500" s="50"/>
      <c r="AL500" s="50"/>
      <c r="AM500" s="98">
        <v>499</v>
      </c>
      <c r="AN500" s="116">
        <f t="shared" si="92"/>
        <v>5.5558003240439397E-3</v>
      </c>
      <c r="AO500" s="116">
        <f t="shared" si="93"/>
        <v>6.9882773468637305E-2</v>
      </c>
      <c r="AP500" s="116">
        <f t="shared" si="94"/>
        <v>3.2065145837979744E-2</v>
      </c>
      <c r="AQ500" s="116">
        <f t="shared" si="95"/>
        <v>0.15454886205319826</v>
      </c>
      <c r="AR500" s="116">
        <f t="shared" si="96"/>
        <v>0.18620856743653771</v>
      </c>
      <c r="AS500" s="116">
        <f t="shared" si="97"/>
        <v>5.9284755689484908E-2</v>
      </c>
      <c r="AT500" s="116">
        <f t="shared" si="98"/>
        <v>9.337460993921097E-2</v>
      </c>
      <c r="AU500" s="116">
        <f t="shared" si="99"/>
        <v>0.12629934261568901</v>
      </c>
      <c r="AV500" s="116">
        <f t="shared" si="100"/>
        <v>8.7926296728993006E-2</v>
      </c>
      <c r="AW500" s="116">
        <f t="shared" si="101"/>
        <v>0.18485384590622517</v>
      </c>
      <c r="AX500" s="116">
        <f t="shared" si="102"/>
        <v>1</v>
      </c>
      <c r="AY500" s="116">
        <f>SUMPRODUCT(AN500:AW500,幕後結果_最佳化!$Z$1005:$AI$1005)</f>
        <v>3.3591625922768098E-3</v>
      </c>
      <c r="AZ500" s="116">
        <f>(SUMPRODUCT(AN500:AW500,MMULT(AN500:AW500,幕後結果!$AB$9:$AK$18)))*252</f>
        <v>3.7130875095149105E-2</v>
      </c>
      <c r="BA500" s="116">
        <f t="shared" si="103"/>
        <v>0.19269373392808886</v>
      </c>
      <c r="BB500" s="92">
        <f t="shared" si="104"/>
        <v>-0.20520043180272476</v>
      </c>
      <c r="BC500" s="50"/>
      <c r="BD500" s="50"/>
    </row>
    <row r="501" spans="1:56">
      <c r="A501" s="85">
        <v>500</v>
      </c>
      <c r="B501" s="116">
        <v>0.96721930472603113</v>
      </c>
      <c r="C501" s="116">
        <v>0.63704626766007189</v>
      </c>
      <c r="D501" s="116">
        <v>0.41515058109629632</v>
      </c>
      <c r="E501" s="116">
        <v>0.73738948524375836</v>
      </c>
      <c r="F501" s="116">
        <v>0.48926302631773688</v>
      </c>
      <c r="G501" s="116">
        <v>0.64078997935165893</v>
      </c>
      <c r="H501" s="116">
        <v>0.93287083552178696</v>
      </c>
      <c r="I501" s="116">
        <v>0.13776218990150624</v>
      </c>
      <c r="J501" s="116">
        <v>0.88684012392344891</v>
      </c>
      <c r="K501" s="94">
        <v>0.31912174514740488</v>
      </c>
      <c r="L501" s="95"/>
      <c r="M501" s="96">
        <v>500</v>
      </c>
      <c r="N501" s="119">
        <v>1.8414107370269219</v>
      </c>
      <c r="O501" s="119">
        <v>0.3505746668306246</v>
      </c>
      <c r="P501" s="119">
        <v>-0.21431533251156171</v>
      </c>
      <c r="Q501" s="119">
        <v>0.63531801041931457</v>
      </c>
      <c r="R501" s="119">
        <v>-2.6916851748427607E-2</v>
      </c>
      <c r="S501" s="119">
        <v>0.36057117422702523</v>
      </c>
      <c r="T501" s="119">
        <v>1.4975187559848078</v>
      </c>
      <c r="U501" s="116">
        <v>-1.0904286213578065</v>
      </c>
      <c r="V501" s="116">
        <v>1.2098935249653722</v>
      </c>
      <c r="W501" s="88">
        <v>-0.4701561078601455</v>
      </c>
      <c r="X501" s="50"/>
      <c r="Y501" s="89">
        <v>500</v>
      </c>
      <c r="Z501" s="116">
        <f>(幕後結果!$AB$2+幕後結果!$AB$4*幕後結果_最佳化!$N1502)*12/3</f>
        <v>2.2379139064501001</v>
      </c>
      <c r="AA501" s="116">
        <f>(幕後結果!$AC$2+幕後結果!$AC$4*幕後結果_最佳化!$O1502)*12/3</f>
        <v>-0.7348101181864729</v>
      </c>
      <c r="AB501" s="116">
        <f>(幕後結果!$AD$2+幕後結果!$AD$4*幕後結果_最佳化!$P1502)*12/3</f>
        <v>0.86698840092100848</v>
      </c>
      <c r="AC501" s="116">
        <f>(幕後結果!$AE$2+幕後結果!$AE$4*幕後結果_最佳化!$Q1502)*12/3</f>
        <v>1.4683819781373717</v>
      </c>
      <c r="AD501" s="116">
        <f>(幕後結果!$AF$2+幕後結果!$AF$4*幕後結果_最佳化!$R1502)*12/3</f>
        <v>-9.816608191869293E-2</v>
      </c>
      <c r="AE501" s="116">
        <f>(幕後結果!$AG$2+幕後結果!$AG$4*幕後結果_最佳化!$S1502)*12/3</f>
        <v>1.3847148764115573</v>
      </c>
      <c r="AF501" s="116">
        <f>(幕後結果!$AH$2+幕後結果!$AH$4*幕後結果_最佳化!$T1502)*12/3</f>
        <v>2.8760445247047977</v>
      </c>
      <c r="AG501" s="116">
        <f>(幕後結果!$AI$2+幕後結果!$AI$4*幕後結果_最佳化!$U1502)*12/3</f>
        <v>-1.1687729901238633</v>
      </c>
      <c r="AH501" s="116">
        <f>(幕後結果!$AJ$2+幕後結果!$AJ$4*幕後結果_最佳化!$V1502)*12/3</f>
        <v>1.5860090954117887</v>
      </c>
      <c r="AI501" s="90">
        <f>(幕後結果!$AK$2+幕後結果!$AK$4*幕後結果_最佳化!$W1502)*12/3</f>
        <v>-7.5437370138382032E-3</v>
      </c>
      <c r="AJ501" s="50"/>
      <c r="AK501" s="50"/>
      <c r="AL501" s="50"/>
      <c r="AM501" s="98">
        <v>500</v>
      </c>
      <c r="AN501" s="116">
        <f t="shared" si="92"/>
        <v>0.14066149163335556</v>
      </c>
      <c r="AO501" s="116">
        <f t="shared" si="93"/>
        <v>0.12651340290059848</v>
      </c>
      <c r="AP501" s="116">
        <f t="shared" si="94"/>
        <v>7.9322007642148154E-2</v>
      </c>
      <c r="AQ501" s="116">
        <f t="shared" si="95"/>
        <v>2.5139562867304042E-2</v>
      </c>
      <c r="AR501" s="116">
        <f t="shared" si="96"/>
        <v>0.12419872019685631</v>
      </c>
      <c r="AS501" s="116">
        <f t="shared" si="97"/>
        <v>8.5012405831396493E-2</v>
      </c>
      <c r="AT501" s="116">
        <f t="shared" si="98"/>
        <v>8.2285366767671536E-2</v>
      </c>
      <c r="AU501" s="116">
        <f t="shared" si="99"/>
        <v>0.18956222180449753</v>
      </c>
      <c r="AV501" s="116">
        <f t="shared" si="100"/>
        <v>8.1556518801263828E-2</v>
      </c>
      <c r="AW501" s="116">
        <f t="shared" si="101"/>
        <v>6.5748301554908101E-2</v>
      </c>
      <c r="AX501" s="116">
        <f t="shared" si="102"/>
        <v>1</v>
      </c>
      <c r="AY501" s="116">
        <f>SUMPRODUCT(AN501:AW501,幕後結果_最佳化!$Z$1005:$AI$1005)</f>
        <v>-0.17522818184916905</v>
      </c>
      <c r="AZ501" s="116">
        <f>(SUMPRODUCT(AN501:AW501,MMULT(AN501:AW501,幕後結果!$AB$9:$AK$18)))*252</f>
        <v>5.4218759303547852E-2</v>
      </c>
      <c r="BA501" s="116">
        <f t="shared" si="103"/>
        <v>0.23284922010508829</v>
      </c>
      <c r="BB501" s="92">
        <f t="shared" si="104"/>
        <v>-0.93677866625760897</v>
      </c>
      <c r="BC501" s="50"/>
      <c r="BD501" s="50"/>
    </row>
    <row r="502" spans="1:56">
      <c r="A502" s="85">
        <v>501</v>
      </c>
      <c r="B502" s="116">
        <v>5.5106575107801259E-2</v>
      </c>
      <c r="C502" s="116">
        <v>0.83480207001311868</v>
      </c>
      <c r="D502" s="116">
        <v>0.81408426367278874</v>
      </c>
      <c r="E502" s="116">
        <v>0.66629434229973139</v>
      </c>
      <c r="F502" s="116">
        <v>5.3448115410852592E-2</v>
      </c>
      <c r="G502" s="116">
        <v>0.91989586222688002</v>
      </c>
      <c r="H502" s="116">
        <v>0.1061461430472721</v>
      </c>
      <c r="I502" s="116">
        <v>0.74660915375573711</v>
      </c>
      <c r="J502" s="116">
        <v>0.37771857059655201</v>
      </c>
      <c r="K502" s="94">
        <v>0.34160906926928658</v>
      </c>
      <c r="L502" s="95"/>
      <c r="M502" s="96">
        <v>501</v>
      </c>
      <c r="N502" s="119">
        <v>-1.5972358232575532</v>
      </c>
      <c r="O502" s="119">
        <v>0.97331683081795051</v>
      </c>
      <c r="P502" s="119">
        <v>0.89304799173155891</v>
      </c>
      <c r="Q502" s="119">
        <v>0.42970352983014215</v>
      </c>
      <c r="R502" s="119">
        <v>-1.6123020344974996</v>
      </c>
      <c r="S502" s="119">
        <v>1.4043714243719825</v>
      </c>
      <c r="T502" s="119">
        <v>-1.2472869899456411</v>
      </c>
      <c r="U502" s="116">
        <v>0.6638572301433433</v>
      </c>
      <c r="V502" s="116">
        <v>-0.31147816302182185</v>
      </c>
      <c r="W502" s="88">
        <v>-0.40807564692488363</v>
      </c>
      <c r="X502" s="50"/>
      <c r="Y502" s="89">
        <v>501</v>
      </c>
      <c r="Z502" s="116">
        <f>(幕後結果!$AB$2+幕後結果!$AB$4*幕後結果_最佳化!$N1503)*12/3</f>
        <v>-2.0313390952241144</v>
      </c>
      <c r="AA502" s="116">
        <f>(幕後結果!$AC$2+幕後結果!$AC$4*幕後結果_最佳化!$O1503)*12/3</f>
        <v>-0.17539306103237928</v>
      </c>
      <c r="AB502" s="116">
        <f>(幕後結果!$AD$2+幕後結果!$AD$4*幕後結果_最佳化!$P1503)*12/3</f>
        <v>0.85349807628927887</v>
      </c>
      <c r="AC502" s="116">
        <f>(幕後結果!$AE$2+幕後結果!$AE$4*幕後結果_最佳化!$Q1503)*12/3</f>
        <v>1.4832544175025848</v>
      </c>
      <c r="AD502" s="116">
        <f>(幕後結果!$AF$2+幕後結果!$AF$4*幕後結果_最佳化!$R1503)*12/3</f>
        <v>-0.87351917613806085</v>
      </c>
      <c r="AE502" s="116">
        <f>(幕後結果!$AG$2+幕後結果!$AG$4*幕後結果_最佳化!$S1503)*12/3</f>
        <v>1.510811811311364</v>
      </c>
      <c r="AF502" s="116">
        <f>(幕後結果!$AH$2+幕後結果!$AH$4*幕後結果_最佳化!$T1503)*12/3</f>
        <v>-0.75137736753195306</v>
      </c>
      <c r="AG502" s="116">
        <f>(幕後結果!$AI$2+幕後結果!$AI$4*幕後結果_最佳化!$U1503)*12/3</f>
        <v>-1.1752645180528545</v>
      </c>
      <c r="AH502" s="116">
        <f>(幕後結果!$AJ$2+幕後結果!$AJ$4*幕後結果_最佳化!$V1503)*12/3</f>
        <v>-0.29449824422493098</v>
      </c>
      <c r="AI502" s="90">
        <f>(幕後結果!$AK$2+幕後結果!$AK$4*幕後結果_最佳化!$W1503)*12/3</f>
        <v>-1.0657593288393543</v>
      </c>
      <c r="AJ502" s="50"/>
      <c r="AK502" s="50"/>
      <c r="AL502" s="50"/>
      <c r="AM502" s="98">
        <v>501</v>
      </c>
      <c r="AN502" s="116">
        <f t="shared" si="92"/>
        <v>0.16924651892617074</v>
      </c>
      <c r="AO502" s="116">
        <f t="shared" si="93"/>
        <v>0.17412699682158825</v>
      </c>
      <c r="AP502" s="116">
        <f t="shared" si="94"/>
        <v>0.17462679886066537</v>
      </c>
      <c r="AQ502" s="116">
        <f t="shared" si="95"/>
        <v>6.9817944922327665E-2</v>
      </c>
      <c r="AR502" s="116">
        <f t="shared" si="96"/>
        <v>4.8830971542518947E-2</v>
      </c>
      <c r="AS502" s="116">
        <f t="shared" si="97"/>
        <v>0.1826664615672984</v>
      </c>
      <c r="AT502" s="116">
        <f t="shared" si="98"/>
        <v>2.0625684478802035E-2</v>
      </c>
      <c r="AU502" s="116">
        <f t="shared" si="99"/>
        <v>0.11212024898185344</v>
      </c>
      <c r="AV502" s="116">
        <f t="shared" si="100"/>
        <v>3.0123669615683676E-2</v>
      </c>
      <c r="AW502" s="116">
        <f t="shared" si="101"/>
        <v>1.7814704283091631E-2</v>
      </c>
      <c r="AX502" s="116">
        <f t="shared" si="102"/>
        <v>1.0000000000000002</v>
      </c>
      <c r="AY502" s="116">
        <f>SUMPRODUCT(AN502:AW502,幕後結果_最佳化!$Z$1005:$AI$1005)</f>
        <v>-0.11154313287265508</v>
      </c>
      <c r="AZ502" s="116">
        <f>(SUMPRODUCT(AN502:AW502,MMULT(AN502:AW502,幕後結果!$AB$9:$AK$18)))*252</f>
        <v>6.4211663861529586E-2</v>
      </c>
      <c r="BA502" s="116">
        <f t="shared" si="103"/>
        <v>0.25340020493584764</v>
      </c>
      <c r="BB502" s="92">
        <f t="shared" si="104"/>
        <v>-0.60948306222465309</v>
      </c>
      <c r="BC502" s="50"/>
      <c r="BD502" s="50"/>
    </row>
    <row r="503" spans="1:56">
      <c r="A503" s="85">
        <v>502</v>
      </c>
      <c r="B503" s="116">
        <v>0.75726083531219923</v>
      </c>
      <c r="C503" s="116">
        <v>0.30759215529224404</v>
      </c>
      <c r="D503" s="116">
        <v>0.27206796765227548</v>
      </c>
      <c r="E503" s="116">
        <v>5.5380470738525034E-2</v>
      </c>
      <c r="F503" s="116">
        <v>0.66578079699348147</v>
      </c>
      <c r="G503" s="116">
        <v>0.9555746218129848</v>
      </c>
      <c r="H503" s="116">
        <v>0.17579540949652572</v>
      </c>
      <c r="I503" s="116">
        <v>0.59630454958697521</v>
      </c>
      <c r="J503" s="116">
        <v>0.52525885212576418</v>
      </c>
      <c r="K503" s="94">
        <v>0.42659498423814068</v>
      </c>
      <c r="L503" s="95"/>
      <c r="M503" s="96">
        <v>502</v>
      </c>
      <c r="N503" s="119">
        <v>0.69751855833883225</v>
      </c>
      <c r="O503" s="119">
        <v>-0.50268705753446774</v>
      </c>
      <c r="P503" s="119">
        <v>-0.60657057117856483</v>
      </c>
      <c r="Q503" s="119">
        <v>-1.5947822329119163</v>
      </c>
      <c r="R503" s="119">
        <v>0.4282921876405833</v>
      </c>
      <c r="S503" s="119">
        <v>1.7014913732602828</v>
      </c>
      <c r="T503" s="119">
        <v>-0.93150805668756353</v>
      </c>
      <c r="U503" s="116">
        <v>0.24379331136024779</v>
      </c>
      <c r="V503" s="116">
        <v>6.3356914230208353E-2</v>
      </c>
      <c r="W503" s="88">
        <v>-0.18504980866990506</v>
      </c>
      <c r="X503" s="50"/>
      <c r="Y503" s="89">
        <v>502</v>
      </c>
      <c r="Z503" s="116">
        <f>(幕後結果!$AB$2+幕後結果!$AB$4*幕後結果_最佳化!$N1504)*12/3</f>
        <v>0.8177141180043308</v>
      </c>
      <c r="AA503" s="116">
        <f>(幕後結果!$AC$2+幕後結果!$AC$4*幕後結果_最佳化!$O1504)*12/3</f>
        <v>-2.0100541571011541</v>
      </c>
      <c r="AB503" s="116">
        <f>(幕後結果!$AD$2+幕後結果!$AD$4*幕後結果_最佳化!$P1504)*12/3</f>
        <v>9.6136948152111101E-2</v>
      </c>
      <c r="AC503" s="116">
        <f>(幕後結果!$AE$2+幕後結果!$AE$4*幕後結果_最佳化!$Q1504)*12/3</f>
        <v>-0.45702318749341941</v>
      </c>
      <c r="AD503" s="116">
        <f>(幕後結果!$AF$2+幕後結果!$AF$4*幕後結果_最佳化!$R1504)*12/3</f>
        <v>-6.5341320901529998E-2</v>
      </c>
      <c r="AE503" s="116">
        <f>(幕後結果!$AG$2+幕後結果!$AG$4*幕後結果_最佳化!$S1504)*12/3</f>
        <v>0.64295985801142841</v>
      </c>
      <c r="AF503" s="116">
        <f>(幕後結果!$AH$2+幕後結果!$AH$4*幕後結果_最佳化!$T1504)*12/3</f>
        <v>0.61025709432829245</v>
      </c>
      <c r="AG503" s="116">
        <f>(幕後結果!$AI$2+幕後結果!$AI$4*幕後結果_最佳化!$U1504)*12/3</f>
        <v>-9.7682672280662297E-3</v>
      </c>
      <c r="AH503" s="116">
        <f>(幕後結果!$AJ$2+幕後結果!$AJ$4*幕後結果_最佳化!$V1504)*12/3</f>
        <v>-9.6066974635374391E-2</v>
      </c>
      <c r="AI503" s="90">
        <f>(幕後結果!$AK$2+幕後結果!$AK$4*幕後結果_最佳化!$W1504)*12/3</f>
        <v>-0.36848722690624647</v>
      </c>
      <c r="AJ503" s="50"/>
      <c r="AK503" s="50"/>
      <c r="AL503" s="50"/>
      <c r="AM503" s="98">
        <v>502</v>
      </c>
      <c r="AN503" s="116">
        <f t="shared" si="92"/>
        <v>0.11903549971153242</v>
      </c>
      <c r="AO503" s="116">
        <f t="shared" si="93"/>
        <v>0.14440256365399953</v>
      </c>
      <c r="AP503" s="116">
        <f t="shared" si="94"/>
        <v>0.14429700722477937</v>
      </c>
      <c r="AQ503" s="116">
        <f t="shared" si="95"/>
        <v>0.13962162757617533</v>
      </c>
      <c r="AR503" s="116">
        <f t="shared" si="96"/>
        <v>0.10263282169089286</v>
      </c>
      <c r="AS503" s="116">
        <f t="shared" si="97"/>
        <v>5.9052848609552483E-3</v>
      </c>
      <c r="AT503" s="116">
        <f t="shared" si="98"/>
        <v>3.5684598335816768E-2</v>
      </c>
      <c r="AU503" s="116">
        <f t="shared" si="99"/>
        <v>0.1546550063726351</v>
      </c>
      <c r="AV503" s="116">
        <f t="shared" si="100"/>
        <v>0.11601011867178088</v>
      </c>
      <c r="AW503" s="116">
        <f t="shared" si="101"/>
        <v>3.7755471901432407E-2</v>
      </c>
      <c r="AX503" s="116">
        <f t="shared" si="102"/>
        <v>0.99999999999999978</v>
      </c>
      <c r="AY503" s="116">
        <f>SUMPRODUCT(AN503:AW503,幕後結果_最佳化!$Z$1005:$AI$1005)</f>
        <v>-0.10129542461187868</v>
      </c>
      <c r="AZ503" s="116">
        <f>(SUMPRODUCT(AN503:AW503,MMULT(AN503:AW503,幕後結果!$AB$9:$AK$18)))*252</f>
        <v>5.1146581472419413E-2</v>
      </c>
      <c r="BA503" s="116">
        <f t="shared" si="103"/>
        <v>0.22615609979043105</v>
      </c>
      <c r="BB503" s="92">
        <f t="shared" si="104"/>
        <v>-0.63759246266405489</v>
      </c>
      <c r="BC503" s="50"/>
      <c r="BD503" s="50"/>
    </row>
    <row r="504" spans="1:56">
      <c r="A504" s="85">
        <v>503</v>
      </c>
      <c r="B504" s="116">
        <v>0.12697991926123331</v>
      </c>
      <c r="C504" s="116">
        <v>0.39430223662173214</v>
      </c>
      <c r="D504" s="116">
        <v>0.62101817660981062</v>
      </c>
      <c r="E504" s="116">
        <v>0.97291216787588719</v>
      </c>
      <c r="F504" s="116">
        <v>0.89630880653526113</v>
      </c>
      <c r="G504" s="116">
        <v>0.31492191080131149</v>
      </c>
      <c r="H504" s="116">
        <v>0.57035250658792735</v>
      </c>
      <c r="I504" s="116">
        <v>0.52950216833891073</v>
      </c>
      <c r="J504" s="116">
        <v>0.25000771912802477</v>
      </c>
      <c r="K504" s="94">
        <v>0.84290417152556785</v>
      </c>
      <c r="L504" s="95"/>
      <c r="M504" s="96">
        <v>503</v>
      </c>
      <c r="N504" s="119">
        <v>-1.140783956614795</v>
      </c>
      <c r="O504" s="119">
        <v>-0.26812321970880199</v>
      </c>
      <c r="P504" s="119">
        <v>0.30815597956518231</v>
      </c>
      <c r="Q504" s="119">
        <v>1.9254293696894924</v>
      </c>
      <c r="R504" s="119">
        <v>1.2607959123256518</v>
      </c>
      <c r="S504" s="119">
        <v>-0.48194668378252981</v>
      </c>
      <c r="T504" s="119">
        <v>0.17727168984874794</v>
      </c>
      <c r="U504" s="116">
        <v>7.4018501816869364E-2</v>
      </c>
      <c r="V504" s="116">
        <v>-0.67446545934063684</v>
      </c>
      <c r="W504" s="88">
        <v>1.0064655882509368</v>
      </c>
      <c r="X504" s="50"/>
      <c r="Y504" s="89">
        <v>503</v>
      </c>
      <c r="Z504" s="116">
        <f>(幕後結果!$AB$2+幕後結果!$AB$4*幕後結果_最佳化!$N1505)*12/3</f>
        <v>-1.4646310990341311</v>
      </c>
      <c r="AA504" s="116">
        <f>(幕後結果!$AC$2+幕後結果!$AC$4*幕後結果_最佳化!$O1505)*12/3</f>
        <v>-1.846529131956105</v>
      </c>
      <c r="AB504" s="116">
        <f>(幕後結果!$AD$2+幕後結果!$AD$4*幕後結果_最佳化!$P1505)*12/3</f>
        <v>0.35840174470109626</v>
      </c>
      <c r="AC504" s="116">
        <f>(幕後結果!$AE$2+幕後結果!$AE$4*幕後結果_最佳化!$Q1505)*12/3</f>
        <v>2.2423939689785328</v>
      </c>
      <c r="AD504" s="116">
        <f>(幕後結果!$AF$2+幕後結果!$AF$4*幕後結果_最佳化!$R1505)*12/3</f>
        <v>0.972270225591231</v>
      </c>
      <c r="AE504" s="116">
        <f>(幕後結果!$AG$2+幕後結果!$AG$4*幕後結果_最佳化!$S1505)*12/3</f>
        <v>0.90846083424365653</v>
      </c>
      <c r="AF504" s="116">
        <f>(幕後結果!$AH$2+幕後結果!$AH$4*幕後結果_最佳化!$T1505)*12/3</f>
        <v>1.2267700874088314</v>
      </c>
      <c r="AG504" s="116">
        <f>(幕後結果!$AI$2+幕後結果!$AI$4*幕後結果_最佳化!$U1505)*12/3</f>
        <v>-1.1687277150437603</v>
      </c>
      <c r="AH504" s="116">
        <f>(幕後結果!$AJ$2+幕後結果!$AJ$4*幕後結果_最佳化!$V1505)*12/3</f>
        <v>-0.41088645188970957</v>
      </c>
      <c r="AI504" s="90">
        <f>(幕後結果!$AK$2+幕後結果!$AK$4*幕後結果_最佳化!$W1505)*12/3</f>
        <v>8.0641745377970642E-3</v>
      </c>
      <c r="AJ504" s="50"/>
      <c r="AK504" s="50"/>
      <c r="AL504" s="50"/>
      <c r="AM504" s="98">
        <v>503</v>
      </c>
      <c r="AN504" s="116">
        <f t="shared" si="92"/>
        <v>0.10311316940126072</v>
      </c>
      <c r="AO504" s="116">
        <f t="shared" si="93"/>
        <v>4.5867638320380266E-2</v>
      </c>
      <c r="AP504" s="116">
        <f t="shared" si="94"/>
        <v>0.25132593365321926</v>
      </c>
      <c r="AQ504" s="116">
        <f t="shared" si="95"/>
        <v>2.7051762658956618E-2</v>
      </c>
      <c r="AR504" s="116">
        <f t="shared" si="96"/>
        <v>0.12914675422496708</v>
      </c>
      <c r="AS504" s="116">
        <f t="shared" si="97"/>
        <v>0.23158135677975092</v>
      </c>
      <c r="AT504" s="116">
        <f t="shared" si="98"/>
        <v>3.2985484052336971E-2</v>
      </c>
      <c r="AU504" s="116">
        <f t="shared" si="99"/>
        <v>5.852155386193246E-2</v>
      </c>
      <c r="AV504" s="116">
        <f t="shared" si="100"/>
        <v>0.1109896287910881</v>
      </c>
      <c r="AW504" s="116">
        <f t="shared" si="101"/>
        <v>9.4167182561075546E-3</v>
      </c>
      <c r="AX504" s="116">
        <f t="shared" si="102"/>
        <v>0.99999999999999989</v>
      </c>
      <c r="AY504" s="116">
        <f>SUMPRODUCT(AN504:AW504,幕後結果_最佳化!$Z$1005:$AI$1005)</f>
        <v>0.14277375925347771</v>
      </c>
      <c r="AZ504" s="116">
        <f>(SUMPRODUCT(AN504:AW504,MMULT(AN504:AW504,幕後結果!$AB$9:$AK$18)))*252</f>
        <v>5.4015975779372671E-2</v>
      </c>
      <c r="BA504" s="116">
        <f t="shared" si="103"/>
        <v>0.23241337263456394</v>
      </c>
      <c r="BB504" s="92">
        <f t="shared" si="104"/>
        <v>0.42972466739473986</v>
      </c>
      <c r="BC504" s="50"/>
      <c r="BD504" s="50"/>
    </row>
    <row r="505" spans="1:56">
      <c r="A505" s="85">
        <v>504</v>
      </c>
      <c r="B505" s="116">
        <v>0.67735864431108372</v>
      </c>
      <c r="C505" s="116">
        <v>0.64250136128423763</v>
      </c>
      <c r="D505" s="116">
        <v>0.86480060567900074</v>
      </c>
      <c r="E505" s="116">
        <v>0.81901012022399966</v>
      </c>
      <c r="F505" s="116">
        <v>0.57985655432711569</v>
      </c>
      <c r="G505" s="116">
        <v>0.80365154050071563</v>
      </c>
      <c r="H505" s="116">
        <v>0.87851814435193609</v>
      </c>
      <c r="I505" s="116">
        <v>0.52265487740015271</v>
      </c>
      <c r="J505" s="116">
        <v>0.52339575158345619</v>
      </c>
      <c r="K505" s="94">
        <v>9.324545259864836E-2</v>
      </c>
      <c r="L505" s="95"/>
      <c r="M505" s="96">
        <v>504</v>
      </c>
      <c r="N505" s="119">
        <v>0.46032534538633307</v>
      </c>
      <c r="O505" s="119">
        <v>0.36515289624016956</v>
      </c>
      <c r="P505" s="119">
        <v>1.1021446545424456</v>
      </c>
      <c r="Q505" s="119">
        <v>0.91159916986895773</v>
      </c>
      <c r="R505" s="119">
        <v>0.20152652445243688</v>
      </c>
      <c r="S505" s="119">
        <v>0.85473671688997188</v>
      </c>
      <c r="T505" s="119">
        <v>1.1676109995193653</v>
      </c>
      <c r="U505" s="116">
        <v>5.681791209377883E-2</v>
      </c>
      <c r="V505" s="116">
        <v>5.8678107672433623E-2</v>
      </c>
      <c r="W505" s="88">
        <v>-1.3210313682896955</v>
      </c>
      <c r="X505" s="50"/>
      <c r="Y505" s="89">
        <v>504</v>
      </c>
      <c r="Z505" s="116">
        <f>(幕後結果!$AB$2+幕後結果!$AB$4*幕後結果_最佳化!$N1506)*12/3</f>
        <v>0.52322679032432817</v>
      </c>
      <c r="AA505" s="116">
        <f>(幕後結果!$AC$2+幕後結果!$AC$4*幕後結果_最佳化!$O1506)*12/3</f>
        <v>-0.83471596100957435</v>
      </c>
      <c r="AB505" s="116">
        <f>(幕後結果!$AD$2+幕後結果!$AD$4*幕後結果_最佳化!$P1506)*12/3</f>
        <v>1.5924947568993322</v>
      </c>
      <c r="AC505" s="116">
        <f>(幕後結果!$AE$2+幕後結果!$AE$4*幕後結果_最佳化!$Q1506)*12/3</f>
        <v>1.8993258114408114</v>
      </c>
      <c r="AD505" s="116">
        <f>(幕後結果!$AF$2+幕後結果!$AF$4*幕後結果_最佳化!$R1506)*12/3</f>
        <v>0.26099266263904719</v>
      </c>
      <c r="AE505" s="116">
        <f>(幕後結果!$AG$2+幕後結果!$AG$4*幕後結果_最佳化!$S1506)*12/3</f>
        <v>1.8725198862390489</v>
      </c>
      <c r="AF505" s="116">
        <f>(幕後結果!$AH$2+幕後結果!$AH$4*幕後結果_最佳化!$T1506)*12/3</f>
        <v>2.3615112680123751</v>
      </c>
      <c r="AG505" s="116">
        <f>(幕後結果!$AI$2+幕後結果!$AI$4*幕後結果_最佳化!$U1506)*12/3</f>
        <v>-0.50336292034566721</v>
      </c>
      <c r="AH505" s="116">
        <f>(幕後結果!$AJ$2+幕後結果!$AJ$4*幕後結果_最佳化!$V1506)*12/3</f>
        <v>0.76395228024269635</v>
      </c>
      <c r="AI505" s="90">
        <f>(幕後結果!$AK$2+幕後結果!$AK$4*幕後結果_最佳化!$W1506)*12/3</f>
        <v>-0.62368321143395422</v>
      </c>
      <c r="AJ505" s="50"/>
      <c r="AK505" s="50"/>
      <c r="AL505" s="50"/>
      <c r="AM505" s="98">
        <v>504</v>
      </c>
      <c r="AN505" s="116">
        <f t="shared" si="92"/>
        <v>4.9124736096252508E-2</v>
      </c>
      <c r="AO505" s="116">
        <f t="shared" si="93"/>
        <v>0.11663290329636941</v>
      </c>
      <c r="AP505" s="116">
        <f t="shared" si="94"/>
        <v>8.3345693052932865E-2</v>
      </c>
      <c r="AQ505" s="116">
        <f t="shared" si="95"/>
        <v>0.16207744435439936</v>
      </c>
      <c r="AR505" s="116">
        <f t="shared" si="96"/>
        <v>0.11776994898819285</v>
      </c>
      <c r="AS505" s="116">
        <f t="shared" si="97"/>
        <v>0.13366780382945501</v>
      </c>
      <c r="AT505" s="116">
        <f t="shared" si="98"/>
        <v>2.1172360685454715E-2</v>
      </c>
      <c r="AU505" s="116">
        <f t="shared" si="99"/>
        <v>0.13105501996652819</v>
      </c>
      <c r="AV505" s="116">
        <f t="shared" si="100"/>
        <v>0.13090157681355311</v>
      </c>
      <c r="AW505" s="116">
        <f t="shared" si="101"/>
        <v>5.425251291686202E-2</v>
      </c>
      <c r="AX505" s="116">
        <f t="shared" si="102"/>
        <v>1</v>
      </c>
      <c r="AY505" s="116">
        <f>SUMPRODUCT(AN505:AW505,幕後結果_最佳化!$Z$1005:$AI$1005)</f>
        <v>-2.8431045152855158E-2</v>
      </c>
      <c r="AZ505" s="116">
        <f>(SUMPRODUCT(AN505:AW505,MMULT(AN505:AW505,幕後結果!$AB$9:$AK$18)))*252</f>
        <v>4.7856917960094253E-2</v>
      </c>
      <c r="BA505" s="116">
        <f t="shared" si="103"/>
        <v>0.21876224070916409</v>
      </c>
      <c r="BB505" s="92">
        <f t="shared" si="104"/>
        <v>-0.32606653196465935</v>
      </c>
      <c r="BC505" s="50"/>
      <c r="BD505" s="50"/>
    </row>
    <row r="506" spans="1:56">
      <c r="A506" s="85">
        <v>505</v>
      </c>
      <c r="B506" s="116">
        <v>0.27309337583170912</v>
      </c>
      <c r="C506" s="116">
        <v>0.22125390108713017</v>
      </c>
      <c r="D506" s="116">
        <v>0.53136624984936098</v>
      </c>
      <c r="E506" s="116">
        <v>0.84922172499953175</v>
      </c>
      <c r="F506" s="116">
        <v>0.75742447198464147</v>
      </c>
      <c r="G506" s="116">
        <v>5.2598248487327748E-2</v>
      </c>
      <c r="H506" s="116">
        <v>0.55058534977572071</v>
      </c>
      <c r="I506" s="116">
        <v>0.33412265221333537</v>
      </c>
      <c r="J506" s="116">
        <v>0.79806374840912309</v>
      </c>
      <c r="K506" s="94">
        <v>0.55888392186704272</v>
      </c>
      <c r="L506" s="95"/>
      <c r="M506" s="96">
        <v>505</v>
      </c>
      <c r="N506" s="119">
        <v>-0.60348400701131921</v>
      </c>
      <c r="O506" s="119">
        <v>-0.76796529722763085</v>
      </c>
      <c r="P506" s="119">
        <v>7.8704708447146832E-2</v>
      </c>
      <c r="Q506" s="119">
        <v>1.033101182576579</v>
      </c>
      <c r="R506" s="119">
        <v>0.69804179595039217</v>
      </c>
      <c r="S506" s="119">
        <v>-1.6201665863041519</v>
      </c>
      <c r="T506" s="119">
        <v>0.12714036952008043</v>
      </c>
      <c r="U506" s="116">
        <v>-0.42855746652746585</v>
      </c>
      <c r="V506" s="116">
        <v>0.83472510493039875</v>
      </c>
      <c r="W506" s="88">
        <v>0.14814015964521962</v>
      </c>
      <c r="X506" s="50"/>
      <c r="Y506" s="89">
        <v>505</v>
      </c>
      <c r="Z506" s="116">
        <f>(幕後結果!$AB$2+幕後結果!$AB$4*幕後結果_最佳化!$N1507)*12/3</f>
        <v>-0.79754613335674129</v>
      </c>
      <c r="AA506" s="116">
        <f>(幕後結果!$AC$2+幕後結果!$AC$4*幕後結果_最佳化!$O1507)*12/3</f>
        <v>-2.4886646213740926</v>
      </c>
      <c r="AB506" s="116">
        <f>(幕後結果!$AD$2+幕後結果!$AD$4*幕後結果_最佳化!$P1507)*12/3</f>
        <v>0.2707677315773197</v>
      </c>
      <c r="AC506" s="116">
        <f>(幕後結果!$AE$2+幕後結果!$AE$4*幕後結果_最佳化!$Q1507)*12/3</f>
        <v>1.4867480010473351</v>
      </c>
      <c r="AD506" s="116">
        <f>(幕後結果!$AF$2+幕後結果!$AF$4*幕後結果_最佳化!$R1507)*12/3</f>
        <v>0.42179364648313333</v>
      </c>
      <c r="AE506" s="116">
        <f>(幕後結果!$AG$2+幕後結果!$AG$4*幕後結果_最佳化!$S1507)*12/3</f>
        <v>-0.52498671173243339</v>
      </c>
      <c r="AF506" s="116">
        <f>(幕後結果!$AH$2+幕後結果!$AH$4*幕後結果_最佳化!$T1507)*12/3</f>
        <v>1.2989598528514632</v>
      </c>
      <c r="AG506" s="116">
        <f>(幕後結果!$AI$2+幕後結果!$AI$4*幕後結果_最佳化!$U1507)*12/3</f>
        <v>-1.5806935061375889</v>
      </c>
      <c r="AH506" s="116">
        <f>(幕後結果!$AJ$2+幕後結果!$AJ$4*幕後結果_最佳化!$V1507)*12/3</f>
        <v>0.41765505796989705</v>
      </c>
      <c r="AI506" s="90">
        <f>(幕後結果!$AK$2+幕後結果!$AK$4*幕後結果_最佳化!$W1507)*12/3</f>
        <v>-0.51866165607966663</v>
      </c>
      <c r="AJ506" s="50"/>
      <c r="AK506" s="50"/>
      <c r="AL506" s="50"/>
      <c r="AM506" s="98">
        <v>505</v>
      </c>
      <c r="AN506" s="116">
        <f t="shared" si="92"/>
        <v>0.15844943092722241</v>
      </c>
      <c r="AO506" s="116">
        <f t="shared" si="93"/>
        <v>8.5197065027717456E-2</v>
      </c>
      <c r="AP506" s="116">
        <f t="shared" si="94"/>
        <v>0.20759562357175923</v>
      </c>
      <c r="AQ506" s="116">
        <f t="shared" si="95"/>
        <v>5.6267257253755157E-2</v>
      </c>
      <c r="AR506" s="116">
        <f t="shared" si="96"/>
        <v>5.6054313296865617E-2</v>
      </c>
      <c r="AS506" s="116">
        <f t="shared" si="97"/>
        <v>1.2683484937350499E-2</v>
      </c>
      <c r="AT506" s="116">
        <f t="shared" si="98"/>
        <v>0.16503505068716934</v>
      </c>
      <c r="AU506" s="116">
        <f t="shared" si="99"/>
        <v>0.11221828878118371</v>
      </c>
      <c r="AV506" s="116">
        <f t="shared" si="100"/>
        <v>0.140663784147008</v>
      </c>
      <c r="AW506" s="116">
        <f t="shared" si="101"/>
        <v>5.8357013699685397E-3</v>
      </c>
      <c r="AX506" s="116">
        <f t="shared" si="102"/>
        <v>0.99999999999999989</v>
      </c>
      <c r="AY506" s="116">
        <f>SUMPRODUCT(AN506:AW506,幕後結果_最佳化!$Z$1005:$AI$1005)</f>
        <v>0.13880073785434646</v>
      </c>
      <c r="AZ506" s="116">
        <f>(SUMPRODUCT(AN506:AW506,MMULT(AN506:AW506,幕後結果!$AB$9:$AK$18)))*252</f>
        <v>5.5616074761965263E-2</v>
      </c>
      <c r="BA506" s="116">
        <f t="shared" si="103"/>
        <v>0.23583060607555853</v>
      </c>
      <c r="BB506" s="92">
        <f t="shared" si="104"/>
        <v>0.40665094090298237</v>
      </c>
      <c r="BC506" s="50"/>
      <c r="BD506" s="50"/>
    </row>
    <row r="507" spans="1:56">
      <c r="A507" s="85">
        <v>506</v>
      </c>
      <c r="B507" s="116">
        <v>0.44840157444293016</v>
      </c>
      <c r="C507" s="116">
        <v>0.44282224819110594</v>
      </c>
      <c r="D507" s="116">
        <v>0.29727706120131359</v>
      </c>
      <c r="E507" s="116">
        <v>1.8668550589712618E-2</v>
      </c>
      <c r="F507" s="116">
        <v>0.53257910924316243</v>
      </c>
      <c r="G507" s="116">
        <v>0.86695292401123036</v>
      </c>
      <c r="H507" s="116">
        <v>0.67221289056946398</v>
      </c>
      <c r="I507" s="116">
        <v>8.4257939906002832E-2</v>
      </c>
      <c r="J507" s="116">
        <v>0.66761935727609556</v>
      </c>
      <c r="K507" s="94">
        <v>0.66847935057134755</v>
      </c>
      <c r="L507" s="95"/>
      <c r="M507" s="96">
        <v>506</v>
      </c>
      <c r="N507" s="119">
        <v>-0.12970080091136346</v>
      </c>
      <c r="O507" s="119">
        <v>-0.14381761036637578</v>
      </c>
      <c r="P507" s="119">
        <v>-0.53224817292923365</v>
      </c>
      <c r="Q507" s="119">
        <v>-2.0820587782018016</v>
      </c>
      <c r="R507" s="119">
        <v>8.1754697581489746E-2</v>
      </c>
      <c r="S507" s="119">
        <v>1.1121023371383656</v>
      </c>
      <c r="T507" s="119">
        <v>0.44603187833838465</v>
      </c>
      <c r="U507" s="116">
        <v>-1.3769882526983819</v>
      </c>
      <c r="V507" s="116">
        <v>0.43334894475452657</v>
      </c>
      <c r="W507" s="88">
        <v>0.43571806272107289</v>
      </c>
      <c r="X507" s="50"/>
      <c r="Y507" s="89">
        <v>506</v>
      </c>
      <c r="Z507" s="116">
        <f>(幕後結果!$AB$2+幕後結果!$AB$4*幕後結果_最佳化!$N1508)*12/3</f>
        <v>-0.2093204057850965</v>
      </c>
      <c r="AA507" s="116">
        <f>(幕後結果!$AC$2+幕後結果!$AC$4*幕後結果_最佳化!$O1508)*12/3</f>
        <v>-1.5873789024076335</v>
      </c>
      <c r="AB507" s="116">
        <f>(幕後結果!$AD$2+幕後結果!$AD$4*幕後結果_最佳化!$P1508)*12/3</f>
        <v>-5.2198226796990155E-2</v>
      </c>
      <c r="AC507" s="116">
        <f>(幕後結果!$AE$2+幕後結果!$AE$4*幕後結果_最佳化!$Q1508)*12/3</f>
        <v>-0.78003303369425181</v>
      </c>
      <c r="AD507" s="116">
        <f>(幕後結果!$AF$2+幕後結果!$AF$4*幕後結果_最佳化!$R1508)*12/3</f>
        <v>-0.2604982829821702</v>
      </c>
      <c r="AE507" s="116">
        <f>(幕後結果!$AG$2+幕後結果!$AG$4*幕後結果_最佳化!$S1508)*12/3</f>
        <v>-0.15940223563285671</v>
      </c>
      <c r="AF507" s="116">
        <f>(幕後結果!$AH$2+幕後結果!$AH$4*幕後結果_最佳化!$T1508)*12/3</f>
        <v>1.6921091794720498</v>
      </c>
      <c r="AG507" s="116">
        <f>(幕後結果!$AI$2+幕後結果!$AI$4*幕後結果_最佳化!$U1508)*12/3</f>
        <v>-2.3830355814708071</v>
      </c>
      <c r="AH507" s="116">
        <f>(幕後結果!$AJ$2+幕後結果!$AJ$4*幕後結果_最佳化!$V1508)*12/3</f>
        <v>0.16416580870932568</v>
      </c>
      <c r="AI507" s="90">
        <f>(幕後結果!$AK$2+幕後結果!$AK$4*幕後結果_最佳化!$W1508)*12/3</f>
        <v>-0.32416858116850722</v>
      </c>
      <c r="AJ507" s="50"/>
      <c r="AK507" s="50"/>
      <c r="AL507" s="50"/>
      <c r="AM507" s="98">
        <v>506</v>
      </c>
      <c r="AN507" s="116">
        <f t="shared" si="92"/>
        <v>6.8782966555853378E-2</v>
      </c>
      <c r="AO507" s="116">
        <f t="shared" si="93"/>
        <v>3.9222906816639445E-2</v>
      </c>
      <c r="AP507" s="116">
        <f t="shared" si="94"/>
        <v>0.10447429073239464</v>
      </c>
      <c r="AQ507" s="116">
        <f t="shared" si="95"/>
        <v>0.15668553595077836</v>
      </c>
      <c r="AR507" s="116">
        <f t="shared" si="96"/>
        <v>9.9860337072965571E-2</v>
      </c>
      <c r="AS507" s="116">
        <f t="shared" si="97"/>
        <v>0.14848636388663849</v>
      </c>
      <c r="AT507" s="116">
        <f t="shared" si="98"/>
        <v>2.7795778261177446E-3</v>
      </c>
      <c r="AU507" s="116">
        <f t="shared" si="99"/>
        <v>4.2748668546455523E-2</v>
      </c>
      <c r="AV507" s="116">
        <f t="shared" si="100"/>
        <v>0.18946381372643983</v>
      </c>
      <c r="AW507" s="116">
        <f t="shared" si="101"/>
        <v>0.14749553888571709</v>
      </c>
      <c r="AX507" s="116">
        <f t="shared" si="102"/>
        <v>1</v>
      </c>
      <c r="AY507" s="116">
        <f>SUMPRODUCT(AN507:AW507,幕後結果_最佳化!$Z$1005:$AI$1005)</f>
        <v>0.10752013467294896</v>
      </c>
      <c r="AZ507" s="116">
        <f>(SUMPRODUCT(AN507:AW507,MMULT(AN507:AW507,幕後結果!$AB$9:$AK$18)))*252</f>
        <v>4.4062385668093999E-2</v>
      </c>
      <c r="BA507" s="116">
        <f t="shared" si="103"/>
        <v>0.20991042296201967</v>
      </c>
      <c r="BB507" s="92">
        <f t="shared" si="104"/>
        <v>0.30784624108275493</v>
      </c>
      <c r="BC507" s="50"/>
      <c r="BD507" s="50"/>
    </row>
    <row r="508" spans="1:56">
      <c r="A508" s="85">
        <v>507</v>
      </c>
      <c r="B508" s="116">
        <v>0.4049014560213624</v>
      </c>
      <c r="C508" s="116">
        <v>0.13389712287766442</v>
      </c>
      <c r="D508" s="116">
        <v>0.49703839607715361</v>
      </c>
      <c r="E508" s="116">
        <v>0.33701768159526124</v>
      </c>
      <c r="F508" s="116">
        <v>0.66097513782093853</v>
      </c>
      <c r="G508" s="116">
        <v>0.68132325934084337</v>
      </c>
      <c r="H508" s="116">
        <v>9.4074451403679316E-2</v>
      </c>
      <c r="I508" s="116">
        <v>0.5532884328927401</v>
      </c>
      <c r="J508" s="116">
        <v>0.67775841196845676</v>
      </c>
      <c r="K508" s="94">
        <v>0.67334343137133246</v>
      </c>
      <c r="L508" s="95"/>
      <c r="M508" s="96">
        <v>507</v>
      </c>
      <c r="N508" s="119">
        <v>-0.24068029546847011</v>
      </c>
      <c r="O508" s="119">
        <v>-1.1081564718737911</v>
      </c>
      <c r="P508" s="119">
        <v>-7.4237083192502055E-3</v>
      </c>
      <c r="Q508" s="119">
        <v>-0.42061619871561556</v>
      </c>
      <c r="R508" s="119">
        <v>0.41512592163629058</v>
      </c>
      <c r="S508" s="119">
        <v>0.47140228951432872</v>
      </c>
      <c r="T508" s="119">
        <v>-1.3160749052025773</v>
      </c>
      <c r="U508" s="116">
        <v>0.13397399979758992</v>
      </c>
      <c r="V508" s="116">
        <v>0.46143969749329405</v>
      </c>
      <c r="W508" s="88">
        <v>0.44916430184816564</v>
      </c>
      <c r="X508" s="50"/>
      <c r="Y508" s="89">
        <v>507</v>
      </c>
      <c r="Z508" s="116">
        <f>(幕後結果!$AB$2+幕後結果!$AB$4*幕後結果_最佳化!$N1509)*12/3</f>
        <v>-0.34710704129875564</v>
      </c>
      <c r="AA508" s="116">
        <f>(幕後結果!$AC$2+幕後結果!$AC$4*幕後結果_最佳化!$O1509)*12/3</f>
        <v>-2.9259506421698291</v>
      </c>
      <c r="AB508" s="116">
        <f>(幕後結果!$AD$2+幕後結果!$AD$4*幕後結果_最佳化!$P1509)*12/3</f>
        <v>0.27090341599682077</v>
      </c>
      <c r="AC508" s="116">
        <f>(幕後結果!$AE$2+幕後結果!$AE$4*幕後結果_最佳化!$Q1509)*12/3</f>
        <v>0.37502478750054608</v>
      </c>
      <c r="AD508" s="116">
        <f>(幕後結果!$AF$2+幕後結果!$AF$4*幕後結果_最佳化!$R1509)*12/3</f>
        <v>5.1053296748105326E-2</v>
      </c>
      <c r="AE508" s="116">
        <f>(幕後結果!$AG$2+幕後結果!$AG$4*幕後結果_最佳化!$S1509)*12/3</f>
        <v>0.14623518853306416</v>
      </c>
      <c r="AF508" s="116">
        <f>(幕後結果!$AH$2+幕後結果!$AH$4*幕後結果_最佳化!$T1509)*12/3</f>
        <v>2.9218186763443788E-2</v>
      </c>
      <c r="AG508" s="116">
        <f>(幕後結果!$AI$2+幕後結果!$AI$4*幕後結果_最佳化!$U1509)*12/3</f>
        <v>-0.66878893532478489</v>
      </c>
      <c r="AH508" s="116">
        <f>(幕後結果!$AJ$2+幕後結果!$AJ$4*幕後結果_最佳化!$V1509)*12/3</f>
        <v>-0.1821910122970124</v>
      </c>
      <c r="AI508" s="90">
        <f>(幕後結果!$AK$2+幕後結果!$AK$4*幕後結果_最佳化!$W1509)*12/3</f>
        <v>-0.41188164542527383</v>
      </c>
      <c r="AJ508" s="50"/>
      <c r="AK508" s="50"/>
      <c r="AL508" s="50"/>
      <c r="AM508" s="98">
        <v>507</v>
      </c>
      <c r="AN508" s="116">
        <f t="shared" si="92"/>
        <v>0.10651834764573996</v>
      </c>
      <c r="AO508" s="116">
        <f t="shared" si="93"/>
        <v>9.7662312606873941E-2</v>
      </c>
      <c r="AP508" s="116">
        <f t="shared" si="94"/>
        <v>0.12162786517064435</v>
      </c>
      <c r="AQ508" s="116">
        <f t="shared" si="95"/>
        <v>7.5813785465020003E-2</v>
      </c>
      <c r="AR508" s="116">
        <f t="shared" si="96"/>
        <v>6.0460165966178883E-2</v>
      </c>
      <c r="AS508" s="116">
        <f t="shared" si="97"/>
        <v>0.12233485942079525</v>
      </c>
      <c r="AT508" s="116">
        <f t="shared" si="98"/>
        <v>0.10361650298176588</v>
      </c>
      <c r="AU508" s="116">
        <f t="shared" si="99"/>
        <v>0.13105744331862543</v>
      </c>
      <c r="AV508" s="116">
        <f t="shared" si="100"/>
        <v>0.11315590640810352</v>
      </c>
      <c r="AW508" s="116">
        <f t="shared" si="101"/>
        <v>6.775281101625287E-2</v>
      </c>
      <c r="AX508" s="116">
        <f t="shared" si="102"/>
        <v>1</v>
      </c>
      <c r="AY508" s="116">
        <f>SUMPRODUCT(AN508:AW508,幕後結果_最佳化!$Z$1005:$AI$1005)</f>
        <v>2.3234550831744652E-2</v>
      </c>
      <c r="AZ508" s="116">
        <f>(SUMPRODUCT(AN508:AW508,MMULT(AN508:AW508,幕後結果!$AB$9:$AK$18)))*252</f>
        <v>4.9111131833669462E-2</v>
      </c>
      <c r="BA508" s="116">
        <f t="shared" si="103"/>
        <v>0.22161031526909902</v>
      </c>
      <c r="BB508" s="92">
        <f t="shared" si="104"/>
        <v>-8.8738870951813792E-2</v>
      </c>
      <c r="BC508" s="50"/>
      <c r="BD508" s="50"/>
    </row>
    <row r="509" spans="1:56">
      <c r="A509" s="85">
        <v>508</v>
      </c>
      <c r="B509" s="116">
        <v>0.76252124248682462</v>
      </c>
      <c r="C509" s="116">
        <v>0.24791415075358625</v>
      </c>
      <c r="D509" s="116">
        <v>0.8136224517915942</v>
      </c>
      <c r="E509" s="116">
        <v>0.98022928216207994</v>
      </c>
      <c r="F509" s="116">
        <v>4.3041708066115847E-2</v>
      </c>
      <c r="G509" s="116">
        <v>0.15199307670380002</v>
      </c>
      <c r="H509" s="116">
        <v>0.96900365000860345</v>
      </c>
      <c r="I509" s="116">
        <v>0.60655445677626063</v>
      </c>
      <c r="J509" s="116">
        <v>0.79075477422124973</v>
      </c>
      <c r="K509" s="94">
        <v>0.70956247045857279</v>
      </c>
      <c r="L509" s="95"/>
      <c r="M509" s="96">
        <v>508</v>
      </c>
      <c r="N509" s="119">
        <v>0.71443616622441741</v>
      </c>
      <c r="O509" s="119">
        <v>-0.68106825694436612</v>
      </c>
      <c r="P509" s="119">
        <v>0.89132452283022445</v>
      </c>
      <c r="Q509" s="119">
        <v>2.0585075666037937</v>
      </c>
      <c r="R509" s="119">
        <v>-1.7164297459392828</v>
      </c>
      <c r="S509" s="119">
        <v>-1.0279227791411405</v>
      </c>
      <c r="T509" s="119">
        <v>1.8663479520291331</v>
      </c>
      <c r="U509" s="116">
        <v>0.27034989083084776</v>
      </c>
      <c r="V509" s="116">
        <v>0.80904293290262885</v>
      </c>
      <c r="W509" s="88">
        <v>0.55210698131454117</v>
      </c>
      <c r="X509" s="50"/>
      <c r="Y509" s="89">
        <v>508</v>
      </c>
      <c r="Z509" s="116">
        <f>(幕後結果!$AB$2+幕後結果!$AB$4*幕後結果_最佳化!$N1510)*12/3</f>
        <v>0.83871818078905225</v>
      </c>
      <c r="AA509" s="116">
        <f>(幕後結果!$AC$2+幕後結果!$AC$4*幕後結果_最佳化!$O1510)*12/3</f>
        <v>-2.254406571213595</v>
      </c>
      <c r="AB509" s="116">
        <f>(幕後結果!$AD$2+幕後結果!$AD$4*幕後結果_最佳化!$P1510)*12/3</f>
        <v>1.3802102961977465</v>
      </c>
      <c r="AC509" s="116">
        <f>(幕後結果!$AE$2+幕後結果!$AE$4*幕後結果_最佳化!$Q1510)*12/3</f>
        <v>2.5154270782161756</v>
      </c>
      <c r="AD509" s="116">
        <f>(幕後結果!$AF$2+幕後結果!$AF$4*幕後結果_最佳化!$R1510)*12/3</f>
        <v>-1.0788767295457746</v>
      </c>
      <c r="AE509" s="116">
        <f>(幕後結果!$AG$2+幕後結果!$AG$4*幕後結果_最佳化!$S1510)*12/3</f>
        <v>0.68994967924844675</v>
      </c>
      <c r="AF509" s="116">
        <f>(幕後結果!$AH$2+幕後結果!$AH$4*幕後結果_最佳化!$T1510)*12/3</f>
        <v>2.5910951479348778</v>
      </c>
      <c r="AG509" s="116">
        <f>(幕後結果!$AI$2+幕後結果!$AI$4*幕後結果_最佳化!$U1510)*12/3</f>
        <v>-0.49855692014534841</v>
      </c>
      <c r="AH509" s="116">
        <f>(幕後結果!$AJ$2+幕後結果!$AJ$4*幕後結果_最佳化!$V1510)*12/3</f>
        <v>1.0175371210509303</v>
      </c>
      <c r="AI509" s="90">
        <f>(幕後結果!$AK$2+幕後結果!$AK$4*幕後結果_最佳化!$W1510)*12/3</f>
        <v>-0.21338197196158318</v>
      </c>
      <c r="AJ509" s="50"/>
      <c r="AK509" s="50"/>
      <c r="AL509" s="50"/>
      <c r="AM509" s="98">
        <v>508</v>
      </c>
      <c r="AN509" s="116">
        <f t="shared" si="92"/>
        <v>0.14355404347389145</v>
      </c>
      <c r="AO509" s="116">
        <f t="shared" si="93"/>
        <v>3.063095939805564E-2</v>
      </c>
      <c r="AP509" s="116">
        <f t="shared" si="94"/>
        <v>0.1550614879089898</v>
      </c>
      <c r="AQ509" s="116">
        <f t="shared" si="95"/>
        <v>3.4274678092236652E-2</v>
      </c>
      <c r="AR509" s="116">
        <f t="shared" si="96"/>
        <v>0.13515694266000014</v>
      </c>
      <c r="AS509" s="116">
        <f t="shared" si="97"/>
        <v>2.7328371764587925E-2</v>
      </c>
      <c r="AT509" s="116">
        <f t="shared" si="98"/>
        <v>0.15764234281606052</v>
      </c>
      <c r="AU509" s="116">
        <f t="shared" si="99"/>
        <v>0.11801984564574773</v>
      </c>
      <c r="AV509" s="116">
        <f t="shared" si="100"/>
        <v>0.11825174213370322</v>
      </c>
      <c r="AW509" s="116">
        <f t="shared" si="101"/>
        <v>8.0079586106726802E-2</v>
      </c>
      <c r="AX509" s="116">
        <f t="shared" si="102"/>
        <v>0.99999999999999989</v>
      </c>
      <c r="AY509" s="116">
        <f>SUMPRODUCT(AN509:AW509,幕後結果_最佳化!$Z$1005:$AI$1005)</f>
        <v>0.12141133989660151</v>
      </c>
      <c r="AZ509" s="116">
        <f>(SUMPRODUCT(AN509:AW509,MMULT(AN509:AW509,幕後結果!$AB$9:$AK$18)))*252</f>
        <v>4.832612923715824E-2</v>
      </c>
      <c r="BA509" s="116">
        <f t="shared" si="103"/>
        <v>0.2198320477936696</v>
      </c>
      <c r="BB509" s="92">
        <f t="shared" si="104"/>
        <v>0.35714237612111421</v>
      </c>
      <c r="BC509" s="50"/>
      <c r="BD509" s="50"/>
    </row>
    <row r="510" spans="1:56">
      <c r="A510" s="85">
        <v>509</v>
      </c>
      <c r="B510" s="116">
        <v>2.0539005649599762E-2</v>
      </c>
      <c r="C510" s="116">
        <v>0.5837845503166661</v>
      </c>
      <c r="D510" s="116">
        <v>0.65220004280447719</v>
      </c>
      <c r="E510" s="116">
        <v>0.61719137532932611</v>
      </c>
      <c r="F510" s="116">
        <v>0.56321328513850433</v>
      </c>
      <c r="G510" s="116">
        <v>0.18054811297028461</v>
      </c>
      <c r="H510" s="116">
        <v>0.24750476500840612</v>
      </c>
      <c r="I510" s="116">
        <v>8.2463079402141037E-2</v>
      </c>
      <c r="J510" s="116">
        <v>0.6662694891520371</v>
      </c>
      <c r="K510" s="94">
        <v>0.83666548576379851</v>
      </c>
      <c r="L510" s="95"/>
      <c r="M510" s="96">
        <v>509</v>
      </c>
      <c r="N510" s="119">
        <v>-2.0427417324194121</v>
      </c>
      <c r="O510" s="119">
        <v>0.21158488886559951</v>
      </c>
      <c r="P510" s="119">
        <v>0.39126696518772847</v>
      </c>
      <c r="Q510" s="119">
        <v>0.29811256830645966</v>
      </c>
      <c r="R510" s="119">
        <v>0.15912114428927696</v>
      </c>
      <c r="S510" s="119">
        <v>-0.91327823575919631</v>
      </c>
      <c r="T510" s="119">
        <v>-0.68236286656568257</v>
      </c>
      <c r="U510" s="116">
        <v>-1.3886928845736612</v>
      </c>
      <c r="V510" s="116">
        <v>0.4296352078980627</v>
      </c>
      <c r="W510" s="88">
        <v>0.9808453139624278</v>
      </c>
      <c r="X510" s="50"/>
      <c r="Y510" s="89">
        <v>509</v>
      </c>
      <c r="Z510" s="116">
        <f>(幕後結果!$AB$2+幕後結果!$AB$4*幕後結果_最佳化!$N1511)*12/3</f>
        <v>-2.5844571335593822</v>
      </c>
      <c r="AA510" s="116">
        <f>(幕後結果!$AC$2+幕後結果!$AC$4*幕後結果_最佳化!$O1511)*12/3</f>
        <v>-1.2638230421906893</v>
      </c>
      <c r="AB510" s="116">
        <f>(幕後結果!$AD$2+幕後結果!$AD$4*幕後結果_最佳化!$P1511)*12/3</f>
        <v>0.2074401521535596</v>
      </c>
      <c r="AC510" s="116">
        <f>(幕後結果!$AE$2+幕後結果!$AE$4*幕後結果_最佳化!$Q1511)*12/3</f>
        <v>1.1112077252071435</v>
      </c>
      <c r="AD510" s="116">
        <f>(幕後結果!$AF$2+幕後結果!$AF$4*幕後結果_最佳化!$R1511)*12/3</f>
        <v>0.1915188172484972</v>
      </c>
      <c r="AE510" s="116">
        <f>(幕後結果!$AG$2+幕後結果!$AG$4*幕後結果_最佳化!$S1511)*12/3</f>
        <v>-0.46350883287546801</v>
      </c>
      <c r="AF510" s="116">
        <f>(幕後結果!$AH$2+幕後結果!$AH$4*幕後結果_最佳化!$T1511)*12/3</f>
        <v>0.15655115567011957</v>
      </c>
      <c r="AG510" s="116">
        <f>(幕後結果!$AI$2+幕後結果!$AI$4*幕後結果_最佳化!$U1511)*12/3</f>
        <v>-3.5250967589457076</v>
      </c>
      <c r="AH510" s="116">
        <f>(幕後結果!$AJ$2+幕後結果!$AJ$4*幕後結果_最佳化!$V1511)*12/3</f>
        <v>-0.1349462410843108</v>
      </c>
      <c r="AI510" s="90">
        <f>(幕後結果!$AK$2+幕後結果!$AK$4*幕後結果_最佳化!$W1511)*12/3</f>
        <v>-0.52856823756540328</v>
      </c>
      <c r="AJ510" s="50"/>
      <c r="AK510" s="50"/>
      <c r="AL510" s="50"/>
      <c r="AM510" s="98">
        <v>509</v>
      </c>
      <c r="AN510" s="116">
        <f t="shared" si="92"/>
        <v>5.6817377652476478E-2</v>
      </c>
      <c r="AO510" s="116">
        <f t="shared" si="93"/>
        <v>0.17647905434241826</v>
      </c>
      <c r="AP510" s="116">
        <f t="shared" si="94"/>
        <v>0.10967212674744585</v>
      </c>
      <c r="AQ510" s="116">
        <f t="shared" si="95"/>
        <v>0.12379603739395952</v>
      </c>
      <c r="AR510" s="116">
        <f t="shared" si="96"/>
        <v>3.2197150277321118E-2</v>
      </c>
      <c r="AS510" s="116">
        <f t="shared" si="97"/>
        <v>3.028478250217528E-2</v>
      </c>
      <c r="AT510" s="116">
        <f t="shared" si="98"/>
        <v>0.1344377607097082</v>
      </c>
      <c r="AU510" s="116">
        <f t="shared" si="99"/>
        <v>0.17273710277564464</v>
      </c>
      <c r="AV510" s="116">
        <f t="shared" si="100"/>
        <v>0.15373793257760504</v>
      </c>
      <c r="AW510" s="116">
        <f t="shared" si="101"/>
        <v>9.8406750212455315E-3</v>
      </c>
      <c r="AX510" s="116">
        <f t="shared" si="102"/>
        <v>0.99999999999999978</v>
      </c>
      <c r="AY510" s="116">
        <f>SUMPRODUCT(AN510:AW510,幕後結果_最佳化!$Z$1005:$AI$1005)</f>
        <v>-4.3074143574118387E-2</v>
      </c>
      <c r="AZ510" s="116">
        <f>(SUMPRODUCT(AN510:AW510,MMULT(AN510:AW510,幕後結果!$AB$9:$AK$18)))*252</f>
        <v>5.4299066797832522E-2</v>
      </c>
      <c r="BA510" s="116">
        <f t="shared" si="103"/>
        <v>0.23302160156910887</v>
      </c>
      <c r="BB510" s="92">
        <f t="shared" si="104"/>
        <v>-0.36895353475896714</v>
      </c>
      <c r="BC510" s="50"/>
      <c r="BD510" s="50"/>
    </row>
    <row r="511" spans="1:56">
      <c r="A511" s="85">
        <v>510</v>
      </c>
      <c r="B511" s="116">
        <v>0.62970556361533236</v>
      </c>
      <c r="C511" s="116">
        <v>0.84111625248989563</v>
      </c>
      <c r="D511" s="116">
        <v>0.13084824912448823</v>
      </c>
      <c r="E511" s="116">
        <v>0.42988304685484846</v>
      </c>
      <c r="F511" s="116">
        <v>0.67153397646501323</v>
      </c>
      <c r="G511" s="116">
        <v>5.2413304610265499E-2</v>
      </c>
      <c r="H511" s="116">
        <v>0.275384113896743</v>
      </c>
      <c r="I511" s="116">
        <v>0.11320624810398217</v>
      </c>
      <c r="J511" s="116">
        <v>0.79187049428560119</v>
      </c>
      <c r="K511" s="94">
        <v>0.28710238704603852</v>
      </c>
      <c r="L511" s="95"/>
      <c r="M511" s="96">
        <v>510</v>
      </c>
      <c r="N511" s="119">
        <v>0.33107362591857364</v>
      </c>
      <c r="O511" s="119">
        <v>0.99905614285639666</v>
      </c>
      <c r="P511" s="119">
        <v>-1.1223903675031581</v>
      </c>
      <c r="Q511" s="119">
        <v>-0.17667192606792317</v>
      </c>
      <c r="R511" s="119">
        <v>0.44415289358769411</v>
      </c>
      <c r="S511" s="119">
        <v>-1.6218913722270087</v>
      </c>
      <c r="T511" s="119">
        <v>-0.59660934922261544</v>
      </c>
      <c r="U511" s="116">
        <v>-1.2096518944032337</v>
      </c>
      <c r="V511" s="116">
        <v>0.81292857283231201</v>
      </c>
      <c r="W511" s="88">
        <v>-0.56186973689133024</v>
      </c>
      <c r="X511" s="50"/>
      <c r="Y511" s="89">
        <v>510</v>
      </c>
      <c r="Z511" s="116">
        <f>(幕後結果!$AB$2+幕後結果!$AB$4*幕後結果_最佳化!$N1512)*12/3</f>
        <v>0.36275426672084538</v>
      </c>
      <c r="AA511" s="116">
        <f>(幕後結果!$AC$2+幕後結果!$AC$4*幕後結果_最佳化!$O1512)*12/3</f>
        <v>2.7618896768741186E-2</v>
      </c>
      <c r="AB511" s="116">
        <f>(幕後結果!$AD$2+幕後結果!$AD$4*幕後結果_最佳化!$P1512)*12/3</f>
        <v>-0.30837702612395945</v>
      </c>
      <c r="AC511" s="116">
        <f>(幕後結果!$AE$2+幕後結果!$AE$4*幕後結果_最佳化!$Q1512)*12/3</f>
        <v>0.68773715743459152</v>
      </c>
      <c r="AD511" s="116">
        <f>(幕後結果!$AF$2+幕後結果!$AF$4*幕後結果_最佳化!$R1512)*12/3</f>
        <v>0.1921081070063477</v>
      </c>
      <c r="AE511" s="116">
        <f>(幕後結果!$AG$2+幕後結果!$AG$4*幕後結果_最佳化!$S1512)*12/3</f>
        <v>-0.78567810021707063</v>
      </c>
      <c r="AF511" s="116">
        <f>(幕後結果!$AH$2+幕後結果!$AH$4*幕後結果_最佳化!$T1512)*12/3</f>
        <v>0.79602516025173775</v>
      </c>
      <c r="AG511" s="116">
        <f>(幕後結果!$AI$2+幕後結果!$AI$4*幕後結果_最佳化!$U1512)*12/3</f>
        <v>-2.1182934797140702</v>
      </c>
      <c r="AH511" s="116">
        <f>(幕後結果!$AJ$2+幕後結果!$AJ$4*幕後結果_最佳化!$V1512)*12/3</f>
        <v>0.7332725175668805</v>
      </c>
      <c r="AI511" s="90">
        <f>(幕後結果!$AK$2+幕後結果!$AK$4*幕後結果_最佳化!$W1512)*12/3</f>
        <v>-0.58554048421116756</v>
      </c>
      <c r="AJ511" s="50"/>
      <c r="AK511" s="50"/>
      <c r="AL511" s="50"/>
      <c r="AM511" s="98">
        <v>510</v>
      </c>
      <c r="AN511" s="116">
        <f t="shared" si="92"/>
        <v>3.5515613039247614E-2</v>
      </c>
      <c r="AO511" s="116">
        <f t="shared" si="93"/>
        <v>0.19072579400626632</v>
      </c>
      <c r="AP511" s="116">
        <f t="shared" si="94"/>
        <v>0.1029386486013964</v>
      </c>
      <c r="AQ511" s="116">
        <f t="shared" si="95"/>
        <v>9.2696524620545576E-2</v>
      </c>
      <c r="AR511" s="116">
        <f t="shared" si="96"/>
        <v>2.7903237748820121E-2</v>
      </c>
      <c r="AS511" s="116">
        <f t="shared" si="97"/>
        <v>0.19308411002858389</v>
      </c>
      <c r="AT511" s="116">
        <f t="shared" si="98"/>
        <v>9.4730047484341315E-2</v>
      </c>
      <c r="AU511" s="116">
        <f t="shared" si="99"/>
        <v>5.4577644058606288E-2</v>
      </c>
      <c r="AV511" s="116">
        <f t="shared" si="100"/>
        <v>0.11297812763101264</v>
      </c>
      <c r="AW511" s="116">
        <f t="shared" si="101"/>
        <v>9.4850252781179714E-2</v>
      </c>
      <c r="AX511" s="116">
        <f t="shared" si="102"/>
        <v>1</v>
      </c>
      <c r="AY511" s="116">
        <f>SUMPRODUCT(AN511:AW511,幕後結果_最佳化!$Z$1005:$AI$1005)</f>
        <v>-2.3673625543169208E-2</v>
      </c>
      <c r="AZ511" s="116">
        <f>(SUMPRODUCT(AN511:AW511,MMULT(AN511:AW511,幕後結果!$AB$9:$AK$18)))*252</f>
        <v>5.5253426343771353E-2</v>
      </c>
      <c r="BA511" s="116">
        <f t="shared" si="103"/>
        <v>0.23506047380146955</v>
      </c>
      <c r="BB511" s="92">
        <f t="shared" si="104"/>
        <v>-0.28321914129806797</v>
      </c>
      <c r="BC511" s="50"/>
      <c r="BD511" s="50"/>
    </row>
    <row r="512" spans="1:56">
      <c r="A512" s="85">
        <v>511</v>
      </c>
      <c r="B512" s="116">
        <v>0.40451165496849328</v>
      </c>
      <c r="C512" s="116">
        <v>0.83226859020506283</v>
      </c>
      <c r="D512" s="116">
        <v>0.87841930295750981</v>
      </c>
      <c r="E512" s="116">
        <v>0.16768447054060753</v>
      </c>
      <c r="F512" s="116">
        <v>0.69759354890668424</v>
      </c>
      <c r="G512" s="116">
        <v>0.43350814768750179</v>
      </c>
      <c r="H512" s="116">
        <v>0.32022687261338367</v>
      </c>
      <c r="I512" s="116">
        <v>0.94439585823154504</v>
      </c>
      <c r="J512" s="116">
        <v>0.36250383431467936</v>
      </c>
      <c r="K512" s="94">
        <v>0.36328004434977101</v>
      </c>
      <c r="L512" s="95"/>
      <c r="M512" s="96">
        <v>511</v>
      </c>
      <c r="N512" s="119">
        <v>-0.24168621739781668</v>
      </c>
      <c r="O512" s="119">
        <v>0.96316880026701368</v>
      </c>
      <c r="P512" s="119">
        <v>1.1671212829115771</v>
      </c>
      <c r="Q512" s="119">
        <v>-0.96335591650617847</v>
      </c>
      <c r="R512" s="119">
        <v>0.5174917848859828</v>
      </c>
      <c r="S512" s="119">
        <v>-0.16744960701978667</v>
      </c>
      <c r="T512" s="119">
        <v>-0.46706448135263923</v>
      </c>
      <c r="U512" s="116">
        <v>1.5927856583620714</v>
      </c>
      <c r="V512" s="116">
        <v>-0.3517741202637541</v>
      </c>
      <c r="W512" s="88">
        <v>-0.34970501622850247</v>
      </c>
      <c r="X512" s="50"/>
      <c r="Y512" s="89">
        <v>511</v>
      </c>
      <c r="Z512" s="116">
        <f>(幕後結果!$AB$2+幕後結果!$AB$4*幕後結果_最佳化!$N1513)*12/3</f>
        <v>-0.34835594406937292</v>
      </c>
      <c r="AA512" s="116">
        <f>(幕後結果!$AC$2+幕後結果!$AC$4*幕後結果_最佳化!$O1513)*12/3</f>
        <v>-7.1600759728619012E-2</v>
      </c>
      <c r="AB512" s="116">
        <f>(幕後結果!$AD$2+幕後結果!$AD$4*幕後結果_最佳化!$P1513)*12/3</f>
        <v>1.4980656965673109</v>
      </c>
      <c r="AC512" s="116">
        <f>(幕後結果!$AE$2+幕後結果!$AE$4*幕後結果_最佳化!$Q1513)*12/3</f>
        <v>0.6166686288503056</v>
      </c>
      <c r="AD512" s="116">
        <f>(幕後結果!$AF$2+幕後結果!$AF$4*幕後結果_最佳化!$R1513)*12/3</f>
        <v>0.41668060305564536</v>
      </c>
      <c r="AE512" s="116">
        <f>(幕後結果!$AG$2+幕後結果!$AG$4*幕後結果_最佳化!$S1513)*12/3</f>
        <v>0.1409000489754948</v>
      </c>
      <c r="AF512" s="116">
        <f>(幕後結果!$AH$2+幕後結果!$AH$4*幕後結果_最佳化!$T1513)*12/3</f>
        <v>0.99240461566761262</v>
      </c>
      <c r="AG512" s="116">
        <f>(幕後結果!$AI$2+幕後結果!$AI$4*幕後結果_最佳化!$U1513)*12/3</f>
        <v>0.9036933013924715</v>
      </c>
      <c r="AH512" s="116">
        <f>(幕後結果!$AJ$2+幕後結果!$AJ$4*幕後結果_最佳化!$V1513)*12/3</f>
        <v>0.38467933894907241</v>
      </c>
      <c r="AI512" s="90">
        <f>(幕後結果!$AK$2+幕後結果!$AK$4*幕後結果_最佳化!$W1513)*12/3</f>
        <v>-0.47959229779846635</v>
      </c>
      <c r="AJ512" s="50"/>
      <c r="AK512" s="50"/>
      <c r="AL512" s="50"/>
      <c r="AM512" s="98">
        <v>511</v>
      </c>
      <c r="AN512" s="116">
        <f t="shared" si="92"/>
        <v>1.4353228254270588E-2</v>
      </c>
      <c r="AO512" s="116">
        <f t="shared" si="93"/>
        <v>1.5527464435023471E-3</v>
      </c>
      <c r="AP512" s="116">
        <f t="shared" si="94"/>
        <v>7.1902891237028949E-2</v>
      </c>
      <c r="AQ512" s="116">
        <f t="shared" si="95"/>
        <v>0.18281710812412108</v>
      </c>
      <c r="AR512" s="116">
        <f t="shared" si="96"/>
        <v>0.28184050806940658</v>
      </c>
      <c r="AS512" s="116">
        <f t="shared" si="97"/>
        <v>0.14514140576471468</v>
      </c>
      <c r="AT512" s="116">
        <f t="shared" si="98"/>
        <v>0.14401877606115188</v>
      </c>
      <c r="AU512" s="116">
        <f t="shared" si="99"/>
        <v>9.310866957536601E-2</v>
      </c>
      <c r="AV512" s="116">
        <f t="shared" si="100"/>
        <v>8.844131198684619E-3</v>
      </c>
      <c r="AW512" s="116">
        <f t="shared" si="101"/>
        <v>5.642053527175326E-2</v>
      </c>
      <c r="AX512" s="116">
        <f t="shared" si="102"/>
        <v>1</v>
      </c>
      <c r="AY512" s="116">
        <f>SUMPRODUCT(AN512:AW512,幕後結果_最佳化!$Z$1005:$AI$1005)</f>
        <v>0.29110009468342996</v>
      </c>
      <c r="AZ512" s="116">
        <f>(SUMPRODUCT(AN512:AW512,MMULT(AN512:AW512,幕後結果!$AB$9:$AK$18)))*252</f>
        <v>4.0140662755870402E-2</v>
      </c>
      <c r="BA512" s="116">
        <f t="shared" si="103"/>
        <v>0.20035134827564899</v>
      </c>
      <c r="BB512" s="92">
        <f t="shared" si="104"/>
        <v>1.2388241797202648</v>
      </c>
      <c r="BC512" s="50"/>
      <c r="BD512" s="50"/>
    </row>
    <row r="513" spans="1:56">
      <c r="A513" s="85">
        <v>512</v>
      </c>
      <c r="B513" s="116">
        <v>0.91047026427277844</v>
      </c>
      <c r="C513" s="116">
        <v>0.99699010105450525</v>
      </c>
      <c r="D513" s="116">
        <v>0.56469841517291597</v>
      </c>
      <c r="E513" s="116">
        <v>0.12653339818840159</v>
      </c>
      <c r="F513" s="116">
        <v>0.256705403642844</v>
      </c>
      <c r="G513" s="116">
        <v>0.6689546045359287</v>
      </c>
      <c r="H513" s="116">
        <v>0.24468909727328869</v>
      </c>
      <c r="I513" s="116">
        <v>0.90750484878811655</v>
      </c>
      <c r="J513" s="116">
        <v>0.6773493811226825</v>
      </c>
      <c r="K513" s="94">
        <v>0.49835064227804526</v>
      </c>
      <c r="L513" s="95"/>
      <c r="M513" s="96">
        <v>512</v>
      </c>
      <c r="N513" s="119">
        <v>1.3436565573269554</v>
      </c>
      <c r="O513" s="119">
        <v>2.7467010427339895</v>
      </c>
      <c r="P513" s="119">
        <v>0.16289238117081112</v>
      </c>
      <c r="Q513" s="119">
        <v>-1.142932069333729</v>
      </c>
      <c r="R513" s="119">
        <v>-0.65353597111139161</v>
      </c>
      <c r="S513" s="119">
        <v>0.43702834608521351</v>
      </c>
      <c r="T513" s="119">
        <v>-0.69129814940605661</v>
      </c>
      <c r="U513" s="116">
        <v>1.3255454586860942</v>
      </c>
      <c r="V513" s="116">
        <v>0.46029953103442434</v>
      </c>
      <c r="W513" s="88">
        <v>-4.134338478674734E-3</v>
      </c>
      <c r="X513" s="50"/>
      <c r="Y513" s="89">
        <v>512</v>
      </c>
      <c r="Z513" s="116">
        <f>(幕後結果!$AB$2+幕後結果!$AB$4*幕後結果_最佳化!$N1514)*12/3</f>
        <v>1.6199270070916016</v>
      </c>
      <c r="AA513" s="116">
        <f>(幕後結果!$AC$2+幕後結果!$AC$4*幕後結果_最佳化!$O1514)*12/3</f>
        <v>2.523979363232784</v>
      </c>
      <c r="AB513" s="116">
        <f>(幕後結果!$AD$2+幕後結果!$AD$4*幕後結果_最佳化!$P1514)*12/3</f>
        <v>1.2870773331661707</v>
      </c>
      <c r="AC513" s="116">
        <f>(幕後結果!$AE$2+幕後結果!$AE$4*幕後結果_最佳化!$Q1514)*12/3</f>
        <v>0.65273827667753903</v>
      </c>
      <c r="AD513" s="116">
        <f>(幕後結果!$AF$2+幕後結果!$AF$4*幕後結果_最佳化!$R1514)*12/3</f>
        <v>-0.3482452000329303</v>
      </c>
      <c r="AE513" s="116">
        <f>(幕後結果!$AG$2+幕後結果!$AG$4*幕後結果_最佳化!$S1514)*12/3</f>
        <v>0.97992191406672635</v>
      </c>
      <c r="AF513" s="116">
        <f>(幕後結果!$AH$2+幕後結果!$AH$4*幕後結果_最佳化!$T1514)*12/3</f>
        <v>0.77737109265252935</v>
      </c>
      <c r="AG513" s="116">
        <f>(幕後結果!$AI$2+幕後結果!$AI$4*幕後結果_最佳化!$U1514)*12/3</f>
        <v>1.1463853068117946</v>
      </c>
      <c r="AH513" s="116">
        <f>(幕後結果!$AJ$2+幕後結果!$AJ$4*幕後結果_最佳化!$V1514)*12/3</f>
        <v>1.5316111730190236</v>
      </c>
      <c r="AI513" s="90">
        <f>(幕後結果!$AK$2+幕後結果!$AK$4*幕後結果_最佳化!$W1514)*12/3</f>
        <v>0.10594598641425662</v>
      </c>
      <c r="AJ513" s="50"/>
      <c r="AK513" s="50"/>
      <c r="AL513" s="50"/>
      <c r="AM513" s="98">
        <v>512</v>
      </c>
      <c r="AN513" s="116">
        <f t="shared" si="92"/>
        <v>3.0770035407259866E-3</v>
      </c>
      <c r="AO513" s="116">
        <f t="shared" si="93"/>
        <v>7.0694916996421081E-2</v>
      </c>
      <c r="AP513" s="116">
        <f t="shared" si="94"/>
        <v>0.17033360853915064</v>
      </c>
      <c r="AQ513" s="116">
        <f t="shared" si="95"/>
        <v>2.2110497654377066E-2</v>
      </c>
      <c r="AR513" s="116">
        <f t="shared" si="96"/>
        <v>0.13198039591401697</v>
      </c>
      <c r="AS513" s="116">
        <f t="shared" si="97"/>
        <v>9.0701267102940838E-2</v>
      </c>
      <c r="AT513" s="116">
        <f t="shared" si="98"/>
        <v>0.11082410556223841</v>
      </c>
      <c r="AU513" s="116">
        <f t="shared" si="99"/>
        <v>0.12104601351501183</v>
      </c>
      <c r="AV513" s="116">
        <f t="shared" si="100"/>
        <v>0.12381117854582332</v>
      </c>
      <c r="AW513" s="116">
        <f t="shared" si="101"/>
        <v>0.1554210126292937</v>
      </c>
      <c r="AX513" s="116">
        <f t="shared" si="102"/>
        <v>1</v>
      </c>
      <c r="AY513" s="116">
        <f>SUMPRODUCT(AN513:AW513,幕後結果_最佳化!$Z$1005:$AI$1005)</f>
        <v>1.3247013153428883E-3</v>
      </c>
      <c r="AZ513" s="116">
        <f>(SUMPRODUCT(AN513:AW513,MMULT(AN513:AW513,幕後結果!$AB$9:$AK$18)))*252</f>
        <v>4.1055923173209538E-2</v>
      </c>
      <c r="BA513" s="116">
        <f t="shared" si="103"/>
        <v>0.20262261268972309</v>
      </c>
      <c r="BB513" s="92">
        <f t="shared" si="104"/>
        <v>-0.20518587798648885</v>
      </c>
      <c r="BC513" s="50"/>
      <c r="BD513" s="50"/>
    </row>
    <row r="514" spans="1:56">
      <c r="A514" s="85">
        <v>513</v>
      </c>
      <c r="B514" s="116">
        <v>0.9720722693829229</v>
      </c>
      <c r="C514" s="116">
        <v>0.16320658333951221</v>
      </c>
      <c r="D514" s="116">
        <v>7.8758600784218924E-2</v>
      </c>
      <c r="E514" s="116">
        <v>0.20940107439031719</v>
      </c>
      <c r="F514" s="116">
        <v>7.6431795959013948E-2</v>
      </c>
      <c r="G514" s="116">
        <v>0.68718035298176705</v>
      </c>
      <c r="H514" s="116">
        <v>0.1793041418571899</v>
      </c>
      <c r="I514" s="116">
        <v>2.7640349835166056E-2</v>
      </c>
      <c r="J514" s="116">
        <v>0.52732324134802244</v>
      </c>
      <c r="K514" s="94">
        <v>0.78615225438486847</v>
      </c>
      <c r="L514" s="95"/>
      <c r="M514" s="96">
        <v>513</v>
      </c>
      <c r="N514" s="119">
        <v>1.9121616665379746</v>
      </c>
      <c r="O514" s="119">
        <v>-0.9813642144164314</v>
      </c>
      <c r="P514" s="119">
        <v>-1.4134712750184952</v>
      </c>
      <c r="Q514" s="119">
        <v>-0.80850114221633695</v>
      </c>
      <c r="R514" s="119">
        <v>-1.4294894957816886</v>
      </c>
      <c r="S514" s="119">
        <v>0.48787371446442473</v>
      </c>
      <c r="T514" s="119">
        <v>-0.91802021309779236</v>
      </c>
      <c r="U514" s="116">
        <v>-1.916663464400048</v>
      </c>
      <c r="V514" s="116">
        <v>6.8542841945740354E-2</v>
      </c>
      <c r="W514" s="88">
        <v>0.7931413199243792</v>
      </c>
      <c r="X514" s="50"/>
      <c r="Y514" s="89">
        <v>513</v>
      </c>
      <c r="Z514" s="116">
        <f>(幕後結果!$AB$2+幕後結果!$AB$4*幕後結果_最佳化!$N1515)*12/3</f>
        <v>2.3257547510646495</v>
      </c>
      <c r="AA514" s="116">
        <f>(幕後結果!$AC$2+幕後結果!$AC$4*幕後結果_最佳化!$O1515)*12/3</f>
        <v>-2.5641718320840701</v>
      </c>
      <c r="AB514" s="116">
        <f>(幕後結果!$AD$2+幕後結果!$AD$4*幕後結果_最佳化!$P1515)*12/3</f>
        <v>-0.28538421631151312</v>
      </c>
      <c r="AC514" s="116">
        <f>(幕後結果!$AE$2+幕後結果!$AE$4*幕後結果_最佳化!$Q1515)*12/3</f>
        <v>-8.7538154317249872E-2</v>
      </c>
      <c r="AD514" s="116">
        <f>(幕後結果!$AF$2+幕後結果!$AF$4*幕後結果_最佳化!$R1515)*12/3</f>
        <v>-1.42712146773464</v>
      </c>
      <c r="AE514" s="116">
        <f>(幕後結果!$AG$2+幕後結果!$AG$4*幕後結果_最佳化!$S1515)*12/3</f>
        <v>-3.8243699786751351E-3</v>
      </c>
      <c r="AF514" s="116">
        <f>(幕後結果!$AH$2+幕後結果!$AH$4*幕後結果_最佳化!$T1515)*12/3</f>
        <v>0.39400566816977656</v>
      </c>
      <c r="AG514" s="116">
        <f>(幕後結果!$AI$2+幕後結果!$AI$4*幕後結果_最佳化!$U1515)*12/3</f>
        <v>-2.238025713864241</v>
      </c>
      <c r="AH514" s="116">
        <f>(幕後結果!$AJ$2+幕後結果!$AJ$4*幕後結果_最佳化!$V1515)*12/3</f>
        <v>-0.46931780014155527</v>
      </c>
      <c r="AI514" s="90">
        <f>(幕後結果!$AK$2+幕後結果!$AK$4*幕後結果_最佳化!$W1515)*12/3</f>
        <v>-0.17469620287898702</v>
      </c>
      <c r="AJ514" s="50"/>
      <c r="AK514" s="50"/>
      <c r="AL514" s="50"/>
      <c r="AM514" s="98">
        <v>513</v>
      </c>
      <c r="AN514" s="116">
        <f t="shared" si="92"/>
        <v>7.7344666384595154E-2</v>
      </c>
      <c r="AO514" s="116">
        <f t="shared" si="93"/>
        <v>0.11719306721425493</v>
      </c>
      <c r="AP514" s="116">
        <f t="shared" si="94"/>
        <v>6.7262559669587302E-2</v>
      </c>
      <c r="AQ514" s="116">
        <f t="shared" si="95"/>
        <v>0.10504501664888329</v>
      </c>
      <c r="AR514" s="116">
        <f t="shared" si="96"/>
        <v>0.13899532229123335</v>
      </c>
      <c r="AS514" s="116">
        <f t="shared" si="97"/>
        <v>0.12545836200734942</v>
      </c>
      <c r="AT514" s="116">
        <f t="shared" si="98"/>
        <v>0.14870977769200255</v>
      </c>
      <c r="AU514" s="116">
        <f t="shared" si="99"/>
        <v>0.11057788018934495</v>
      </c>
      <c r="AV514" s="116">
        <f t="shared" si="100"/>
        <v>3.5103647120314496E-2</v>
      </c>
      <c r="AW514" s="116">
        <f t="shared" si="101"/>
        <v>7.4309700782434554E-2</v>
      </c>
      <c r="AX514" s="116">
        <f t="shared" si="102"/>
        <v>1</v>
      </c>
      <c r="AY514" s="116">
        <f>SUMPRODUCT(AN514:AW514,幕後結果_最佳化!$Z$1005:$AI$1005)</f>
        <v>5.2282076299256186E-2</v>
      </c>
      <c r="AZ514" s="116">
        <f>(SUMPRODUCT(AN514:AW514,MMULT(AN514:AW514,幕後結果!$AB$9:$AK$18)))*252</f>
        <v>4.3906915435092841E-2</v>
      </c>
      <c r="BA514" s="116">
        <f t="shared" si="103"/>
        <v>0.20953977053316833</v>
      </c>
      <c r="BB514" s="92">
        <f t="shared" si="104"/>
        <v>4.4774680603036569E-2</v>
      </c>
      <c r="BC514" s="50"/>
      <c r="BD514" s="50"/>
    </row>
    <row r="515" spans="1:56">
      <c r="A515" s="85">
        <v>514</v>
      </c>
      <c r="B515" s="116">
        <v>0.17922026519407086</v>
      </c>
      <c r="C515" s="116">
        <v>2.2317338095028116E-2</v>
      </c>
      <c r="D515" s="116">
        <v>0.33307400028615164</v>
      </c>
      <c r="E515" s="116">
        <v>0.91129475607119792</v>
      </c>
      <c r="F515" s="116">
        <v>0.54669054841674281</v>
      </c>
      <c r="G515" s="116">
        <v>0.71718838216344638</v>
      </c>
      <c r="H515" s="116">
        <v>0.56220395378091537</v>
      </c>
      <c r="I515" s="116">
        <v>0.90988839479894223</v>
      </c>
      <c r="J515" s="116">
        <v>0.92638626823364034</v>
      </c>
      <c r="K515" s="94">
        <v>0.54921432133142889</v>
      </c>
      <c r="L515" s="95"/>
      <c r="M515" s="96">
        <v>514</v>
      </c>
      <c r="N515" s="119">
        <v>-0.91834069109701011</v>
      </c>
      <c r="O515" s="119">
        <v>-2.0080810823478918</v>
      </c>
      <c r="P515" s="119">
        <v>-0.43144064658107006</v>
      </c>
      <c r="Q515" s="119">
        <v>1.3487711380467335</v>
      </c>
      <c r="R515" s="119">
        <v>0.1173043182792456</v>
      </c>
      <c r="S515" s="119">
        <v>0.57450926068943797</v>
      </c>
      <c r="T515" s="119">
        <v>0.15655941210036631</v>
      </c>
      <c r="U515" s="116">
        <v>1.3400680862755066</v>
      </c>
      <c r="V515" s="116">
        <v>1.4493944291922798</v>
      </c>
      <c r="W515" s="88">
        <v>0.1236765779611398</v>
      </c>
      <c r="X515" s="50"/>
      <c r="Y515" s="89">
        <v>514</v>
      </c>
      <c r="Z515" s="116">
        <f>(幕後結果!$AB$2+幕後結果!$AB$4*幕後結果_最佳化!$N1516)*12/3</f>
        <v>-1.1884565744457556</v>
      </c>
      <c r="AA515" s="116">
        <f>(幕後結果!$AC$2+幕後結果!$AC$4*幕後結果_最佳化!$O1516)*12/3</f>
        <v>-4.224990958305372</v>
      </c>
      <c r="AB515" s="116">
        <f>(幕後結果!$AD$2+幕後結果!$AD$4*幕後結果_最佳化!$P1516)*12/3</f>
        <v>-0.39177107214624241</v>
      </c>
      <c r="AC515" s="116">
        <f>(幕後結果!$AE$2+幕後結果!$AE$4*幕後結果_最佳化!$Q1516)*12/3</f>
        <v>1.3620726081984682</v>
      </c>
      <c r="AD515" s="116">
        <f>(幕後結果!$AF$2+幕後結果!$AF$4*幕後結果_最佳化!$R1516)*12/3</f>
        <v>-0.11637109203201602</v>
      </c>
      <c r="AE515" s="116">
        <f>(幕後結果!$AG$2+幕後結果!$AG$4*幕後結果_最佳化!$S1516)*12/3</f>
        <v>0.71303924607256031</v>
      </c>
      <c r="AF515" s="116">
        <f>(幕後結果!$AH$2+幕後結果!$AH$4*幕後結果_最佳化!$T1516)*12/3</f>
        <v>0.9639830062743332</v>
      </c>
      <c r="AG515" s="116">
        <f>(幕後結果!$AI$2+幕後結果!$AI$4*幕後結果_最佳化!$U1516)*12/3</f>
        <v>0.36288637078115293</v>
      </c>
      <c r="AH515" s="116">
        <f>(幕後結果!$AJ$2+幕後結果!$AJ$4*幕後結果_最佳化!$V1516)*12/3</f>
        <v>0.47854964212855439</v>
      </c>
      <c r="AI515" s="90">
        <f>(幕後結果!$AK$2+幕後結果!$AK$4*幕後結果_最佳化!$W1516)*12/3</f>
        <v>-0.60162661987008725</v>
      </c>
      <c r="AJ515" s="50"/>
      <c r="AK515" s="50"/>
      <c r="AL515" s="50"/>
      <c r="AM515" s="98">
        <v>514</v>
      </c>
      <c r="AN515" s="116">
        <f t="shared" si="92"/>
        <v>0.16386594807920107</v>
      </c>
      <c r="AO515" s="116">
        <f t="shared" si="93"/>
        <v>0.11508813832169604</v>
      </c>
      <c r="AP515" s="116">
        <f t="shared" si="94"/>
        <v>0.16231204949660002</v>
      </c>
      <c r="AQ515" s="116">
        <f t="shared" si="95"/>
        <v>5.9131235145732236E-2</v>
      </c>
      <c r="AR515" s="116">
        <f t="shared" si="96"/>
        <v>9.8793581220676635E-2</v>
      </c>
      <c r="AS515" s="116">
        <f t="shared" si="97"/>
        <v>7.1001792801051455E-2</v>
      </c>
      <c r="AT515" s="116">
        <f t="shared" si="98"/>
        <v>0.13891072045990943</v>
      </c>
      <c r="AU515" s="116">
        <f t="shared" si="99"/>
        <v>0.12226621906368527</v>
      </c>
      <c r="AV515" s="116">
        <f t="shared" si="100"/>
        <v>2.0015132387043302E-2</v>
      </c>
      <c r="AW515" s="116">
        <f t="shared" si="101"/>
        <v>4.8615183024404436E-2</v>
      </c>
      <c r="AX515" s="116">
        <f t="shared" si="102"/>
        <v>1</v>
      </c>
      <c r="AY515" s="116">
        <f>SUMPRODUCT(AN515:AW515,幕後結果_最佳化!$Z$1005:$AI$1005)</f>
        <v>2.5727596517105728E-2</v>
      </c>
      <c r="AZ515" s="116">
        <f>(SUMPRODUCT(AN515:AW515,MMULT(AN515:AW515,幕後結果!$AB$9:$AK$18)))*252</f>
        <v>5.1904217394737086E-2</v>
      </c>
      <c r="BA515" s="116">
        <f t="shared" si="103"/>
        <v>0.22782497096397727</v>
      </c>
      <c r="BB515" s="92">
        <f t="shared" si="104"/>
        <v>-7.5375422677479459E-2</v>
      </c>
      <c r="BC515" s="50"/>
      <c r="BD515" s="50"/>
    </row>
    <row r="516" spans="1:56">
      <c r="A516" s="85">
        <v>515</v>
      </c>
      <c r="B516" s="116">
        <v>0.85505118487138865</v>
      </c>
      <c r="C516" s="116">
        <v>0.36584338747484413</v>
      </c>
      <c r="D516" s="116">
        <v>0.5736899083111906</v>
      </c>
      <c r="E516" s="116">
        <v>0.4508382259340431</v>
      </c>
      <c r="F516" s="116">
        <v>0.95828305812489623</v>
      </c>
      <c r="G516" s="116">
        <v>0.82832374971674239</v>
      </c>
      <c r="H516" s="116">
        <v>0.59490206397788437</v>
      </c>
      <c r="I516" s="116">
        <v>0.82601776288004602</v>
      </c>
      <c r="J516" s="116">
        <v>0.96856602785395607</v>
      </c>
      <c r="K516" s="94">
        <v>0.88316965154058735</v>
      </c>
      <c r="L516" s="95"/>
      <c r="M516" s="96">
        <v>515</v>
      </c>
      <c r="N516" s="119">
        <v>1.058346215665529</v>
      </c>
      <c r="O516" s="119">
        <v>-0.34288260980764601</v>
      </c>
      <c r="P516" s="119">
        <v>0.1857763095140692</v>
      </c>
      <c r="Q516" s="119">
        <v>-0.12354385136613115</v>
      </c>
      <c r="R516" s="119">
        <v>1.731100261467508</v>
      </c>
      <c r="S516" s="119">
        <v>0.94756195772915519</v>
      </c>
      <c r="T516" s="119">
        <v>0.24017335087185029</v>
      </c>
      <c r="U516" s="116">
        <v>0.93854486031583306</v>
      </c>
      <c r="V516" s="116">
        <v>1.8601242833184297</v>
      </c>
      <c r="W516" s="88">
        <v>1.1909818837389123</v>
      </c>
      <c r="X516" s="50"/>
      <c r="Y516" s="89">
        <v>515</v>
      </c>
      <c r="Z516" s="116">
        <f>(幕後結果!$AB$2+幕後結果!$AB$4*幕後結果_最佳化!$N1517)*12/3</f>
        <v>1.2656998391659828</v>
      </c>
      <c r="AA516" s="116">
        <f>(幕後結果!$AC$2+幕後結果!$AC$4*幕後結果_最佳化!$O1517)*12/3</f>
        <v>-1.7584814363418175</v>
      </c>
      <c r="AB516" s="116">
        <f>(幕後結果!$AD$2+幕後結果!$AD$4*幕後結果_最佳化!$P1517)*12/3</f>
        <v>0.90717098110348593</v>
      </c>
      <c r="AC516" s="116">
        <f>(幕後結果!$AE$2+幕後結果!$AE$4*幕後結果_最佳化!$Q1517)*12/3</f>
        <v>0.84577932331011085</v>
      </c>
      <c r="AD516" s="116">
        <f>(幕後結果!$AF$2+幕後結果!$AF$4*幕後結果_最佳化!$R1517)*12/3</f>
        <v>1.0138686272225572</v>
      </c>
      <c r="AE516" s="116">
        <f>(幕後結果!$AG$2+幕後結果!$AG$4*幕後結果_最佳化!$S1517)*12/3</f>
        <v>1.294872943218669</v>
      </c>
      <c r="AF516" s="116">
        <f>(幕後結果!$AH$2+幕後結果!$AH$4*幕後結果_最佳化!$T1517)*12/3</f>
        <v>2.0219931959165827</v>
      </c>
      <c r="AG516" s="116">
        <f>(幕後結果!$AI$2+幕後結果!$AI$4*幕後結果_最佳化!$U1517)*12/3</f>
        <v>1.1326864232817631</v>
      </c>
      <c r="AH516" s="116">
        <f>(幕後結果!$AJ$2+幕後結果!$AJ$4*幕後結果_最佳化!$V1517)*12/3</f>
        <v>1.8133614381512018</v>
      </c>
      <c r="AI516" s="90">
        <f>(幕後結果!$AK$2+幕後結果!$AK$4*幕後結果_最佳化!$W1517)*12/3</f>
        <v>0.79292393444420828</v>
      </c>
      <c r="AJ516" s="50"/>
      <c r="AK516" s="50"/>
      <c r="AL516" s="50"/>
      <c r="AM516" s="98">
        <v>515</v>
      </c>
      <c r="AN516" s="116">
        <f t="shared" ref="AN516:AN579" si="105">B1517/SUM($B1517:$K1517)</f>
        <v>0.12658517803310762</v>
      </c>
      <c r="AO516" s="116">
        <f t="shared" ref="AO516:AO579" si="106">C1517/SUM($B1517:$K1517)</f>
        <v>1.7779279402718944E-2</v>
      </c>
      <c r="AP516" s="116">
        <f t="shared" ref="AP516:AP579" si="107">D1517/SUM($B1517:$K1517)</f>
        <v>2.2690114121223046E-2</v>
      </c>
      <c r="AQ516" s="116">
        <f t="shared" ref="AQ516:AQ579" si="108">E1517/SUM($B1517:$K1517)</f>
        <v>0.19030202806935809</v>
      </c>
      <c r="AR516" s="116">
        <f t="shared" ref="AR516:AR579" si="109">F1517/SUM($B1517:$K1517)</f>
        <v>9.4885208367911283E-2</v>
      </c>
      <c r="AS516" s="116">
        <f t="shared" ref="AS516:AS579" si="110">G1517/SUM($B1517:$K1517)</f>
        <v>0.24223074485607185</v>
      </c>
      <c r="AT516" s="116">
        <f t="shared" ref="AT516:AT579" si="111">H1517/SUM($B1517:$K1517)</f>
        <v>0.22642423639077747</v>
      </c>
      <c r="AU516" s="116">
        <f t="shared" ref="AU516:AU579" si="112">I1517/SUM($B1517:$K1517)</f>
        <v>2.9517649532719441E-2</v>
      </c>
      <c r="AV516" s="116">
        <f t="shared" ref="AV516:AV579" si="113">J1517/SUM($B1517:$K1517)</f>
        <v>2.2242708605346828E-2</v>
      </c>
      <c r="AW516" s="116">
        <f t="shared" ref="AW516:AW579" si="114">K1517/SUM($B1517:$K1517)</f>
        <v>2.7342852620765433E-2</v>
      </c>
      <c r="AX516" s="116">
        <f t="shared" ref="AX516:AX579" si="115">SUM(AN516:AW516)</f>
        <v>1</v>
      </c>
      <c r="AY516" s="116">
        <f>SUMPRODUCT(AN516:AW516,幕後結果_最佳化!$Z$1005:$AI$1005)</f>
        <v>0.46082130162644475</v>
      </c>
      <c r="AZ516" s="116">
        <f>(SUMPRODUCT(AN516:AW516,MMULT(AN516:AW516,幕後結果!$AB$9:$AK$18)))*252</f>
        <v>5.1138125632020345E-2</v>
      </c>
      <c r="BA516" s="116">
        <f t="shared" ref="BA516:BA579" si="116">AZ516^0.5</f>
        <v>0.22613740431874677</v>
      </c>
      <c r="BB516" s="92">
        <f t="shared" ref="BB516:BB579" si="117">(AY516-$BC$2)/$BA516</f>
        <v>1.8480856932335414</v>
      </c>
      <c r="BC516" s="50"/>
      <c r="BD516" s="50"/>
    </row>
    <row r="517" spans="1:56">
      <c r="A517" s="85">
        <v>516</v>
      </c>
      <c r="B517" s="116">
        <v>0.52884155189830651</v>
      </c>
      <c r="C517" s="116">
        <v>0.65909304269290514</v>
      </c>
      <c r="D517" s="116">
        <v>0.50099946631872783</v>
      </c>
      <c r="E517" s="116">
        <v>0.6538362884328488</v>
      </c>
      <c r="F517" s="116">
        <v>0.22573145897676095</v>
      </c>
      <c r="G517" s="116">
        <v>0.80902098776135256</v>
      </c>
      <c r="H517" s="116">
        <v>0.53664901406223575</v>
      </c>
      <c r="I517" s="116">
        <v>0.26283981101081322</v>
      </c>
      <c r="J517" s="116">
        <v>0.99487666626937044</v>
      </c>
      <c r="K517" s="94">
        <v>0.21301167296531198</v>
      </c>
      <c r="L517" s="95"/>
      <c r="M517" s="96">
        <v>516</v>
      </c>
      <c r="N517" s="119">
        <v>7.2358140841630281E-2</v>
      </c>
      <c r="O517" s="119">
        <v>0.40998913924464864</v>
      </c>
      <c r="P517" s="119">
        <v>2.5052931548048838E-3</v>
      </c>
      <c r="Q517" s="119">
        <v>0.39569855295422907</v>
      </c>
      <c r="R517" s="119">
        <v>-0.7529783600843063</v>
      </c>
      <c r="S517" s="119">
        <v>0.8742942599517568</v>
      </c>
      <c r="T517" s="119">
        <v>9.1995050714595197E-2</v>
      </c>
      <c r="U517" s="116">
        <v>-0.63461487845241349</v>
      </c>
      <c r="V517" s="116">
        <v>2.5673920964655275</v>
      </c>
      <c r="W517" s="88">
        <v>-0.79601495009521861</v>
      </c>
      <c r="X517" s="50"/>
      <c r="Y517" s="89">
        <v>516</v>
      </c>
      <c r="Z517" s="116">
        <f>(幕後結果!$AB$2+幕後結果!$AB$4*幕後結果_最佳化!$N1518)*12/3</f>
        <v>4.1545953542835828E-2</v>
      </c>
      <c r="AA517" s="116">
        <f>(幕後結果!$AC$2+幕後結果!$AC$4*幕後結果_最佳化!$O1518)*12/3</f>
        <v>-0.80663690752346862</v>
      </c>
      <c r="AB517" s="116">
        <f>(幕後結果!$AD$2+幕後結果!$AD$4*幕後結果_最佳化!$P1518)*12/3</f>
        <v>0.52797257154166455</v>
      </c>
      <c r="AC517" s="116">
        <f>(幕後結果!$AE$2+幕後結果!$AE$4*幕後結果_最佳化!$Q1518)*12/3</f>
        <v>1.2506408411107213</v>
      </c>
      <c r="AD517" s="116">
        <f>(幕後結果!$AF$2+幕後結果!$AF$4*幕後結果_最佳化!$R1518)*12/3</f>
        <v>-0.51093003592479125</v>
      </c>
      <c r="AE517" s="116">
        <f>(幕後結果!$AG$2+幕後結果!$AG$4*幕後結果_最佳化!$S1518)*12/3</f>
        <v>1.2352484101646093</v>
      </c>
      <c r="AF517" s="116">
        <f>(幕後結果!$AH$2+幕後結果!$AH$4*幕後結果_最佳化!$T1518)*12/3</f>
        <v>1.025295158378323</v>
      </c>
      <c r="AG517" s="116">
        <f>(幕後結果!$AI$2+幕後結果!$AI$4*幕後結果_最佳化!$U1518)*12/3</f>
        <v>-1.6550189709909298</v>
      </c>
      <c r="AH517" s="116">
        <f>(幕後結果!$AJ$2+幕後結果!$AJ$4*幕後結果_最佳化!$V1518)*12/3</f>
        <v>1.9223650290123186</v>
      </c>
      <c r="AI517" s="90">
        <f>(幕後結果!$AK$2+幕後結果!$AK$4*幕後結果_最佳化!$W1518)*12/3</f>
        <v>-0.66476648825696205</v>
      </c>
      <c r="AJ517" s="50"/>
      <c r="AK517" s="50"/>
      <c r="AL517" s="50"/>
      <c r="AM517" s="98">
        <v>516</v>
      </c>
      <c r="AN517" s="116">
        <f t="shared" si="105"/>
        <v>2.5650658077450362E-2</v>
      </c>
      <c r="AO517" s="116">
        <f t="shared" si="106"/>
        <v>0.19219196862149263</v>
      </c>
      <c r="AP517" s="116">
        <f t="shared" si="107"/>
        <v>0.10427736636634079</v>
      </c>
      <c r="AQ517" s="116">
        <f t="shared" si="108"/>
        <v>0.19822072153767153</v>
      </c>
      <c r="AR517" s="116">
        <f t="shared" si="109"/>
        <v>9.1003321028363861E-3</v>
      </c>
      <c r="AS517" s="116">
        <f t="shared" si="110"/>
        <v>0.14294670322086142</v>
      </c>
      <c r="AT517" s="116">
        <f t="shared" si="111"/>
        <v>0.1091620850566133</v>
      </c>
      <c r="AU517" s="116">
        <f t="shared" si="112"/>
        <v>0.1244633845969777</v>
      </c>
      <c r="AV517" s="116">
        <f t="shared" si="113"/>
        <v>7.8844794357796635E-2</v>
      </c>
      <c r="AW517" s="116">
        <f t="shared" si="114"/>
        <v>1.5141986061959234E-2</v>
      </c>
      <c r="AX517" s="116">
        <f t="shared" si="115"/>
        <v>1</v>
      </c>
      <c r="AY517" s="116">
        <f>SUMPRODUCT(AN517:AW517,幕後結果_最佳化!$Z$1005:$AI$1005)</f>
        <v>4.0693154112153754E-2</v>
      </c>
      <c r="AZ517" s="116">
        <f>(SUMPRODUCT(AN517:AW517,MMULT(AN517:AW517,幕後結果!$AB$9:$AK$18)))*252</f>
        <v>5.5631597697020571E-2</v>
      </c>
      <c r="BA517" s="116">
        <f t="shared" si="116"/>
        <v>0.23586351497639599</v>
      </c>
      <c r="BB517" s="92">
        <f t="shared" si="117"/>
        <v>-9.3564529811535138E-3</v>
      </c>
      <c r="BC517" s="50"/>
      <c r="BD517" s="50"/>
    </row>
    <row r="518" spans="1:56">
      <c r="A518" s="85">
        <v>517</v>
      </c>
      <c r="B518" s="116">
        <v>0.85809354774245694</v>
      </c>
      <c r="C518" s="116">
        <v>0.54423104763345109</v>
      </c>
      <c r="D518" s="116">
        <v>0.77535244359042199</v>
      </c>
      <c r="E518" s="116">
        <v>0.26696266390598322</v>
      </c>
      <c r="F518" s="116">
        <v>0.92191191729531008</v>
      </c>
      <c r="G518" s="116">
        <v>0.7870449608426624</v>
      </c>
      <c r="H518" s="116">
        <v>0.66886103258927276</v>
      </c>
      <c r="I518" s="116">
        <v>0.39476147530227523</v>
      </c>
      <c r="J518" s="116">
        <v>0.19531997754172181</v>
      </c>
      <c r="K518" s="94">
        <v>0.31863679565906589</v>
      </c>
      <c r="L518" s="95"/>
      <c r="M518" s="96">
        <v>517</v>
      </c>
      <c r="N518" s="119">
        <v>1.0717932523879328</v>
      </c>
      <c r="O518" s="119">
        <v>0.1110989205337842</v>
      </c>
      <c r="P518" s="119">
        <v>0.75659070321359179</v>
      </c>
      <c r="Q518" s="119">
        <v>-0.62202515445166862</v>
      </c>
      <c r="R518" s="119">
        <v>1.4180500071834219</v>
      </c>
      <c r="S518" s="119">
        <v>0.79620984142655893</v>
      </c>
      <c r="T518" s="119">
        <v>0.43677030736045019</v>
      </c>
      <c r="U518" s="116">
        <v>-0.26693013917337244</v>
      </c>
      <c r="V518" s="116">
        <v>-0.85845737969506541</v>
      </c>
      <c r="W518" s="88">
        <v>-0.47151418647780513</v>
      </c>
      <c r="X518" s="50"/>
      <c r="Y518" s="89">
        <v>517</v>
      </c>
      <c r="Z518" s="116">
        <f>(幕後結果!$AB$2+幕後結果!$AB$4*幕後結果_最佳化!$N1519)*12/3</f>
        <v>1.282395012945633</v>
      </c>
      <c r="AA518" s="116">
        <f>(幕後結果!$AC$2+幕後結果!$AC$4*幕後結果_最佳化!$O1519)*12/3</f>
        <v>-1.1316934329154669</v>
      </c>
      <c r="AB518" s="116">
        <f>(幕後結果!$AD$2+幕後結果!$AD$4*幕後結果_最佳化!$P1519)*12/3</f>
        <v>1.4516235327433602</v>
      </c>
      <c r="AC518" s="116">
        <f>(幕後結果!$AE$2+幕後結果!$AE$4*幕後結果_最佳化!$Q1519)*12/3</f>
        <v>0.69821685164768732</v>
      </c>
      <c r="AD518" s="116">
        <f>(幕後結果!$AF$2+幕後結果!$AF$4*幕後結果_最佳化!$R1519)*12/3</f>
        <v>0.86678009899299202</v>
      </c>
      <c r="AE518" s="116">
        <f>(幕後結果!$AG$2+幕後結果!$AG$4*幕後結果_最佳化!$S1519)*12/3</f>
        <v>1.1044450489600082</v>
      </c>
      <c r="AF518" s="116">
        <f>(幕後結果!$AH$2+幕後結果!$AH$4*幕後結果_最佳化!$T1519)*12/3</f>
        <v>2.2314185656332839</v>
      </c>
      <c r="AG518" s="116">
        <f>(幕後結果!$AI$2+幕後結果!$AI$4*幕後結果_最佳化!$U1519)*12/3</f>
        <v>-0.32682373778991147</v>
      </c>
      <c r="AH518" s="116">
        <f>(幕後結果!$AJ$2+幕後結果!$AJ$4*幕後結果_最佳化!$V1519)*12/3</f>
        <v>1.4754973872438223E-2</v>
      </c>
      <c r="AI518" s="90">
        <f>(幕後結果!$AK$2+幕後結果!$AK$4*幕後結果_最佳化!$W1519)*12/3</f>
        <v>-0.11970264262013292</v>
      </c>
      <c r="AJ518" s="50"/>
      <c r="AK518" s="50"/>
      <c r="AL518" s="50"/>
      <c r="AM518" s="98">
        <v>517</v>
      </c>
      <c r="AN518" s="116">
        <f t="shared" si="105"/>
        <v>0.17775586702536333</v>
      </c>
      <c r="AO518" s="116">
        <f t="shared" si="106"/>
        <v>1.7847840838625867E-2</v>
      </c>
      <c r="AP518" s="116">
        <f t="shared" si="107"/>
        <v>0.12172209504130552</v>
      </c>
      <c r="AQ518" s="116">
        <f t="shared" si="108"/>
        <v>0.15402233271948346</v>
      </c>
      <c r="AR518" s="116">
        <f t="shared" si="109"/>
        <v>9.6383429562273248E-2</v>
      </c>
      <c r="AS518" s="116">
        <f t="shared" si="110"/>
        <v>1.1757665107580651E-3</v>
      </c>
      <c r="AT518" s="116">
        <f t="shared" si="111"/>
        <v>0.18194923394804824</v>
      </c>
      <c r="AU518" s="116">
        <f t="shared" si="112"/>
        <v>1.9782140425462256E-2</v>
      </c>
      <c r="AV518" s="116">
        <f t="shared" si="113"/>
        <v>5.6000553283338854E-2</v>
      </c>
      <c r="AW518" s="116">
        <f t="shared" si="114"/>
        <v>0.17336074064534124</v>
      </c>
      <c r="AX518" s="116">
        <f t="shared" si="115"/>
        <v>1</v>
      </c>
      <c r="AY518" s="116">
        <f>SUMPRODUCT(AN518:AW518,幕後結果_最佳化!$Z$1005:$AI$1005)</f>
        <v>0.28804998086347655</v>
      </c>
      <c r="AZ518" s="116">
        <f>(SUMPRODUCT(AN518:AW518,MMULT(AN518:AW518,幕後結果!$AB$9:$AK$18)))*252</f>
        <v>4.4263998785279014E-2</v>
      </c>
      <c r="BA518" s="116">
        <f t="shared" si="116"/>
        <v>0.21039011094934812</v>
      </c>
      <c r="BB518" s="92">
        <f t="shared" si="117"/>
        <v>1.1652162725580621</v>
      </c>
      <c r="BC518" s="50"/>
      <c r="BD518" s="50"/>
    </row>
    <row r="519" spans="1:56">
      <c r="A519" s="85">
        <v>518</v>
      </c>
      <c r="B519" s="116">
        <v>0.61300740403321918</v>
      </c>
      <c r="C519" s="116">
        <v>0.90766472156734701</v>
      </c>
      <c r="D519" s="116">
        <v>4.819829353874594E-3</v>
      </c>
      <c r="E519" s="116">
        <v>0.42672213938397241</v>
      </c>
      <c r="F519" s="116">
        <v>0.65421554866893583</v>
      </c>
      <c r="G519" s="116">
        <v>0.45832732949838384</v>
      </c>
      <c r="H519" s="116">
        <v>0.7581242715412686</v>
      </c>
      <c r="I519" s="116">
        <v>0.52383788833814271</v>
      </c>
      <c r="J519" s="116">
        <v>0.97391717503441799</v>
      </c>
      <c r="K519" s="94">
        <v>0.15964746831242493</v>
      </c>
      <c r="L519" s="95"/>
      <c r="M519" s="96">
        <v>518</v>
      </c>
      <c r="N519" s="119">
        <v>0.28716603464958912</v>
      </c>
      <c r="O519" s="119">
        <v>1.3265108100854743</v>
      </c>
      <c r="P519" s="119">
        <v>-2.5884941402794825</v>
      </c>
      <c r="Q519" s="119">
        <v>-0.18472558350458115</v>
      </c>
      <c r="R519" s="119">
        <v>0.39672684390267332</v>
      </c>
      <c r="S519" s="119">
        <v>-0.1046485876159131</v>
      </c>
      <c r="T519" s="119">
        <v>0.70028160552143093</v>
      </c>
      <c r="U519" s="116">
        <v>5.9788326154182107E-2</v>
      </c>
      <c r="V519" s="116">
        <v>1.9417642224910185</v>
      </c>
      <c r="W519" s="88">
        <v>-0.99590781747329105</v>
      </c>
      <c r="X519" s="50"/>
      <c r="Y519" s="89">
        <v>518</v>
      </c>
      <c r="Z519" s="116">
        <f>(幕後結果!$AB$2+幕後結果!$AB$4*幕後結果_最佳化!$N1520)*12/3</f>
        <v>0.30824077935449939</v>
      </c>
      <c r="AA519" s="116">
        <f>(幕後結果!$AC$2+幕後結果!$AC$4*幕後結果_最佳化!$O1520)*12/3</f>
        <v>0.47506039442757397</v>
      </c>
      <c r="AB519" s="116">
        <f>(幕後結果!$AD$2+幕後結果!$AD$4*幕後結果_最佳化!$P1520)*12/3</f>
        <v>-1.5579091008478863</v>
      </c>
      <c r="AC519" s="116">
        <f>(幕後結果!$AE$2+幕後結果!$AE$4*幕後結果_最佳化!$Q1520)*12/3</f>
        <v>0.39032345534494955</v>
      </c>
      <c r="AD519" s="116">
        <f>(幕後結果!$AF$2+幕後結果!$AF$4*幕後結果_最佳化!$R1520)*12/3</f>
        <v>5.4680225027845059E-2</v>
      </c>
      <c r="AE519" s="116">
        <f>(幕後結果!$AG$2+幕後結果!$AG$4*幕後結果_最佳化!$S1520)*12/3</f>
        <v>0.11620888980045034</v>
      </c>
      <c r="AF519" s="116">
        <f>(幕後結果!$AH$2+幕後結果!$AH$4*幕後結果_最佳化!$T1520)*12/3</f>
        <v>1.7901754468078319</v>
      </c>
      <c r="AG519" s="116">
        <f>(幕後結果!$AI$2+幕後結果!$AI$4*幕後結果_最佳化!$U1520)*12/3</f>
        <v>-0.61110975385875199</v>
      </c>
      <c r="AH519" s="116">
        <f>(幕後結果!$AJ$2+幕後結果!$AJ$4*幕後結果_最佳化!$V1520)*12/3</f>
        <v>1.8286987118736409</v>
      </c>
      <c r="AI519" s="90">
        <f>(幕後結果!$AK$2+幕後結果!$AK$4*幕後結果_最佳化!$W1520)*12/3</f>
        <v>-0.48175696041510213</v>
      </c>
      <c r="AJ519" s="50"/>
      <c r="AK519" s="50"/>
      <c r="AL519" s="50"/>
      <c r="AM519" s="98">
        <v>518</v>
      </c>
      <c r="AN519" s="116">
        <f t="shared" si="105"/>
        <v>0.17523107884018854</v>
      </c>
      <c r="AO519" s="116">
        <f t="shared" si="106"/>
        <v>0.19534723363161494</v>
      </c>
      <c r="AP519" s="116">
        <f t="shared" si="107"/>
        <v>2.8114080223318651E-2</v>
      </c>
      <c r="AQ519" s="116">
        <f t="shared" si="108"/>
        <v>5.209714027070473E-2</v>
      </c>
      <c r="AR519" s="116">
        <f t="shared" si="109"/>
        <v>9.7238404304397827E-2</v>
      </c>
      <c r="AS519" s="116">
        <f t="shared" si="110"/>
        <v>0.12600720822797154</v>
      </c>
      <c r="AT519" s="116">
        <f t="shared" si="111"/>
        <v>9.7856544260956496E-2</v>
      </c>
      <c r="AU519" s="116">
        <f t="shared" si="112"/>
        <v>0.20473782239425861</v>
      </c>
      <c r="AV519" s="116">
        <f t="shared" si="113"/>
        <v>1.8300158340940533E-2</v>
      </c>
      <c r="AW519" s="116">
        <f t="shared" si="114"/>
        <v>5.0703295056482092E-3</v>
      </c>
      <c r="AX519" s="116">
        <f t="shared" si="115"/>
        <v>1</v>
      </c>
      <c r="AY519" s="116">
        <f>SUMPRODUCT(AN519:AW519,幕後結果_最佳化!$Z$1005:$AI$1005)</f>
        <v>-0.22866590825881078</v>
      </c>
      <c r="AZ519" s="116">
        <f>(SUMPRODUCT(AN519:AW519,MMULT(AN519:AW519,幕後結果!$AB$9:$AK$18)))*252</f>
        <v>6.4296329569781263E-2</v>
      </c>
      <c r="BA519" s="116">
        <f t="shared" si="116"/>
        <v>0.25356720917693848</v>
      </c>
      <c r="BB519" s="92">
        <f t="shared" si="117"/>
        <v>-1.070981966241987</v>
      </c>
      <c r="BC519" s="50"/>
      <c r="BD519" s="50"/>
    </row>
    <row r="520" spans="1:56">
      <c r="A520" s="85">
        <v>519</v>
      </c>
      <c r="B520" s="116">
        <v>0.71884220167075519</v>
      </c>
      <c r="C520" s="116">
        <v>0.9574518728080712</v>
      </c>
      <c r="D520" s="116">
        <v>0.37202880432503105</v>
      </c>
      <c r="E520" s="116">
        <v>0.8157579216430153</v>
      </c>
      <c r="F520" s="116">
        <v>0.33298027548631182</v>
      </c>
      <c r="G520" s="116">
        <v>0.98805638692866715</v>
      </c>
      <c r="H520" s="116">
        <v>0.63367523091395683</v>
      </c>
      <c r="I520" s="116">
        <v>0.52180408661398059</v>
      </c>
      <c r="J520" s="116">
        <v>0.35536079279970045</v>
      </c>
      <c r="K520" s="94">
        <v>0.4552522108876087</v>
      </c>
      <c r="L520" s="95"/>
      <c r="M520" s="96">
        <v>519</v>
      </c>
      <c r="N520" s="119">
        <v>0.57940549584123724</v>
      </c>
      <c r="O520" s="119">
        <v>1.7218524284513832</v>
      </c>
      <c r="P520" s="119">
        <v>-0.32648477226519218</v>
      </c>
      <c r="Q520" s="119">
        <v>0.8993163955632445</v>
      </c>
      <c r="R520" s="119">
        <v>-0.43169850934297083</v>
      </c>
      <c r="S520" s="119">
        <v>2.2589382518366996</v>
      </c>
      <c r="T520" s="119">
        <v>0.341603187388197</v>
      </c>
      <c r="U520" s="116">
        <v>5.4681978726338183E-2</v>
      </c>
      <c r="V520" s="116">
        <v>-0.37088715117941479</v>
      </c>
      <c r="W520" s="88">
        <v>-0.11240231258055193</v>
      </c>
      <c r="X520" s="50"/>
      <c r="Y520" s="89">
        <v>519</v>
      </c>
      <c r="Z520" s="116">
        <f>(幕後結果!$AB$2+幕後結果!$AB$4*幕後結果_最佳化!$N1521)*12/3</f>
        <v>0.67107079838294015</v>
      </c>
      <c r="AA520" s="116">
        <f>(幕後結果!$AC$2+幕後結果!$AC$4*幕後結果_最佳化!$O1521)*12/3</f>
        <v>1.0452612230372005</v>
      </c>
      <c r="AB520" s="116">
        <f>(幕後結果!$AD$2+幕後結果!$AD$4*幕後結果_最佳化!$P1521)*12/3</f>
        <v>0.52903714063376384</v>
      </c>
      <c r="AC520" s="116">
        <f>(幕後結果!$AE$2+幕後結果!$AE$4*幕後結果_最佳化!$Q1521)*12/3</f>
        <v>1.7954718930302871</v>
      </c>
      <c r="AD520" s="116">
        <f>(幕後結果!$AF$2+幕後結果!$AF$4*幕後結果_最佳化!$R1521)*12/3</f>
        <v>-0.16026029523367125</v>
      </c>
      <c r="AE520" s="116">
        <f>(幕後結果!$AG$2+幕後結果!$AG$4*幕後結果_最佳化!$S1521)*12/3</f>
        <v>2.9390041226824279</v>
      </c>
      <c r="AF520" s="116">
        <f>(幕後結果!$AH$2+幕後結果!$AH$4*幕後結果_最佳化!$T1521)*12/3</f>
        <v>1.2974483044166125</v>
      </c>
      <c r="AG520" s="116">
        <f>(幕後結果!$AI$2+幕後結果!$AI$4*幕後結果_最佳化!$U1521)*12/3</f>
        <v>-0.55618576056640712</v>
      </c>
      <c r="AH520" s="116">
        <f>(幕後結果!$AJ$2+幕後結果!$AJ$4*幕後結果_最佳化!$V1521)*12/3</f>
        <v>0.54167014367431321</v>
      </c>
      <c r="AI520" s="90">
        <f>(幕後結果!$AK$2+幕後結果!$AK$4*幕後結果_最佳化!$W1521)*12/3</f>
        <v>3.5048496276243402E-2</v>
      </c>
      <c r="AJ520" s="50"/>
      <c r="AK520" s="50"/>
      <c r="AL520" s="50"/>
      <c r="AM520" s="98">
        <v>519</v>
      </c>
      <c r="AN520" s="116">
        <f t="shared" si="105"/>
        <v>0.12301039815789787</v>
      </c>
      <c r="AO520" s="116">
        <f t="shared" si="106"/>
        <v>0.10607911986699588</v>
      </c>
      <c r="AP520" s="116">
        <f t="shared" si="107"/>
        <v>0.12708328483212039</v>
      </c>
      <c r="AQ520" s="116">
        <f t="shared" si="108"/>
        <v>2.121710683974818E-2</v>
      </c>
      <c r="AR520" s="116">
        <f t="shared" si="109"/>
        <v>5.7855422568158558E-2</v>
      </c>
      <c r="AS520" s="116">
        <f t="shared" si="110"/>
        <v>0.13199943044944973</v>
      </c>
      <c r="AT520" s="116">
        <f t="shared" si="111"/>
        <v>8.5324839624210488E-2</v>
      </c>
      <c r="AU520" s="116">
        <f t="shared" si="112"/>
        <v>0.13574068101056858</v>
      </c>
      <c r="AV520" s="116">
        <f t="shared" si="113"/>
        <v>0.12387025720608062</v>
      </c>
      <c r="AW520" s="116">
        <f t="shared" si="114"/>
        <v>8.7819459444769807E-2</v>
      </c>
      <c r="AX520" s="116">
        <f t="shared" si="115"/>
        <v>1</v>
      </c>
      <c r="AY520" s="116">
        <f>SUMPRODUCT(AN520:AW520,幕後結果_最佳化!$Z$1005:$AI$1005)</f>
        <v>-6.3732671835344812E-2</v>
      </c>
      <c r="AZ520" s="116">
        <f>(SUMPRODUCT(AN520:AW520,MMULT(AN520:AW520,幕後結果!$AB$9:$AK$18)))*252</f>
        <v>5.2244689934448724E-2</v>
      </c>
      <c r="BA520" s="116">
        <f t="shared" si="116"/>
        <v>0.22857097351686789</v>
      </c>
      <c r="BB520" s="92">
        <f t="shared" si="117"/>
        <v>-0.46651886805511467</v>
      </c>
      <c r="BC520" s="50"/>
      <c r="BD520" s="50"/>
    </row>
    <row r="521" spans="1:56">
      <c r="A521" s="85">
        <v>520</v>
      </c>
      <c r="B521" s="116">
        <v>0.616655880997663</v>
      </c>
      <c r="C521" s="116">
        <v>5.7755726940835306E-2</v>
      </c>
      <c r="D521" s="116">
        <v>0.79142978213898107</v>
      </c>
      <c r="E521" s="116">
        <v>0.24557678619724199</v>
      </c>
      <c r="F521" s="116">
        <v>3.7208190131097663E-2</v>
      </c>
      <c r="G521" s="116">
        <v>6.3445005610271998E-3</v>
      </c>
      <c r="H521" s="116">
        <v>0.69682721255698299</v>
      </c>
      <c r="I521" s="116">
        <v>0.77080035943255187</v>
      </c>
      <c r="J521" s="116">
        <v>0.95714355690434361</v>
      </c>
      <c r="K521" s="94">
        <v>0.61299333583081483</v>
      </c>
      <c r="L521" s="95"/>
      <c r="M521" s="96">
        <v>520</v>
      </c>
      <c r="N521" s="119">
        <v>0.29670958583410356</v>
      </c>
      <c r="O521" s="119">
        <v>-1.5738961770975031</v>
      </c>
      <c r="P521" s="119">
        <v>0.81139227195820374</v>
      </c>
      <c r="Q521" s="119">
        <v>-0.68847521583852622</v>
      </c>
      <c r="R521" s="119">
        <v>-1.784044833815887</v>
      </c>
      <c r="S521" s="119">
        <v>-2.4923805280375766</v>
      </c>
      <c r="T521" s="119">
        <v>0.51529688567401621</v>
      </c>
      <c r="U521" s="116">
        <v>0.74148523471317684</v>
      </c>
      <c r="V521" s="116">
        <v>1.7184592222214632</v>
      </c>
      <c r="W521" s="88">
        <v>0.28712928669653681</v>
      </c>
      <c r="X521" s="50"/>
      <c r="Y521" s="89">
        <v>520</v>
      </c>
      <c r="Z521" s="116">
        <f>(幕後結果!$AB$2+幕後結果!$AB$4*幕後結果_最佳化!$N1522)*12/3</f>
        <v>0.32008957911534164</v>
      </c>
      <c r="AA521" s="116">
        <f>(幕後結果!$AC$2+幕後結果!$AC$4*幕後結果_最佳化!$O1522)*12/3</f>
        <v>-3.5210827618345348</v>
      </c>
      <c r="AB521" s="116">
        <f>(幕後結果!$AD$2+幕後結果!$AD$4*幕後結果_最佳化!$P1522)*12/3</f>
        <v>1.0945022510864661</v>
      </c>
      <c r="AC521" s="116">
        <f>(幕後結果!$AE$2+幕後結果!$AE$4*幕後結果_最佳化!$Q1522)*12/3</f>
        <v>0.32523682471507165</v>
      </c>
      <c r="AD521" s="116">
        <f>(幕後結果!$AF$2+幕後結果!$AF$4*幕後結果_最佳化!$R1522)*12/3</f>
        <v>-1.4424652000829055</v>
      </c>
      <c r="AE521" s="116">
        <f>(幕後結果!$AG$2+幕後結果!$AG$4*幕後結果_最佳化!$S1522)*12/3</f>
        <v>-2.2320204125195535</v>
      </c>
      <c r="AF521" s="116">
        <f>(幕後結果!$AH$2+幕後結果!$AH$4*幕後結果_最佳化!$T1522)*12/3</f>
        <v>1.5676230185295488</v>
      </c>
      <c r="AG521" s="116">
        <f>(幕後結果!$AI$2+幕後結果!$AI$4*幕後結果_最佳化!$U1522)*12/3</f>
        <v>-0.16469283927925105</v>
      </c>
      <c r="AH521" s="116">
        <f>(幕後結果!$AJ$2+幕後結果!$AJ$4*幕後結果_最佳化!$V1522)*12/3</f>
        <v>0.98971728497860145</v>
      </c>
      <c r="AI521" s="90">
        <f>(幕後結果!$AK$2+幕後結果!$AK$4*幕後結果_最佳化!$W1522)*12/3</f>
        <v>-0.87249487640405599</v>
      </c>
      <c r="AJ521" s="50"/>
      <c r="AK521" s="50"/>
      <c r="AL521" s="50"/>
      <c r="AM521" s="98">
        <v>520</v>
      </c>
      <c r="AN521" s="116">
        <f t="shared" si="105"/>
        <v>5.6096195752897961E-2</v>
      </c>
      <c r="AO521" s="116">
        <f t="shared" si="106"/>
        <v>0.12748078832402704</v>
      </c>
      <c r="AP521" s="116">
        <f t="shared" si="107"/>
        <v>0.10569391545875051</v>
      </c>
      <c r="AQ521" s="116">
        <f t="shared" si="108"/>
        <v>5.1742421123193875E-2</v>
      </c>
      <c r="AR521" s="116">
        <f t="shared" si="109"/>
        <v>4.51489744408366E-3</v>
      </c>
      <c r="AS521" s="116">
        <f t="shared" si="110"/>
        <v>0.15301612711733201</v>
      </c>
      <c r="AT521" s="116">
        <f t="shared" si="111"/>
        <v>6.880310344816383E-2</v>
      </c>
      <c r="AU521" s="116">
        <f t="shared" si="112"/>
        <v>8.1013441048628759E-2</v>
      </c>
      <c r="AV521" s="116">
        <f t="shared" si="113"/>
        <v>0.17675094590029852</v>
      </c>
      <c r="AW521" s="116">
        <f t="shared" si="114"/>
        <v>0.17488816438262381</v>
      </c>
      <c r="AX521" s="116">
        <f t="shared" si="115"/>
        <v>1</v>
      </c>
      <c r="AY521" s="116">
        <f>SUMPRODUCT(AN521:AW521,幕後結果_最佳化!$Z$1005:$AI$1005)</f>
        <v>-6.4623439581221048E-2</v>
      </c>
      <c r="AZ521" s="116">
        <f>(SUMPRODUCT(AN521:AW521,MMULT(AN521:AW521,幕後結果!$AB$9:$AK$18)))*252</f>
        <v>4.9912745303696458E-2</v>
      </c>
      <c r="BA521" s="116">
        <f t="shared" si="116"/>
        <v>0.22341160512313693</v>
      </c>
      <c r="BB521" s="92">
        <f t="shared" si="117"/>
        <v>-0.48127956254536441</v>
      </c>
      <c r="BC521" s="50"/>
      <c r="BD521" s="50"/>
    </row>
    <row r="522" spans="1:56">
      <c r="A522" s="85">
        <v>521</v>
      </c>
      <c r="B522" s="116">
        <v>0.79960676344981407</v>
      </c>
      <c r="C522" s="116">
        <v>0.89284505275512638</v>
      </c>
      <c r="D522" s="116">
        <v>0.45578084939012475</v>
      </c>
      <c r="E522" s="116">
        <v>0.72340081165691639</v>
      </c>
      <c r="F522" s="116">
        <v>0.13904199857701705</v>
      </c>
      <c r="G522" s="116">
        <v>0.12558533965089835</v>
      </c>
      <c r="H522" s="116">
        <v>2.0910725897089533E-2</v>
      </c>
      <c r="I522" s="116">
        <v>0.25506409861416457</v>
      </c>
      <c r="J522" s="116">
        <v>0.67178693343607199</v>
      </c>
      <c r="K522" s="94">
        <v>0.43073423350356244</v>
      </c>
      <c r="L522" s="95"/>
      <c r="M522" s="96">
        <v>521</v>
      </c>
      <c r="N522" s="119">
        <v>0.84021745540943149</v>
      </c>
      <c r="O522" s="119">
        <v>1.2418012688243725</v>
      </c>
      <c r="P522" s="119">
        <v>-0.11106891455661572</v>
      </c>
      <c r="Q522" s="119">
        <v>0.59297426281076582</v>
      </c>
      <c r="R522" s="119">
        <v>-1.0846335325955323</v>
      </c>
      <c r="S522" s="119">
        <v>-1.1475105405624271</v>
      </c>
      <c r="T522" s="119">
        <v>-2.0352924859093036</v>
      </c>
      <c r="U522" s="116">
        <v>-0.65863808999789197</v>
      </c>
      <c r="V522" s="116">
        <v>0.44485280189703302</v>
      </c>
      <c r="W522" s="88">
        <v>-0.17450517130712437</v>
      </c>
      <c r="X522" s="50"/>
      <c r="Y522" s="89">
        <v>521</v>
      </c>
      <c r="Z522" s="116">
        <f>(幕後結果!$AB$2+幕後結果!$AB$4*幕後結果_最佳化!$N1523)*12/3</f>
        <v>0.99488199029762514</v>
      </c>
      <c r="AA522" s="116">
        <f>(幕後結果!$AC$2+幕後結果!$AC$4*幕後結果_最佳化!$O1523)*12/3</f>
        <v>0.40637638237572471</v>
      </c>
      <c r="AB522" s="116">
        <f>(幕後結果!$AD$2+幕後結果!$AD$4*幕後結果_最佳化!$P1523)*12/3</f>
        <v>0.74537087982938555</v>
      </c>
      <c r="AC522" s="116">
        <f>(幕後結果!$AE$2+幕後結果!$AE$4*幕後結果_最佳化!$Q1523)*12/3</f>
        <v>1.5565831640034247</v>
      </c>
      <c r="AD522" s="116">
        <f>(幕後結果!$AF$2+幕後結果!$AF$4*幕後結果_最佳化!$R1523)*12/3</f>
        <v>-0.66667054089706967</v>
      </c>
      <c r="AE522" s="116">
        <f>(幕後結果!$AG$2+幕後結果!$AG$4*幕後結果_最佳化!$S1523)*12/3</f>
        <v>0.19321932534617958</v>
      </c>
      <c r="AF522" s="116">
        <f>(幕後結果!$AH$2+幕後結果!$AH$4*幕後結果_最佳化!$T1523)*12/3</f>
        <v>-0.78599830032569651</v>
      </c>
      <c r="AG522" s="116">
        <f>(幕後結果!$AI$2+幕後結果!$AI$4*幕後結果_最佳化!$U1523)*12/3</f>
        <v>-1.506554015766991</v>
      </c>
      <c r="AH522" s="116">
        <f>(幕後結果!$AJ$2+幕後結果!$AJ$4*幕後結果_最佳化!$V1523)*12/3</f>
        <v>0.44000095568583841</v>
      </c>
      <c r="AI522" s="90">
        <f>(幕後結果!$AK$2+幕後結果!$AK$4*幕後結果_最佳化!$W1523)*12/3</f>
        <v>-0.52865751655835169</v>
      </c>
      <c r="AJ522" s="50"/>
      <c r="AK522" s="50"/>
      <c r="AL522" s="50"/>
      <c r="AM522" s="98">
        <v>521</v>
      </c>
      <c r="AN522" s="116">
        <f t="shared" si="105"/>
        <v>0.15478641405685539</v>
      </c>
      <c r="AO522" s="116">
        <f t="shared" si="106"/>
        <v>0.1325137616048398</v>
      </c>
      <c r="AP522" s="116">
        <f t="shared" si="107"/>
        <v>1.1236718995981013E-2</v>
      </c>
      <c r="AQ522" s="116">
        <f t="shared" si="108"/>
        <v>4.7217777667668631E-2</v>
      </c>
      <c r="AR522" s="116">
        <f t="shared" si="109"/>
        <v>0.1147211823338114</v>
      </c>
      <c r="AS522" s="116">
        <f t="shared" si="110"/>
        <v>0.10606610054651243</v>
      </c>
      <c r="AT522" s="116">
        <f t="shared" si="111"/>
        <v>0.12592404532405244</v>
      </c>
      <c r="AU522" s="116">
        <f t="shared" si="112"/>
        <v>6.0931379024484575E-2</v>
      </c>
      <c r="AV522" s="116">
        <f t="shared" si="113"/>
        <v>0.15027000200454826</v>
      </c>
      <c r="AW522" s="116">
        <f t="shared" si="114"/>
        <v>9.6332618441245979E-2</v>
      </c>
      <c r="AX522" s="116">
        <f t="shared" si="115"/>
        <v>0.99999999999999989</v>
      </c>
      <c r="AY522" s="116">
        <f>SUMPRODUCT(AN522:AW522,幕後結果_最佳化!$Z$1005:$AI$1005)</f>
        <v>-3.1004134983194768E-2</v>
      </c>
      <c r="AZ522" s="116">
        <f>(SUMPRODUCT(AN522:AW522,MMULT(AN522:AW522,幕後結果!$AB$9:$AK$18)))*252</f>
        <v>4.996973204897491E-2</v>
      </c>
      <c r="BA522" s="116">
        <f t="shared" si="116"/>
        <v>0.22353910630799012</v>
      </c>
      <c r="BB522" s="92">
        <f t="shared" si="117"/>
        <v>-0.33060942312872243</v>
      </c>
      <c r="BC522" s="50"/>
      <c r="BD522" s="50"/>
    </row>
    <row r="523" spans="1:56">
      <c r="A523" s="85">
        <v>522</v>
      </c>
      <c r="B523" s="116">
        <v>9.3991896870619041E-2</v>
      </c>
      <c r="C523" s="116">
        <v>0.20632578814448355</v>
      </c>
      <c r="D523" s="116">
        <v>0.59977339452946188</v>
      </c>
      <c r="E523" s="116">
        <v>0.76295808281428523</v>
      </c>
      <c r="F523" s="116">
        <v>0.752973385938559</v>
      </c>
      <c r="G523" s="116">
        <v>0.10713714172333622</v>
      </c>
      <c r="H523" s="116">
        <v>9.4626882265897327E-2</v>
      </c>
      <c r="I523" s="116">
        <v>0.23514850023633027</v>
      </c>
      <c r="J523" s="116">
        <v>0.49636092573649071</v>
      </c>
      <c r="K523" s="94">
        <v>0.66484531101322308</v>
      </c>
      <c r="L523" s="95"/>
      <c r="M523" s="96">
        <v>522</v>
      </c>
      <c r="N523" s="119">
        <v>-1.3165670377362193</v>
      </c>
      <c r="O523" s="119">
        <v>-0.81923635561206876</v>
      </c>
      <c r="P523" s="119">
        <v>0.25276060636426362</v>
      </c>
      <c r="Q523" s="119">
        <v>0.71585022754869543</v>
      </c>
      <c r="R523" s="119">
        <v>0.68387638342305812</v>
      </c>
      <c r="S523" s="119">
        <v>-1.2418977687516333</v>
      </c>
      <c r="T523" s="119">
        <v>-1.312789869675292</v>
      </c>
      <c r="U523" s="116">
        <v>-0.72199589641642381</v>
      </c>
      <c r="V523" s="116">
        <v>-9.1219329463062774E-3</v>
      </c>
      <c r="W523" s="88">
        <v>0.42572344258262729</v>
      </c>
      <c r="X523" s="50"/>
      <c r="Y523" s="89">
        <v>522</v>
      </c>
      <c r="Z523" s="116">
        <f>(幕後結果!$AB$2+幕後結果!$AB$4*幕後結果_最佳化!$N1524)*12/3</f>
        <v>-1.6828746531663992</v>
      </c>
      <c r="AA523" s="116">
        <f>(幕後結果!$AC$2+幕後結果!$AC$4*幕後結果_最佳化!$O1524)*12/3</f>
        <v>-2.6212761506230748</v>
      </c>
      <c r="AB523" s="116">
        <f>(幕後結果!$AD$2+幕後結果!$AD$4*幕後結果_最佳化!$P1524)*12/3</f>
        <v>0.20151623089606108</v>
      </c>
      <c r="AC523" s="116">
        <f>(幕後結果!$AE$2+幕後結果!$AE$4*幕後結果_最佳化!$Q1524)*12/3</f>
        <v>1.2463781017263154</v>
      </c>
      <c r="AD523" s="116">
        <f>(幕後結果!$AF$2+幕後結果!$AF$4*幕後結果_最佳化!$R1524)*12/3</f>
        <v>0.4245451508115699</v>
      </c>
      <c r="AE523" s="116">
        <f>(幕後結果!$AG$2+幕後結果!$AG$4*幕後結果_最佳化!$S1524)*12/3</f>
        <v>-0.55811886744279604</v>
      </c>
      <c r="AF523" s="116">
        <f>(幕後結果!$AH$2+幕後結果!$AH$4*幕後結果_最佳化!$T1524)*12/3</f>
        <v>-0.16911550437031631</v>
      </c>
      <c r="AG523" s="116">
        <f>(幕後結果!$AI$2+幕後結果!$AI$4*幕後結果_最佳化!$U1524)*12/3</f>
        <v>-2.2723998836359183</v>
      </c>
      <c r="AH523" s="116">
        <f>(幕後結果!$AJ$2+幕後結果!$AJ$4*幕後結果_最佳化!$V1524)*12/3</f>
        <v>-0.62826424224902211</v>
      </c>
      <c r="AI523" s="90">
        <f>(幕後結果!$AK$2+幕後結果!$AK$4*幕後結果_最佳化!$W1524)*12/3</f>
        <v>-0.68998827344490599</v>
      </c>
      <c r="AJ523" s="50"/>
      <c r="AK523" s="50"/>
      <c r="AL523" s="50"/>
      <c r="AM523" s="98">
        <v>522</v>
      </c>
      <c r="AN523" s="116">
        <f t="shared" si="105"/>
        <v>0.15113754012934191</v>
      </c>
      <c r="AO523" s="116">
        <f t="shared" si="106"/>
        <v>5.7668960349915324E-2</v>
      </c>
      <c r="AP523" s="116">
        <f t="shared" si="107"/>
        <v>5.3702617241104464E-3</v>
      </c>
      <c r="AQ523" s="116">
        <f t="shared" si="108"/>
        <v>0.15903627661828268</v>
      </c>
      <c r="AR523" s="116">
        <f t="shared" si="109"/>
        <v>0.16256530862683824</v>
      </c>
      <c r="AS523" s="116">
        <f t="shared" si="110"/>
        <v>0.10521868138631833</v>
      </c>
      <c r="AT523" s="116">
        <f t="shared" si="111"/>
        <v>2.1722360050881767E-2</v>
      </c>
      <c r="AU523" s="116">
        <f t="shared" si="112"/>
        <v>0.13659859939152355</v>
      </c>
      <c r="AV523" s="116">
        <f t="shared" si="113"/>
        <v>0.15779372681465845</v>
      </c>
      <c r="AW523" s="116">
        <f t="shared" si="114"/>
        <v>4.2888284908129487E-2</v>
      </c>
      <c r="AX523" s="116">
        <f t="shared" si="115"/>
        <v>1.0000000000000002</v>
      </c>
      <c r="AY523" s="116">
        <f>SUMPRODUCT(AN523:AW523,幕後結果_最佳化!$Z$1005:$AI$1005)</f>
        <v>1.9566044228113526E-3</v>
      </c>
      <c r="AZ523" s="116">
        <f>(SUMPRODUCT(AN523:AW523,MMULT(AN523:AW523,幕後結果!$AB$9:$AK$18)))*252</f>
        <v>4.8275105217113236E-2</v>
      </c>
      <c r="BA523" s="116">
        <f t="shared" si="116"/>
        <v>0.21971596486626371</v>
      </c>
      <c r="BB523" s="92">
        <f t="shared" si="117"/>
        <v>-0.18634693023836479</v>
      </c>
      <c r="BC523" s="50"/>
      <c r="BD523" s="50"/>
    </row>
    <row r="524" spans="1:56">
      <c r="A524" s="85">
        <v>523</v>
      </c>
      <c r="B524" s="116">
        <v>0.10324691751821491</v>
      </c>
      <c r="C524" s="116">
        <v>0.14520279700706373</v>
      </c>
      <c r="D524" s="116">
        <v>0.12832785245918688</v>
      </c>
      <c r="E524" s="116">
        <v>0.66801587862600997</v>
      </c>
      <c r="F524" s="116">
        <v>0.90492189782517096</v>
      </c>
      <c r="G524" s="116">
        <v>0.28336459711820083</v>
      </c>
      <c r="H524" s="116">
        <v>0.50138901286821103</v>
      </c>
      <c r="I524" s="116">
        <v>0.18065197524958898</v>
      </c>
      <c r="J524" s="116">
        <v>0.74959255931731872</v>
      </c>
      <c r="K524" s="94">
        <v>0.67779138979532494</v>
      </c>
      <c r="L524" s="95"/>
      <c r="M524" s="96">
        <v>523</v>
      </c>
      <c r="N524" s="119">
        <v>-1.2632653479438614</v>
      </c>
      <c r="O524" s="119">
        <v>-1.0572322735147688</v>
      </c>
      <c r="P524" s="119">
        <v>-1.1343310606256169</v>
      </c>
      <c r="Q524" s="119">
        <v>0.43444098267222669</v>
      </c>
      <c r="R524" s="119">
        <v>1.3101171594479737</v>
      </c>
      <c r="S524" s="119">
        <v>-0.57287520471286912</v>
      </c>
      <c r="T524" s="119">
        <v>3.4817459638807353E-3</v>
      </c>
      <c r="U524" s="116">
        <v>-0.91288324493387896</v>
      </c>
      <c r="V524" s="116">
        <v>0.67320814307830146</v>
      </c>
      <c r="W524" s="88">
        <v>0.46153164873630304</v>
      </c>
      <c r="X524" s="50"/>
      <c r="Y524" s="89">
        <v>523</v>
      </c>
      <c r="Z524" s="116">
        <f>(幕後結果!$AB$2+幕後結果!$AB$4*幕後結果_最佳化!$N1525)*12/3</f>
        <v>-1.6166979190499664</v>
      </c>
      <c r="AA524" s="116">
        <f>(幕後結果!$AC$2+幕後結果!$AC$4*幕後結果_最佳化!$O1525)*12/3</f>
        <v>-2.9446207607444088</v>
      </c>
      <c r="AB524" s="116">
        <f>(幕後結果!$AD$2+幕後結果!$AD$4*幕後結果_最佳化!$P1525)*12/3</f>
        <v>-1.0077478859022455</v>
      </c>
      <c r="AC524" s="116">
        <f>(幕後結果!$AE$2+幕後結果!$AE$4*幕後結果_最佳化!$Q1525)*12/3</f>
        <v>0.67731939607264557</v>
      </c>
      <c r="AD524" s="116">
        <f>(幕後結果!$AF$2+幕後結果!$AF$4*幕後結果_最佳化!$R1525)*12/3</f>
        <v>0.65929229069770012</v>
      </c>
      <c r="AE524" s="116">
        <f>(幕後結果!$AG$2+幕後結果!$AG$4*幕後結果_最佳化!$S1525)*12/3</f>
        <v>-0.47020597036122175</v>
      </c>
      <c r="AF524" s="116">
        <f>(幕後結果!$AH$2+幕後結果!$AH$4*幕後結果_最佳化!$T1525)*12/3</f>
        <v>1.0941840066509949</v>
      </c>
      <c r="AG524" s="116">
        <f>(幕後結果!$AI$2+幕後結果!$AI$4*幕後結果_最佳化!$U1525)*12/3</f>
        <v>-2.2907871699173041</v>
      </c>
      <c r="AH524" s="116">
        <f>(幕後結果!$AJ$2+幕後結果!$AJ$4*幕後結果_最佳化!$V1525)*12/3</f>
        <v>-0.10238436164541392</v>
      </c>
      <c r="AI524" s="90">
        <f>(幕後結果!$AK$2+幕後結果!$AK$4*幕後結果_最佳化!$W1525)*12/3</f>
        <v>-0.45749113667975938</v>
      </c>
      <c r="AJ524" s="50"/>
      <c r="AK524" s="50"/>
      <c r="AL524" s="50"/>
      <c r="AM524" s="98">
        <v>523</v>
      </c>
      <c r="AN524" s="116">
        <f t="shared" si="105"/>
        <v>3.6693236452296558E-2</v>
      </c>
      <c r="AO524" s="116">
        <f t="shared" si="106"/>
        <v>1.346774693877255E-2</v>
      </c>
      <c r="AP524" s="116">
        <f t="shared" si="107"/>
        <v>0.13327679230367781</v>
      </c>
      <c r="AQ524" s="116">
        <f t="shared" si="108"/>
        <v>0.14237795324125388</v>
      </c>
      <c r="AR524" s="116">
        <f t="shared" si="109"/>
        <v>0.16741553222895178</v>
      </c>
      <c r="AS524" s="116">
        <f t="shared" si="110"/>
        <v>0.13856409901447581</v>
      </c>
      <c r="AT524" s="116">
        <f t="shared" si="111"/>
        <v>6.4148820199735918E-2</v>
      </c>
      <c r="AU524" s="116">
        <f t="shared" si="112"/>
        <v>0.15485867514742102</v>
      </c>
      <c r="AV524" s="116">
        <f t="shared" si="113"/>
        <v>0.14809608724632006</v>
      </c>
      <c r="AW524" s="116">
        <f t="shared" si="114"/>
        <v>1.1010572270944965E-3</v>
      </c>
      <c r="AX524" s="116">
        <f t="shared" si="115"/>
        <v>0.99999999999999989</v>
      </c>
      <c r="AY524" s="116">
        <f>SUMPRODUCT(AN524:AW524,幕後結果_最佳化!$Z$1005:$AI$1005)</f>
        <v>0.1674402463467364</v>
      </c>
      <c r="AZ524" s="116">
        <f>(SUMPRODUCT(AN524:AW524,MMULT(AN524:AW524,幕後結果!$AB$9:$AK$18)))*252</f>
        <v>4.4874939546458041E-2</v>
      </c>
      <c r="BA524" s="116">
        <f t="shared" si="116"/>
        <v>0.21183705895441912</v>
      </c>
      <c r="BB524" s="92">
        <f t="shared" si="117"/>
        <v>0.58790585066389955</v>
      </c>
      <c r="BC524" s="50"/>
      <c r="BD524" s="50"/>
    </row>
    <row r="525" spans="1:56">
      <c r="A525" s="85">
        <v>524</v>
      </c>
      <c r="B525" s="116">
        <v>0.90496458168431437</v>
      </c>
      <c r="C525" s="116">
        <v>0.31625205513371424</v>
      </c>
      <c r="D525" s="116">
        <v>0.78408923651223028</v>
      </c>
      <c r="E525" s="116">
        <v>0.13570333500139942</v>
      </c>
      <c r="F525" s="116">
        <v>0.58103462174791254</v>
      </c>
      <c r="G525" s="116">
        <v>0.61306407869539714</v>
      </c>
      <c r="H525" s="116">
        <v>9.4537721608576319E-3</v>
      </c>
      <c r="I525" s="116">
        <v>0.51929081889655127</v>
      </c>
      <c r="J525" s="116">
        <v>0.47783383271518387</v>
      </c>
      <c r="K525" s="94">
        <v>0.19720274921324643</v>
      </c>
      <c r="L525" s="95"/>
      <c r="M525" s="96">
        <v>524</v>
      </c>
      <c r="N525" s="119">
        <v>1.3103695879941568</v>
      </c>
      <c r="O525" s="119">
        <v>-0.47820527241454325</v>
      </c>
      <c r="P525" s="119">
        <v>0.78607845264325515</v>
      </c>
      <c r="Q525" s="119">
        <v>-1.0998289181750953</v>
      </c>
      <c r="R525" s="119">
        <v>0.20454099909563181</v>
      </c>
      <c r="S525" s="119">
        <v>0.28731408008090464</v>
      </c>
      <c r="T525" s="119">
        <v>-2.3473488216036524</v>
      </c>
      <c r="U525" s="116">
        <v>4.8373771413009373E-2</v>
      </c>
      <c r="V525" s="116">
        <v>-5.5590961022022649E-2</v>
      </c>
      <c r="W525" s="88">
        <v>-0.8516551894107155</v>
      </c>
      <c r="X525" s="50"/>
      <c r="Y525" s="89">
        <v>524</v>
      </c>
      <c r="Z525" s="116">
        <f>(幕後結果!$AB$2+幕後結果!$AB$4*幕後結果_最佳化!$N1526)*12/3</f>
        <v>1.5785995571053109</v>
      </c>
      <c r="AA525" s="116">
        <f>(幕後結果!$AC$2+幕後結果!$AC$4*幕後結果_最佳化!$O1526)*12/3</f>
        <v>-1.9230688648962768</v>
      </c>
      <c r="AB525" s="116">
        <f>(幕後結果!$AD$2+幕後結果!$AD$4*幕後結果_最佳化!$P1526)*12/3</f>
        <v>1.489160493144686</v>
      </c>
      <c r="AC525" s="116">
        <f>(幕後結果!$AE$2+幕後結果!$AE$4*幕後結果_最佳化!$Q1526)*12/3</f>
        <v>0.27093398228884469</v>
      </c>
      <c r="AD525" s="116">
        <f>(幕後結果!$AF$2+幕後結果!$AF$4*幕後結果_最佳化!$R1526)*12/3</f>
        <v>-6.0125187257778136E-2</v>
      </c>
      <c r="AE525" s="116">
        <f>(幕後結果!$AG$2+幕後結果!$AG$4*幕後結果_最佳化!$S1526)*12/3</f>
        <v>0.25627729568994995</v>
      </c>
      <c r="AF525" s="116">
        <f>(幕後結果!$AH$2+幕後結果!$AH$4*幕後結果_最佳化!$T1526)*12/3</f>
        <v>-0.48687467709665389</v>
      </c>
      <c r="AG525" s="116">
        <f>(幕後結果!$AI$2+幕後結果!$AI$4*幕後結果_最佳化!$U1526)*12/3</f>
        <v>-5.7843095940710243E-2</v>
      </c>
      <c r="AH525" s="116">
        <f>(幕後結果!$AJ$2+幕後結果!$AJ$4*幕後結果_最佳化!$V1526)*12/3</f>
        <v>-0.19034663785635439</v>
      </c>
      <c r="AI525" s="90">
        <f>(幕後結果!$AK$2+幕後結果!$AK$4*幕後結果_最佳化!$W1526)*12/3</f>
        <v>-0.72381619508958783</v>
      </c>
      <c r="AJ525" s="50"/>
      <c r="AK525" s="50"/>
      <c r="AL525" s="50"/>
      <c r="AM525" s="98">
        <v>524</v>
      </c>
      <c r="AN525" s="116">
        <f t="shared" si="105"/>
        <v>5.2858183392034214E-2</v>
      </c>
      <c r="AO525" s="116">
        <f t="shared" si="106"/>
        <v>3.015737469641561E-2</v>
      </c>
      <c r="AP525" s="116">
        <f t="shared" si="107"/>
        <v>0.2086418213944233</v>
      </c>
      <c r="AQ525" s="116">
        <f t="shared" si="108"/>
        <v>2.5316369842329108E-2</v>
      </c>
      <c r="AR525" s="116">
        <f t="shared" si="109"/>
        <v>8.6539879379249771E-2</v>
      </c>
      <c r="AS525" s="116">
        <f t="shared" si="110"/>
        <v>0.19293459497420382</v>
      </c>
      <c r="AT525" s="116">
        <f t="shared" si="111"/>
        <v>4.7095623826117365E-2</v>
      </c>
      <c r="AU525" s="116">
        <f t="shared" si="112"/>
        <v>5.4390717067171357E-2</v>
      </c>
      <c r="AV525" s="116">
        <f t="shared" si="113"/>
        <v>0.13554013200824794</v>
      </c>
      <c r="AW525" s="116">
        <f t="shared" si="114"/>
        <v>0.16652530341980754</v>
      </c>
      <c r="AX525" s="116">
        <f t="shared" si="115"/>
        <v>1</v>
      </c>
      <c r="AY525" s="116">
        <f>SUMPRODUCT(AN525:AW525,幕後結果_最佳化!$Z$1005:$AI$1005)</f>
        <v>9.1633503661162602E-2</v>
      </c>
      <c r="AZ525" s="116">
        <f>(SUMPRODUCT(AN525:AW525,MMULT(AN525:AW525,幕後結果!$AB$9:$AK$18)))*252</f>
        <v>4.5562722812463013E-2</v>
      </c>
      <c r="BA525" s="116">
        <f t="shared" si="116"/>
        <v>0.21345426398285655</v>
      </c>
      <c r="BB525" s="92">
        <f t="shared" si="117"/>
        <v>0.22830887868830113</v>
      </c>
      <c r="BC525" s="50"/>
      <c r="BD525" s="50"/>
    </row>
    <row r="526" spans="1:56">
      <c r="A526" s="85">
        <v>525</v>
      </c>
      <c r="B526" s="116">
        <v>0.38827187278046371</v>
      </c>
      <c r="C526" s="116">
        <v>0.83733131382373971</v>
      </c>
      <c r="D526" s="116">
        <v>0.76893772546397332</v>
      </c>
      <c r="E526" s="116">
        <v>2.9968028437064476E-2</v>
      </c>
      <c r="F526" s="116">
        <v>0.84189086382883915</v>
      </c>
      <c r="G526" s="116">
        <v>0.50420556149835405</v>
      </c>
      <c r="H526" s="116">
        <v>0.76704703826419895</v>
      </c>
      <c r="I526" s="116">
        <v>0.19541886166753786</v>
      </c>
      <c r="J526" s="116">
        <v>0.1795610097770266</v>
      </c>
      <c r="K526" s="94">
        <v>0.17428667684671084</v>
      </c>
      <c r="L526" s="95"/>
      <c r="M526" s="96">
        <v>525</v>
      </c>
      <c r="N526" s="119">
        <v>-0.28382597764572753</v>
      </c>
      <c r="O526" s="119">
        <v>0.98354887633544241</v>
      </c>
      <c r="P526" s="119">
        <v>0.73535298162510521</v>
      </c>
      <c r="Q526" s="119">
        <v>-1.8812636960774911</v>
      </c>
      <c r="R526" s="119">
        <v>1.0022595106831094</v>
      </c>
      <c r="S526" s="119">
        <v>1.0541974619831883E-2</v>
      </c>
      <c r="T526" s="119">
        <v>0.72915652171562506</v>
      </c>
      <c r="U526" s="116">
        <v>-0.85809913794510595</v>
      </c>
      <c r="V526" s="116">
        <v>-0.91703935184745422</v>
      </c>
      <c r="W526" s="88">
        <v>-0.93736010790310564</v>
      </c>
      <c r="X526" s="50"/>
      <c r="Y526" s="89">
        <v>525</v>
      </c>
      <c r="Z526" s="116">
        <f>(幕後結果!$AB$2+幕後結果!$AB$4*幕後結果_最佳化!$N1527)*12/3</f>
        <v>-0.40067458012987628</v>
      </c>
      <c r="AA526" s="116">
        <f>(幕後結果!$AC$2+幕後結果!$AC$4*幕後結果_最佳化!$O1527)*12/3</f>
        <v>-4.7176844810725482E-2</v>
      </c>
      <c r="AB526" s="116">
        <f>(幕後結果!$AD$2+幕後結果!$AD$4*幕後結果_最佳化!$P1527)*12/3</f>
        <v>1.1135561376034946</v>
      </c>
      <c r="AC526" s="116">
        <f>(幕後結果!$AE$2+幕後結果!$AE$4*幕後結果_最佳化!$Q1527)*12/3</f>
        <v>-0.14972341510479703</v>
      </c>
      <c r="AD526" s="116">
        <f>(幕後結果!$AF$2+幕後結果!$AF$4*幕後結果_最佳化!$R1527)*12/3</f>
        <v>0.62832799974088349</v>
      </c>
      <c r="AE526" s="116">
        <f>(幕後結果!$AG$2+幕後結果!$AG$4*幕後結果_最佳化!$S1527)*12/3</f>
        <v>-0.27123600760569677</v>
      </c>
      <c r="AF526" s="116">
        <f>(幕後結果!$AH$2+幕後結果!$AH$4*幕後結果_最佳化!$T1527)*12/3</f>
        <v>2.2470072641070602</v>
      </c>
      <c r="AG526" s="116">
        <f>(幕後結果!$AI$2+幕後結果!$AI$4*幕後結果_最佳化!$U1527)*12/3</f>
        <v>-1.8246810068112642</v>
      </c>
      <c r="AH526" s="116">
        <f>(幕後結果!$AJ$2+幕後結果!$AJ$4*幕後結果_最佳化!$V1527)*12/3</f>
        <v>-8.7906295936893142E-2</v>
      </c>
      <c r="AI526" s="90">
        <f>(幕後結果!$AK$2+幕後結果!$AK$4*幕後結果_最佳化!$W1527)*12/3</f>
        <v>-0.73875209030767264</v>
      </c>
      <c r="AJ526" s="50"/>
      <c r="AK526" s="50"/>
      <c r="AL526" s="50"/>
      <c r="AM526" s="98">
        <v>525</v>
      </c>
      <c r="AN526" s="116">
        <f t="shared" si="105"/>
        <v>0.15997101542844977</v>
      </c>
      <c r="AO526" s="116">
        <f t="shared" si="106"/>
        <v>0.11871705499014704</v>
      </c>
      <c r="AP526" s="116">
        <f t="shared" si="107"/>
        <v>6.6613619019468898E-2</v>
      </c>
      <c r="AQ526" s="116">
        <f t="shared" si="108"/>
        <v>1.8281401213425318E-2</v>
      </c>
      <c r="AR526" s="116">
        <f t="shared" si="109"/>
        <v>0.18520227043110071</v>
      </c>
      <c r="AS526" s="116">
        <f t="shared" si="110"/>
        <v>7.222051982938551E-3</v>
      </c>
      <c r="AT526" s="116">
        <f t="shared" si="111"/>
        <v>5.1444184082697825E-2</v>
      </c>
      <c r="AU526" s="116">
        <f t="shared" si="112"/>
        <v>0.14433028945586754</v>
      </c>
      <c r="AV526" s="116">
        <f t="shared" si="113"/>
        <v>7.4285772683192544E-2</v>
      </c>
      <c r="AW526" s="116">
        <f t="shared" si="114"/>
        <v>0.17393234071271185</v>
      </c>
      <c r="AX526" s="116">
        <f t="shared" si="115"/>
        <v>1</v>
      </c>
      <c r="AY526" s="116">
        <f>SUMPRODUCT(AN526:AW526,幕後結果_最佳化!$Z$1005:$AI$1005)</f>
        <v>-0.25183123420777631</v>
      </c>
      <c r="AZ526" s="116">
        <f>(SUMPRODUCT(AN526:AW526,MMULT(AN526:AW526,幕後結果!$AB$9:$AK$18)))*252</f>
        <v>4.9190085144581099E-2</v>
      </c>
      <c r="BA526" s="116">
        <f t="shared" si="116"/>
        <v>0.22178837919192498</v>
      </c>
      <c r="BB526" s="92">
        <f t="shared" si="117"/>
        <v>-1.3288849275224204</v>
      </c>
      <c r="BC526" s="50"/>
      <c r="BD526" s="50"/>
    </row>
    <row r="527" spans="1:56">
      <c r="A527" s="85">
        <v>526</v>
      </c>
      <c r="B527" s="116">
        <v>4.3516483886103963E-2</v>
      </c>
      <c r="C527" s="116">
        <v>0.24223971677410505</v>
      </c>
      <c r="D527" s="116">
        <v>0.52685109537515662</v>
      </c>
      <c r="E527" s="116">
        <v>0.32471628904197636</v>
      </c>
      <c r="F527" s="116">
        <v>0.52753417073056807</v>
      </c>
      <c r="G527" s="116">
        <v>0.89832082806609903</v>
      </c>
      <c r="H527" s="116">
        <v>0.14859239930569323</v>
      </c>
      <c r="I527" s="116">
        <v>0.40043608238868722</v>
      </c>
      <c r="J527" s="116">
        <v>0.58542504174921706</v>
      </c>
      <c r="K527" s="94">
        <v>0.99349723100790155</v>
      </c>
      <c r="L527" s="95"/>
      <c r="M527" s="96">
        <v>526</v>
      </c>
      <c r="N527" s="119">
        <v>-1.7112608625014467</v>
      </c>
      <c r="O527" s="119">
        <v>-0.69911617062782094</v>
      </c>
      <c r="P527" s="119">
        <v>6.7356612080193279E-2</v>
      </c>
      <c r="Q527" s="119">
        <v>-0.45455060433087391</v>
      </c>
      <c r="R527" s="119">
        <v>6.9072816609468499E-2</v>
      </c>
      <c r="S527" s="119">
        <v>1.2720415864145873</v>
      </c>
      <c r="T527" s="119">
        <v>-1.0424894836827694</v>
      </c>
      <c r="U527" s="116">
        <v>-0.25221851877528512</v>
      </c>
      <c r="V527" s="116">
        <v>0.21579195893206402</v>
      </c>
      <c r="W527" s="88">
        <v>2.4836176109051928</v>
      </c>
      <c r="X527" s="50"/>
      <c r="Y527" s="89">
        <v>526</v>
      </c>
      <c r="Z527" s="116">
        <f>(幕後結果!$AB$2+幕後結果!$AB$4*幕後結果_最佳化!$N1528)*12/3</f>
        <v>-2.1729069279523898</v>
      </c>
      <c r="AA527" s="116">
        <f>(幕後結果!$AC$2+幕後結果!$AC$4*幕後結果_最佳化!$O1528)*12/3</f>
        <v>-2.49003477769645</v>
      </c>
      <c r="AB527" s="116">
        <f>(幕後結果!$AD$2+幕後結果!$AD$4*幕後結果_最佳化!$P1528)*12/3</f>
        <v>-6.5707818806335472E-2</v>
      </c>
      <c r="AC527" s="116">
        <f>(幕後結果!$AE$2+幕後結果!$AE$4*幕後結果_最佳化!$Q1528)*12/3</f>
        <v>0.35122476716923279</v>
      </c>
      <c r="AD527" s="116">
        <f>(幕後結果!$AF$2+幕後結果!$AF$4*幕後結果_最佳化!$R1528)*12/3</f>
        <v>-7.5875422503234147E-2</v>
      </c>
      <c r="AE527" s="116">
        <f>(幕後結果!$AG$2+幕後結果!$AG$4*幕後結果_最佳化!$S1528)*12/3</f>
        <v>0.48375171322264626</v>
      </c>
      <c r="AF527" s="116">
        <f>(幕後結果!$AH$2+幕後結果!$AH$4*幕後結果_最佳化!$T1528)*12/3</f>
        <v>-0.16217301947160889</v>
      </c>
      <c r="AG527" s="116">
        <f>(幕後結果!$AI$2+幕後結果!$AI$4*幕後結果_最佳化!$U1528)*12/3</f>
        <v>-1.9019700272335756</v>
      </c>
      <c r="AH527" s="116">
        <f>(幕後結果!$AJ$2+幕後結果!$AJ$4*幕後結果_最佳化!$V1528)*12/3</f>
        <v>-0.52770657208159788</v>
      </c>
      <c r="AI527" s="90">
        <f>(幕後結果!$AK$2+幕後結果!$AK$4*幕後結果_最佳化!$W1528)*12/3</f>
        <v>0.20263830020252391</v>
      </c>
      <c r="AJ527" s="50"/>
      <c r="AK527" s="50"/>
      <c r="AL527" s="50"/>
      <c r="AM527" s="98">
        <v>526</v>
      </c>
      <c r="AN527" s="116">
        <f t="shared" si="105"/>
        <v>2.7564046798734785E-2</v>
      </c>
      <c r="AO527" s="116">
        <f t="shared" si="106"/>
        <v>2.90895636191656E-2</v>
      </c>
      <c r="AP527" s="116">
        <f t="shared" si="107"/>
        <v>0.16630603574501063</v>
      </c>
      <c r="AQ527" s="116">
        <f t="shared" si="108"/>
        <v>0.15944961422899825</v>
      </c>
      <c r="AR527" s="116">
        <f t="shared" si="109"/>
        <v>0.14710747240650821</v>
      </c>
      <c r="AS527" s="116">
        <f t="shared" si="110"/>
        <v>4.6671116545283359E-2</v>
      </c>
      <c r="AT527" s="116">
        <f t="shared" si="111"/>
        <v>5.4974667384499472E-2</v>
      </c>
      <c r="AU527" s="116">
        <f t="shared" si="112"/>
        <v>0.11532556159967645</v>
      </c>
      <c r="AV527" s="116">
        <f t="shared" si="113"/>
        <v>0.17313035134180052</v>
      </c>
      <c r="AW527" s="116">
        <f t="shared" si="114"/>
        <v>8.0381570330322893E-2</v>
      </c>
      <c r="AX527" s="116">
        <f t="shared" si="115"/>
        <v>1.0000000000000002</v>
      </c>
      <c r="AY527" s="116">
        <f>SUMPRODUCT(AN527:AW527,幕後結果_最佳化!$Z$1005:$AI$1005)</f>
        <v>0.13938584188996567</v>
      </c>
      <c r="AZ527" s="116">
        <f>(SUMPRODUCT(AN527:AW527,MMULT(AN527:AW527,幕後結果!$AB$9:$AK$18)))*252</f>
        <v>4.0260359878879014E-2</v>
      </c>
      <c r="BA527" s="116">
        <f t="shared" si="116"/>
        <v>0.20064984395428523</v>
      </c>
      <c r="BB527" s="92">
        <f t="shared" si="117"/>
        <v>0.48086676764098751</v>
      </c>
      <c r="BC527" s="50"/>
      <c r="BD527" s="50"/>
    </row>
    <row r="528" spans="1:56">
      <c r="A528" s="85">
        <v>527</v>
      </c>
      <c r="B528" s="116">
        <v>0.50388430707042842</v>
      </c>
      <c r="C528" s="116">
        <v>0.45557950379225143</v>
      </c>
      <c r="D528" s="116">
        <v>0.12608268339643924</v>
      </c>
      <c r="E528" s="116">
        <v>6.0003513230748595E-2</v>
      </c>
      <c r="F528" s="116">
        <v>0.71263473722310722</v>
      </c>
      <c r="G528" s="116">
        <v>0.90719878211807936</v>
      </c>
      <c r="H528" s="116">
        <v>0.39695266021850828</v>
      </c>
      <c r="I528" s="116">
        <v>0.33699809650592139</v>
      </c>
      <c r="J528" s="116">
        <v>0.69536648260315914</v>
      </c>
      <c r="K528" s="94">
        <v>0.31684652393928059</v>
      </c>
      <c r="L528" s="95"/>
      <c r="M528" s="96">
        <v>527</v>
      </c>
      <c r="N528" s="119">
        <v>9.7366677716284322E-3</v>
      </c>
      <c r="O528" s="119">
        <v>-0.11157675014705065</v>
      </c>
      <c r="P528" s="119">
        <v>-1.1451057188455405</v>
      </c>
      <c r="Q528" s="119">
        <v>-1.5547441028007263</v>
      </c>
      <c r="R528" s="119">
        <v>0.5610983021229744</v>
      </c>
      <c r="S528" s="119">
        <v>1.3237007906914113</v>
      </c>
      <c r="T528" s="119">
        <v>-0.26124273994569641</v>
      </c>
      <c r="U528" s="116">
        <v>-0.42066983240132078</v>
      </c>
      <c r="V528" s="116">
        <v>0.51111999630347693</v>
      </c>
      <c r="W528" s="88">
        <v>-0.47653532391431624</v>
      </c>
      <c r="X528" s="50"/>
      <c r="Y528" s="89">
        <v>527</v>
      </c>
      <c r="Z528" s="116">
        <f>(幕後結果!$AB$2+幕後結果!$AB$4*幕後結果_最佳化!$N1529)*12/3</f>
        <v>-3.6201761200853645E-2</v>
      </c>
      <c r="AA528" s="116">
        <f>(幕後結果!$AC$2+幕後結果!$AC$4*幕後結果_最佳化!$O1529)*12/3</f>
        <v>-1.5308336110230243</v>
      </c>
      <c r="AB528" s="116">
        <f>(幕後結果!$AD$2+幕後結果!$AD$4*幕後結果_最佳化!$P1529)*12/3</f>
        <v>-0.5376289270007697</v>
      </c>
      <c r="AC528" s="116">
        <f>(幕後結果!$AE$2+幕後結果!$AE$4*幕後結果_最佳化!$Q1529)*12/3</f>
        <v>-0.52823839806532868</v>
      </c>
      <c r="AD528" s="116">
        <f>(幕後結果!$AF$2+幕後結果!$AF$4*幕後結果_最佳化!$R1529)*12/3</f>
        <v>4.4314117397138336E-2</v>
      </c>
      <c r="AE528" s="116">
        <f>(幕後結果!$AG$2+幕後結果!$AG$4*幕後結果_最佳化!$S1529)*12/3</f>
        <v>0.25698654030364826</v>
      </c>
      <c r="AF528" s="116">
        <f>(幕後結果!$AH$2+幕後結果!$AH$4*幕後結果_最佳化!$T1529)*12/3</f>
        <v>1.0708221439384162</v>
      </c>
      <c r="AG528" s="116">
        <f>(幕後結果!$AI$2+幕後結果!$AI$4*幕後結果_最佳化!$U1529)*12/3</f>
        <v>-1.1319573743939251</v>
      </c>
      <c r="AH528" s="116">
        <f>(幕後結果!$AJ$2+幕後結果!$AJ$4*幕後結果_最佳化!$V1529)*12/3</f>
        <v>0.21218382217898446</v>
      </c>
      <c r="AI528" s="90">
        <f>(幕後結果!$AK$2+幕後結果!$AK$4*幕後結果_最佳化!$W1529)*12/3</f>
        <v>-0.57308100682981777</v>
      </c>
      <c r="AJ528" s="50"/>
      <c r="AK528" s="50"/>
      <c r="AL528" s="50"/>
      <c r="AM528" s="98">
        <v>527</v>
      </c>
      <c r="AN528" s="116">
        <f t="shared" si="105"/>
        <v>0.11117101328040838</v>
      </c>
      <c r="AO528" s="116">
        <f t="shared" si="106"/>
        <v>9.572471590100512E-2</v>
      </c>
      <c r="AP528" s="116">
        <f t="shared" si="107"/>
        <v>0.16760820776456944</v>
      </c>
      <c r="AQ528" s="116">
        <f t="shared" si="108"/>
        <v>3.413911787610012E-2</v>
      </c>
      <c r="AR528" s="116">
        <f t="shared" si="109"/>
        <v>0.11531657171270385</v>
      </c>
      <c r="AS528" s="116">
        <f t="shared" si="110"/>
        <v>6.9165487302339748E-2</v>
      </c>
      <c r="AT528" s="116">
        <f t="shared" si="111"/>
        <v>6.6785866138472746E-2</v>
      </c>
      <c r="AU528" s="116">
        <f t="shared" si="112"/>
        <v>0.1034241970087325</v>
      </c>
      <c r="AV528" s="116">
        <f t="shared" si="113"/>
        <v>0.13129758264330194</v>
      </c>
      <c r="AW528" s="116">
        <f t="shared" si="114"/>
        <v>0.10536724037236622</v>
      </c>
      <c r="AX528" s="116">
        <f t="shared" si="115"/>
        <v>1</v>
      </c>
      <c r="AY528" s="116">
        <f>SUMPRODUCT(AN528:AW528,幕後結果_最佳化!$Z$1005:$AI$1005)</f>
        <v>-4.6100702694205464E-2</v>
      </c>
      <c r="AZ528" s="116">
        <f>(SUMPRODUCT(AN528:AW528,MMULT(AN528:AW528,幕後結果!$AB$9:$AK$18)))*252</f>
        <v>4.6677046391467386E-2</v>
      </c>
      <c r="BA528" s="116">
        <f t="shared" si="116"/>
        <v>0.21604871300581122</v>
      </c>
      <c r="BB528" s="92">
        <f t="shared" si="117"/>
        <v>-0.41194738656837793</v>
      </c>
      <c r="BC528" s="50"/>
      <c r="BD528" s="50"/>
    </row>
    <row r="529" spans="1:56">
      <c r="A529" s="85">
        <v>528</v>
      </c>
      <c r="B529" s="116">
        <v>0.40528983589347156</v>
      </c>
      <c r="C529" s="116">
        <v>0.3693319633099712</v>
      </c>
      <c r="D529" s="116">
        <v>0.24539641358020492</v>
      </c>
      <c r="E529" s="116">
        <v>0.50659019233101432</v>
      </c>
      <c r="F529" s="116">
        <v>0.76462970162169874</v>
      </c>
      <c r="G529" s="116">
        <v>0.17385529692867063</v>
      </c>
      <c r="H529" s="116">
        <v>0.16009606687547917</v>
      </c>
      <c r="I529" s="116">
        <v>0.82882316992359018</v>
      </c>
      <c r="J529" s="116">
        <v>0.68749848613829334</v>
      </c>
      <c r="K529" s="94">
        <v>8.1114453095824768E-2</v>
      </c>
      <c r="L529" s="95"/>
      <c r="M529" s="96">
        <v>528</v>
      </c>
      <c r="N529" s="119">
        <v>-0.23967828319491155</v>
      </c>
      <c r="O529" s="119">
        <v>-0.33362317704943462</v>
      </c>
      <c r="P529" s="119">
        <v>-0.68904837288164944</v>
      </c>
      <c r="Q529" s="119">
        <v>1.651991380295777E-2</v>
      </c>
      <c r="R529" s="119">
        <v>0.72127457491516267</v>
      </c>
      <c r="S529" s="119">
        <v>-0.93903924792111726</v>
      </c>
      <c r="T529" s="119">
        <v>-0.99406313027821269</v>
      </c>
      <c r="U529" s="116">
        <v>0.94952500594647227</v>
      </c>
      <c r="V529" s="116">
        <v>0.48877213496717559</v>
      </c>
      <c r="W529" s="88">
        <v>-1.3976143519622062</v>
      </c>
      <c r="X529" s="50"/>
      <c r="Y529" s="89">
        <v>528</v>
      </c>
      <c r="Z529" s="116">
        <f>(幕後結果!$AB$2+幕後結果!$AB$4*幕後結果_最佳化!$N1530)*12/3</f>
        <v>-0.34586299256283376</v>
      </c>
      <c r="AA529" s="116">
        <f>(幕後結果!$AC$2+幕後結果!$AC$4*幕後結果_最佳化!$O1530)*12/3</f>
        <v>-1.8585002170433069</v>
      </c>
      <c r="AB529" s="116">
        <f>(幕後結果!$AD$2+幕後結果!$AD$4*幕後結果_最佳化!$P1530)*12/3</f>
        <v>-0.2403793013164216</v>
      </c>
      <c r="AC529" s="116">
        <f>(幕後結果!$AE$2+幕後結果!$AE$4*幕後結果_最佳化!$Q1530)*12/3</f>
        <v>0.66540368545660511</v>
      </c>
      <c r="AD529" s="116">
        <f>(幕後結果!$AF$2+幕後結果!$AF$4*幕後結果_最佳化!$R1530)*12/3</f>
        <v>0.31209474892877731</v>
      </c>
      <c r="AE529" s="116">
        <f>(幕後結果!$AG$2+幕後結果!$AG$4*幕後結果_最佳化!$S1530)*12/3</f>
        <v>-0.53849051172168949</v>
      </c>
      <c r="AF529" s="116">
        <f>(幕後結果!$AH$2+幕後結果!$AH$4*幕後結果_最佳化!$T1530)*12/3</f>
        <v>0.35733052448415475</v>
      </c>
      <c r="AG529" s="116">
        <f>(幕後結果!$AI$2+幕後結果!$AI$4*幕後結果_最佳化!$U1530)*12/3</f>
        <v>0.21842927072973217</v>
      </c>
      <c r="AH529" s="116">
        <f>(幕後結果!$AJ$2+幕後結果!$AJ$4*幕後結果_最佳化!$V1530)*12/3</f>
        <v>0.21467456235974469</v>
      </c>
      <c r="AI529" s="90">
        <f>(幕後結果!$AK$2+幕後結果!$AK$4*幕後結果_最佳化!$W1530)*12/3</f>
        <v>-1.1165055274750124</v>
      </c>
      <c r="AJ529" s="50"/>
      <c r="AK529" s="50"/>
      <c r="AL529" s="50"/>
      <c r="AM529" s="98">
        <v>528</v>
      </c>
      <c r="AN529" s="116">
        <f t="shared" si="105"/>
        <v>0.12040434154339054</v>
      </c>
      <c r="AO529" s="116">
        <f t="shared" si="106"/>
        <v>7.8581844766779416E-2</v>
      </c>
      <c r="AP529" s="116">
        <f t="shared" si="107"/>
        <v>9.9697511622441587E-2</v>
      </c>
      <c r="AQ529" s="116">
        <f t="shared" si="108"/>
        <v>5.9783117148181041E-2</v>
      </c>
      <c r="AR529" s="116">
        <f t="shared" si="109"/>
        <v>0.11705912923323392</v>
      </c>
      <c r="AS529" s="116">
        <f t="shared" si="110"/>
        <v>9.1088470820944761E-2</v>
      </c>
      <c r="AT529" s="116">
        <f t="shared" si="111"/>
        <v>8.7594830078007488E-2</v>
      </c>
      <c r="AU529" s="116">
        <f t="shared" si="112"/>
        <v>0.12877843350379348</v>
      </c>
      <c r="AV529" s="116">
        <f t="shared" si="113"/>
        <v>0.12702824544130953</v>
      </c>
      <c r="AW529" s="116">
        <f t="shared" si="114"/>
        <v>8.9984075841918393E-2</v>
      </c>
      <c r="AX529" s="116">
        <f t="shared" si="115"/>
        <v>1.0000000000000002</v>
      </c>
      <c r="AY529" s="116">
        <f>SUMPRODUCT(AN529:AW529,幕後結果_最佳化!$Z$1005:$AI$1005)</f>
        <v>-1.45040933991849E-2</v>
      </c>
      <c r="AZ529" s="116">
        <f>(SUMPRODUCT(AN529:AW529,MMULT(AN529:AW529,幕後結果!$AB$9:$AK$18)))*252</f>
        <v>4.6457931426466627E-2</v>
      </c>
      <c r="BA529" s="116">
        <f t="shared" si="116"/>
        <v>0.21554102028724514</v>
      </c>
      <c r="BB529" s="92">
        <f t="shared" si="117"/>
        <v>-0.2663256085671496</v>
      </c>
      <c r="BC529" s="50"/>
      <c r="BD529" s="50"/>
    </row>
    <row r="530" spans="1:56">
      <c r="A530" s="85">
        <v>529</v>
      </c>
      <c r="B530" s="116">
        <v>0.58643436126991544</v>
      </c>
      <c r="C530" s="116">
        <v>0.38681277632561573</v>
      </c>
      <c r="D530" s="116">
        <v>0.67902940626412578</v>
      </c>
      <c r="E530" s="116">
        <v>0.44338340514516283</v>
      </c>
      <c r="F530" s="116">
        <v>0.33452277926185059</v>
      </c>
      <c r="G530" s="116">
        <v>0.37994343125548213</v>
      </c>
      <c r="H530" s="116">
        <v>0.79096681569676242</v>
      </c>
      <c r="I530" s="116">
        <v>0.85286114169506999</v>
      </c>
      <c r="J530" s="116">
        <v>0.79974273236073401</v>
      </c>
      <c r="K530" s="94">
        <v>0.53030528418008083</v>
      </c>
      <c r="L530" s="95"/>
      <c r="M530" s="96">
        <v>529</v>
      </c>
      <c r="N530" s="119">
        <v>0.21838227154734108</v>
      </c>
      <c r="O530" s="119">
        <v>-0.28763578084428404</v>
      </c>
      <c r="P530" s="119">
        <v>0.46498641175920924</v>
      </c>
      <c r="Q530" s="119">
        <v>-0.14239652091794314</v>
      </c>
      <c r="R530" s="119">
        <v>-0.42745829055256412</v>
      </c>
      <c r="S530" s="119">
        <v>-0.30562936120066408</v>
      </c>
      <c r="T530" s="119">
        <v>0.80978045354710615</v>
      </c>
      <c r="U530" s="116">
        <v>1.0487836229718546</v>
      </c>
      <c r="V530" s="116">
        <v>0.84070265064130079</v>
      </c>
      <c r="W530" s="88">
        <v>7.6037289106891767E-2</v>
      </c>
      <c r="X530" s="50"/>
      <c r="Y530" s="89">
        <v>529</v>
      </c>
      <c r="Z530" s="116">
        <f>(幕後結果!$AB$2+幕後結果!$AB$4*幕後結果_最佳化!$N1531)*12/3</f>
        <v>0.22284227097554385</v>
      </c>
      <c r="AA530" s="116">
        <f>(幕後結果!$AC$2+幕後結果!$AC$4*幕後結果_最佳化!$O1531)*12/3</f>
        <v>-1.7553276062362577</v>
      </c>
      <c r="AB530" s="116">
        <f>(幕後結果!$AD$2+幕後結果!$AD$4*幕後結果_最佳化!$P1531)*12/3</f>
        <v>0.90158160735831938</v>
      </c>
      <c r="AC530" s="116">
        <f>(幕後結果!$AE$2+幕後結果!$AE$4*幕後結果_最佳化!$Q1531)*12/3</f>
        <v>0.85745537675535644</v>
      </c>
      <c r="AD530" s="116">
        <f>(幕後結果!$AF$2+幕後結果!$AF$4*幕後結果_最佳化!$R1531)*12/3</f>
        <v>-0.37401824862403171</v>
      </c>
      <c r="AE530" s="116">
        <f>(幕後結果!$AG$2+幕後結果!$AG$4*幕後結果_最佳化!$S1531)*12/3</f>
        <v>4.6720611691522695E-2</v>
      </c>
      <c r="AF530" s="116">
        <f>(幕後結果!$AH$2+幕後結果!$AH$4*幕後結果_最佳化!$T1531)*12/3</f>
        <v>1.9430232684601718</v>
      </c>
      <c r="AG530" s="116">
        <f>(幕後結果!$AI$2+幕後結果!$AI$4*幕後結果_最佳化!$U1531)*12/3</f>
        <v>0.40974784341211157</v>
      </c>
      <c r="AH530" s="116">
        <f>(幕後結果!$AJ$2+幕後結果!$AJ$4*幕後結果_最佳化!$V1531)*12/3</f>
        <v>0.94816603576871616</v>
      </c>
      <c r="AI530" s="90">
        <f>(幕後結果!$AK$2+幕後結果!$AK$4*幕後結果_最佳化!$W1531)*12/3</f>
        <v>-0.37739079453749103</v>
      </c>
      <c r="AJ530" s="50"/>
      <c r="AK530" s="50"/>
      <c r="AL530" s="50"/>
      <c r="AM530" s="98">
        <v>529</v>
      </c>
      <c r="AN530" s="116">
        <f t="shared" si="105"/>
        <v>0.14470749887476339</v>
      </c>
      <c r="AO530" s="116">
        <f t="shared" si="106"/>
        <v>0.19698553247339606</v>
      </c>
      <c r="AP530" s="116">
        <f t="shared" si="107"/>
        <v>0.12626986570094795</v>
      </c>
      <c r="AQ530" s="116">
        <f t="shared" si="108"/>
        <v>0.18765440146655593</v>
      </c>
      <c r="AR530" s="116">
        <f t="shared" si="109"/>
        <v>9.3531658929071285E-3</v>
      </c>
      <c r="AS530" s="116">
        <f t="shared" si="110"/>
        <v>0.12820241375204006</v>
      </c>
      <c r="AT530" s="116">
        <f t="shared" si="111"/>
        <v>9.1783593626017471E-2</v>
      </c>
      <c r="AU530" s="116">
        <f t="shared" si="112"/>
        <v>3.8014116694505024E-2</v>
      </c>
      <c r="AV530" s="116">
        <f t="shared" si="113"/>
        <v>2.7282772897680677E-2</v>
      </c>
      <c r="AW530" s="116">
        <f t="shared" si="114"/>
        <v>4.974663862118623E-2</v>
      </c>
      <c r="AX530" s="116">
        <f t="shared" si="115"/>
        <v>0.99999999999999989</v>
      </c>
      <c r="AY530" s="116">
        <f>SUMPRODUCT(AN530:AW530,幕後結果_最佳化!$Z$1005:$AI$1005)</f>
        <v>5.8092637140691059E-2</v>
      </c>
      <c r="AZ530" s="116">
        <f>(SUMPRODUCT(AN530:AW530,MMULT(AN530:AW530,幕後結果!$AB$9:$AK$18)))*252</f>
        <v>5.880290498305403E-2</v>
      </c>
      <c r="BA530" s="116">
        <f t="shared" si="116"/>
        <v>0.24249310295976262</v>
      </c>
      <c r="BB530" s="92">
        <f t="shared" si="117"/>
        <v>6.2651831970709712E-2</v>
      </c>
      <c r="BC530" s="50"/>
      <c r="BD530" s="50"/>
    </row>
    <row r="531" spans="1:56">
      <c r="A531" s="85">
        <v>530</v>
      </c>
      <c r="B531" s="116">
        <v>8.7280927834855193E-2</v>
      </c>
      <c r="C531" s="116">
        <v>0.96662192283702364</v>
      </c>
      <c r="D531" s="116">
        <v>1.6038326744388209E-2</v>
      </c>
      <c r="E531" s="116">
        <v>0.19273912158165496</v>
      </c>
      <c r="F531" s="116">
        <v>0.74168536423443365</v>
      </c>
      <c r="G531" s="116">
        <v>0.47989973853226053</v>
      </c>
      <c r="H531" s="116">
        <v>0.46046659068149043</v>
      </c>
      <c r="I531" s="116">
        <v>0.18173379973549086</v>
      </c>
      <c r="J531" s="116">
        <v>0.65394752448438576</v>
      </c>
      <c r="K531" s="94">
        <v>0.5212709454006661</v>
      </c>
      <c r="L531" s="95"/>
      <c r="M531" s="96">
        <v>530</v>
      </c>
      <c r="N531" s="119">
        <v>-1.3576906790489105</v>
      </c>
      <c r="O531" s="119">
        <v>1.8333122120415195</v>
      </c>
      <c r="P531" s="119">
        <v>-2.1434540936293067</v>
      </c>
      <c r="Q531" s="119">
        <v>-0.86784673203014095</v>
      </c>
      <c r="R531" s="119">
        <v>0.648550017192703</v>
      </c>
      <c r="S531" s="119">
        <v>-5.0405219564671845E-2</v>
      </c>
      <c r="T531" s="119">
        <v>-9.9258306644568167E-2</v>
      </c>
      <c r="U531" s="116">
        <v>-0.9087774737932206</v>
      </c>
      <c r="V531" s="116">
        <v>0.39600010463561602</v>
      </c>
      <c r="W531" s="88">
        <v>5.3343640988077513E-2</v>
      </c>
      <c r="X531" s="50"/>
      <c r="Y531" s="89">
        <v>530</v>
      </c>
      <c r="Z531" s="116">
        <f>(幕後結果!$AB$2+幕後結果!$AB$4*幕後結果_最佳化!$N1532)*12/3</f>
        <v>-1.7339317263595966</v>
      </c>
      <c r="AA531" s="116">
        <f>(幕後結果!$AC$2+幕後結果!$AC$4*幕後結果_最佳化!$O1532)*12/3</f>
        <v>1.0305561893180009</v>
      </c>
      <c r="AB531" s="116">
        <f>(幕後結果!$AD$2+幕後結果!$AD$4*幕後結果_最佳化!$P1532)*12/3</f>
        <v>-1.6164552355921327</v>
      </c>
      <c r="AC531" s="116">
        <f>(幕後結果!$AE$2+幕後結果!$AE$4*幕後結果_最佳化!$Q1532)*12/3</f>
        <v>-1.0418294750245694E-2</v>
      </c>
      <c r="AD531" s="116">
        <f>(幕後結果!$AF$2+幕後結果!$AF$4*幕後結果_最佳化!$R1532)*12/3</f>
        <v>0.32934422544112996</v>
      </c>
      <c r="AE531" s="116">
        <f>(幕後結果!$AG$2+幕後結果!$AG$4*幕後結果_最佳化!$S1532)*12/3</f>
        <v>-0.3337751895433636</v>
      </c>
      <c r="AF531" s="116">
        <f>(幕後結果!$AH$2+幕後結果!$AH$4*幕後結果_最佳化!$T1532)*12/3</f>
        <v>0.82869452114975883</v>
      </c>
      <c r="AG531" s="116">
        <f>(幕後結果!$AI$2+幕後結果!$AI$4*幕後結果_最佳化!$U1532)*12/3</f>
        <v>-2.5430724595533718</v>
      </c>
      <c r="AH531" s="116">
        <f>(幕後結果!$AJ$2+幕後結果!$AJ$4*幕後結果_最佳化!$V1532)*12/3</f>
        <v>0.38801551029673842</v>
      </c>
      <c r="AI531" s="90">
        <f>(幕後結果!$AK$2+幕後結果!$AK$4*幕後結果_最佳化!$W1532)*12/3</f>
        <v>-0.45969691757404357</v>
      </c>
      <c r="AJ531" s="50"/>
      <c r="AK531" s="50"/>
      <c r="AL531" s="50"/>
      <c r="AM531" s="98">
        <v>530</v>
      </c>
      <c r="AN531" s="116">
        <f t="shared" si="105"/>
        <v>0.12658601824548937</v>
      </c>
      <c r="AO531" s="116">
        <f t="shared" si="106"/>
        <v>0.18229138689790653</v>
      </c>
      <c r="AP531" s="116">
        <f t="shared" si="107"/>
        <v>7.885969229105852E-2</v>
      </c>
      <c r="AQ531" s="116">
        <f t="shared" si="108"/>
        <v>2.3849968114395298E-2</v>
      </c>
      <c r="AR531" s="116">
        <f t="shared" si="109"/>
        <v>0.17051009959236246</v>
      </c>
      <c r="AS531" s="116">
        <f t="shared" si="110"/>
        <v>0.10758041563225303</v>
      </c>
      <c r="AT531" s="116">
        <f t="shared" si="111"/>
        <v>7.9477155472273634E-3</v>
      </c>
      <c r="AU531" s="116">
        <f t="shared" si="112"/>
        <v>0.11439808893269787</v>
      </c>
      <c r="AV531" s="116">
        <f t="shared" si="113"/>
        <v>6.7711867247175136E-2</v>
      </c>
      <c r="AW531" s="116">
        <f t="shared" si="114"/>
        <v>0.12026474749943433</v>
      </c>
      <c r="AX531" s="116">
        <f t="shared" si="115"/>
        <v>1</v>
      </c>
      <c r="AY531" s="116">
        <f>SUMPRODUCT(AN531:AW531,幕後結果_最佳化!$Z$1005:$AI$1005)</f>
        <v>-0.29412356724811284</v>
      </c>
      <c r="AZ531" s="116">
        <f>(SUMPRODUCT(AN531:AW531,MMULT(AN531:AW531,幕後結果!$AB$9:$AK$18)))*252</f>
        <v>5.259025684394681E-2</v>
      </c>
      <c r="BA531" s="116">
        <f t="shared" si="116"/>
        <v>0.22932565675027905</v>
      </c>
      <c r="BB531" s="92">
        <f t="shared" si="117"/>
        <v>-1.4696287019254453</v>
      </c>
      <c r="BC531" s="50"/>
      <c r="BD531" s="50"/>
    </row>
    <row r="532" spans="1:56">
      <c r="A532" s="85">
        <v>531</v>
      </c>
      <c r="B532" s="116">
        <v>0.18337594719157591</v>
      </c>
      <c r="C532" s="116">
        <v>0.12809160528909214</v>
      </c>
      <c r="D532" s="116">
        <v>0.54454900767820558</v>
      </c>
      <c r="E532" s="116">
        <v>9.1249082476833498E-2</v>
      </c>
      <c r="F532" s="116">
        <v>0.91475283402787455</v>
      </c>
      <c r="G532" s="116">
        <v>0.48032995062370087</v>
      </c>
      <c r="H532" s="116">
        <v>9.9518134674636327E-2</v>
      </c>
      <c r="I532" s="116">
        <v>0.1914120752739199</v>
      </c>
      <c r="J532" s="116">
        <v>0.63610378307788906</v>
      </c>
      <c r="K532" s="94">
        <v>0.54327438720660903</v>
      </c>
      <c r="L532" s="95"/>
      <c r="M532" s="96">
        <v>531</v>
      </c>
      <c r="N532" s="119">
        <v>-0.90257425686020476</v>
      </c>
      <c r="O532" s="119">
        <v>-1.1354586194639575</v>
      </c>
      <c r="P532" s="119">
        <v>0.11190089791460914</v>
      </c>
      <c r="Q532" s="119">
        <v>-1.3331025126027358</v>
      </c>
      <c r="R532" s="119">
        <v>1.3706171562929046</v>
      </c>
      <c r="S532" s="119">
        <v>-4.9325496158835122E-2</v>
      </c>
      <c r="T532" s="119">
        <v>-1.2843021085598605</v>
      </c>
      <c r="U532" s="116">
        <v>-0.87270452521671793</v>
      </c>
      <c r="V532" s="116">
        <v>0.34806358172944823</v>
      </c>
      <c r="W532" s="88">
        <v>0.10868640452483698</v>
      </c>
      <c r="X532" s="50"/>
      <c r="Y532" s="89">
        <v>531</v>
      </c>
      <c r="Z532" s="116">
        <f>(幕後結果!$AB$2+幕後結果!$AB$4*幕後結果_最佳化!$N1533)*12/3</f>
        <v>-1.1688817517615622</v>
      </c>
      <c r="AA532" s="116">
        <f>(幕後結果!$AC$2+幕後結果!$AC$4*幕後結果_最佳化!$O1533)*12/3</f>
        <v>-3.0210836982820992</v>
      </c>
      <c r="AB532" s="116">
        <f>(幕後結果!$AD$2+幕後結果!$AD$4*幕後結果_最佳化!$P1533)*12/3</f>
        <v>0.17210917723253616</v>
      </c>
      <c r="AC532" s="116">
        <f>(幕後結果!$AE$2+幕後結果!$AE$4*幕後結果_最佳化!$Q1533)*12/3</f>
        <v>-0.30268820241825511</v>
      </c>
      <c r="AD532" s="116">
        <f>(幕後結果!$AF$2+幕後結果!$AF$4*幕後結果_最佳化!$R1533)*12/3</f>
        <v>0.65184818155903379</v>
      </c>
      <c r="AE532" s="116">
        <f>(幕後結果!$AG$2+幕後結果!$AG$4*幕後結果_最佳化!$S1533)*12/3</f>
        <v>-0.76925166688182911</v>
      </c>
      <c r="AF532" s="116">
        <f>(幕後結果!$AH$2+幕後結果!$AH$4*幕後結果_最佳化!$T1533)*12/3</f>
        <v>0.2477458912009316</v>
      </c>
      <c r="AG532" s="116">
        <f>(幕後結果!$AI$2+幕後結果!$AI$4*幕後結果_最佳化!$U1533)*12/3</f>
        <v>-2.0111273956607243</v>
      </c>
      <c r="AH532" s="116">
        <f>(幕後結果!$AJ$2+幕後結果!$AJ$4*幕後結果_最佳化!$V1533)*12/3</f>
        <v>-0.43574179192396684</v>
      </c>
      <c r="AI532" s="90">
        <f>(幕後結果!$AK$2+幕後結果!$AK$4*幕後結果_最佳化!$W1533)*12/3</f>
        <v>-0.67871134486831641</v>
      </c>
      <c r="AJ532" s="50"/>
      <c r="AK532" s="50"/>
      <c r="AL532" s="50"/>
      <c r="AM532" s="98">
        <v>531</v>
      </c>
      <c r="AN532" s="116">
        <f t="shared" si="105"/>
        <v>0.18920790924511241</v>
      </c>
      <c r="AO532" s="116">
        <f t="shared" si="106"/>
        <v>9.7228470644184301E-2</v>
      </c>
      <c r="AP532" s="116">
        <f t="shared" si="107"/>
        <v>0.16129737782013148</v>
      </c>
      <c r="AQ532" s="116">
        <f t="shared" si="108"/>
        <v>3.200796014747035E-2</v>
      </c>
      <c r="AR532" s="116">
        <f t="shared" si="109"/>
        <v>5.3276863448347027E-2</v>
      </c>
      <c r="AS532" s="116">
        <f t="shared" si="110"/>
        <v>5.1000337160778626E-2</v>
      </c>
      <c r="AT532" s="116">
        <f t="shared" si="111"/>
        <v>0.14411165891386882</v>
      </c>
      <c r="AU532" s="116">
        <f t="shared" si="112"/>
        <v>9.0737053486842592E-2</v>
      </c>
      <c r="AV532" s="116">
        <f t="shared" si="113"/>
        <v>0.1281838446878629</v>
      </c>
      <c r="AW532" s="116">
        <f t="shared" si="114"/>
        <v>5.2948524445401469E-2</v>
      </c>
      <c r="AX532" s="116">
        <f t="shared" si="115"/>
        <v>1</v>
      </c>
      <c r="AY532" s="116">
        <f>SUMPRODUCT(AN532:AW532,幕後結果_最佳化!$Z$1005:$AI$1005)</f>
        <v>6.5330706212339815E-2</v>
      </c>
      <c r="AZ532" s="116">
        <f>(SUMPRODUCT(AN532:AW532,MMULT(AN532:AW532,幕後結果!$AB$9:$AK$18)))*252</f>
        <v>5.5619191171297856E-2</v>
      </c>
      <c r="BA532" s="116">
        <f t="shared" si="116"/>
        <v>0.23583721328767829</v>
      </c>
      <c r="BB532" s="92">
        <f t="shared" si="117"/>
        <v>9.5110970400495931E-2</v>
      </c>
      <c r="BC532" s="50"/>
      <c r="BD532" s="50"/>
    </row>
    <row r="533" spans="1:56">
      <c r="A533" s="85">
        <v>532</v>
      </c>
      <c r="B533" s="116">
        <v>0.67420350227556258</v>
      </c>
      <c r="C533" s="116">
        <v>0.5317101840178069</v>
      </c>
      <c r="D533" s="116">
        <v>3.3092641591832894E-2</v>
      </c>
      <c r="E533" s="116">
        <v>0.18310769647276115</v>
      </c>
      <c r="F533" s="116">
        <v>5.6392772293673454E-2</v>
      </c>
      <c r="G533" s="116">
        <v>0.94112342920378889</v>
      </c>
      <c r="H533" s="116">
        <v>6.7220426850474357E-2</v>
      </c>
      <c r="I533" s="116">
        <v>0.490756602483849</v>
      </c>
      <c r="J533" s="116">
        <v>0.65812161135134484</v>
      </c>
      <c r="K533" s="94">
        <v>0.25601349902816128</v>
      </c>
      <c r="L533" s="95"/>
      <c r="M533" s="96">
        <v>532</v>
      </c>
      <c r="N533" s="119">
        <v>0.45155027988988061</v>
      </c>
      <c r="O533" s="119">
        <v>7.9569527393242953E-2</v>
      </c>
      <c r="P533" s="119">
        <v>-1.8371667459509418</v>
      </c>
      <c r="Q533" s="119">
        <v>-0.90358519810288107</v>
      </c>
      <c r="R533" s="119">
        <v>-1.5857962150120728</v>
      </c>
      <c r="S533" s="119">
        <v>1.5642743992193167</v>
      </c>
      <c r="T533" s="119">
        <v>-1.496817107190995</v>
      </c>
      <c r="U533" s="116">
        <v>-2.3171835024745541E-2</v>
      </c>
      <c r="V533" s="116">
        <v>0.40734205730947465</v>
      </c>
      <c r="W533" s="88">
        <v>-0.65568472658409926</v>
      </c>
      <c r="X533" s="50"/>
      <c r="Y533" s="89">
        <v>532</v>
      </c>
      <c r="Z533" s="116">
        <f>(幕後結果!$AB$2+幕後結果!$AB$4*幕後結果_最佳化!$N1534)*12/3</f>
        <v>0.51233210427450104</v>
      </c>
      <c r="AA533" s="116">
        <f>(幕後結果!$AC$2+幕後結果!$AC$4*幕後結果_最佳化!$O1534)*12/3</f>
        <v>-1.2290330924377872</v>
      </c>
      <c r="AB533" s="116">
        <f>(幕後結果!$AD$2+幕後結果!$AD$4*幕後結果_最佳化!$P1534)*12/3</f>
        <v>-0.98443638554302282</v>
      </c>
      <c r="AC533" s="116">
        <f>(幕後結果!$AE$2+幕後結果!$AE$4*幕後結果_最佳化!$Q1534)*12/3</f>
        <v>-0.15980349163170149</v>
      </c>
      <c r="AD533" s="116">
        <f>(幕後結果!$AF$2+幕後結果!$AF$4*幕後結果_最佳化!$R1534)*12/3</f>
        <v>-1.4087140186702938</v>
      </c>
      <c r="AE533" s="116">
        <f>(幕後結果!$AG$2+幕後結果!$AG$4*幕後結果_最佳化!$S1534)*12/3</f>
        <v>0.59745141764238197</v>
      </c>
      <c r="AF533" s="116">
        <f>(幕後結果!$AH$2+幕後結果!$AH$4*幕後結果_最佳化!$T1534)*12/3</f>
        <v>-0.58981174688812765</v>
      </c>
      <c r="AG533" s="116">
        <f>(幕後結果!$AI$2+幕後結果!$AI$4*幕後結果_最佳化!$U1534)*12/3</f>
        <v>-0.83003239321724698</v>
      </c>
      <c r="AH533" s="116">
        <f>(幕後結果!$AJ$2+幕後結果!$AJ$4*幕後結果_最佳化!$V1534)*12/3</f>
        <v>-0.14847172537178932</v>
      </c>
      <c r="AI533" s="90">
        <f>(幕後結果!$AK$2+幕後結果!$AK$4*幕後結果_最佳化!$W1534)*12/3</f>
        <v>-0.92520252750815446</v>
      </c>
      <c r="AJ533" s="50"/>
      <c r="AK533" s="50"/>
      <c r="AL533" s="50"/>
      <c r="AM533" s="98">
        <v>532</v>
      </c>
      <c r="AN533" s="116">
        <f t="shared" si="105"/>
        <v>9.3522332886894211E-3</v>
      </c>
      <c r="AO533" s="116">
        <f t="shared" si="106"/>
        <v>0.13863218220074064</v>
      </c>
      <c r="AP533" s="116">
        <f t="shared" si="107"/>
        <v>2.0128279094186333E-3</v>
      </c>
      <c r="AQ533" s="116">
        <f t="shared" si="108"/>
        <v>7.2935836917786434E-2</v>
      </c>
      <c r="AR533" s="116">
        <f t="shared" si="109"/>
        <v>0.19431721581506256</v>
      </c>
      <c r="AS533" s="116">
        <f t="shared" si="110"/>
        <v>2.5453823605299526E-2</v>
      </c>
      <c r="AT533" s="116">
        <f t="shared" si="111"/>
        <v>7.733926362841699E-2</v>
      </c>
      <c r="AU533" s="116">
        <f t="shared" si="112"/>
        <v>0.20919597189653955</v>
      </c>
      <c r="AV533" s="116">
        <f t="shared" si="113"/>
        <v>0.18624463002912234</v>
      </c>
      <c r="AW533" s="116">
        <f t="shared" si="114"/>
        <v>8.4516014708923781E-2</v>
      </c>
      <c r="AX533" s="116">
        <f t="shared" si="115"/>
        <v>0.99999999999999989</v>
      </c>
      <c r="AY533" s="116">
        <f>SUMPRODUCT(AN533:AW533,幕後結果_最佳化!$Z$1005:$AI$1005)</f>
        <v>-0.22168314370178338</v>
      </c>
      <c r="AZ533" s="116">
        <f>(SUMPRODUCT(AN533:AW533,MMULT(AN533:AW533,幕後結果!$AB$9:$AK$18)))*252</f>
        <v>4.982796678828913E-2</v>
      </c>
      <c r="BA533" s="116">
        <f t="shared" si="116"/>
        <v>0.22322178833682238</v>
      </c>
      <c r="BB533" s="92">
        <f t="shared" si="117"/>
        <v>-1.1852926440251894</v>
      </c>
      <c r="BC533" s="50"/>
      <c r="BD533" s="50"/>
    </row>
    <row r="534" spans="1:56">
      <c r="A534" s="85">
        <v>533</v>
      </c>
      <c r="B534" s="116">
        <v>0.27542056094659295</v>
      </c>
      <c r="C534" s="116">
        <v>0.84491223882241462</v>
      </c>
      <c r="D534" s="116">
        <v>0.54212463411542711</v>
      </c>
      <c r="E534" s="116">
        <v>0.16510251914936935</v>
      </c>
      <c r="F534" s="116">
        <v>0.29270602947931668</v>
      </c>
      <c r="G534" s="116">
        <v>0.1219160295346684</v>
      </c>
      <c r="H534" s="116">
        <v>0.16478082571520858</v>
      </c>
      <c r="I534" s="116">
        <v>0.76287310802936181</v>
      </c>
      <c r="J534" s="116">
        <v>0.56414143124381755</v>
      </c>
      <c r="K534" s="94">
        <v>7.4513201447212296E-2</v>
      </c>
      <c r="L534" s="95"/>
      <c r="M534" s="96">
        <v>533</v>
      </c>
      <c r="N534" s="119">
        <v>-0.59650019761071471</v>
      </c>
      <c r="O534" s="119">
        <v>1.0148538028444754</v>
      </c>
      <c r="P534" s="119">
        <v>0.10578778095770464</v>
      </c>
      <c r="Q534" s="119">
        <v>-0.97370096445037901</v>
      </c>
      <c r="R534" s="119">
        <v>-0.54549654086935506</v>
      </c>
      <c r="S534" s="119">
        <v>-1.1654619364518739</v>
      </c>
      <c r="T534" s="119">
        <v>-0.97499719483297664</v>
      </c>
      <c r="U534" s="116">
        <v>0.71557505031120583</v>
      </c>
      <c r="V534" s="116">
        <v>0.16147774592686268</v>
      </c>
      <c r="W534" s="88">
        <v>-1.4429789435809768</v>
      </c>
      <c r="X534" s="50"/>
      <c r="Y534" s="89">
        <v>533</v>
      </c>
      <c r="Z534" s="116">
        <f>(幕後結果!$AB$2+幕後結果!$AB$4*幕後結果_最佳化!$N1535)*12/3</f>
        <v>-0.78887538202363983</v>
      </c>
      <c r="AA534" s="116">
        <f>(幕後結果!$AC$2+幕後結果!$AC$4*幕後結果_最佳化!$O1535)*12/3</f>
        <v>-3.1203095745424125E-2</v>
      </c>
      <c r="AB534" s="116">
        <f>(幕後結果!$AD$2+幕後結果!$AD$4*幕後結果_最佳化!$P1535)*12/3</f>
        <v>0.47739500630609238</v>
      </c>
      <c r="AC534" s="116">
        <f>(幕後結果!$AE$2+幕後結果!$AE$4*幕後結果_最佳化!$Q1535)*12/3</f>
        <v>0.34677904739231352</v>
      </c>
      <c r="AD534" s="116">
        <f>(幕後結果!$AF$2+幕後結果!$AF$4*幕後結果_最佳化!$R1535)*12/3</f>
        <v>-0.38299304605193796</v>
      </c>
      <c r="AE534" s="116">
        <f>(幕後結果!$AG$2+幕後結果!$AG$4*幕後結果_最佳化!$S1535)*12/3</f>
        <v>-0.9548732960805294</v>
      </c>
      <c r="AF534" s="116">
        <f>(幕後結果!$AH$2+幕後結果!$AH$4*幕後結果_最佳化!$T1535)*12/3</f>
        <v>0.16215050798780828</v>
      </c>
      <c r="AG534" s="116">
        <f>(幕後結果!$AI$2+幕後結果!$AI$4*幕後結果_最佳化!$U1535)*12/3</f>
        <v>-0.51491397841756448</v>
      </c>
      <c r="AH534" s="116">
        <f>(幕後結果!$AJ$2+幕後結果!$AJ$4*幕後結果_最佳化!$V1535)*12/3</f>
        <v>0.28485142553733611</v>
      </c>
      <c r="AI534" s="90">
        <f>(幕後結果!$AK$2+幕後結果!$AK$4*幕後結果_最佳化!$W1535)*12/3</f>
        <v>-1.3564921108888111</v>
      </c>
      <c r="AJ534" s="50"/>
      <c r="AK534" s="50"/>
      <c r="AL534" s="50"/>
      <c r="AM534" s="98">
        <v>533</v>
      </c>
      <c r="AN534" s="116">
        <f t="shared" si="105"/>
        <v>0.17731167275114848</v>
      </c>
      <c r="AO534" s="116">
        <f t="shared" si="106"/>
        <v>6.0578175418277494E-2</v>
      </c>
      <c r="AP534" s="116">
        <f t="shared" si="107"/>
        <v>0.18875944438077702</v>
      </c>
      <c r="AQ534" s="116">
        <f t="shared" si="108"/>
        <v>7.9531078954196449E-2</v>
      </c>
      <c r="AR534" s="116">
        <f t="shared" si="109"/>
        <v>4.3174992440476241E-2</v>
      </c>
      <c r="AS534" s="116">
        <f t="shared" si="110"/>
        <v>9.1754100183285017E-2</v>
      </c>
      <c r="AT534" s="116">
        <f t="shared" si="111"/>
        <v>8.2475945409849649E-2</v>
      </c>
      <c r="AU534" s="116">
        <f t="shared" si="112"/>
        <v>7.1599968544879308E-2</v>
      </c>
      <c r="AV534" s="116">
        <f t="shared" si="113"/>
        <v>0.19461645702167454</v>
      </c>
      <c r="AW534" s="116">
        <f t="shared" si="114"/>
        <v>1.0198164895435735E-2</v>
      </c>
      <c r="AX534" s="116">
        <f t="shared" si="115"/>
        <v>0.99999999999999978</v>
      </c>
      <c r="AY534" s="116">
        <f>SUMPRODUCT(AN534:AW534,幕後結果_最佳化!$Z$1005:$AI$1005)</f>
        <v>0.1552763844594818</v>
      </c>
      <c r="AZ534" s="116">
        <f>(SUMPRODUCT(AN534:AW534,MMULT(AN534:AW534,幕後結果!$AB$9:$AK$18)))*252</f>
        <v>5.5376572936153529E-2</v>
      </c>
      <c r="BA534" s="116">
        <f t="shared" si="116"/>
        <v>0.23532227462812255</v>
      </c>
      <c r="BB534" s="92">
        <f t="shared" si="117"/>
        <v>0.47754248779495734</v>
      </c>
      <c r="BC534" s="50"/>
      <c r="BD534" s="50"/>
    </row>
    <row r="535" spans="1:56">
      <c r="A535" s="85">
        <v>534</v>
      </c>
      <c r="B535" s="116">
        <v>0.18648625882841641</v>
      </c>
      <c r="C535" s="116">
        <v>0.92748782363003812</v>
      </c>
      <c r="D535" s="116">
        <v>0.78040607924432126</v>
      </c>
      <c r="E535" s="116">
        <v>0.13606683498319172</v>
      </c>
      <c r="F535" s="116">
        <v>0.60672910683361891</v>
      </c>
      <c r="G535" s="116">
        <v>0.48197202195241351</v>
      </c>
      <c r="H535" s="116">
        <v>0.25045671709787798</v>
      </c>
      <c r="I535" s="116">
        <v>0.82312591276047309</v>
      </c>
      <c r="J535" s="116">
        <v>5.2744037561591517E-2</v>
      </c>
      <c r="K535" s="94">
        <v>0.2952394490401109</v>
      </c>
      <c r="L535" s="95"/>
      <c r="M535" s="96">
        <v>534</v>
      </c>
      <c r="N535" s="119">
        <v>-0.89091920273588832</v>
      </c>
      <c r="O535" s="119">
        <v>1.4573334677009948</v>
      </c>
      <c r="P535" s="119">
        <v>0.77356539707565775</v>
      </c>
      <c r="Q535" s="119">
        <v>-1.0981621973887155</v>
      </c>
      <c r="R535" s="119">
        <v>0.27080399598213589</v>
      </c>
      <c r="S535" s="119">
        <v>-4.5204830626942853E-2</v>
      </c>
      <c r="T535" s="119">
        <v>-0.67305321878557678</v>
      </c>
      <c r="U535" s="116">
        <v>0.92734357931817835</v>
      </c>
      <c r="V535" s="116">
        <v>-1.6188103472641338</v>
      </c>
      <c r="W535" s="88">
        <v>-0.53814217429512867</v>
      </c>
      <c r="X535" s="50"/>
      <c r="Y535" s="89">
        <v>534</v>
      </c>
      <c r="Z535" s="116">
        <f>(幕後結果!$AB$2+幕後結果!$AB$4*幕後結果_最佳化!$N1536)*12/3</f>
        <v>-1.1544114146877813</v>
      </c>
      <c r="AA535" s="116">
        <f>(幕後結果!$AC$2+幕後結果!$AC$4*幕後結果_最佳化!$O1536)*12/3</f>
        <v>0.55298553448710663</v>
      </c>
      <c r="AB535" s="116">
        <f>(幕後結果!$AD$2+幕後結果!$AD$4*幕後結果_最佳化!$P1536)*12/3</f>
        <v>1.01192082090494</v>
      </c>
      <c r="AC535" s="116">
        <f>(幕後結果!$AE$2+幕後結果!$AE$4*幕後結果_最佳化!$Q1536)*12/3</f>
        <v>0.47296844210164918</v>
      </c>
      <c r="AD535" s="116">
        <f>(幕後結果!$AF$2+幕後結果!$AF$4*幕後結果_最佳化!$R1536)*12/3</f>
        <v>0.2805195584246214</v>
      </c>
      <c r="AE535" s="116">
        <f>(幕後結果!$AG$2+幕後結果!$AG$4*幕後結果_最佳化!$S1536)*12/3</f>
        <v>4.7925942497348994E-2</v>
      </c>
      <c r="AF535" s="116">
        <f>(幕後結果!$AH$2+幕後結果!$AH$4*幕後結果_最佳化!$T1536)*12/3</f>
        <v>0.57083192521586157</v>
      </c>
      <c r="AG535" s="116">
        <f>(幕後結果!$AI$2+幕後結果!$AI$4*幕後結果_最佳化!$U1536)*12/3</f>
        <v>-0.25235207257731751</v>
      </c>
      <c r="AH535" s="116">
        <f>(幕後結果!$AJ$2+幕後結果!$AJ$4*幕後結果_最佳化!$V1536)*12/3</f>
        <v>-0.64229016030496588</v>
      </c>
      <c r="AI535" s="90">
        <f>(幕後結果!$AK$2+幕後結果!$AK$4*幕後結果_最佳化!$W1536)*12/3</f>
        <v>-0.78167546537339871</v>
      </c>
      <c r="AJ535" s="50"/>
      <c r="AK535" s="50"/>
      <c r="AL535" s="50"/>
      <c r="AM535" s="98">
        <v>534</v>
      </c>
      <c r="AN535" s="116">
        <f t="shared" si="105"/>
        <v>0.13168595828725715</v>
      </c>
      <c r="AO535" s="116">
        <f t="shared" si="106"/>
        <v>0.14765573243276583</v>
      </c>
      <c r="AP535" s="116">
        <f t="shared" si="107"/>
        <v>5.0987219661239577E-2</v>
      </c>
      <c r="AQ535" s="116">
        <f t="shared" si="108"/>
        <v>9.301201612785738E-2</v>
      </c>
      <c r="AR535" s="116">
        <f t="shared" si="109"/>
        <v>1.3571000341071565E-3</v>
      </c>
      <c r="AS535" s="116">
        <f t="shared" si="110"/>
        <v>0.16919108807655486</v>
      </c>
      <c r="AT535" s="116">
        <f t="shared" si="111"/>
        <v>0.10990440577632719</v>
      </c>
      <c r="AU535" s="116">
        <f t="shared" si="112"/>
        <v>8.945799598424424E-2</v>
      </c>
      <c r="AV535" s="116">
        <f t="shared" si="113"/>
        <v>4.5236683621277756E-5</v>
      </c>
      <c r="AW535" s="116">
        <f t="shared" si="114"/>
        <v>0.20670324693602529</v>
      </c>
      <c r="AX535" s="116">
        <f t="shared" si="115"/>
        <v>1</v>
      </c>
      <c r="AY535" s="116">
        <f>SUMPRODUCT(AN535:AW535,幕後結果_最佳化!$Z$1005:$AI$1005)</f>
        <v>-7.0623442385938595E-2</v>
      </c>
      <c r="AZ535" s="116">
        <f>(SUMPRODUCT(AN535:AW535,MMULT(AN535:AW535,幕後結果!$AB$9:$AK$18)))*252</f>
        <v>5.2930828766837482E-2</v>
      </c>
      <c r="BA535" s="116">
        <f t="shared" si="116"/>
        <v>0.23006700929693827</v>
      </c>
      <c r="BB535" s="92">
        <f t="shared" si="117"/>
        <v>-0.49343642416552835</v>
      </c>
      <c r="BC535" s="50"/>
      <c r="BD535" s="50"/>
    </row>
    <row r="536" spans="1:56">
      <c r="A536" s="85">
        <v>535</v>
      </c>
      <c r="B536" s="116">
        <v>0.94243346995051169</v>
      </c>
      <c r="C536" s="116">
        <v>0.59576249454114882</v>
      </c>
      <c r="D536" s="116">
        <v>0.36136082297040439</v>
      </c>
      <c r="E536" s="116">
        <v>0.21097954361626869</v>
      </c>
      <c r="F536" s="116">
        <v>0.1876001687888893</v>
      </c>
      <c r="G536" s="116">
        <v>0.48917017254783768</v>
      </c>
      <c r="H536" s="116">
        <v>0.89459723107325106</v>
      </c>
      <c r="I536" s="116">
        <v>0.59656615912269673</v>
      </c>
      <c r="J536" s="116">
        <v>0.36298204286904978</v>
      </c>
      <c r="K536" s="94">
        <v>0.61745535833780507</v>
      </c>
      <c r="L536" s="95"/>
      <c r="M536" s="96">
        <v>535</v>
      </c>
      <c r="N536" s="119">
        <v>1.5755347664539274</v>
      </c>
      <c r="O536" s="119">
        <v>0.24239383501083889</v>
      </c>
      <c r="P536" s="119">
        <v>-0.3548237349438042</v>
      </c>
      <c r="Q536" s="119">
        <v>-0.80302707219350467</v>
      </c>
      <c r="R536" s="119">
        <v>-0.8867744657068195</v>
      </c>
      <c r="S536" s="119">
        <v>-2.7149686696062342E-2</v>
      </c>
      <c r="T536" s="119">
        <v>1.2513534906187507</v>
      </c>
      <c r="U536" s="116">
        <v>0.24446890489856138</v>
      </c>
      <c r="V536" s="116">
        <v>-0.35049920625108655</v>
      </c>
      <c r="W536" s="88">
        <v>0.29880441336451341</v>
      </c>
      <c r="X536" s="50"/>
      <c r="Y536" s="89">
        <v>535</v>
      </c>
      <c r="Z536" s="116">
        <f>(幕後結果!$AB$2+幕後結果!$AB$4*幕後結果_最佳化!$N1537)*12/3</f>
        <v>1.907815489662567</v>
      </c>
      <c r="AA536" s="116">
        <f>(幕後結果!$AC$2+幕後結果!$AC$4*幕後結果_最佳化!$O1537)*12/3</f>
        <v>-0.90699184712704206</v>
      </c>
      <c r="AB536" s="116">
        <f>(幕後結果!$AD$2+幕後結果!$AD$4*幕後結果_最佳化!$P1537)*12/3</f>
        <v>0.65425165681654862</v>
      </c>
      <c r="AC536" s="116">
        <f>(幕後結果!$AE$2+幕後結果!$AE$4*幕後結果_最佳化!$Q1537)*12/3</f>
        <v>0.35768288564644091</v>
      </c>
      <c r="AD536" s="116">
        <f>(幕後結果!$AF$2+幕後結果!$AF$4*幕後結果_最佳化!$R1537)*12/3</f>
        <v>-0.81132985131059199</v>
      </c>
      <c r="AE536" s="116">
        <f>(幕後結果!$AG$2+幕後結果!$AG$4*幕後結果_最佳化!$S1537)*12/3</f>
        <v>0.11514154708541235</v>
      </c>
      <c r="AF536" s="116">
        <f>(幕後結果!$AH$2+幕後結果!$AH$4*幕後結果_最佳化!$T1537)*12/3</f>
        <v>2.539940897030573</v>
      </c>
      <c r="AG536" s="116">
        <f>(幕後結果!$AI$2+幕後結果!$AI$4*幕後結果_最佳化!$U1537)*12/3</f>
        <v>0.1006399206121058</v>
      </c>
      <c r="AH536" s="116">
        <f>(幕後結果!$AJ$2+幕後結果!$AJ$4*幕後結果_最佳化!$V1537)*12/3</f>
        <v>0.40904148273451185</v>
      </c>
      <c r="AI536" s="90">
        <f>(幕後結果!$AK$2+幕後結果!$AK$4*幕後結果_最佳化!$W1537)*12/3</f>
        <v>-5.6620847933820884E-2</v>
      </c>
      <c r="AJ536" s="50"/>
      <c r="AK536" s="50"/>
      <c r="AL536" s="50"/>
      <c r="AM536" s="98">
        <v>535</v>
      </c>
      <c r="AN536" s="116">
        <f t="shared" si="105"/>
        <v>7.3118711707986436E-2</v>
      </c>
      <c r="AO536" s="116">
        <f t="shared" si="106"/>
        <v>0.20123890304130196</v>
      </c>
      <c r="AP536" s="116">
        <f t="shared" si="107"/>
        <v>9.8092192358649577E-2</v>
      </c>
      <c r="AQ536" s="116">
        <f t="shared" si="108"/>
        <v>5.8683190040950538E-2</v>
      </c>
      <c r="AR536" s="116">
        <f t="shared" si="109"/>
        <v>0.13483410691782083</v>
      </c>
      <c r="AS536" s="116">
        <f t="shared" si="110"/>
        <v>6.764822269332299E-2</v>
      </c>
      <c r="AT536" s="116">
        <f t="shared" si="111"/>
        <v>0.14064772828336247</v>
      </c>
      <c r="AU536" s="116">
        <f t="shared" si="112"/>
        <v>1.9007302961752758E-2</v>
      </c>
      <c r="AV536" s="116">
        <f t="shared" si="113"/>
        <v>1.5890898578533194E-2</v>
      </c>
      <c r="AW536" s="116">
        <f t="shared" si="114"/>
        <v>0.19083874341631907</v>
      </c>
      <c r="AX536" s="116">
        <f t="shared" si="115"/>
        <v>1</v>
      </c>
      <c r="AY536" s="116">
        <f>SUMPRODUCT(AN536:AW536,幕後結果_最佳化!$Z$1005:$AI$1005)</f>
        <v>-9.1095392350220933E-2</v>
      </c>
      <c r="AZ536" s="116">
        <f>(SUMPRODUCT(AN536:AW536,MMULT(AN536:AW536,幕後結果!$AB$9:$AK$18)))*252</f>
        <v>4.7163356436346122E-2</v>
      </c>
      <c r="BA536" s="116">
        <f t="shared" si="116"/>
        <v>0.21717126061324532</v>
      </c>
      <c r="BB536" s="92">
        <f t="shared" si="117"/>
        <v>-0.61700333631552595</v>
      </c>
      <c r="BC536" s="50"/>
      <c r="BD536" s="50"/>
    </row>
    <row r="537" spans="1:56">
      <c r="A537" s="85">
        <v>536</v>
      </c>
      <c r="B537" s="116">
        <v>2.139515484734944E-2</v>
      </c>
      <c r="C537" s="116">
        <v>0.32389795220315465</v>
      </c>
      <c r="D537" s="116">
        <v>0.66229086095765521</v>
      </c>
      <c r="E537" s="116">
        <v>0.15053625696500172</v>
      </c>
      <c r="F537" s="116">
        <v>0.62824995353380952</v>
      </c>
      <c r="G537" s="116">
        <v>0.47673359444362018</v>
      </c>
      <c r="H537" s="116">
        <v>0.11665905944901178</v>
      </c>
      <c r="I537" s="116">
        <v>0.25656975821019068</v>
      </c>
      <c r="J537" s="116">
        <v>0.1849815364098979</v>
      </c>
      <c r="K537" s="94">
        <v>0.70224121186063515</v>
      </c>
      <c r="L537" s="95"/>
      <c r="M537" s="96">
        <v>536</v>
      </c>
      <c r="N537" s="119">
        <v>-2.0257509789456378</v>
      </c>
      <c r="O537" s="119">
        <v>-0.45682629464678176</v>
      </c>
      <c r="P537" s="119">
        <v>0.41872341925362172</v>
      </c>
      <c r="Q537" s="119">
        <v>-1.0341361596548893</v>
      </c>
      <c r="R537" s="119">
        <v>0.32722185387100772</v>
      </c>
      <c r="S537" s="119">
        <v>-5.835332970364971E-2</v>
      </c>
      <c r="T537" s="119">
        <v>-1.1918549659311233</v>
      </c>
      <c r="U537" s="116">
        <v>-0.65395698892102538</v>
      </c>
      <c r="V537" s="116">
        <v>-0.8965425364390448</v>
      </c>
      <c r="W537" s="88">
        <v>0.53085743437706623</v>
      </c>
      <c r="X537" s="50"/>
      <c r="Y537" s="89">
        <v>536</v>
      </c>
      <c r="Z537" s="116">
        <f>(幕後結果!$AB$2+幕後結果!$AB$4*幕後結果_最佳化!$N1538)*12/3</f>
        <v>-2.5633622568406138</v>
      </c>
      <c r="AA537" s="116">
        <f>(幕後結果!$AC$2+幕後結果!$AC$4*幕後結果_最佳化!$O1538)*12/3</f>
        <v>-2.1834661559066437</v>
      </c>
      <c r="AB537" s="116">
        <f>(幕後結果!$AD$2+幕後結果!$AD$4*幕後結果_最佳化!$P1538)*12/3</f>
        <v>0.16844627637550272</v>
      </c>
      <c r="AC537" s="116">
        <f>(幕後結果!$AE$2+幕後結果!$AE$4*幕後結果_最佳化!$Q1538)*12/3</f>
        <v>3.6955975691681409E-2</v>
      </c>
      <c r="AD537" s="116">
        <f>(幕後結果!$AF$2+幕後結果!$AF$4*幕後結果_最佳化!$R1538)*12/3</f>
        <v>0.12243974744869508</v>
      </c>
      <c r="AE537" s="116">
        <f>(幕後結果!$AG$2+幕後結果!$AG$4*幕後結果_最佳化!$S1538)*12/3</f>
        <v>-0.7207372921316354</v>
      </c>
      <c r="AF537" s="116">
        <f>(幕後結果!$AH$2+幕後結果!$AH$4*幕後結果_最佳化!$T1538)*12/3</f>
        <v>-0.17174665861220162</v>
      </c>
      <c r="AG537" s="116">
        <f>(幕後結果!$AI$2+幕後結果!$AI$4*幕後結果_最佳化!$U1538)*12/3</f>
        <v>-2.5485564773820468</v>
      </c>
      <c r="AH537" s="116">
        <f>(幕後結果!$AJ$2+幕後結果!$AJ$4*幕後結果_最佳化!$V1538)*12/3</f>
        <v>-1.2974581023905187</v>
      </c>
      <c r="AI537" s="90">
        <f>(幕後結果!$AK$2+幕後結果!$AK$4*幕後結果_最佳化!$W1538)*12/3</f>
        <v>-0.86507760154971491</v>
      </c>
      <c r="AJ537" s="50"/>
      <c r="AK537" s="50"/>
      <c r="AL537" s="50"/>
      <c r="AM537" s="98">
        <v>536</v>
      </c>
      <c r="AN537" s="116">
        <f t="shared" si="105"/>
        <v>2.3976658412916154E-2</v>
      </c>
      <c r="AO537" s="116">
        <f t="shared" si="106"/>
        <v>6.7869275427119957E-2</v>
      </c>
      <c r="AP537" s="116">
        <f t="shared" si="107"/>
        <v>0.19810362858087352</v>
      </c>
      <c r="AQ537" s="116">
        <f t="shared" si="108"/>
        <v>0.22582608477214361</v>
      </c>
      <c r="AR537" s="116">
        <f t="shared" si="109"/>
        <v>0.12338222115780069</v>
      </c>
      <c r="AS537" s="116">
        <f t="shared" si="110"/>
        <v>6.0720559353304143E-2</v>
      </c>
      <c r="AT537" s="116">
        <f t="shared" si="111"/>
        <v>0.11786497298434769</v>
      </c>
      <c r="AU537" s="116">
        <f t="shared" si="112"/>
        <v>3.7264502591176328E-2</v>
      </c>
      <c r="AV537" s="116">
        <f t="shared" si="113"/>
        <v>6.3348758732920979E-2</v>
      </c>
      <c r="AW537" s="116">
        <f t="shared" si="114"/>
        <v>8.1643337987396938E-2</v>
      </c>
      <c r="AX537" s="116">
        <f t="shared" si="115"/>
        <v>1</v>
      </c>
      <c r="AY537" s="116">
        <f>SUMPRODUCT(AN537:AW537,幕後結果_最佳化!$Z$1005:$AI$1005)</f>
        <v>0.29185798637834615</v>
      </c>
      <c r="AZ537" s="116">
        <f>(SUMPRODUCT(AN537:AW537,MMULT(AN537:AW537,幕後結果!$AB$9:$AK$18)))*252</f>
        <v>4.0883613378650027E-2</v>
      </c>
      <c r="BA537" s="116">
        <f t="shared" si="116"/>
        <v>0.20219696678894575</v>
      </c>
      <c r="BB537" s="92">
        <f t="shared" si="117"/>
        <v>1.2312646936895437</v>
      </c>
      <c r="BC537" s="50"/>
      <c r="BD537" s="50"/>
    </row>
    <row r="538" spans="1:56">
      <c r="A538" s="85">
        <v>537</v>
      </c>
      <c r="B538" s="116">
        <v>2.6149371174723157E-2</v>
      </c>
      <c r="C538" s="116">
        <v>0.8890900152099106</v>
      </c>
      <c r="D538" s="116">
        <v>0.39987352357424077</v>
      </c>
      <c r="E538" s="116">
        <v>0.55333834755888822</v>
      </c>
      <c r="F538" s="116">
        <v>0.91839254635679457</v>
      </c>
      <c r="G538" s="116">
        <v>0.75162704753001153</v>
      </c>
      <c r="H538" s="116">
        <v>0.5215774091561507</v>
      </c>
      <c r="I538" s="116">
        <v>5.4821845109389811E-2</v>
      </c>
      <c r="J538" s="116">
        <v>5.3617443373837004E-2</v>
      </c>
      <c r="K538" s="94">
        <v>0.41520240761564153</v>
      </c>
      <c r="L538" s="95"/>
      <c r="M538" s="96">
        <v>537</v>
      </c>
      <c r="N538" s="119">
        <v>-1.9406664992713105</v>
      </c>
      <c r="O538" s="119">
        <v>1.2217029783726645</v>
      </c>
      <c r="P538" s="119">
        <v>-0.25367448534766252</v>
      </c>
      <c r="Q538" s="119">
        <v>0.13410024630193201</v>
      </c>
      <c r="R538" s="119">
        <v>1.3943401657009449</v>
      </c>
      <c r="S538" s="119">
        <v>0.67961873318132815</v>
      </c>
      <c r="T538" s="119">
        <v>5.4112941301522208E-2</v>
      </c>
      <c r="U538" s="116">
        <v>-1.5997967041787955</v>
      </c>
      <c r="V538" s="116">
        <v>-1.6107469558270069</v>
      </c>
      <c r="W538" s="88">
        <v>-0.21418240661586976</v>
      </c>
      <c r="X538" s="50"/>
      <c r="Y538" s="89">
        <v>537</v>
      </c>
      <c r="Z538" s="116">
        <f>(幕後結果!$AB$2+幕後結果!$AB$4*幕後結果_最佳化!$N1539)*12/3</f>
        <v>-2.4577255873320563</v>
      </c>
      <c r="AA538" s="116">
        <f>(幕後結果!$AC$2+幕後結果!$AC$4*幕後結果_最佳化!$O1539)*12/3</f>
        <v>0.13706216492060319</v>
      </c>
      <c r="AB538" s="116">
        <f>(幕後結果!$AD$2+幕後結果!$AD$4*幕後結果_最佳化!$P1539)*12/3</f>
        <v>-0.21770848030875389</v>
      </c>
      <c r="AC538" s="116">
        <f>(幕後結果!$AE$2+幕後結果!$AE$4*幕後結果_最佳化!$Q1539)*12/3</f>
        <v>1.021091450096987</v>
      </c>
      <c r="AD538" s="116">
        <f>(幕後結果!$AF$2+幕後結果!$AF$4*幕後結果_最佳化!$R1539)*12/3</f>
        <v>1.0530471465709634</v>
      </c>
      <c r="AE538" s="116">
        <f>(幕後結果!$AG$2+幕後結果!$AG$4*幕後結果_最佳化!$S1539)*12/3</f>
        <v>0.89113228491548979</v>
      </c>
      <c r="AF538" s="116">
        <f>(幕後結果!$AH$2+幕後結果!$AH$4*幕後結果_最佳化!$T1539)*12/3</f>
        <v>1.0288858905196649</v>
      </c>
      <c r="AG538" s="116">
        <f>(幕後結果!$AI$2+幕後結果!$AI$4*幕後結果_最佳化!$U1539)*12/3</f>
        <v>-3.4722038700695705</v>
      </c>
      <c r="AH538" s="116">
        <f>(幕後結果!$AJ$2+幕後結果!$AJ$4*幕後結果_最佳化!$V1539)*12/3</f>
        <v>-1.0602010313600767</v>
      </c>
      <c r="AI538" s="90">
        <f>(幕後結果!$AK$2+幕後結果!$AK$4*幕後結果_最佳化!$W1539)*12/3</f>
        <v>-0.6220306901061351</v>
      </c>
      <c r="AJ538" s="50"/>
      <c r="AK538" s="50"/>
      <c r="AL538" s="50"/>
      <c r="AM538" s="98">
        <v>537</v>
      </c>
      <c r="AN538" s="116">
        <f t="shared" si="105"/>
        <v>5.2138637545720221E-2</v>
      </c>
      <c r="AO538" s="116">
        <f t="shared" si="106"/>
        <v>0.16252291442590669</v>
      </c>
      <c r="AP538" s="116">
        <f t="shared" si="107"/>
        <v>3.3699087033804503E-2</v>
      </c>
      <c r="AQ538" s="116">
        <f t="shared" si="108"/>
        <v>1.2580610688431597E-2</v>
      </c>
      <c r="AR538" s="116">
        <f t="shared" si="109"/>
        <v>9.519554011903944E-2</v>
      </c>
      <c r="AS538" s="116">
        <f t="shared" si="110"/>
        <v>7.5756664502341822E-2</v>
      </c>
      <c r="AT538" s="116">
        <f t="shared" si="111"/>
        <v>7.4918843307254096E-2</v>
      </c>
      <c r="AU538" s="116">
        <f t="shared" si="112"/>
        <v>0.1914915907285912</v>
      </c>
      <c r="AV538" s="116">
        <f t="shared" si="113"/>
        <v>0.11922061521181199</v>
      </c>
      <c r="AW538" s="116">
        <f t="shared" si="114"/>
        <v>0.18247549643709854</v>
      </c>
      <c r="AX538" s="116">
        <f t="shared" si="115"/>
        <v>1</v>
      </c>
      <c r="AY538" s="116">
        <f>SUMPRODUCT(AN538:AW538,幕後結果_最佳化!$Z$1005:$AI$1005)</f>
        <v>-0.30817968191459255</v>
      </c>
      <c r="AZ538" s="116">
        <f>(SUMPRODUCT(AN538:AW538,MMULT(AN538:AW538,幕後結果!$AB$9:$AK$18)))*252</f>
        <v>5.2002541934190925E-2</v>
      </c>
      <c r="BA538" s="116">
        <f t="shared" si="116"/>
        <v>0.22804065851113245</v>
      </c>
      <c r="BB538" s="92">
        <f t="shared" si="117"/>
        <v>-1.5395486235076523</v>
      </c>
      <c r="BC538" s="50"/>
      <c r="BD538" s="50"/>
    </row>
    <row r="539" spans="1:56">
      <c r="A539" s="85">
        <v>538</v>
      </c>
      <c r="B539" s="116">
        <v>9.1235334189700978E-3</v>
      </c>
      <c r="C539" s="116">
        <v>0.34717396413389556</v>
      </c>
      <c r="D539" s="116">
        <v>0.87706003600780891</v>
      </c>
      <c r="E539" s="116">
        <v>4.7322694051036285E-2</v>
      </c>
      <c r="F539" s="116">
        <v>0.14207394466096135</v>
      </c>
      <c r="G539" s="116">
        <v>0.85862673306149762</v>
      </c>
      <c r="H539" s="116">
        <v>0.67553725433115486</v>
      </c>
      <c r="I539" s="116">
        <v>0.39717025792223826</v>
      </c>
      <c r="J539" s="116">
        <v>2.8699716974165845E-2</v>
      </c>
      <c r="K539" s="94">
        <v>0.23672572762096378</v>
      </c>
      <c r="L539" s="95"/>
      <c r="M539" s="96">
        <v>538</v>
      </c>
      <c r="N539" s="119">
        <v>-2.3605660862206559</v>
      </c>
      <c r="O539" s="119">
        <v>-0.39296148503645117</v>
      </c>
      <c r="P539" s="119">
        <v>1.1604148882754295</v>
      </c>
      <c r="Q539" s="119">
        <v>-1.6713863612131492</v>
      </c>
      <c r="R539" s="119">
        <v>-1.0710479071209393</v>
      </c>
      <c r="S539" s="119">
        <v>1.0741699144588048</v>
      </c>
      <c r="T539" s="119">
        <v>0.45525542389405554</v>
      </c>
      <c r="U539" s="116">
        <v>-0.26067841133844316</v>
      </c>
      <c r="V539" s="116">
        <v>-1.9002567513733466</v>
      </c>
      <c r="W539" s="88">
        <v>-0.71687463337573776</v>
      </c>
      <c r="X539" s="50"/>
      <c r="Y539" s="89">
        <v>538</v>
      </c>
      <c r="Z539" s="116">
        <f>(幕後結果!$AB$2+幕後結果!$AB$4*幕後結果_最佳化!$N1540)*12/3</f>
        <v>-2.9790520861615697</v>
      </c>
      <c r="AA539" s="116">
        <f>(幕後結果!$AC$2+幕後結果!$AC$4*幕後結果_最佳化!$O1540)*12/3</f>
        <v>-2.1245462260364762</v>
      </c>
      <c r="AB539" s="116">
        <f>(幕後結果!$AD$2+幕後結果!$AD$4*幕後結果_最佳化!$P1540)*12/3</f>
        <v>0.71635701964013609</v>
      </c>
      <c r="AC539" s="116">
        <f>(幕後結果!$AE$2+幕後結果!$AE$4*幕後結果_最佳化!$Q1540)*12/3</f>
        <v>-0.25919683722264919</v>
      </c>
      <c r="AD539" s="116">
        <f>(幕後結果!$AF$2+幕後結果!$AF$4*幕後結果_最佳化!$R1540)*12/3</f>
        <v>-0.77895609890685391</v>
      </c>
      <c r="AE539" s="116">
        <f>(幕後結果!$AG$2+幕後結果!$AG$4*幕後結果_最佳化!$S1540)*12/3</f>
        <v>-0.29973087990245717</v>
      </c>
      <c r="AF539" s="116">
        <f>(幕後結果!$AH$2+幕後結果!$AH$4*幕後結果_最佳化!$T1540)*12/3</f>
        <v>1.0238866469145986</v>
      </c>
      <c r="AG539" s="116">
        <f>(幕後結果!$AI$2+幕後結果!$AI$4*幕後結果_最佳化!$U1540)*12/3</f>
        <v>-2.4321497848171956</v>
      </c>
      <c r="AH539" s="116">
        <f>(幕後結果!$AJ$2+幕後結果!$AJ$4*幕後結果_最佳化!$V1540)*12/3</f>
        <v>-1.7262346761915082</v>
      </c>
      <c r="AI539" s="90">
        <f>(幕後結果!$AK$2+幕後結果!$AK$4*幕後結果_最佳化!$W1540)*12/3</f>
        <v>-1.6135663679137153</v>
      </c>
      <c r="AJ539" s="50"/>
      <c r="AK539" s="50"/>
      <c r="AL539" s="50"/>
      <c r="AM539" s="98">
        <v>538</v>
      </c>
      <c r="AN539" s="116">
        <f t="shared" si="105"/>
        <v>7.1057600197859366E-2</v>
      </c>
      <c r="AO539" s="116">
        <f t="shared" si="106"/>
        <v>0.11635484325376899</v>
      </c>
      <c r="AP539" s="116">
        <f t="shared" si="107"/>
        <v>0.14103449355812142</v>
      </c>
      <c r="AQ539" s="116">
        <f t="shared" si="108"/>
        <v>0.12847728767911412</v>
      </c>
      <c r="AR539" s="116">
        <f t="shared" si="109"/>
        <v>0.18966148542755099</v>
      </c>
      <c r="AS539" s="116">
        <f t="shared" si="110"/>
        <v>3.6469035275775594E-2</v>
      </c>
      <c r="AT539" s="116">
        <f t="shared" si="111"/>
        <v>7.3417332911169697E-2</v>
      </c>
      <c r="AU539" s="116">
        <f t="shared" si="112"/>
        <v>6.9779941846260546E-2</v>
      </c>
      <c r="AV539" s="116">
        <f t="shared" si="113"/>
        <v>4.5346677491030836E-2</v>
      </c>
      <c r="AW539" s="116">
        <f t="shared" si="114"/>
        <v>0.12840130235934855</v>
      </c>
      <c r="AX539" s="116">
        <f t="shared" si="115"/>
        <v>1.0000000000000002</v>
      </c>
      <c r="AY539" s="116">
        <f>SUMPRODUCT(AN539:AW539,幕後結果_最佳化!$Z$1005:$AI$1005)</f>
        <v>-9.8446768675047175E-4</v>
      </c>
      <c r="AZ539" s="116">
        <f>(SUMPRODUCT(AN539:AW539,MMULT(AN539:AW539,幕後結果!$AB$9:$AK$18)))*252</f>
        <v>3.9754308927798639E-2</v>
      </c>
      <c r="BA539" s="116">
        <f t="shared" si="116"/>
        <v>0.19938482622255546</v>
      </c>
      <c r="BB539" s="92">
        <f t="shared" si="117"/>
        <v>-0.22009933513077953</v>
      </c>
      <c r="BC539" s="50"/>
      <c r="BD539" s="50"/>
    </row>
    <row r="540" spans="1:56">
      <c r="A540" s="85">
        <v>539</v>
      </c>
      <c r="B540" s="116">
        <v>0.82054676907320734</v>
      </c>
      <c r="C540" s="116">
        <v>0.28897602710222658</v>
      </c>
      <c r="D540" s="116">
        <v>0.4200936545148295</v>
      </c>
      <c r="E540" s="116">
        <v>0.40709128568459918</v>
      </c>
      <c r="F540" s="116">
        <v>0.63935037556528695</v>
      </c>
      <c r="G540" s="116">
        <v>0.70012416203505046</v>
      </c>
      <c r="H540" s="116">
        <v>0.69557792801081564</v>
      </c>
      <c r="I540" s="116">
        <v>0.83049430216324183</v>
      </c>
      <c r="J540" s="116">
        <v>0.93485523635397905</v>
      </c>
      <c r="K540" s="94">
        <v>9.1950957085991991E-2</v>
      </c>
      <c r="L540" s="95"/>
      <c r="M540" s="96">
        <v>539</v>
      </c>
      <c r="N540" s="119">
        <v>0.91745080256289835</v>
      </c>
      <c r="O540" s="119">
        <v>-0.55637861595772176</v>
      </c>
      <c r="P540" s="119">
        <v>-0.20165389432795558</v>
      </c>
      <c r="Q540" s="119">
        <v>-0.23503370715451122</v>
      </c>
      <c r="R540" s="119">
        <v>0.35672291518329685</v>
      </c>
      <c r="S540" s="119">
        <v>0.52475764903958244</v>
      </c>
      <c r="T540" s="119">
        <v>0.5117240611992635</v>
      </c>
      <c r="U540" s="116">
        <v>0.95612042713714629</v>
      </c>
      <c r="V540" s="116">
        <v>1.5129611507854486</v>
      </c>
      <c r="W540" s="88">
        <v>-1.3288365094567334</v>
      </c>
      <c r="X540" s="50"/>
      <c r="Y540" s="89">
        <v>539</v>
      </c>
      <c r="Z540" s="116">
        <f>(幕後結果!$AB$2+幕後結果!$AB$4*幕後結果_最佳化!$N1541)*12/3</f>
        <v>1.0907710831088988</v>
      </c>
      <c r="AA540" s="116">
        <f>(幕後結果!$AC$2+幕後結果!$AC$4*幕後結果_最佳化!$O1541)*12/3</f>
        <v>-2.0649362109521934</v>
      </c>
      <c r="AB540" s="116">
        <f>(幕後結果!$AD$2+幕後結果!$AD$4*幕後結果_最佳化!$P1541)*12/3</f>
        <v>0.5075589186323316</v>
      </c>
      <c r="AC540" s="116">
        <f>(幕後結果!$AE$2+幕後結果!$AE$4*幕後結果_最佳化!$Q1541)*12/3</f>
        <v>0.62826784531123891</v>
      </c>
      <c r="AD540" s="116">
        <f>(幕後結果!$AF$2+幕後結果!$AF$4*幕後結果_最佳化!$R1541)*12/3</f>
        <v>2.4531367715147204E-2</v>
      </c>
      <c r="AE540" s="116">
        <f>(幕後結果!$AG$2+幕後結果!$AG$4*幕後結果_最佳化!$S1541)*12/3</f>
        <v>0.63450645703747899</v>
      </c>
      <c r="AF540" s="116">
        <f>(幕後結果!$AH$2+幕後結果!$AH$4*幕後結果_最佳化!$T1541)*12/3</f>
        <v>1.9285703135073184</v>
      </c>
      <c r="AG540" s="116">
        <f>(幕後結果!$AI$2+幕後結果!$AI$4*幕後結果_最佳化!$U1541)*12/3</f>
        <v>0.84650775616848328</v>
      </c>
      <c r="AH540" s="116">
        <f>(幕後結果!$AJ$2+幕後結果!$AJ$4*幕後結果_最佳化!$V1541)*12/3</f>
        <v>1.3759686882376199</v>
      </c>
      <c r="AI540" s="90">
        <f>(幕後結果!$AK$2+幕後結果!$AK$4*幕後結果_最佳化!$W1541)*12/3</f>
        <v>-0.67644672658660765</v>
      </c>
      <c r="AJ540" s="50"/>
      <c r="AK540" s="50"/>
      <c r="AL540" s="50"/>
      <c r="AM540" s="98">
        <v>539</v>
      </c>
      <c r="AN540" s="116">
        <f t="shared" si="105"/>
        <v>7.600502530352668E-2</v>
      </c>
      <c r="AO540" s="116">
        <f t="shared" si="106"/>
        <v>0.13555664374942178</v>
      </c>
      <c r="AP540" s="116">
        <f t="shared" si="107"/>
        <v>8.9140511071463258E-3</v>
      </c>
      <c r="AQ540" s="116">
        <f t="shared" si="108"/>
        <v>0.25666650782963008</v>
      </c>
      <c r="AR540" s="116">
        <f t="shared" si="109"/>
        <v>0.11755726948531545</v>
      </c>
      <c r="AS540" s="116">
        <f t="shared" si="110"/>
        <v>1.8671852464675502E-2</v>
      </c>
      <c r="AT540" s="116">
        <f t="shared" si="111"/>
        <v>0.14664918646493491</v>
      </c>
      <c r="AU540" s="116">
        <f t="shared" si="112"/>
        <v>3.8241894228709508E-2</v>
      </c>
      <c r="AV540" s="116">
        <f t="shared" si="113"/>
        <v>0.16202097204573368</v>
      </c>
      <c r="AW540" s="116">
        <f t="shared" si="114"/>
        <v>3.9716597320905996E-2</v>
      </c>
      <c r="AX540" s="116">
        <f t="shared" si="115"/>
        <v>0.99999999999999989</v>
      </c>
      <c r="AY540" s="116">
        <f>SUMPRODUCT(AN540:AW540,幕後結果_最佳化!$Z$1005:$AI$1005)</f>
        <v>0.19194302032390634</v>
      </c>
      <c r="AZ540" s="116">
        <f>(SUMPRODUCT(AN540:AW540,MMULT(AN540:AW540,幕後結果!$AB$9:$AK$18)))*252</f>
        <v>4.4364347388649229E-2</v>
      </c>
      <c r="BA540" s="116">
        <f t="shared" si="116"/>
        <v>0.21062845816425005</v>
      </c>
      <c r="BB540" s="92">
        <f t="shared" si="117"/>
        <v>0.70761103045098117</v>
      </c>
      <c r="BC540" s="50"/>
      <c r="BD540" s="50"/>
    </row>
    <row r="541" spans="1:56">
      <c r="A541" s="85">
        <v>540</v>
      </c>
      <c r="B541" s="116">
        <v>0.30410162917939787</v>
      </c>
      <c r="C541" s="116">
        <v>0.66696159259571064</v>
      </c>
      <c r="D541" s="116">
        <v>0.87647254587013879</v>
      </c>
      <c r="E541" s="116">
        <v>9.5227042710565035E-2</v>
      </c>
      <c r="F541" s="116">
        <v>0.9702386317135876</v>
      </c>
      <c r="G541" s="116">
        <v>0.22011255503031157</v>
      </c>
      <c r="H541" s="116">
        <v>0.86410724631763625</v>
      </c>
      <c r="I541" s="116">
        <v>0.66441675717590143</v>
      </c>
      <c r="J541" s="116">
        <v>0.46678687311063549</v>
      </c>
      <c r="K541" s="94">
        <v>4.9441591059253831E-2</v>
      </c>
      <c r="L541" s="95"/>
      <c r="M541" s="96">
        <v>540</v>
      </c>
      <c r="N541" s="119">
        <v>-0.51263986995575095</v>
      </c>
      <c r="O541" s="119">
        <v>0.4315385690316238</v>
      </c>
      <c r="P541" s="119">
        <v>1.1575324039062056</v>
      </c>
      <c r="Q541" s="119">
        <v>-1.3092369915623134</v>
      </c>
      <c r="R541" s="119">
        <v>1.88431235960639</v>
      </c>
      <c r="S541" s="119">
        <v>-0.77181313666278406</v>
      </c>
      <c r="T541" s="119">
        <v>1.0989600143630049</v>
      </c>
      <c r="U541" s="116">
        <v>0.42454761787238343</v>
      </c>
      <c r="V541" s="116">
        <v>-8.3349368773419627E-2</v>
      </c>
      <c r="W541" s="88">
        <v>-1.6502922231487405</v>
      </c>
      <c r="X541" s="50"/>
      <c r="Y541" s="89">
        <v>540</v>
      </c>
      <c r="Z541" s="116">
        <f>(幕後結果!$AB$2+幕後結果!$AB$4*幕後結果_最佳化!$N1542)*12/3</f>
        <v>-0.68475855894057247</v>
      </c>
      <c r="AA541" s="116">
        <f>(幕後結果!$AC$2+幕後結果!$AC$4*幕後結果_最佳化!$O1542)*12/3</f>
        <v>-0.8277678170374182</v>
      </c>
      <c r="AB541" s="116">
        <f>(幕後結果!$AD$2+幕後結果!$AD$4*幕後結果_最佳化!$P1542)*12/3</f>
        <v>1.3541613094439591</v>
      </c>
      <c r="AC541" s="116">
        <f>(幕後結果!$AE$2+幕後結果!$AE$4*幕後結果_最佳化!$Q1542)*12/3</f>
        <v>0.2554671345210181</v>
      </c>
      <c r="AD541" s="116">
        <f>(幕後結果!$AF$2+幕後結果!$AF$4*幕後結果_最佳化!$R1542)*12/3</f>
        <v>1.2582401286863163</v>
      </c>
      <c r="AE541" s="116">
        <f>(幕後結果!$AG$2+幕後結果!$AG$4*幕後結果_最佳化!$S1542)*12/3</f>
        <v>-0.55365699970226834</v>
      </c>
      <c r="AF541" s="116">
        <f>(幕後結果!$AH$2+幕後結果!$AH$4*幕後結果_最佳化!$T1542)*12/3</f>
        <v>2.7539188681924096</v>
      </c>
      <c r="AG541" s="116">
        <f>(幕後結果!$AI$2+幕後結果!$AI$4*幕後結果_最佳化!$U1542)*12/3</f>
        <v>-0.32952513815435391</v>
      </c>
      <c r="AH541" s="116">
        <f>(幕後結果!$AJ$2+幕後結果!$AJ$4*幕後結果_最佳化!$V1542)*12/3</f>
        <v>0.62667251211682562</v>
      </c>
      <c r="AI541" s="90">
        <f>(幕後結果!$AK$2+幕後結果!$AK$4*幕後結果_最佳化!$W1542)*12/3</f>
        <v>-0.94558586384529475</v>
      </c>
      <c r="AJ541" s="50"/>
      <c r="AK541" s="50"/>
      <c r="AL541" s="50"/>
      <c r="AM541" s="98">
        <v>540</v>
      </c>
      <c r="AN541" s="116">
        <f t="shared" si="105"/>
        <v>3.1743835224127652E-2</v>
      </c>
      <c r="AO541" s="116">
        <f t="shared" si="106"/>
        <v>0.1748202834154764</v>
      </c>
      <c r="AP541" s="116">
        <f t="shared" si="107"/>
        <v>0.17820312811287936</v>
      </c>
      <c r="AQ541" s="116">
        <f t="shared" si="108"/>
        <v>0.10353943176934198</v>
      </c>
      <c r="AR541" s="116">
        <f t="shared" si="109"/>
        <v>6.9863471269034E-2</v>
      </c>
      <c r="AS541" s="116">
        <f t="shared" si="110"/>
        <v>0.10202791030782021</v>
      </c>
      <c r="AT541" s="116">
        <f t="shared" si="111"/>
        <v>1.3562194006042631E-2</v>
      </c>
      <c r="AU541" s="116">
        <f t="shared" si="112"/>
        <v>8.0467204623103999E-2</v>
      </c>
      <c r="AV541" s="116">
        <f t="shared" si="113"/>
        <v>0.10976360784991776</v>
      </c>
      <c r="AW541" s="116">
        <f t="shared" si="114"/>
        <v>0.13600893342225592</v>
      </c>
      <c r="AX541" s="116">
        <f t="shared" si="115"/>
        <v>1</v>
      </c>
      <c r="AY541" s="116">
        <f>SUMPRODUCT(AN541:AW541,幕後結果_最佳化!$Z$1005:$AI$1005)</f>
        <v>-0.12692142532252804</v>
      </c>
      <c r="AZ541" s="116">
        <f>(SUMPRODUCT(AN541:AW541,MMULT(AN541:AW541,幕後結果!$AB$9:$AK$18)))*252</f>
        <v>5.0769873467269459E-2</v>
      </c>
      <c r="BA541" s="116">
        <f t="shared" si="116"/>
        <v>0.22532171104283194</v>
      </c>
      <c r="BB541" s="92">
        <f t="shared" si="117"/>
        <v>-0.75368425233663472</v>
      </c>
      <c r="BC541" s="50"/>
      <c r="BD541" s="50"/>
    </row>
    <row r="542" spans="1:56">
      <c r="A542" s="85">
        <v>541</v>
      </c>
      <c r="B542" s="116">
        <v>0.10061498422275439</v>
      </c>
      <c r="C542" s="116">
        <v>0.93073609185673134</v>
      </c>
      <c r="D542" s="116">
        <v>0.7683930722943868</v>
      </c>
      <c r="E542" s="116">
        <v>0.54554593612671898</v>
      </c>
      <c r="F542" s="116">
        <v>0.36885882013316151</v>
      </c>
      <c r="G542" s="116">
        <v>7.3821008409470146E-2</v>
      </c>
      <c r="H542" s="116">
        <v>0.64640848372088033</v>
      </c>
      <c r="I542" s="116">
        <v>0.58165131374719237</v>
      </c>
      <c r="J542" s="116">
        <v>0.91132997540192129</v>
      </c>
      <c r="K542" s="94">
        <v>7.1285688865832419E-2</v>
      </c>
      <c r="L542" s="95"/>
      <c r="M542" s="96">
        <v>541</v>
      </c>
      <c r="N542" s="119">
        <v>-1.2780551864683334</v>
      </c>
      <c r="O542" s="119">
        <v>1.4812956157619097</v>
      </c>
      <c r="P542" s="119">
        <v>0.73356507124532933</v>
      </c>
      <c r="Q542" s="119">
        <v>0.1144158781010917</v>
      </c>
      <c r="R542" s="119">
        <v>-0.33487730813017719</v>
      </c>
      <c r="S542" s="119">
        <v>-1.4479107356034857</v>
      </c>
      <c r="T542" s="119">
        <v>0.37564203988864769</v>
      </c>
      <c r="U542" s="116">
        <v>0.20611974901470856</v>
      </c>
      <c r="V542" s="116">
        <v>1.3489904013481333</v>
      </c>
      <c r="W542" s="88">
        <v>-1.4662823650936949</v>
      </c>
      <c r="X542" s="50"/>
      <c r="Y542" s="89">
        <v>541</v>
      </c>
      <c r="Z542" s="116">
        <f>(幕後結果!$AB$2+幕後結果!$AB$4*幕後結果_最佳化!$N1543)*12/3</f>
        <v>-1.6350602489399144</v>
      </c>
      <c r="AA542" s="116">
        <f>(幕後結果!$AC$2+幕後結果!$AC$4*幕後結果_最佳化!$O1543)*12/3</f>
        <v>0.55237078352237701</v>
      </c>
      <c r="AB542" s="116">
        <f>(幕後結果!$AD$2+幕後結果!$AD$4*幕後結果_最佳化!$P1543)*12/3</f>
        <v>0.86311842332033584</v>
      </c>
      <c r="AC542" s="116">
        <f>(幕後結果!$AE$2+幕後結果!$AE$4*幕後結果_最佳化!$Q1543)*12/3</f>
        <v>1.3239307377784839</v>
      </c>
      <c r="AD542" s="116">
        <f>(幕後結果!$AF$2+幕後結果!$AF$4*幕後結果_最佳化!$R1543)*12/3</f>
        <v>-1.2492371700754359E-2</v>
      </c>
      <c r="AE542" s="116">
        <f>(幕後結果!$AG$2+幕後結果!$AG$4*幕後結果_最佳化!$S1543)*12/3</f>
        <v>-0.45005670503338524</v>
      </c>
      <c r="AF542" s="116">
        <f>(幕後結果!$AH$2+幕後結果!$AH$4*幕後結果_最佳化!$T1543)*12/3</f>
        <v>1.2535645270683462</v>
      </c>
      <c r="AG542" s="116">
        <f>(幕後結果!$AI$2+幕後結果!$AI$4*幕後結果_最佳化!$U1543)*12/3</f>
        <v>-1.4607849237489097</v>
      </c>
      <c r="AH542" s="116">
        <f>(幕後結果!$AJ$2+幕後結果!$AJ$4*幕後結果_最佳化!$V1543)*12/3</f>
        <v>1.4410057756997336</v>
      </c>
      <c r="AI542" s="90">
        <f>(幕後結果!$AK$2+幕後結果!$AK$4*幕後結果_最佳化!$W1543)*12/3</f>
        <v>-1.2536510413690549</v>
      </c>
      <c r="AJ542" s="50"/>
      <c r="AK542" s="50"/>
      <c r="AL542" s="50"/>
      <c r="AM542" s="98">
        <v>541</v>
      </c>
      <c r="AN542" s="116">
        <f t="shared" si="105"/>
        <v>1.7358414285428503E-2</v>
      </c>
      <c r="AO542" s="116">
        <f t="shared" si="106"/>
        <v>0.17797845624793496</v>
      </c>
      <c r="AP542" s="116">
        <f t="shared" si="107"/>
        <v>8.9246397341403612E-3</v>
      </c>
      <c r="AQ542" s="116">
        <f t="shared" si="108"/>
        <v>3.4926538496535216E-2</v>
      </c>
      <c r="AR542" s="116">
        <f t="shared" si="109"/>
        <v>0.19358887713631731</v>
      </c>
      <c r="AS542" s="116">
        <f t="shared" si="110"/>
        <v>1.1875708485979611E-2</v>
      </c>
      <c r="AT542" s="116">
        <f t="shared" si="111"/>
        <v>0.18457616212630734</v>
      </c>
      <c r="AU542" s="116">
        <f t="shared" si="112"/>
        <v>2.8398957197285565E-2</v>
      </c>
      <c r="AV542" s="116">
        <f t="shared" si="113"/>
        <v>0.21022471507208904</v>
      </c>
      <c r="AW542" s="116">
        <f t="shared" si="114"/>
        <v>0.13214753121798203</v>
      </c>
      <c r="AX542" s="116">
        <f t="shared" si="115"/>
        <v>1</v>
      </c>
      <c r="AY542" s="116">
        <f>SUMPRODUCT(AN542:AW542,幕後結果_最佳化!$Z$1005:$AI$1005)</f>
        <v>-4.9985940320425054E-2</v>
      </c>
      <c r="AZ542" s="116">
        <f>(SUMPRODUCT(AN542:AW542,MMULT(AN542:AW542,幕後結果!$AB$9:$AK$18)))*252</f>
        <v>4.9916722235170012E-2</v>
      </c>
      <c r="BA542" s="116">
        <f t="shared" si="116"/>
        <v>0.22342050540442793</v>
      </c>
      <c r="BB542" s="92">
        <f t="shared" si="117"/>
        <v>-0.4157449207819407</v>
      </c>
      <c r="BC542" s="50"/>
      <c r="BD542" s="50"/>
    </row>
    <row r="543" spans="1:56">
      <c r="A543" s="85">
        <v>542</v>
      </c>
      <c r="B543" s="116">
        <v>0.47959097494116354</v>
      </c>
      <c r="C543" s="116">
        <v>0.20322139474740819</v>
      </c>
      <c r="D543" s="116">
        <v>7.4414219207933341E-2</v>
      </c>
      <c r="E543" s="116">
        <v>7.8646170719644193E-2</v>
      </c>
      <c r="F543" s="116">
        <v>0.6978283669621721</v>
      </c>
      <c r="G543" s="116">
        <v>0.6088731369031708</v>
      </c>
      <c r="H543" s="116">
        <v>0.198244334084136</v>
      </c>
      <c r="I543" s="116">
        <v>0.99204128740291364</v>
      </c>
      <c r="J543" s="116">
        <v>0.82092691865493816</v>
      </c>
      <c r="K543" s="94">
        <v>3.6332621184561376E-2</v>
      </c>
      <c r="L543" s="95"/>
      <c r="M543" s="96">
        <v>542</v>
      </c>
      <c r="N543" s="119">
        <v>-5.1180174139035105E-2</v>
      </c>
      <c r="O543" s="119">
        <v>-0.83016979625055676</v>
      </c>
      <c r="P543" s="119">
        <v>-1.4436820304063065</v>
      </c>
      <c r="Q543" s="119">
        <v>-1.4142369529426175</v>
      </c>
      <c r="R543" s="119">
        <v>0.5181648368970686</v>
      </c>
      <c r="S543" s="119">
        <v>0.27638324250455981</v>
      </c>
      <c r="T543" s="119">
        <v>-0.8479089708214782</v>
      </c>
      <c r="U543" s="116">
        <v>2.4108034198434645</v>
      </c>
      <c r="V543" s="116">
        <v>0.91890328282434297</v>
      </c>
      <c r="W543" s="88">
        <v>-1.794927559257526</v>
      </c>
      <c r="X543" s="50"/>
      <c r="Y543" s="89">
        <v>542</v>
      </c>
      <c r="Z543" s="116">
        <f>(幕後結果!$AB$2+幕後結果!$AB$4*幕後結果_最佳化!$N1544)*12/3</f>
        <v>-0.11183309045212124</v>
      </c>
      <c r="AA543" s="116">
        <f>(幕後結果!$AC$2+幕後結果!$AC$4*幕後結果_最佳化!$O1544)*12/3</f>
        <v>-2.5263999982090311</v>
      </c>
      <c r="AB543" s="116">
        <f>(幕後結果!$AD$2+幕後結果!$AD$4*幕後結果_最佳化!$P1544)*12/3</f>
        <v>-0.88751035730370054</v>
      </c>
      <c r="AC543" s="116">
        <f>(幕後結果!$AE$2+幕後結果!$AE$4*幕後結果_最佳化!$Q1544)*12/3</f>
        <v>-0.62469714650947727</v>
      </c>
      <c r="AD543" s="116">
        <f>(幕後結果!$AF$2+幕後結果!$AF$4*幕後結果_最佳化!$R1544)*12/3</f>
        <v>-7.85541611905929E-2</v>
      </c>
      <c r="AE543" s="116">
        <f>(幕後結果!$AG$2+幕後結果!$AG$4*幕後結果_最佳化!$S1544)*12/3</f>
        <v>-0.68691031254359514</v>
      </c>
      <c r="AF543" s="116">
        <f>(幕後結果!$AH$2+幕後結果!$AH$4*幕後結果_最佳化!$T1544)*12/3</f>
        <v>0.52067064638261318</v>
      </c>
      <c r="AG543" s="116">
        <f>(幕後結果!$AI$2+幕後結果!$AI$4*幕後結果_最佳化!$U1544)*12/3</f>
        <v>2.0770873967702723</v>
      </c>
      <c r="AH543" s="116">
        <f>(幕後結果!$AJ$2+幕後結果!$AJ$4*幕後結果_最佳化!$V1544)*12/3</f>
        <v>0.43852754358078783</v>
      </c>
      <c r="AI543" s="90">
        <f>(幕後結果!$AK$2+幕後結果!$AK$4*幕後結果_最佳化!$W1544)*12/3</f>
        <v>-1.2805319935805002</v>
      </c>
      <c r="AJ543" s="50"/>
      <c r="AK543" s="50"/>
      <c r="AL543" s="50"/>
      <c r="AM543" s="98">
        <v>542</v>
      </c>
      <c r="AN543" s="116">
        <f t="shared" si="105"/>
        <v>0.136512323759793</v>
      </c>
      <c r="AO543" s="116">
        <f t="shared" si="106"/>
        <v>0.12751950972262638</v>
      </c>
      <c r="AP543" s="116">
        <f t="shared" si="107"/>
        <v>6.6904449396647022E-3</v>
      </c>
      <c r="AQ543" s="116">
        <f t="shared" si="108"/>
        <v>4.6599409836013744E-3</v>
      </c>
      <c r="AR543" s="116">
        <f t="shared" si="109"/>
        <v>0.13184801709548655</v>
      </c>
      <c r="AS543" s="116">
        <f t="shared" si="110"/>
        <v>0.11190774027266273</v>
      </c>
      <c r="AT543" s="116">
        <f t="shared" si="111"/>
        <v>0.12124449981333457</v>
      </c>
      <c r="AU543" s="116">
        <f t="shared" si="112"/>
        <v>0.11259870308538461</v>
      </c>
      <c r="AV543" s="116">
        <f t="shared" si="113"/>
        <v>0.11249871239262563</v>
      </c>
      <c r="AW543" s="116">
        <f t="shared" si="114"/>
        <v>0.1345201079348205</v>
      </c>
      <c r="AX543" s="116">
        <f t="shared" si="115"/>
        <v>1</v>
      </c>
      <c r="AY543" s="116">
        <f>SUMPRODUCT(AN543:AW543,幕後結果_最佳化!$Z$1005:$AI$1005)</f>
        <v>-0.13305944198584674</v>
      </c>
      <c r="AZ543" s="116">
        <f>(SUMPRODUCT(AN543:AW543,MMULT(AN543:AW543,幕後結果!$AB$9:$AK$18)))*252</f>
        <v>4.9863411146095313E-2</v>
      </c>
      <c r="BA543" s="116">
        <f t="shared" si="116"/>
        <v>0.22330116691610752</v>
      </c>
      <c r="BB543" s="92">
        <f t="shared" si="117"/>
        <v>-0.78799159187534973</v>
      </c>
      <c r="BC543" s="50"/>
      <c r="BD543" s="50"/>
    </row>
    <row r="544" spans="1:56">
      <c r="A544" s="85">
        <v>543</v>
      </c>
      <c r="B544" s="116">
        <v>0.27643035901472812</v>
      </c>
      <c r="C544" s="116">
        <v>0.97476288364833175</v>
      </c>
      <c r="D544" s="116">
        <v>0.89489759088049214</v>
      </c>
      <c r="E544" s="116">
        <v>0.90029539928137359</v>
      </c>
      <c r="F544" s="116">
        <v>0.71677488884465324</v>
      </c>
      <c r="G544" s="116">
        <v>0.22091220960399327</v>
      </c>
      <c r="H544" s="116">
        <v>0.26606308233307097</v>
      </c>
      <c r="I544" s="116">
        <v>0.9622686670219085</v>
      </c>
      <c r="J544" s="116">
        <v>0.28761751888624842</v>
      </c>
      <c r="K544" s="94">
        <v>0.71909319698723828</v>
      </c>
      <c r="L544" s="95"/>
      <c r="M544" s="96">
        <v>543</v>
      </c>
      <c r="N544" s="119">
        <v>-0.59347887275021483</v>
      </c>
      <c r="O544" s="119">
        <v>1.9559229384911672</v>
      </c>
      <c r="P544" s="119">
        <v>1.2530024412962271</v>
      </c>
      <c r="Q544" s="119">
        <v>1.2832365871718454</v>
      </c>
      <c r="R544" s="119">
        <v>0.57328724187873725</v>
      </c>
      <c r="S544" s="119">
        <v>-0.76911605297169827</v>
      </c>
      <c r="T544" s="119">
        <v>-0.62476369048848235</v>
      </c>
      <c r="U544" s="116">
        <v>1.7776420314278234</v>
      </c>
      <c r="V544" s="116">
        <v>-0.56035834550967822</v>
      </c>
      <c r="W544" s="88">
        <v>0.58014979562385394</v>
      </c>
      <c r="X544" s="50"/>
      <c r="Y544" s="89">
        <v>543</v>
      </c>
      <c r="Z544" s="116">
        <f>(幕後結果!$AB$2+幕後結果!$AB$4*幕後結果_最佳化!$N1545)*12/3</f>
        <v>-0.78512425494396254</v>
      </c>
      <c r="AA544" s="116">
        <f>(幕後結果!$AC$2+幕後結果!$AC$4*幕後結果_最佳化!$O1545)*12/3</f>
        <v>1.2659213112367043</v>
      </c>
      <c r="AB544" s="116">
        <f>(幕後結果!$AD$2+幕後結果!$AD$4*幕後結果_最佳化!$P1545)*12/3</f>
        <v>1.5673095590995263</v>
      </c>
      <c r="AC544" s="116">
        <f>(幕後結果!$AE$2+幕後結果!$AE$4*幕後結果_最佳化!$Q1545)*12/3</f>
        <v>2.4168548473948146</v>
      </c>
      <c r="AD544" s="116">
        <f>(幕後結果!$AF$2+幕後結果!$AF$4*幕後結果_最佳化!$R1545)*12/3</f>
        <v>0.7718202149181298</v>
      </c>
      <c r="AE544" s="116">
        <f>(幕後結果!$AG$2+幕後結果!$AG$4*幕後結果_最佳化!$S1545)*12/3</f>
        <v>1.1415722364965049</v>
      </c>
      <c r="AF544" s="116">
        <f>(幕後結果!$AH$2+幕後結果!$AH$4*幕後結果_最佳化!$T1545)*12/3</f>
        <v>0.58422354716726943</v>
      </c>
      <c r="AG544" s="116">
        <f>(幕後結果!$AI$2+幕後結果!$AI$4*幕後結果_最佳化!$U1545)*12/3</f>
        <v>0.82748800164450564</v>
      </c>
      <c r="AH544" s="116">
        <f>(幕後結果!$AJ$2+幕後結果!$AJ$4*幕後結果_最佳化!$V1545)*12/3</f>
        <v>0.55857007123872804</v>
      </c>
      <c r="AI544" s="90">
        <f>(幕後結果!$AK$2+幕後結果!$AK$4*幕後結果_最佳化!$W1545)*12/3</f>
        <v>7.7392171456683478E-2</v>
      </c>
      <c r="AJ544" s="50"/>
      <c r="AK544" s="50"/>
      <c r="AL544" s="50"/>
      <c r="AM544" s="98">
        <v>543</v>
      </c>
      <c r="AN544" s="116">
        <f t="shared" si="105"/>
        <v>6.3859790594648497E-3</v>
      </c>
      <c r="AO544" s="116">
        <f t="shared" si="106"/>
        <v>0.19459274082766193</v>
      </c>
      <c r="AP544" s="116">
        <f t="shared" si="107"/>
        <v>5.4826612716207951E-2</v>
      </c>
      <c r="AQ544" s="116">
        <f t="shared" si="108"/>
        <v>0.1165407858068823</v>
      </c>
      <c r="AR544" s="116">
        <f t="shared" si="109"/>
        <v>1.0091486401428913E-2</v>
      </c>
      <c r="AS544" s="116">
        <f t="shared" si="110"/>
        <v>0.15376789549916153</v>
      </c>
      <c r="AT544" s="116">
        <f t="shared" si="111"/>
        <v>0.16179064846440877</v>
      </c>
      <c r="AU544" s="116">
        <f t="shared" si="112"/>
        <v>0.13918499612325408</v>
      </c>
      <c r="AV544" s="116">
        <f t="shared" si="113"/>
        <v>7.0920982215871925E-2</v>
      </c>
      <c r="AW544" s="116">
        <f t="shared" si="114"/>
        <v>9.1897872885657664E-2</v>
      </c>
      <c r="AX544" s="116">
        <f t="shared" si="115"/>
        <v>0.99999999999999989</v>
      </c>
      <c r="AY544" s="116">
        <f>SUMPRODUCT(AN544:AW544,幕後結果_最佳化!$Z$1005:$AI$1005)</f>
        <v>-3.8026733181267411E-2</v>
      </c>
      <c r="AZ544" s="116">
        <f>(SUMPRODUCT(AN544:AW544,MMULT(AN544:AW544,幕後結果!$AB$9:$AK$18)))*252</f>
        <v>5.3204266112985753E-2</v>
      </c>
      <c r="BA544" s="116">
        <f t="shared" si="116"/>
        <v>0.23066049968077706</v>
      </c>
      <c r="BB544" s="92">
        <f t="shared" si="117"/>
        <v>-0.35084781873474691</v>
      </c>
      <c r="BC544" s="50"/>
      <c r="BD544" s="50"/>
    </row>
    <row r="545" spans="1:56">
      <c r="A545" s="85">
        <v>544</v>
      </c>
      <c r="B545" s="116">
        <v>0.15245213531355639</v>
      </c>
      <c r="C545" s="116">
        <v>0.82262054239962801</v>
      </c>
      <c r="D545" s="116">
        <v>0.37022364998201174</v>
      </c>
      <c r="E545" s="116">
        <v>0.17923434168509034</v>
      </c>
      <c r="F545" s="116">
        <v>0.80551601065500344</v>
      </c>
      <c r="G545" s="116">
        <v>0.9885306418388391</v>
      </c>
      <c r="H545" s="116">
        <v>0.28277265319042089</v>
      </c>
      <c r="I545" s="116">
        <v>0.7861057505457949</v>
      </c>
      <c r="J545" s="116">
        <v>0.69389113623832199</v>
      </c>
      <c r="K545" s="94">
        <v>0.86350788396948053</v>
      </c>
      <c r="L545" s="95"/>
      <c r="M545" s="96">
        <v>544</v>
      </c>
      <c r="N545" s="119">
        <v>-1.025973085670808</v>
      </c>
      <c r="O545" s="119">
        <v>0.92539800687692952</v>
      </c>
      <c r="P545" s="119">
        <v>-0.33126106265239291</v>
      </c>
      <c r="Q545" s="119">
        <v>-0.91828690071116692</v>
      </c>
      <c r="R545" s="119">
        <v>0.86149045002114677</v>
      </c>
      <c r="S545" s="119">
        <v>2.2744537924290826</v>
      </c>
      <c r="T545" s="119">
        <v>-0.57462445919751204</v>
      </c>
      <c r="U545" s="116">
        <v>0.7929816758705811</v>
      </c>
      <c r="V545" s="116">
        <v>0.50691034386625788</v>
      </c>
      <c r="W545" s="88">
        <v>1.0962160621958656</v>
      </c>
      <c r="X545" s="50"/>
      <c r="Y545" s="89">
        <v>544</v>
      </c>
      <c r="Z545" s="116">
        <f>(幕後結果!$AB$2+幕後結果!$AB$4*幕後結果_最佳化!$N1546)*12/3</f>
        <v>-1.3220876166467184</v>
      </c>
      <c r="AA545" s="116">
        <f>(幕後結果!$AC$2+幕後結果!$AC$4*幕後結果_最佳化!$O1546)*12/3</f>
        <v>-0.19179448994840365</v>
      </c>
      <c r="AB545" s="116">
        <f>(幕後結果!$AD$2+幕後結果!$AD$4*幕後結果_最佳化!$P1546)*12/3</f>
        <v>-3.9500041684936593E-2</v>
      </c>
      <c r="AC545" s="116">
        <f>(幕後結果!$AE$2+幕後結果!$AE$4*幕後結果_最佳化!$Q1546)*12/3</f>
        <v>0.24287449441263731</v>
      </c>
      <c r="AD545" s="116">
        <f>(幕後結果!$AF$2+幕後結果!$AF$4*幕後結果_最佳化!$R1546)*12/3</f>
        <v>0.53204256480568146</v>
      </c>
      <c r="AE545" s="116">
        <f>(幕後結果!$AG$2+幕後結果!$AG$4*幕後結果_最佳化!$S1546)*12/3</f>
        <v>1.5271453394305403</v>
      </c>
      <c r="AF545" s="116">
        <f>(幕後結果!$AH$2+幕後結果!$AH$4*幕後結果_最佳化!$T1546)*12/3</f>
        <v>0.56357586606703758</v>
      </c>
      <c r="AG545" s="116">
        <f>(幕後結果!$AI$2+幕後結果!$AI$4*幕後結果_最佳化!$U1546)*12/3</f>
        <v>-0.23679778597044909</v>
      </c>
      <c r="AH545" s="116">
        <f>(幕後結果!$AJ$2+幕後結果!$AJ$4*幕後結果_最佳化!$V1546)*12/3</f>
        <v>0.5415545756800364</v>
      </c>
      <c r="AI545" s="90">
        <f>(幕後結果!$AK$2+幕後結果!$AK$4*幕後結果_最佳化!$W1546)*12/3</f>
        <v>0.22323134800002373</v>
      </c>
      <c r="AJ545" s="50"/>
      <c r="AK545" s="50"/>
      <c r="AL545" s="50"/>
      <c r="AM545" s="98">
        <v>544</v>
      </c>
      <c r="AN545" s="116">
        <f t="shared" si="105"/>
        <v>8.4521250877059584E-2</v>
      </c>
      <c r="AO545" s="116">
        <f t="shared" si="106"/>
        <v>0.22494997711299985</v>
      </c>
      <c r="AP545" s="116">
        <f t="shared" si="107"/>
        <v>9.7290197620385453E-3</v>
      </c>
      <c r="AQ545" s="116">
        <f t="shared" si="108"/>
        <v>4.1148741112301483E-2</v>
      </c>
      <c r="AR545" s="116">
        <f t="shared" si="109"/>
        <v>9.5795243824254653E-2</v>
      </c>
      <c r="AS545" s="116">
        <f t="shared" si="110"/>
        <v>0.16494965889891042</v>
      </c>
      <c r="AT545" s="116">
        <f t="shared" si="111"/>
        <v>5.6410075721850021E-2</v>
      </c>
      <c r="AU545" s="116">
        <f t="shared" si="112"/>
        <v>3.6700165587416789E-2</v>
      </c>
      <c r="AV545" s="116">
        <f t="shared" si="113"/>
        <v>0.14793892002579093</v>
      </c>
      <c r="AW545" s="116">
        <f t="shared" si="114"/>
        <v>0.1378569470773777</v>
      </c>
      <c r="AX545" s="116">
        <f t="shared" si="115"/>
        <v>1</v>
      </c>
      <c r="AY545" s="116">
        <f>SUMPRODUCT(AN545:AW545,幕後結果_最佳化!$Z$1005:$AI$1005)</f>
        <v>-0.21587730280830417</v>
      </c>
      <c r="AZ545" s="116">
        <f>(SUMPRODUCT(AN545:AW545,MMULT(AN545:AW545,幕後結果!$AB$9:$AK$18)))*252</f>
        <v>5.8639132448511946E-2</v>
      </c>
      <c r="BA545" s="116">
        <f t="shared" si="116"/>
        <v>0.24215518257619834</v>
      </c>
      <c r="BB545" s="92">
        <f t="shared" si="117"/>
        <v>-1.0686424302600892</v>
      </c>
      <c r="BC545" s="50"/>
      <c r="BD545" s="50"/>
    </row>
    <row r="546" spans="1:56">
      <c r="A546" s="85">
        <v>545</v>
      </c>
      <c r="B546" s="116">
        <v>0.24797174130779687</v>
      </c>
      <c r="C546" s="116">
        <v>0.32343492574042254</v>
      </c>
      <c r="D546" s="116">
        <v>0.33035078798137407</v>
      </c>
      <c r="E546" s="116">
        <v>0.99847378991949687</v>
      </c>
      <c r="F546" s="116">
        <v>0.46817511855009974</v>
      </c>
      <c r="G546" s="116">
        <v>0.65016198812864867</v>
      </c>
      <c r="H546" s="116">
        <v>0.78762691950909391</v>
      </c>
      <c r="I546" s="116">
        <v>8.9134452286206978E-2</v>
      </c>
      <c r="J546" s="116">
        <v>0.10890873619984243</v>
      </c>
      <c r="K546" s="94">
        <v>0.73960959223262912</v>
      </c>
      <c r="L546" s="95"/>
      <c r="M546" s="96">
        <v>545</v>
      </c>
      <c r="N546" s="119">
        <v>-0.6808862286567603</v>
      </c>
      <c r="O546" s="119">
        <v>-0.4581149601686878</v>
      </c>
      <c r="P546" s="119">
        <v>-0.43894474219724822</v>
      </c>
      <c r="Q546" s="119">
        <v>2.9624090060809185</v>
      </c>
      <c r="R546" s="119">
        <v>-7.9857946113032055E-2</v>
      </c>
      <c r="S546" s="119">
        <v>0.38575783741029812</v>
      </c>
      <c r="T546" s="119">
        <v>0.79821426448761945</v>
      </c>
      <c r="U546" s="116">
        <v>-1.3461042303065027</v>
      </c>
      <c r="V546" s="116">
        <v>-1.2323524033936757</v>
      </c>
      <c r="W546" s="88">
        <v>0.64214226532928398</v>
      </c>
      <c r="X546" s="50"/>
      <c r="Y546" s="89">
        <v>545</v>
      </c>
      <c r="Z546" s="116">
        <f>(幕後結果!$AB$2+幕後結果!$AB$4*幕後結果_最佳化!$N1547)*12/3</f>
        <v>-0.89364489236054956</v>
      </c>
      <c r="AA546" s="116">
        <f>(幕後結果!$AC$2+幕後結果!$AC$4*幕後結果_最佳化!$O1547)*12/3</f>
        <v>-2.0683933579638474</v>
      </c>
      <c r="AB546" s="116">
        <f>(幕後結果!$AD$2+幕後結果!$AD$4*幕後結果_最佳化!$P1547)*12/3</f>
        <v>-0.16933064463416525</v>
      </c>
      <c r="AC546" s="116">
        <f>(幕後結果!$AE$2+幕後結果!$AE$4*幕後結果_最佳化!$Q1547)*12/3</f>
        <v>2.8127644175085451</v>
      </c>
      <c r="AD546" s="116">
        <f>(幕後結果!$AF$2+幕後結果!$AF$4*幕後結果_最佳化!$R1547)*12/3</f>
        <v>4.5608979925297777E-2</v>
      </c>
      <c r="AE546" s="116">
        <f>(幕後結果!$AG$2+幕後結果!$AG$4*幕後結果_最佳化!$S1547)*12/3</f>
        <v>1.8932103126551045</v>
      </c>
      <c r="AF546" s="116">
        <f>(幕後結果!$AH$2+幕後結果!$AH$4*幕後結果_最佳化!$T1547)*12/3</f>
        <v>1.4027943878884421</v>
      </c>
      <c r="AG546" s="116">
        <f>(幕後結果!$AI$2+幕後結果!$AI$4*幕後結果_最佳化!$U1547)*12/3</f>
        <v>-2.7575823501147716</v>
      </c>
      <c r="AH546" s="116">
        <f>(幕後結果!$AJ$2+幕後結果!$AJ$4*幕後結果_最佳化!$V1547)*12/3</f>
        <v>-0.98219225101894236</v>
      </c>
      <c r="AI546" s="90">
        <f>(幕後結果!$AK$2+幕後結果!$AK$4*幕後結果_最佳化!$W1547)*12/3</f>
        <v>-0.2216390910645549</v>
      </c>
      <c r="AJ546" s="50"/>
      <c r="AK546" s="50"/>
      <c r="AL546" s="50"/>
      <c r="AM546" s="98">
        <v>545</v>
      </c>
      <c r="AN546" s="116">
        <f t="shared" si="105"/>
        <v>0.15474031789251411</v>
      </c>
      <c r="AO546" s="116">
        <f t="shared" si="106"/>
        <v>3.2348143836295543E-2</v>
      </c>
      <c r="AP546" s="116">
        <f t="shared" si="107"/>
        <v>1.7128892270860778E-2</v>
      </c>
      <c r="AQ546" s="116">
        <f t="shared" si="108"/>
        <v>0.22884044992968205</v>
      </c>
      <c r="AR546" s="116">
        <f t="shared" si="109"/>
        <v>8.6890024593989965E-2</v>
      </c>
      <c r="AS546" s="116">
        <f t="shared" si="110"/>
        <v>1.8948064877902997E-2</v>
      </c>
      <c r="AT546" s="116">
        <f t="shared" si="111"/>
        <v>0.15634470910066847</v>
      </c>
      <c r="AU546" s="116">
        <f t="shared" si="112"/>
        <v>0.19176528961160386</v>
      </c>
      <c r="AV546" s="116">
        <f t="shared" si="113"/>
        <v>7.8317770624600533E-2</v>
      </c>
      <c r="AW546" s="116">
        <f t="shared" si="114"/>
        <v>3.4676337261881789E-2</v>
      </c>
      <c r="AX546" s="116">
        <f t="shared" si="115"/>
        <v>1</v>
      </c>
      <c r="AY546" s="116">
        <f>SUMPRODUCT(AN546:AW546,幕後結果_最佳化!$Z$1005:$AI$1005)</f>
        <v>0.18246284912182892</v>
      </c>
      <c r="AZ546" s="116">
        <f>(SUMPRODUCT(AN546:AW546,MMULT(AN546:AW546,幕後結果!$AB$9:$AK$18)))*252</f>
        <v>5.0668860879123138E-2</v>
      </c>
      <c r="BA546" s="116">
        <f t="shared" si="116"/>
        <v>0.22509744751800972</v>
      </c>
      <c r="BB546" s="92">
        <f t="shared" si="117"/>
        <v>0.62001080270207287</v>
      </c>
      <c r="BC546" s="50"/>
      <c r="BD546" s="50"/>
    </row>
    <row r="547" spans="1:56">
      <c r="A547" s="85">
        <v>546</v>
      </c>
      <c r="B547" s="116">
        <v>0.61725856068919649</v>
      </c>
      <c r="C547" s="116">
        <v>0.33159537730897104</v>
      </c>
      <c r="D547" s="116">
        <v>0.22097569463274236</v>
      </c>
      <c r="E547" s="116">
        <v>9.6780777879560409E-2</v>
      </c>
      <c r="F547" s="116">
        <v>0.36419338400627255</v>
      </c>
      <c r="G547" s="116">
        <v>0.8832162775439063</v>
      </c>
      <c r="H547" s="116">
        <v>0.8034718718107674</v>
      </c>
      <c r="I547" s="116">
        <v>0.83469983214668875</v>
      </c>
      <c r="J547" s="116">
        <v>0.30379942828579964</v>
      </c>
      <c r="K547" s="94">
        <v>0.88901514146389404</v>
      </c>
      <c r="L547" s="95"/>
      <c r="M547" s="96">
        <v>546</v>
      </c>
      <c r="N547" s="119">
        <v>0.29828863373839881</v>
      </c>
      <c r="O547" s="119">
        <v>-0.43551210476767482</v>
      </c>
      <c r="P547" s="119">
        <v>-0.76890216975471437</v>
      </c>
      <c r="Q547" s="119">
        <v>-1.3001150046168328</v>
      </c>
      <c r="R547" s="119">
        <v>-0.34727228770888885</v>
      </c>
      <c r="S547" s="119">
        <v>1.1912194525541049</v>
      </c>
      <c r="T547" s="119">
        <v>0.85408795659582759</v>
      </c>
      <c r="U547" s="116">
        <v>0.97290537022023227</v>
      </c>
      <c r="V547" s="116">
        <v>-0.51350393837304897</v>
      </c>
      <c r="W547" s="88">
        <v>1.2213072297579994</v>
      </c>
      <c r="X547" s="50"/>
      <c r="Y547" s="89">
        <v>546</v>
      </c>
      <c r="Z547" s="116">
        <f>(幕後結果!$AB$2+幕後結果!$AB$4*幕後結果_最佳化!$N1548)*12/3</f>
        <v>0.32205004666762249</v>
      </c>
      <c r="AA547" s="116">
        <f>(幕後結果!$AC$2+幕後結果!$AC$4*幕後結果_最佳化!$O1548)*12/3</f>
        <v>-1.9521692947140374</v>
      </c>
      <c r="AB547" s="116">
        <f>(幕後結果!$AD$2+幕後結果!$AD$4*幕後結果_最佳化!$P1548)*12/3</f>
        <v>-0.15785121932292756</v>
      </c>
      <c r="AC547" s="116">
        <f>(幕後結果!$AE$2+幕後結果!$AE$4*幕後結果_最佳化!$Q1548)*12/3</f>
        <v>-0.29376894303205847</v>
      </c>
      <c r="AD547" s="116">
        <f>(幕後結果!$AF$2+幕後結果!$AF$4*幕後結果_最佳化!$R1548)*12/3</f>
        <v>-0.55555612908070418</v>
      </c>
      <c r="AE547" s="116">
        <f>(幕後結果!$AG$2+幕後結果!$AG$4*幕後結果_最佳化!$S1548)*12/3</f>
        <v>0.25970614664435865</v>
      </c>
      <c r="AF547" s="116">
        <f>(幕後結果!$AH$2+幕後結果!$AH$4*幕後結果_最佳化!$T1548)*12/3</f>
        <v>1.9727377691451753</v>
      </c>
      <c r="AG547" s="116">
        <f>(幕後結果!$AI$2+幕後結果!$AI$4*幕後結果_最佳化!$U1548)*12/3</f>
        <v>0.48129501543617814</v>
      </c>
      <c r="AH547" s="116">
        <f>(幕後結果!$AJ$2+幕後結果!$AJ$4*幕後結果_最佳化!$V1548)*12/3</f>
        <v>-0.18722486060921872</v>
      </c>
      <c r="AI547" s="90">
        <f>(幕後結果!$AK$2+幕後結果!$AK$4*幕後結果_最佳化!$W1548)*12/3</f>
        <v>0.11834397906375888</v>
      </c>
      <c r="AJ547" s="50"/>
      <c r="AK547" s="50"/>
      <c r="AL547" s="50"/>
      <c r="AM547" s="98">
        <v>546</v>
      </c>
      <c r="AN547" s="116">
        <f t="shared" si="105"/>
        <v>9.512855154597237E-2</v>
      </c>
      <c r="AO547" s="116">
        <f t="shared" si="106"/>
        <v>2.2095019423157046E-3</v>
      </c>
      <c r="AP547" s="116">
        <f t="shared" si="107"/>
        <v>2.0585685844472793E-2</v>
      </c>
      <c r="AQ547" s="116">
        <f t="shared" si="108"/>
        <v>0.1344528839680067</v>
      </c>
      <c r="AR547" s="116">
        <f t="shared" si="109"/>
        <v>0.12676433368830289</v>
      </c>
      <c r="AS547" s="116">
        <f t="shared" si="110"/>
        <v>0.14852698043067275</v>
      </c>
      <c r="AT547" s="116">
        <f t="shared" si="111"/>
        <v>3.3854125513509532E-2</v>
      </c>
      <c r="AU547" s="116">
        <f t="shared" si="112"/>
        <v>0.11124917904762061</v>
      </c>
      <c r="AV547" s="116">
        <f t="shared" si="113"/>
        <v>0.15992396399794334</v>
      </c>
      <c r="AW547" s="116">
        <f t="shared" si="114"/>
        <v>0.16730479402118315</v>
      </c>
      <c r="AX547" s="116">
        <f t="shared" si="115"/>
        <v>0.99999999999999978</v>
      </c>
      <c r="AY547" s="116">
        <f>SUMPRODUCT(AN547:AW547,幕後結果_最佳化!$Z$1005:$AI$1005)</f>
        <v>6.3616631981484456E-2</v>
      </c>
      <c r="AZ547" s="116">
        <f>(SUMPRODUCT(AN547:AW547,MMULT(AN547:AW547,幕後結果!$AB$9:$AK$18)))*252</f>
        <v>4.337533471464658E-2</v>
      </c>
      <c r="BA547" s="116">
        <f t="shared" si="116"/>
        <v>0.20826745956737117</v>
      </c>
      <c r="BB547" s="92">
        <f t="shared" si="117"/>
        <v>9.9471285742470772E-2</v>
      </c>
      <c r="BC547" s="50"/>
      <c r="BD547" s="50"/>
    </row>
    <row r="548" spans="1:56">
      <c r="A548" s="85">
        <v>547</v>
      </c>
      <c r="B548" s="116">
        <v>0.36471639216242768</v>
      </c>
      <c r="C548" s="116">
        <v>0.97905133993382254</v>
      </c>
      <c r="D548" s="116">
        <v>0.62064711658604632</v>
      </c>
      <c r="E548" s="116">
        <v>0.6016431686593704</v>
      </c>
      <c r="F548" s="116">
        <v>6.2477694912274284E-2</v>
      </c>
      <c r="G548" s="116">
        <v>0.45619425290181637</v>
      </c>
      <c r="H548" s="116">
        <v>0.53111648191143712</v>
      </c>
      <c r="I548" s="116">
        <v>0.26420551168748774</v>
      </c>
      <c r="J548" s="116">
        <v>0.29109114740114372</v>
      </c>
      <c r="K548" s="94">
        <v>0.87740283131771912</v>
      </c>
      <c r="L548" s="95"/>
      <c r="M548" s="96">
        <v>547</v>
      </c>
      <c r="N548" s="119">
        <v>-0.34588015356846424</v>
      </c>
      <c r="O548" s="119">
        <v>2.034538607296021</v>
      </c>
      <c r="P548" s="119">
        <v>0.3071807895638714</v>
      </c>
      <c r="Q548" s="119">
        <v>0.25760254847405278</v>
      </c>
      <c r="R548" s="119">
        <v>-1.5343019354386889</v>
      </c>
      <c r="S548" s="119">
        <v>-0.11002631431159678</v>
      </c>
      <c r="T548" s="119">
        <v>7.8076706454472011E-2</v>
      </c>
      <c r="U548" s="116">
        <v>-0.63043346223786323</v>
      </c>
      <c r="V548" s="116">
        <v>-0.55019986698663359</v>
      </c>
      <c r="W548" s="88">
        <v>1.1621012558858446</v>
      </c>
      <c r="X548" s="50"/>
      <c r="Y548" s="89">
        <v>547</v>
      </c>
      <c r="Z548" s="116">
        <f>(幕後結果!$AB$2+幕後結果!$AB$4*幕後結果_最佳化!$N1549)*12/3</f>
        <v>-0.47771796687522605</v>
      </c>
      <c r="AA548" s="116">
        <f>(幕後結果!$AC$2+幕後結果!$AC$4*幕後結果_最佳化!$O1549)*12/3</f>
        <v>1.3957720690876692</v>
      </c>
      <c r="AB548" s="116">
        <f>(幕後結果!$AD$2+幕後結果!$AD$4*幕後結果_最佳化!$P1549)*12/3</f>
        <v>0.8308362921314566</v>
      </c>
      <c r="AC548" s="116">
        <f>(幕後結果!$AE$2+幕後結果!$AE$4*幕後結果_最佳化!$Q1549)*12/3</f>
        <v>1.4784973611598131</v>
      </c>
      <c r="AD548" s="116">
        <f>(幕後結果!$AF$2+幕後結果!$AF$4*幕後結果_最佳化!$R1549)*12/3</f>
        <v>-0.82368185362183299</v>
      </c>
      <c r="AE548" s="116">
        <f>(幕後結果!$AG$2+幕後結果!$AG$4*幕後結果_最佳化!$S1549)*12/3</f>
        <v>0.75013739665809398</v>
      </c>
      <c r="AF548" s="116">
        <f>(幕後結果!$AH$2+幕後結果!$AH$4*幕後結果_最佳化!$T1549)*12/3</f>
        <v>0.80623553323388231</v>
      </c>
      <c r="AG548" s="116">
        <f>(幕後結果!$AI$2+幕後結果!$AI$4*幕後結果_最佳化!$U1549)*12/3</f>
        <v>-2.1240186358184499</v>
      </c>
      <c r="AH548" s="116">
        <f>(幕後結果!$AJ$2+幕後結果!$AJ$4*幕後結果_最佳化!$V1549)*12/3</f>
        <v>0.18496537407315086</v>
      </c>
      <c r="AI548" s="90">
        <f>(幕後結果!$AK$2+幕後結果!$AK$4*幕後結果_最佳化!$W1549)*12/3</f>
        <v>-3.0637658690841285E-2</v>
      </c>
      <c r="AJ548" s="50"/>
      <c r="AK548" s="50"/>
      <c r="AL548" s="50"/>
      <c r="AM548" s="98">
        <v>547</v>
      </c>
      <c r="AN548" s="116">
        <f t="shared" si="105"/>
        <v>0.16720341882778886</v>
      </c>
      <c r="AO548" s="116">
        <f t="shared" si="106"/>
        <v>9.6060636948393785E-2</v>
      </c>
      <c r="AP548" s="116">
        <f t="shared" si="107"/>
        <v>4.9169054453251877E-2</v>
      </c>
      <c r="AQ548" s="116">
        <f t="shared" si="108"/>
        <v>0.12860137769603569</v>
      </c>
      <c r="AR548" s="116">
        <f t="shared" si="109"/>
        <v>8.0004604869510082E-3</v>
      </c>
      <c r="AS548" s="116">
        <f t="shared" si="110"/>
        <v>5.6273164380069303E-2</v>
      </c>
      <c r="AT548" s="116">
        <f t="shared" si="111"/>
        <v>0.12914094047724209</v>
      </c>
      <c r="AU548" s="116">
        <f t="shared" si="112"/>
        <v>3.0643706403755525E-2</v>
      </c>
      <c r="AV548" s="116">
        <f t="shared" si="113"/>
        <v>0.15957329039881579</v>
      </c>
      <c r="AW548" s="116">
        <f t="shared" si="114"/>
        <v>0.17533394992769613</v>
      </c>
      <c r="AX548" s="116">
        <f t="shared" si="115"/>
        <v>1</v>
      </c>
      <c r="AY548" s="116">
        <f>SUMPRODUCT(AN548:AW548,幕後結果_最佳化!$Z$1005:$AI$1005)</f>
        <v>9.5254539850427339E-2</v>
      </c>
      <c r="AZ548" s="116">
        <f>(SUMPRODUCT(AN548:AW548,MMULT(AN548:AW548,幕後結果!$AB$9:$AK$18)))*252</f>
        <v>4.8961654950293913E-2</v>
      </c>
      <c r="BA548" s="116">
        <f t="shared" si="116"/>
        <v>0.22127280662181223</v>
      </c>
      <c r="BB548" s="92">
        <f t="shared" si="117"/>
        <v>0.23660629902846103</v>
      </c>
      <c r="BC548" s="50"/>
      <c r="BD548" s="50"/>
    </row>
    <row r="549" spans="1:56">
      <c r="A549" s="85">
        <v>548</v>
      </c>
      <c r="B549" s="116">
        <v>0.8377707739939575</v>
      </c>
      <c r="C549" s="116">
        <v>0.31990591000732405</v>
      </c>
      <c r="D549" s="116">
        <v>0.57485280021646612</v>
      </c>
      <c r="E549" s="116">
        <v>0.51115517571549907</v>
      </c>
      <c r="F549" s="116">
        <v>0.69146745183372116</v>
      </c>
      <c r="G549" s="116">
        <v>0.63216495963849328</v>
      </c>
      <c r="H549" s="116">
        <v>0.44280789696251865</v>
      </c>
      <c r="I549" s="116">
        <v>0.20863653367916024</v>
      </c>
      <c r="J549" s="116">
        <v>1.901813446102163E-2</v>
      </c>
      <c r="K549" s="94">
        <v>0.36296991687330982</v>
      </c>
      <c r="L549" s="95"/>
      <c r="M549" s="96">
        <v>548</v>
      </c>
      <c r="N549" s="119">
        <v>0.98533722812494973</v>
      </c>
      <c r="O549" s="119">
        <v>-0.46796192244299423</v>
      </c>
      <c r="P549" s="119">
        <v>0.1887428067725597</v>
      </c>
      <c r="Q549" s="119">
        <v>2.7965523597920979E-2</v>
      </c>
      <c r="R549" s="119">
        <v>0.50001417514595825</v>
      </c>
      <c r="S549" s="119">
        <v>0.33759278409017701</v>
      </c>
      <c r="T549" s="119">
        <v>-0.14385395761296887</v>
      </c>
      <c r="U549" s="116">
        <v>-0.81116126404085231</v>
      </c>
      <c r="V549" s="116">
        <v>-2.074463675577586</v>
      </c>
      <c r="W549" s="88">
        <v>-0.35053152736185061</v>
      </c>
      <c r="X549" s="50"/>
      <c r="Y549" s="89">
        <v>548</v>
      </c>
      <c r="Z549" s="116">
        <f>(幕後結果!$AB$2+幕後結果!$AB$4*幕後結果_最佳化!$N1550)*12/3</f>
        <v>1.1750555017086819</v>
      </c>
      <c r="AA549" s="116">
        <f>(幕後結果!$AC$2+幕後結果!$AC$4*幕後結果_最佳化!$O1550)*12/3</f>
        <v>-1.937193242169392</v>
      </c>
      <c r="AB549" s="116">
        <f>(幕後結果!$AD$2+幕後結果!$AD$4*幕後結果_最佳化!$P1550)*12/3</f>
        <v>0.87504724634544362</v>
      </c>
      <c r="AC549" s="116">
        <f>(幕後結果!$AE$2+幕後結果!$AE$4*幕後結果_最佳化!$Q1550)*12/3</f>
        <v>0.93035573524475945</v>
      </c>
      <c r="AD549" s="116">
        <f>(幕後結果!$AF$2+幕後結果!$AF$4*幕後結果_最佳化!$R1550)*12/3</f>
        <v>0.18782278273590988</v>
      </c>
      <c r="AE549" s="116">
        <f>(幕後結果!$AG$2+幕後結果!$AG$4*幕後結果_最佳化!$S1550)*12/3</f>
        <v>0.76616875306505017</v>
      </c>
      <c r="AF549" s="116">
        <f>(幕後結果!$AH$2+幕後結果!$AH$4*幕後結果_最佳化!$T1550)*12/3</f>
        <v>1.3831548251459225</v>
      </c>
      <c r="AG549" s="116">
        <f>(幕後結果!$AI$2+幕後結果!$AI$4*幕後結果_最佳化!$U1550)*12/3</f>
        <v>-1.1583063750249138</v>
      </c>
      <c r="AH549" s="116">
        <f>(幕後結果!$AJ$2+幕後結果!$AJ$4*幕後結果_最佳化!$V1550)*12/3</f>
        <v>-1.3197323054272692</v>
      </c>
      <c r="AI549" s="90">
        <f>(幕後結果!$AK$2+幕後結果!$AK$4*幕後結果_最佳化!$W1550)*12/3</f>
        <v>-0.43460182736505448</v>
      </c>
      <c r="AJ549" s="50"/>
      <c r="AK549" s="50"/>
      <c r="AL549" s="50"/>
      <c r="AM549" s="98">
        <v>548</v>
      </c>
      <c r="AN549" s="116">
        <f t="shared" si="105"/>
        <v>0.13382475974891012</v>
      </c>
      <c r="AO549" s="116">
        <f t="shared" si="106"/>
        <v>6.6419497745742531E-2</v>
      </c>
      <c r="AP549" s="116">
        <f t="shared" si="107"/>
        <v>2.8246696244677506E-5</v>
      </c>
      <c r="AQ549" s="116">
        <f t="shared" si="108"/>
        <v>0.26992456787122804</v>
      </c>
      <c r="AR549" s="116">
        <f t="shared" si="109"/>
        <v>4.3624181277761236E-2</v>
      </c>
      <c r="AS549" s="116">
        <f t="shared" si="110"/>
        <v>0.10779175825328326</v>
      </c>
      <c r="AT549" s="116">
        <f t="shared" si="111"/>
        <v>5.3273699419367694E-2</v>
      </c>
      <c r="AU549" s="116">
        <f t="shared" si="112"/>
        <v>7.0330248921719823E-2</v>
      </c>
      <c r="AV549" s="116">
        <f t="shared" si="113"/>
        <v>0.21171317056935057</v>
      </c>
      <c r="AW549" s="116">
        <f t="shared" si="114"/>
        <v>4.306986949639207E-2</v>
      </c>
      <c r="AX549" s="116">
        <f t="shared" si="115"/>
        <v>0.99999999999999989</v>
      </c>
      <c r="AY549" s="116">
        <f>SUMPRODUCT(AN549:AW549,幕後結果_最佳化!$Z$1005:$AI$1005)</f>
        <v>0.19628097730000466</v>
      </c>
      <c r="AZ549" s="116">
        <f>(SUMPRODUCT(AN549:AW549,MMULT(AN549:AW549,幕後結果!$AB$9:$AK$18)))*252</f>
        <v>5.0128861780350968E-2</v>
      </c>
      <c r="BA549" s="116">
        <f t="shared" si="116"/>
        <v>0.22389475603584594</v>
      </c>
      <c r="BB549" s="92">
        <f t="shared" si="117"/>
        <v>0.685058373030622</v>
      </c>
      <c r="BC549" s="50"/>
      <c r="BD549" s="50"/>
    </row>
    <row r="550" spans="1:56">
      <c r="A550" s="85">
        <v>549</v>
      </c>
      <c r="B550" s="116">
        <v>0.9218174233493146</v>
      </c>
      <c r="C550" s="116">
        <v>0.46001195786954074</v>
      </c>
      <c r="D550" s="116">
        <v>0.8524209117285193</v>
      </c>
      <c r="E550" s="116">
        <v>0.88674828333336353</v>
      </c>
      <c r="F550" s="116">
        <v>8.9776912515690199E-2</v>
      </c>
      <c r="G550" s="116">
        <v>0.70314377626198588</v>
      </c>
      <c r="H550" s="116">
        <v>0.92589754395916701</v>
      </c>
      <c r="I550" s="116">
        <v>0.11858820737114106</v>
      </c>
      <c r="J550" s="116">
        <v>0.47866330981364236</v>
      </c>
      <c r="K550" s="94">
        <v>0.49256308689841832</v>
      </c>
      <c r="L550" s="95"/>
      <c r="M550" s="96">
        <v>549</v>
      </c>
      <c r="N550" s="119">
        <v>1.4174029410775317</v>
      </c>
      <c r="O550" s="119">
        <v>-0.10040359506876589</v>
      </c>
      <c r="P550" s="119">
        <v>1.0468729556906813</v>
      </c>
      <c r="Q550" s="119">
        <v>1.2094150400775032</v>
      </c>
      <c r="R550" s="119">
        <v>-1.3421300715334181</v>
      </c>
      <c r="S550" s="119">
        <v>0.53346396743865976</v>
      </c>
      <c r="T550" s="119">
        <v>1.4459012115304775</v>
      </c>
      <c r="U550" s="116">
        <v>-1.1820738112027835</v>
      </c>
      <c r="V550" s="116">
        <v>-5.350867409046884E-2</v>
      </c>
      <c r="W550" s="88">
        <v>-1.8642656471755968E-2</v>
      </c>
      <c r="X550" s="50"/>
      <c r="Y550" s="89">
        <v>549</v>
      </c>
      <c r="Z550" s="116">
        <f>(幕後結果!$AB$2+幕後結果!$AB$4*幕後結果_最佳化!$N1551)*12/3</f>
        <v>1.7114868591060872</v>
      </c>
      <c r="AA550" s="116">
        <f>(幕後結果!$AC$2+幕後結果!$AC$4*幕後結果_最佳化!$O1551)*12/3</f>
        <v>-1.3931310005220947</v>
      </c>
      <c r="AB550" s="116">
        <f>(幕後結果!$AD$2+幕後結果!$AD$4*幕後結果_最佳化!$P1551)*12/3</f>
        <v>1.785601998295024</v>
      </c>
      <c r="AC550" s="116">
        <f>(幕後結果!$AE$2+幕後結果!$AE$4*幕後結果_最佳化!$Q1551)*12/3</f>
        <v>2.0787140554915409</v>
      </c>
      <c r="AD550" s="116">
        <f>(幕後結果!$AF$2+幕後結果!$AF$4*幕後結果_最佳化!$R1551)*12/3</f>
        <v>-0.84571078894778717</v>
      </c>
      <c r="AE550" s="116">
        <f>(幕後結果!$AG$2+幕後結果!$AG$4*幕後結果_最佳化!$S1551)*12/3</f>
        <v>1.7256219456532762</v>
      </c>
      <c r="AF550" s="116">
        <f>(幕後結果!$AH$2+幕後結果!$AH$4*幕後結果_最佳化!$T1551)*12/3</f>
        <v>2.4693330123929029</v>
      </c>
      <c r="AG550" s="116">
        <f>(幕後結果!$AI$2+幕後結果!$AI$4*幕後結果_最佳化!$U1551)*12/3</f>
        <v>-1.7000459317429069</v>
      </c>
      <c r="AH550" s="116">
        <f>(幕後結果!$AJ$2+幕後結果!$AJ$4*幕後結果_最佳化!$V1551)*12/3</f>
        <v>0.51162839652160708</v>
      </c>
      <c r="AI550" s="90">
        <f>(幕後結果!$AK$2+幕後結果!$AK$4*幕後結果_最佳化!$W1551)*12/3</f>
        <v>-0.19948135402562492</v>
      </c>
      <c r="AJ550" s="50"/>
      <c r="AK550" s="50"/>
      <c r="AL550" s="50"/>
      <c r="AM550" s="98">
        <v>549</v>
      </c>
      <c r="AN550" s="116">
        <f t="shared" si="105"/>
        <v>9.7065972514072285E-2</v>
      </c>
      <c r="AO550" s="116">
        <f t="shared" si="106"/>
        <v>0.13867889918834855</v>
      </c>
      <c r="AP550" s="116">
        <f t="shared" si="107"/>
        <v>0.15302047206514599</v>
      </c>
      <c r="AQ550" s="116">
        <f t="shared" si="108"/>
        <v>3.9250621679094412E-2</v>
      </c>
      <c r="AR550" s="116">
        <f t="shared" si="109"/>
        <v>6.5453443805876643E-2</v>
      </c>
      <c r="AS550" s="116">
        <f t="shared" si="110"/>
        <v>3.098631251785219E-2</v>
      </c>
      <c r="AT550" s="116">
        <f t="shared" si="111"/>
        <v>0.1829808873273796</v>
      </c>
      <c r="AU550" s="116">
        <f t="shared" si="112"/>
        <v>0.12063681146868853</v>
      </c>
      <c r="AV550" s="116">
        <f t="shared" si="113"/>
        <v>0.14171730757607184</v>
      </c>
      <c r="AW550" s="116">
        <f t="shared" si="114"/>
        <v>3.0209271857469782E-2</v>
      </c>
      <c r="AX550" s="116">
        <f t="shared" si="115"/>
        <v>0.99999999999999989</v>
      </c>
      <c r="AY550" s="116">
        <f>SUMPRODUCT(AN550:AW550,幕後結果_最佳化!$Z$1005:$AI$1005)</f>
        <v>3.8354434513171574E-2</v>
      </c>
      <c r="AZ550" s="116">
        <f>(SUMPRODUCT(AN550:AW550,MMULT(AN550:AW550,幕後結果!$AB$9:$AK$18)))*252</f>
        <v>5.2170328720386898E-2</v>
      </c>
      <c r="BA550" s="116">
        <f t="shared" si="116"/>
        <v>0.22840825011454138</v>
      </c>
      <c r="BB550" s="92">
        <f t="shared" si="117"/>
        <v>-1.9901056483506756E-2</v>
      </c>
      <c r="BC550" s="50"/>
      <c r="BD550" s="50"/>
    </row>
    <row r="551" spans="1:56">
      <c r="A551" s="85">
        <v>550</v>
      </c>
      <c r="B551" s="116">
        <v>0.82771133673993558</v>
      </c>
      <c r="C551" s="116">
        <v>8.9687744189734575E-2</v>
      </c>
      <c r="D551" s="116">
        <v>0.10964881063668619</v>
      </c>
      <c r="E551" s="116">
        <v>0.102093233645421</v>
      </c>
      <c r="F551" s="116">
        <v>0.6468104601417346</v>
      </c>
      <c r="G551" s="116">
        <v>0.30440594660208764</v>
      </c>
      <c r="H551" s="116">
        <v>0.39013242743948884</v>
      </c>
      <c r="I551" s="116">
        <v>8.6895398789245792E-2</v>
      </c>
      <c r="J551" s="116">
        <v>0.17643797101024439</v>
      </c>
      <c r="K551" s="94">
        <v>0.68617062941208595</v>
      </c>
      <c r="L551" s="95"/>
      <c r="M551" s="96">
        <v>550</v>
      </c>
      <c r="N551" s="119">
        <v>0.94515974672671099</v>
      </c>
      <c r="O551" s="119">
        <v>-1.3426803862401806</v>
      </c>
      <c r="P551" s="119">
        <v>-1.2283979387833814</v>
      </c>
      <c r="Q551" s="119">
        <v>-1.2697141592795091</v>
      </c>
      <c r="R551" s="119">
        <v>0.37672352313040314</v>
      </c>
      <c r="S551" s="119">
        <v>-0.51177013645012781</v>
      </c>
      <c r="T551" s="119">
        <v>-0.27897389974533576</v>
      </c>
      <c r="U551" s="116">
        <v>-1.3601236519436988</v>
      </c>
      <c r="V551" s="116">
        <v>-0.92902536353854692</v>
      </c>
      <c r="W551" s="88">
        <v>0.4850248176531286</v>
      </c>
      <c r="X551" s="50"/>
      <c r="Y551" s="89">
        <v>550</v>
      </c>
      <c r="Z551" s="116">
        <f>(幕後結果!$AB$2+幕後結果!$AB$4*幕後結果_最佳化!$N1552)*12/3</f>
        <v>1.1251731337327913</v>
      </c>
      <c r="AA551" s="116">
        <f>(幕後結果!$AC$2+幕後結果!$AC$4*幕後結果_最佳化!$O1552)*12/3</f>
        <v>-3.1461098999406114</v>
      </c>
      <c r="AB551" s="116">
        <f>(幕後結果!$AD$2+幕後結果!$AD$4*幕後結果_最佳化!$P1552)*12/3</f>
        <v>-0.45306039378219004</v>
      </c>
      <c r="AC551" s="116">
        <f>(幕後結果!$AE$2+幕後結果!$AE$4*幕後結果_最佳化!$Q1552)*12/3</f>
        <v>-0.49847531819575686</v>
      </c>
      <c r="AD551" s="116">
        <f>(幕後結果!$AF$2+幕後結果!$AF$4*幕後結果_最佳化!$R1552)*12/3</f>
        <v>-0.2352866441560173</v>
      </c>
      <c r="AE551" s="116">
        <f>(幕後結果!$AG$2+幕後結果!$AG$4*幕後結果_最佳化!$S1552)*12/3</f>
        <v>-1.0759498554161189</v>
      </c>
      <c r="AF551" s="116">
        <f>(幕後結果!$AH$2+幕後結果!$AH$4*幕後結果_最佳化!$T1552)*12/3</f>
        <v>1.2831489553658455</v>
      </c>
      <c r="AG551" s="116">
        <f>(幕後結果!$AI$2+幕後結果!$AI$4*幕後結果_最佳化!$U1552)*12/3</f>
        <v>-1.7966287326258261</v>
      </c>
      <c r="AH551" s="116">
        <f>(幕後結果!$AJ$2+幕後結果!$AJ$4*幕後結果_最佳化!$V1552)*12/3</f>
        <v>-1.104133995948223</v>
      </c>
      <c r="AI551" s="90">
        <f>(幕後結果!$AK$2+幕後結果!$AK$4*幕後結果_最佳化!$W1552)*12/3</f>
        <v>-0.34949428623241358</v>
      </c>
      <c r="AJ551" s="50"/>
      <c r="AK551" s="50"/>
      <c r="AL551" s="50"/>
      <c r="AM551" s="98">
        <v>550</v>
      </c>
      <c r="AN551" s="116">
        <f t="shared" si="105"/>
        <v>0.11611972602997774</v>
      </c>
      <c r="AO551" s="116">
        <f t="shared" si="106"/>
        <v>8.3336383881583126E-2</v>
      </c>
      <c r="AP551" s="116">
        <f t="shared" si="107"/>
        <v>8.2364303823945703E-2</v>
      </c>
      <c r="AQ551" s="116">
        <f t="shared" si="108"/>
        <v>4.2955094283571797E-2</v>
      </c>
      <c r="AR551" s="116">
        <f t="shared" si="109"/>
        <v>0.1014464202061274</v>
      </c>
      <c r="AS551" s="116">
        <f t="shared" si="110"/>
        <v>8.601542020082166E-2</v>
      </c>
      <c r="AT551" s="116">
        <f t="shared" si="111"/>
        <v>0.17563147348027347</v>
      </c>
      <c r="AU551" s="116">
        <f t="shared" si="112"/>
        <v>9.3271012141537837E-2</v>
      </c>
      <c r="AV551" s="116">
        <f t="shared" si="113"/>
        <v>0.16359149387334715</v>
      </c>
      <c r="AW551" s="116">
        <f t="shared" si="114"/>
        <v>5.5268672078814238E-2</v>
      </c>
      <c r="AX551" s="116">
        <f t="shared" si="115"/>
        <v>1.0000000000000002</v>
      </c>
      <c r="AY551" s="116">
        <f>SUMPRODUCT(AN551:AW551,幕後結果_最佳化!$Z$1005:$AI$1005)</f>
        <v>0.10724821173255251</v>
      </c>
      <c r="AZ551" s="116">
        <f>(SUMPRODUCT(AN551:AW551,MMULT(AN551:AW551,幕後結果!$AB$9:$AK$18)))*252</f>
        <v>4.7548818065382061E-2</v>
      </c>
      <c r="BA551" s="116">
        <f t="shared" si="116"/>
        <v>0.21805691473874902</v>
      </c>
      <c r="BB551" s="92">
        <f t="shared" si="117"/>
        <v>0.29509823987763567</v>
      </c>
      <c r="BC551" s="50"/>
      <c r="BD551" s="50"/>
    </row>
    <row r="552" spans="1:56">
      <c r="A552" s="85">
        <v>551</v>
      </c>
      <c r="B552" s="116">
        <v>0.79253698075837353</v>
      </c>
      <c r="C552" s="116">
        <v>0.2713004782974231</v>
      </c>
      <c r="D552" s="116">
        <v>8.0639233196684978E-2</v>
      </c>
      <c r="E552" s="116">
        <v>0.84362157727171261</v>
      </c>
      <c r="F552" s="116">
        <v>0.68977964615870824</v>
      </c>
      <c r="G552" s="116">
        <v>0.13064918296908834</v>
      </c>
      <c r="H552" s="116">
        <v>0.35360753482371066</v>
      </c>
      <c r="I552" s="116">
        <v>0.45947467051614832</v>
      </c>
      <c r="J552" s="116">
        <v>0.28704705927271235</v>
      </c>
      <c r="K552" s="94">
        <v>0.93113943740395921</v>
      </c>
      <c r="L552" s="95"/>
      <c r="M552" s="96">
        <v>551</v>
      </c>
      <c r="N552" s="119">
        <v>0.81525556407687871</v>
      </c>
      <c r="O552" s="119">
        <v>-0.60888456371301103</v>
      </c>
      <c r="P552" s="119">
        <v>-1.4007846961215848</v>
      </c>
      <c r="Q552" s="119">
        <v>1.0094542221955436</v>
      </c>
      <c r="R552" s="119">
        <v>0.49522584682128129</v>
      </c>
      <c r="S552" s="119">
        <v>-1.1233276473569205</v>
      </c>
      <c r="T552" s="119">
        <v>-0.37559895247189207</v>
      </c>
      <c r="U552" s="116">
        <v>-0.10175727264188734</v>
      </c>
      <c r="V552" s="116">
        <v>-0.56203214428859549</v>
      </c>
      <c r="W552" s="88">
        <v>1.4843310184361334</v>
      </c>
      <c r="X552" s="50"/>
      <c r="Y552" s="89">
        <v>551</v>
      </c>
      <c r="Z552" s="116">
        <f>(幕後結果!$AB$2+幕後結果!$AB$4*幕後結果_最佳化!$N1553)*12/3</f>
        <v>0.96389054420665188</v>
      </c>
      <c r="AA552" s="116">
        <f>(幕後結果!$AC$2+幕後結果!$AC$4*幕後結果_最佳化!$O1553)*12/3</f>
        <v>-2.1461724769307722</v>
      </c>
      <c r="AB552" s="116">
        <f>(幕後結果!$AD$2+幕後結果!$AD$4*幕後結果_最佳化!$P1553)*12/3</f>
        <v>-0.56693485449304315</v>
      </c>
      <c r="AC552" s="116">
        <f>(幕後結果!$AE$2+幕後結果!$AE$4*幕後結果_最佳化!$Q1553)*12/3</f>
        <v>1.2328606715269981</v>
      </c>
      <c r="AD552" s="116">
        <f>(幕後結果!$AF$2+幕後結果!$AF$4*幕後結果_最佳化!$R1553)*12/3</f>
        <v>0.10265334621041694</v>
      </c>
      <c r="AE552" s="116">
        <f>(幕後結果!$AG$2+幕後結果!$AG$4*幕後結果_最佳化!$S1553)*12/3</f>
        <v>-0.12552389427668886</v>
      </c>
      <c r="AF552" s="116">
        <f>(幕後結果!$AH$2+幕後結果!$AH$4*幕後結果_最佳化!$T1553)*12/3</f>
        <v>0.9756446459130258</v>
      </c>
      <c r="AG552" s="116">
        <f>(幕後結果!$AI$2+幕後結果!$AI$4*幕後結果_最佳化!$U1553)*12/3</f>
        <v>-0.49724377342379017</v>
      </c>
      <c r="AH552" s="116">
        <f>(幕後結果!$AJ$2+幕後結果!$AJ$4*幕後結果_最佳化!$V1553)*12/3</f>
        <v>-0.45987129277504901</v>
      </c>
      <c r="AI552" s="90">
        <f>(幕後結果!$AK$2+幕後結果!$AK$4*幕後結果_最佳化!$W1553)*12/3</f>
        <v>0.32737465606652411</v>
      </c>
      <c r="AJ552" s="50"/>
      <c r="AK552" s="50"/>
      <c r="AL552" s="50"/>
      <c r="AM552" s="98">
        <v>551</v>
      </c>
      <c r="AN552" s="116">
        <f t="shared" si="105"/>
        <v>0.18647743384955451</v>
      </c>
      <c r="AO552" s="116">
        <f t="shared" si="106"/>
        <v>0.13949099496246303</v>
      </c>
      <c r="AP552" s="116">
        <f t="shared" si="107"/>
        <v>5.5373504276435496E-2</v>
      </c>
      <c r="AQ552" s="116">
        <f t="shared" si="108"/>
        <v>8.3450106390462145E-2</v>
      </c>
      <c r="AR552" s="116">
        <f t="shared" si="109"/>
        <v>0.156492970849469</v>
      </c>
      <c r="AS552" s="116">
        <f t="shared" si="110"/>
        <v>7.8256989892144489E-3</v>
      </c>
      <c r="AT552" s="116">
        <f t="shared" si="111"/>
        <v>3.0345419437318227E-3</v>
      </c>
      <c r="AU552" s="116">
        <f t="shared" si="112"/>
        <v>0.18782911187483117</v>
      </c>
      <c r="AV552" s="116">
        <f t="shared" si="113"/>
        <v>9.7515527701987473E-2</v>
      </c>
      <c r="AW552" s="116">
        <f t="shared" si="114"/>
        <v>8.2510109161850892E-2</v>
      </c>
      <c r="AX552" s="116">
        <f t="shared" si="115"/>
        <v>1.0000000000000002</v>
      </c>
      <c r="AY552" s="116">
        <f>SUMPRODUCT(AN552:AW552,幕後結果_最佳化!$Z$1005:$AI$1005)</f>
        <v>-0.27649505196240687</v>
      </c>
      <c r="AZ552" s="116">
        <f>(SUMPRODUCT(AN552:AW552,MMULT(AN552:AW552,幕後結果!$AB$9:$AK$18)))*252</f>
        <v>5.6547830218477223E-2</v>
      </c>
      <c r="BA552" s="116">
        <f t="shared" si="116"/>
        <v>0.23779787681658812</v>
      </c>
      <c r="BB552" s="92">
        <f t="shared" si="117"/>
        <v>-1.3431366849787061</v>
      </c>
      <c r="BC552" s="50"/>
      <c r="BD552" s="50"/>
    </row>
    <row r="553" spans="1:56">
      <c r="A553" s="85">
        <v>552</v>
      </c>
      <c r="B553" s="116">
        <v>0.66509812365107024</v>
      </c>
      <c r="C553" s="116">
        <v>0.91105834283077569</v>
      </c>
      <c r="D553" s="116">
        <v>0.24416159177234409</v>
      </c>
      <c r="E553" s="116">
        <v>0.46693471513830809</v>
      </c>
      <c r="F553" s="116">
        <v>0.43937559413933114</v>
      </c>
      <c r="G553" s="116">
        <v>0.87145359582425463</v>
      </c>
      <c r="H553" s="116">
        <v>0.34850575510693926</v>
      </c>
      <c r="I553" s="116">
        <v>0.94489509512830816</v>
      </c>
      <c r="J553" s="116">
        <v>8.6902401911017835E-2</v>
      </c>
      <c r="K553" s="94">
        <v>0.87984249526870184</v>
      </c>
      <c r="L553" s="95"/>
      <c r="M553" s="96">
        <v>552</v>
      </c>
      <c r="N553" s="119">
        <v>0.42641736155271542</v>
      </c>
      <c r="O553" s="119">
        <v>1.3473009870915211</v>
      </c>
      <c r="P553" s="119">
        <v>-0.69297827787905442</v>
      </c>
      <c r="Q553" s="119">
        <v>-8.2977500034196794E-2</v>
      </c>
      <c r="R553" s="119">
        <v>-0.15255249702478582</v>
      </c>
      <c r="S553" s="119">
        <v>1.1332892411857463</v>
      </c>
      <c r="T553" s="119">
        <v>-0.3893577653784126</v>
      </c>
      <c r="U553" s="116">
        <v>1.5972508149564755</v>
      </c>
      <c r="V553" s="116">
        <v>-1.3600793852472717</v>
      </c>
      <c r="W553" s="88">
        <v>1.1741997916934801</v>
      </c>
      <c r="X553" s="50"/>
      <c r="Y553" s="89">
        <v>552</v>
      </c>
      <c r="Z553" s="116">
        <f>(幕後結果!$AB$2+幕後結果!$AB$4*幕後結果_最佳化!$N1554)*12/3</f>
        <v>0.48112831953807295</v>
      </c>
      <c r="AA553" s="116">
        <f>(幕後結果!$AC$2+幕後結果!$AC$4*幕後結果_最佳化!$O1554)*12/3</f>
        <v>0.51580963632978016</v>
      </c>
      <c r="AB553" s="116">
        <f>(幕後結果!$AD$2+幕後結果!$AD$4*幕後結果_最佳化!$P1554)*12/3</f>
        <v>0.12755547573248299</v>
      </c>
      <c r="AC553" s="116">
        <f>(幕後結果!$AE$2+幕後結果!$AE$4*幕後結果_最佳化!$Q1554)*12/3</f>
        <v>0.92284243893315943</v>
      </c>
      <c r="AD553" s="116">
        <f>(幕後結果!$AF$2+幕後結果!$AF$4*幕後結果_最佳化!$R1554)*12/3</f>
        <v>-0.12506187068602104</v>
      </c>
      <c r="AE553" s="116">
        <f>(幕後結果!$AG$2+幕後結果!$AG$4*幕後結果_最佳化!$S1554)*12/3</f>
        <v>1.4070995826877146</v>
      </c>
      <c r="AF553" s="116">
        <f>(幕後結果!$AH$2+幕後結果!$AH$4*幕後結果_最佳化!$T1554)*12/3</f>
        <v>0.77184275785380907</v>
      </c>
      <c r="AG553" s="116">
        <f>(幕後結果!$AI$2+幕後結果!$AI$4*幕後結果_最佳化!$U1554)*12/3</f>
        <v>1.1719597679202147</v>
      </c>
      <c r="AH553" s="116">
        <f>(幕後結果!$AJ$2+幕後結果!$AJ$4*幕後結果_最佳化!$V1554)*12/3</f>
        <v>-0.28799287763182096</v>
      </c>
      <c r="AI553" s="90">
        <f>(幕後結果!$AK$2+幕後結果!$AK$4*幕後結果_最佳化!$W1554)*12/3</f>
        <v>0.38102313320714271</v>
      </c>
      <c r="AJ553" s="50"/>
      <c r="AK553" s="50"/>
      <c r="AL553" s="50"/>
      <c r="AM553" s="98">
        <v>552</v>
      </c>
      <c r="AN553" s="116">
        <f t="shared" si="105"/>
        <v>4.9727971699024674E-2</v>
      </c>
      <c r="AO553" s="116">
        <f t="shared" si="106"/>
        <v>0.13092030802117377</v>
      </c>
      <c r="AP553" s="116">
        <f t="shared" si="107"/>
        <v>0.10198997504748095</v>
      </c>
      <c r="AQ553" s="116">
        <f t="shared" si="108"/>
        <v>9.7294849387244794E-2</v>
      </c>
      <c r="AR553" s="116">
        <f t="shared" si="109"/>
        <v>0.17318521596333064</v>
      </c>
      <c r="AS553" s="116">
        <f t="shared" si="110"/>
        <v>1.3291716661598179E-2</v>
      </c>
      <c r="AT553" s="116">
        <f t="shared" si="111"/>
        <v>0.10293036277888017</v>
      </c>
      <c r="AU553" s="116">
        <f t="shared" si="112"/>
        <v>2.9261172273669811E-2</v>
      </c>
      <c r="AV553" s="116">
        <f t="shared" si="113"/>
        <v>0.17269637159631407</v>
      </c>
      <c r="AW553" s="116">
        <f t="shared" si="114"/>
        <v>0.12870205657128295</v>
      </c>
      <c r="AX553" s="116">
        <f t="shared" si="115"/>
        <v>1</v>
      </c>
      <c r="AY553" s="116">
        <f>SUMPRODUCT(AN553:AW553,幕後結果_最佳化!$Z$1005:$AI$1005)</f>
        <v>1.2607684163519192E-2</v>
      </c>
      <c r="AZ553" s="116">
        <f>(SUMPRODUCT(AN553:AW553,MMULT(AN553:AW553,幕後結果!$AB$9:$AK$18)))*252</f>
        <v>4.1696864441734253E-2</v>
      </c>
      <c r="BA553" s="116">
        <f t="shared" si="116"/>
        <v>0.20419810097484808</v>
      </c>
      <c r="BB553" s="92">
        <f t="shared" si="117"/>
        <v>-0.1483476863490128</v>
      </c>
      <c r="BC553" s="50"/>
      <c r="BD553" s="50"/>
    </row>
    <row r="554" spans="1:56">
      <c r="A554" s="85">
        <v>553</v>
      </c>
      <c r="B554" s="116">
        <v>0.67590071161822229</v>
      </c>
      <c r="C554" s="116">
        <v>0.89834843168706624</v>
      </c>
      <c r="D554" s="116">
        <v>0.13020913284554747</v>
      </c>
      <c r="E554" s="116">
        <v>0.2756556972538724</v>
      </c>
      <c r="F554" s="116">
        <v>0.43968920027556546</v>
      </c>
      <c r="G554" s="116">
        <v>0.14753293731784844</v>
      </c>
      <c r="H554" s="116">
        <v>0.12997723500046243</v>
      </c>
      <c r="I554" s="116">
        <v>7.6831739526143306E-2</v>
      </c>
      <c r="J554" s="116">
        <v>0.50337244194844089</v>
      </c>
      <c r="K554" s="94">
        <v>0.24492823823620213</v>
      </c>
      <c r="L554" s="95"/>
      <c r="M554" s="96">
        <v>553</v>
      </c>
      <c r="N554" s="119">
        <v>0.45626618541604502</v>
      </c>
      <c r="O554" s="119">
        <v>1.2721969905786337</v>
      </c>
      <c r="P554" s="119">
        <v>-1.1254030819640952</v>
      </c>
      <c r="Q554" s="119">
        <v>-0.59579618219330599</v>
      </c>
      <c r="R554" s="119">
        <v>-0.15175725065390794</v>
      </c>
      <c r="S554" s="119">
        <v>-1.0470730787365896</v>
      </c>
      <c r="T554" s="119">
        <v>-1.1264987485413334</v>
      </c>
      <c r="U554" s="116">
        <v>-1.4267100796628136</v>
      </c>
      <c r="V554" s="116">
        <v>8.45355902707038E-3</v>
      </c>
      <c r="W554" s="88">
        <v>-0.69053711747602864</v>
      </c>
      <c r="X554" s="50"/>
      <c r="Y554" s="89">
        <v>553</v>
      </c>
      <c r="Z554" s="116">
        <f>(幕後結果!$AB$2+幕後結果!$AB$4*幕後結果_最佳化!$N1555)*12/3</f>
        <v>0.51818713865219057</v>
      </c>
      <c r="AA554" s="116">
        <f>(幕後結果!$AC$2+幕後結果!$AC$4*幕後結果_最佳化!$O1555)*12/3</f>
        <v>0.41490426923438339</v>
      </c>
      <c r="AB554" s="116">
        <f>(幕後結果!$AD$2+幕後結果!$AD$4*幕後結果_最佳化!$P1555)*12/3</f>
        <v>-0.24553879172724746</v>
      </c>
      <c r="AC554" s="116">
        <f>(幕後結果!$AE$2+幕後結果!$AE$4*幕後結果_最佳化!$Q1555)*12/3</f>
        <v>0.43781443223155964</v>
      </c>
      <c r="AD554" s="116">
        <f>(幕後結果!$AF$2+幕後結果!$AF$4*幕後結果_最佳化!$R1555)*12/3</f>
        <v>-0.21857524942214188</v>
      </c>
      <c r="AE554" s="116">
        <f>(幕後結果!$AG$2+幕後結果!$AG$4*幕後結果_最佳化!$S1555)*12/3</f>
        <v>-0.55892209261814452</v>
      </c>
      <c r="AF554" s="116">
        <f>(幕後結果!$AH$2+幕後結果!$AH$4*幕後結果_最佳化!$T1555)*12/3</f>
        <v>0.21199265828233693</v>
      </c>
      <c r="AG554" s="116">
        <f>(幕後結果!$AI$2+幕後結果!$AI$4*幕後結果_最佳化!$U1555)*12/3</f>
        <v>-2.3909500478804553</v>
      </c>
      <c r="AH554" s="116">
        <f>(幕後結果!$AJ$2+幕後結果!$AJ$4*幕後結果_最佳化!$V1555)*12/3</f>
        <v>9.7074640173580987E-2</v>
      </c>
      <c r="AI554" s="90">
        <f>(幕後結果!$AK$2+幕後結果!$AK$4*幕後結果_最佳化!$W1555)*12/3</f>
        <v>-0.73944054232584833</v>
      </c>
      <c r="AJ554" s="50"/>
      <c r="AK554" s="50"/>
      <c r="AL554" s="50"/>
      <c r="AM554" s="98">
        <v>553</v>
      </c>
      <c r="AN554" s="116">
        <f t="shared" si="105"/>
        <v>0.14682581855471408</v>
      </c>
      <c r="AO554" s="116">
        <f t="shared" si="106"/>
        <v>8.9693309198400059E-2</v>
      </c>
      <c r="AP554" s="116">
        <f t="shared" si="107"/>
        <v>7.9954847090093512E-2</v>
      </c>
      <c r="AQ554" s="116">
        <f t="shared" si="108"/>
        <v>0.20367994157552391</v>
      </c>
      <c r="AR554" s="116">
        <f t="shared" si="109"/>
        <v>0.18672128274873465</v>
      </c>
      <c r="AS554" s="116">
        <f t="shared" si="110"/>
        <v>0.14455168443863559</v>
      </c>
      <c r="AT554" s="116">
        <f t="shared" si="111"/>
        <v>3.2971585120337592E-2</v>
      </c>
      <c r="AU554" s="116">
        <f t="shared" si="112"/>
        <v>8.0201383390673314E-2</v>
      </c>
      <c r="AV554" s="116">
        <f t="shared" si="113"/>
        <v>1.6220812949073685E-2</v>
      </c>
      <c r="AW554" s="116">
        <f t="shared" si="114"/>
        <v>1.9179334933813352E-2</v>
      </c>
      <c r="AX554" s="116">
        <f t="shared" si="115"/>
        <v>0.99999999999999978</v>
      </c>
      <c r="AY554" s="116">
        <f>SUMPRODUCT(AN554:AW554,幕後結果_最佳化!$Z$1005:$AI$1005)</f>
        <v>9.6483695656564519E-2</v>
      </c>
      <c r="AZ554" s="116">
        <f>(SUMPRODUCT(AN554:AW554,MMULT(AN554:AW554,幕後結果!$AB$9:$AK$18)))*252</f>
        <v>4.8291003057863657E-2</v>
      </c>
      <c r="BA554" s="116">
        <f t="shared" si="116"/>
        <v>0.219752140052978</v>
      </c>
      <c r="BB554" s="92">
        <f t="shared" si="117"/>
        <v>0.24383696852120088</v>
      </c>
      <c r="BC554" s="50"/>
      <c r="BD554" s="50"/>
    </row>
    <row r="555" spans="1:56">
      <c r="A555" s="85">
        <v>554</v>
      </c>
      <c r="B555" s="116">
        <v>0.19052400958771432</v>
      </c>
      <c r="C555" s="116">
        <v>0.44874212353028842</v>
      </c>
      <c r="D555" s="116">
        <v>0.35721280662596211</v>
      </c>
      <c r="E555" s="116">
        <v>0.27140804669896368</v>
      </c>
      <c r="F555" s="116">
        <v>0.60284295460873771</v>
      </c>
      <c r="G555" s="116">
        <v>6.9022871192326196E-2</v>
      </c>
      <c r="H555" s="116">
        <v>7.1177595977460095E-2</v>
      </c>
      <c r="I555" s="116">
        <v>0.97384083498268126</v>
      </c>
      <c r="J555" s="116">
        <v>0.67011153701685133</v>
      </c>
      <c r="K555" s="94">
        <v>0.35694508588787799</v>
      </c>
      <c r="L555" s="95"/>
      <c r="M555" s="96">
        <v>554</v>
      </c>
      <c r="N555" s="119">
        <v>-0.87596691681790584</v>
      </c>
      <c r="O555" s="119">
        <v>-0.12884000859766556</v>
      </c>
      <c r="P555" s="119">
        <v>-0.36591887262158007</v>
      </c>
      <c r="Q555" s="119">
        <v>-0.60856004704594646</v>
      </c>
      <c r="R555" s="119">
        <v>0.26071267499826123</v>
      </c>
      <c r="S555" s="119">
        <v>-1.4831079114355017</v>
      </c>
      <c r="T555" s="119">
        <v>-1.467076698962676</v>
      </c>
      <c r="U555" s="116">
        <v>1.9405051406944098</v>
      </c>
      <c r="V555" s="116">
        <v>0.44022117332274147</v>
      </c>
      <c r="W555" s="88">
        <v>-0.36663650873896614</v>
      </c>
      <c r="X555" s="50"/>
      <c r="Y555" s="89">
        <v>554</v>
      </c>
      <c r="Z555" s="116">
        <f>(幕後結果!$AB$2+幕後結果!$AB$4*幕後結果_最佳化!$N1556)*12/3</f>
        <v>-1.135847398171947</v>
      </c>
      <c r="AA555" s="116">
        <f>(幕後結果!$AC$2+幕後結果!$AC$4*幕後結果_最佳化!$O1556)*12/3</f>
        <v>-1.6315780614049824</v>
      </c>
      <c r="AB555" s="116">
        <f>(幕後結果!$AD$2+幕後結果!$AD$4*幕後結果_最佳化!$P1556)*12/3</f>
        <v>-0.13140613121378064</v>
      </c>
      <c r="AC555" s="116">
        <f>(幕後結果!$AE$2+幕後結果!$AE$4*幕後結果_最佳化!$Q1556)*12/3</f>
        <v>0.28583046575135018</v>
      </c>
      <c r="AD555" s="116">
        <f>(幕後結果!$AF$2+幕後結果!$AF$4*幕後結果_最佳化!$R1556)*12/3</f>
        <v>2.8731005095383649E-2</v>
      </c>
      <c r="AE555" s="116">
        <f>(幕後結果!$AG$2+幕後結果!$AG$4*幕後結果_最佳化!$S1556)*12/3</f>
        <v>-1.3478384565760357</v>
      </c>
      <c r="AF555" s="116">
        <f>(幕後結果!$AH$2+幕後結果!$AH$4*幕後結果_最佳化!$T1556)*12/3</f>
        <v>-0.22105635412953162</v>
      </c>
      <c r="AG555" s="116">
        <f>(幕後結果!$AI$2+幕後結果!$AI$4*幕後結果_最佳化!$U1556)*12/3</f>
        <v>0.92832779436562873</v>
      </c>
      <c r="AH555" s="116">
        <f>(幕後結果!$AJ$2+幕後結果!$AJ$4*幕後結果_最佳化!$V1556)*12/3</f>
        <v>0.12870500175422067</v>
      </c>
      <c r="AI555" s="90">
        <f>(幕後結果!$AK$2+幕後結果!$AK$4*幕後結果_最佳化!$W1556)*12/3</f>
        <v>-0.93652601696298232</v>
      </c>
      <c r="AJ555" s="50"/>
      <c r="AK555" s="50"/>
      <c r="AL555" s="50"/>
      <c r="AM555" s="98">
        <v>554</v>
      </c>
      <c r="AN555" s="116">
        <f t="shared" si="105"/>
        <v>1.9995892212917132E-3</v>
      </c>
      <c r="AO555" s="116">
        <f t="shared" si="106"/>
        <v>2.2194861878764762E-3</v>
      </c>
      <c r="AP555" s="116">
        <f t="shared" si="107"/>
        <v>0.13498284128733429</v>
      </c>
      <c r="AQ555" s="116">
        <f t="shared" si="108"/>
        <v>1.5804441781802753E-2</v>
      </c>
      <c r="AR555" s="116">
        <f t="shared" si="109"/>
        <v>0.11919362509144314</v>
      </c>
      <c r="AS555" s="116">
        <f t="shared" si="110"/>
        <v>4.0467441128476139E-2</v>
      </c>
      <c r="AT555" s="116">
        <f t="shared" si="111"/>
        <v>9.4556663027834005E-3</v>
      </c>
      <c r="AU555" s="116">
        <f t="shared" si="112"/>
        <v>0.25707693259377318</v>
      </c>
      <c r="AV555" s="116">
        <f t="shared" si="113"/>
        <v>0.19945228702389245</v>
      </c>
      <c r="AW555" s="116">
        <f t="shared" si="114"/>
        <v>0.21934768938132645</v>
      </c>
      <c r="AX555" s="116">
        <f t="shared" si="115"/>
        <v>1</v>
      </c>
      <c r="AY555" s="116">
        <f>SUMPRODUCT(AN555:AW555,幕後結果_最佳化!$Z$1005:$AI$1005)</f>
        <v>-0.19403919970166061</v>
      </c>
      <c r="AZ555" s="116">
        <f>(SUMPRODUCT(AN555:AW555,MMULT(AN555:AW555,幕後結果!$AB$9:$AK$18)))*252</f>
        <v>5.1245612220553405E-2</v>
      </c>
      <c r="BA555" s="116">
        <f t="shared" si="116"/>
        <v>0.2263749372623953</v>
      </c>
      <c r="BB555" s="92">
        <f t="shared" si="117"/>
        <v>-1.0466671026705578</v>
      </c>
      <c r="BC555" s="50"/>
      <c r="BD555" s="50"/>
    </row>
    <row r="556" spans="1:56">
      <c r="A556" s="85">
        <v>555</v>
      </c>
      <c r="B556" s="116">
        <v>0.3327584657099858</v>
      </c>
      <c r="C556" s="116">
        <v>0.76217868068254657</v>
      </c>
      <c r="D556" s="116">
        <v>0.16558168500814685</v>
      </c>
      <c r="E556" s="116">
        <v>0.17072650514836263</v>
      </c>
      <c r="F556" s="116">
        <v>0.2197452187948048</v>
      </c>
      <c r="G556" s="116">
        <v>0.90371463584277656</v>
      </c>
      <c r="H556" s="116">
        <v>0.96164396071093394</v>
      </c>
      <c r="I556" s="116">
        <v>0.52535226954823444</v>
      </c>
      <c r="J556" s="116">
        <v>0.61590479541294285</v>
      </c>
      <c r="K556" s="94">
        <v>0.51125121916308802</v>
      </c>
      <c r="L556" s="95"/>
      <c r="M556" s="96">
        <v>555</v>
      </c>
      <c r="N556" s="119">
        <v>-0.4323088835931187</v>
      </c>
      <c r="O556" s="119">
        <v>0.71332828510765001</v>
      </c>
      <c r="P556" s="119">
        <v>-0.97177324283206423</v>
      </c>
      <c r="Q556" s="119">
        <v>-0.95129822003387177</v>
      </c>
      <c r="R556" s="119">
        <v>-0.77305397556022648</v>
      </c>
      <c r="S556" s="119">
        <v>1.3030118138935964</v>
      </c>
      <c r="T556" s="119">
        <v>1.7700904236812394</v>
      </c>
      <c r="U556" s="116">
        <v>6.3591549177006129E-2</v>
      </c>
      <c r="V556" s="116">
        <v>0.29474274230224601</v>
      </c>
      <c r="W556" s="88">
        <v>2.8206363790900472E-2</v>
      </c>
      <c r="X556" s="50"/>
      <c r="Y556" s="89">
        <v>555</v>
      </c>
      <c r="Z556" s="116">
        <f>(幕後結果!$AB$2+幕後結果!$AB$4*幕後結果_最佳化!$N1557)*12/3</f>
        <v>-0.58502359093974765</v>
      </c>
      <c r="AA556" s="116">
        <f>(幕後結果!$AC$2+幕後結果!$AC$4*幕後結果_最佳化!$O1557)*12/3</f>
        <v>-0.43246147432831483</v>
      </c>
      <c r="AB556" s="116">
        <f>(幕後結果!$AD$2+幕後結果!$AD$4*幕後結果_最佳化!$P1557)*12/3</f>
        <v>-0.4368869979383605</v>
      </c>
      <c r="AC556" s="116">
        <f>(幕後結果!$AE$2+幕後結果!$AE$4*幕後結果_最佳化!$Q1557)*12/3</f>
        <v>6.6611696217084182E-2</v>
      </c>
      <c r="AD556" s="116">
        <f>(幕後結果!$AF$2+幕後結果!$AF$4*幕後結果_最佳化!$R1557)*12/3</f>
        <v>-0.67837440631946666</v>
      </c>
      <c r="AE556" s="116">
        <f>(幕後結果!$AG$2+幕後結果!$AG$4*幕後結果_最佳化!$S1557)*12/3</f>
        <v>0.59447328828646051</v>
      </c>
      <c r="AF556" s="116">
        <f>(幕後結果!$AH$2+幕後結果!$AH$4*幕後結果_最佳化!$T1557)*12/3</f>
        <v>2.4908682228465935</v>
      </c>
      <c r="AG556" s="116">
        <f>(幕後結果!$AI$2+幕後結果!$AI$4*幕後結果_最佳化!$U1557)*12/3</f>
        <v>-1.0613394320811489</v>
      </c>
      <c r="AH556" s="116">
        <f>(幕後結果!$AJ$2+幕後結果!$AJ$4*幕後結果_最佳化!$V1557)*12/3</f>
        <v>0.61757288858060777</v>
      </c>
      <c r="AI556" s="90">
        <f>(幕後結果!$AK$2+幕後結果!$AK$4*幕後結果_最佳化!$W1557)*12/3</f>
        <v>-0.41174092773163135</v>
      </c>
      <c r="AJ556" s="50"/>
      <c r="AK556" s="50"/>
      <c r="AL556" s="50"/>
      <c r="AM556" s="98">
        <v>555</v>
      </c>
      <c r="AN556" s="116">
        <f t="shared" si="105"/>
        <v>2.0916522210493609E-2</v>
      </c>
      <c r="AO556" s="116">
        <f t="shared" si="106"/>
        <v>0.18275924930129644</v>
      </c>
      <c r="AP556" s="116">
        <f t="shared" si="107"/>
        <v>7.5103929402118394E-2</v>
      </c>
      <c r="AQ556" s="116">
        <f t="shared" si="108"/>
        <v>0.1186348626919594</v>
      </c>
      <c r="AR556" s="116">
        <f t="shared" si="109"/>
        <v>5.6950345957369872E-4</v>
      </c>
      <c r="AS556" s="116">
        <f t="shared" si="110"/>
        <v>8.4827918641891722E-2</v>
      </c>
      <c r="AT556" s="116">
        <f t="shared" si="111"/>
        <v>0.18381158909894732</v>
      </c>
      <c r="AU556" s="116">
        <f t="shared" si="112"/>
        <v>0.18018884088166176</v>
      </c>
      <c r="AV556" s="116">
        <f t="shared" si="113"/>
        <v>2.2431809101364233E-2</v>
      </c>
      <c r="AW556" s="116">
        <f t="shared" si="114"/>
        <v>0.13075577521069343</v>
      </c>
      <c r="AX556" s="116">
        <f t="shared" si="115"/>
        <v>1</v>
      </c>
      <c r="AY556" s="116">
        <f>SUMPRODUCT(AN556:AW556,幕後結果_最佳化!$Z$1005:$AI$1005)</f>
        <v>-6.6074776957452591E-2</v>
      </c>
      <c r="AZ556" s="116">
        <f>(SUMPRODUCT(AN556:AW556,MMULT(AN556:AW556,幕後結果!$AB$9:$AK$18)))*252</f>
        <v>5.1050247128320785E-2</v>
      </c>
      <c r="BA556" s="116">
        <f t="shared" si="116"/>
        <v>0.22594301743652268</v>
      </c>
      <c r="BB556" s="92">
        <f t="shared" si="117"/>
        <v>-0.48231088614220347</v>
      </c>
      <c r="BC556" s="50"/>
      <c r="BD556" s="50"/>
    </row>
    <row r="557" spans="1:56">
      <c r="A557" s="85">
        <v>556</v>
      </c>
      <c r="B557" s="116">
        <v>9.7224549862347187E-2</v>
      </c>
      <c r="C557" s="116">
        <v>0.13996591817887416</v>
      </c>
      <c r="D557" s="116">
        <v>0.61470537551422777</v>
      </c>
      <c r="E557" s="116">
        <v>0.95563479312479416</v>
      </c>
      <c r="F557" s="116">
        <v>0.50984671212446653</v>
      </c>
      <c r="G557" s="116">
        <v>0.82223122998589759</v>
      </c>
      <c r="H557" s="116">
        <v>0.55645495164958048</v>
      </c>
      <c r="I557" s="116">
        <v>0.1519807065397365</v>
      </c>
      <c r="J557" s="116">
        <v>0.74373244864200783</v>
      </c>
      <c r="K557" s="94">
        <v>0.97986237221702743</v>
      </c>
      <c r="L557" s="95"/>
      <c r="M557" s="96">
        <v>556</v>
      </c>
      <c r="N557" s="119">
        <v>-1.2975293893579833</v>
      </c>
      <c r="O557" s="119">
        <v>-1.0804724774145047</v>
      </c>
      <c r="P557" s="119">
        <v>0.29160421940149284</v>
      </c>
      <c r="Q557" s="119">
        <v>1.7021331347127575</v>
      </c>
      <c r="R557" s="119">
        <v>2.4684553622506936E-2</v>
      </c>
      <c r="S557" s="119">
        <v>0.92390161911142243</v>
      </c>
      <c r="T557" s="119">
        <v>0.14198722464644345</v>
      </c>
      <c r="U557" s="116">
        <v>-1.0279753712261364</v>
      </c>
      <c r="V557" s="116">
        <v>0.6548953990581442</v>
      </c>
      <c r="W557" s="88">
        <v>2.0509146874150086</v>
      </c>
      <c r="X557" s="50"/>
      <c r="Y557" s="89">
        <v>556</v>
      </c>
      <c r="Z557" s="116">
        <f>(幕後結果!$AB$2+幕後結果!$AB$4*幕後結果_最佳化!$N1558)*12/3</f>
        <v>-1.6592384532666113</v>
      </c>
      <c r="AA557" s="116">
        <f>(幕後結果!$AC$2+幕後結果!$AC$4*幕後結果_最佳化!$O1558)*12/3</f>
        <v>-2.9796244903385669</v>
      </c>
      <c r="AB557" s="116">
        <f>(幕後結果!$AD$2+幕後結果!$AD$4*幕後結果_最佳化!$P1558)*12/3</f>
        <v>0.21435409684767393</v>
      </c>
      <c r="AC557" s="116">
        <f>(幕後結果!$AE$2+幕後結果!$AE$4*幕後結果_最佳化!$Q1558)*12/3</f>
        <v>1.9266755497964183</v>
      </c>
      <c r="AD557" s="116">
        <f>(幕後結果!$AF$2+幕後結果!$AF$4*幕後結果_最佳化!$R1558)*12/3</f>
        <v>3.7483460781592412E-2</v>
      </c>
      <c r="AE557" s="116">
        <f>(幕後結果!$AG$2+幕後結果!$AG$4*幕後結果_最佳化!$S1558)*12/3</f>
        <v>1.4451176659031149</v>
      </c>
      <c r="AF557" s="116">
        <f>(幕後結果!$AH$2+幕後結果!$AH$4*幕後結果_最佳化!$T1558)*12/3</f>
        <v>0.8411982584927854</v>
      </c>
      <c r="AG557" s="116">
        <f>(幕後結果!$AI$2+幕後結果!$AI$4*幕後結果_最佳化!$U1558)*12/3</f>
        <v>-2.618192933772634</v>
      </c>
      <c r="AH557" s="116">
        <f>(幕後結果!$AJ$2+幕後結果!$AJ$4*幕後結果_最佳化!$V1558)*12/3</f>
        <v>-4.3418885637680621E-2</v>
      </c>
      <c r="AI557" s="90">
        <f>(幕後結果!$AK$2+幕後結果!$AK$4*幕後結果_最佳化!$W1558)*12/3</f>
        <v>0.22140748318170492</v>
      </c>
      <c r="AJ557" s="50"/>
      <c r="AK557" s="50"/>
      <c r="AL557" s="50"/>
      <c r="AM557" s="98">
        <v>556</v>
      </c>
      <c r="AN557" s="116">
        <f t="shared" si="105"/>
        <v>4.7968091659442831E-2</v>
      </c>
      <c r="AO557" s="116">
        <f t="shared" si="106"/>
        <v>1.0403532986278772E-2</v>
      </c>
      <c r="AP557" s="116">
        <f t="shared" si="107"/>
        <v>0.12735524112162477</v>
      </c>
      <c r="AQ557" s="116">
        <f t="shared" si="108"/>
        <v>6.0025499038184563E-2</v>
      </c>
      <c r="AR557" s="116">
        <f t="shared" si="109"/>
        <v>0.18761393866011716</v>
      </c>
      <c r="AS557" s="116">
        <f t="shared" si="110"/>
        <v>0.10034149244399104</v>
      </c>
      <c r="AT557" s="116">
        <f t="shared" si="111"/>
        <v>5.8308256195716557E-3</v>
      </c>
      <c r="AU557" s="116">
        <f t="shared" si="112"/>
        <v>0.21955832914559226</v>
      </c>
      <c r="AV557" s="116">
        <f t="shared" si="113"/>
        <v>0.12162533049034573</v>
      </c>
      <c r="AW557" s="116">
        <f t="shared" si="114"/>
        <v>0.11927771883485122</v>
      </c>
      <c r="AX557" s="116">
        <f t="shared" si="115"/>
        <v>1</v>
      </c>
      <c r="AY557" s="116">
        <f>SUMPRODUCT(AN557:AW557,幕後結果_最佳化!$Z$1005:$AI$1005)</f>
        <v>-9.4897871258147415E-2</v>
      </c>
      <c r="AZ557" s="116">
        <f>(SUMPRODUCT(AN557:AW557,MMULT(AN557:AW557,幕後結果!$AB$9:$AK$18)))*252</f>
        <v>4.7652679033100789E-2</v>
      </c>
      <c r="BA557" s="116">
        <f t="shared" si="116"/>
        <v>0.21829493588514781</v>
      </c>
      <c r="BB557" s="92">
        <f t="shared" si="117"/>
        <v>-0.63124630307799456</v>
      </c>
      <c r="BC557" s="50"/>
      <c r="BD557" s="50"/>
    </row>
    <row r="558" spans="1:56">
      <c r="A558" s="85">
        <v>557</v>
      </c>
      <c r="B558" s="116">
        <v>0.25515200907864055</v>
      </c>
      <c r="C558" s="116">
        <v>4.5443077636777796E-2</v>
      </c>
      <c r="D558" s="116">
        <v>0.71355489318683563</v>
      </c>
      <c r="E558" s="116">
        <v>0.77381468182518365</v>
      </c>
      <c r="F558" s="116">
        <v>0.52076962801292015</v>
      </c>
      <c r="G558" s="116">
        <v>0.74863198815111698</v>
      </c>
      <c r="H558" s="116">
        <v>0.57173771855739064</v>
      </c>
      <c r="I558" s="116">
        <v>0.18114491105098196</v>
      </c>
      <c r="J558" s="116">
        <v>0.342829032841939</v>
      </c>
      <c r="K558" s="94">
        <v>0.12761797190261048</v>
      </c>
      <c r="L558" s="95"/>
      <c r="M558" s="96">
        <v>557</v>
      </c>
      <c r="N558" s="119">
        <v>-0.65836437995167307</v>
      </c>
      <c r="O558" s="119">
        <v>-1.690741652825466</v>
      </c>
      <c r="P558" s="119">
        <v>0.56380005609984207</v>
      </c>
      <c r="Q558" s="119">
        <v>0.75146869107876935</v>
      </c>
      <c r="R558" s="119">
        <v>5.2085277401446535E-2</v>
      </c>
      <c r="S558" s="119">
        <v>0.67019102619581916</v>
      </c>
      <c r="T558" s="119">
        <v>0.18080000028591434</v>
      </c>
      <c r="U558" s="116">
        <v>-0.91101053641305718</v>
      </c>
      <c r="V558" s="116">
        <v>-0.40475437938833508</v>
      </c>
      <c r="W558" s="88">
        <v>-1.1377235325941604</v>
      </c>
      <c r="X558" s="50"/>
      <c r="Y558" s="89">
        <v>557</v>
      </c>
      <c r="Z558" s="116">
        <f>(幕後結果!$AB$2+幕後結果!$AB$4*幕後結果_最佳化!$N1559)*12/3</f>
        <v>-0.86568288216212663</v>
      </c>
      <c r="AA558" s="116">
        <f>(幕後結果!$AC$2+幕後結果!$AC$4*幕後結果_最佳化!$O1559)*12/3</f>
        <v>-3.7650860206151067</v>
      </c>
      <c r="AB558" s="116">
        <f>(幕後結果!$AD$2+幕後結果!$AD$4*幕後結果_最佳化!$P1559)*12/3</f>
        <v>0.5805834020459758</v>
      </c>
      <c r="AC558" s="116">
        <f>(幕後結果!$AE$2+幕後結果!$AE$4*幕後結果_最佳化!$Q1559)*12/3</f>
        <v>1.2339449220197229</v>
      </c>
      <c r="AD558" s="116">
        <f>(幕後結果!$AF$2+幕後結果!$AF$4*幕後結果_最佳化!$R1559)*12/3</f>
        <v>-8.820035520628676E-2</v>
      </c>
      <c r="AE558" s="116">
        <f>(幕後結果!$AG$2+幕後結果!$AG$4*幕後結果_最佳化!$S1559)*12/3</f>
        <v>0.76831045063392367</v>
      </c>
      <c r="AF558" s="116">
        <f>(幕後結果!$AH$2+幕後結果!$AH$4*幕後結果_最佳化!$T1559)*12/3</f>
        <v>1.1597270938303965</v>
      </c>
      <c r="AG558" s="116">
        <f>(幕後結果!$AI$2+幕後結果!$AI$4*幕後結果_最佳化!$U1559)*12/3</f>
        <v>-2.1187697852801897</v>
      </c>
      <c r="AH558" s="116">
        <f>(幕後結果!$AJ$2+幕後結果!$AJ$4*幕後結果_最佳化!$V1559)*12/3</f>
        <v>-0.81206597308669171</v>
      </c>
      <c r="AI558" s="90">
        <f>(幕後結果!$AK$2+幕後結果!$AK$4*幕後結果_最佳化!$W1559)*12/3</f>
        <v>-1.2423368954407048</v>
      </c>
      <c r="AJ558" s="50"/>
      <c r="AK558" s="50"/>
      <c r="AL558" s="50"/>
      <c r="AM558" s="98">
        <v>557</v>
      </c>
      <c r="AN558" s="116">
        <f t="shared" si="105"/>
        <v>4.2657445941009633E-2</v>
      </c>
      <c r="AO558" s="116">
        <f t="shared" si="106"/>
        <v>0.24547299807328907</v>
      </c>
      <c r="AP558" s="116">
        <f t="shared" si="107"/>
        <v>3.4017795536562034E-2</v>
      </c>
      <c r="AQ558" s="116">
        <f t="shared" si="108"/>
        <v>8.3724914009019311E-2</v>
      </c>
      <c r="AR558" s="116">
        <f t="shared" si="109"/>
        <v>0.1696733084844276</v>
      </c>
      <c r="AS558" s="116">
        <f t="shared" si="110"/>
        <v>2.4008590050583537E-2</v>
      </c>
      <c r="AT558" s="116">
        <f t="shared" si="111"/>
        <v>0.10508917325893857</v>
      </c>
      <c r="AU558" s="116">
        <f t="shared" si="112"/>
        <v>0.24161502957612752</v>
      </c>
      <c r="AV558" s="116">
        <f t="shared" si="113"/>
        <v>7.6079628011051885E-3</v>
      </c>
      <c r="AW558" s="116">
        <f t="shared" si="114"/>
        <v>4.6132782268937557E-2</v>
      </c>
      <c r="AX558" s="116">
        <f t="shared" si="115"/>
        <v>1</v>
      </c>
      <c r="AY558" s="116">
        <f>SUMPRODUCT(AN558:AW558,幕後結果_最佳化!$Z$1005:$AI$1005)</f>
        <v>-0.34281572320049569</v>
      </c>
      <c r="AZ558" s="116">
        <f>(SUMPRODUCT(AN558:AW558,MMULT(AN558:AW558,幕後結果!$AB$9:$AK$18)))*252</f>
        <v>5.8837370083196672E-2</v>
      </c>
      <c r="BA558" s="116">
        <f t="shared" si="116"/>
        <v>0.24256415663324346</v>
      </c>
      <c r="BB558" s="92">
        <f t="shared" si="117"/>
        <v>-1.5901596037690644</v>
      </c>
      <c r="BC558" s="50"/>
      <c r="BD558" s="50"/>
    </row>
    <row r="559" spans="1:56">
      <c r="A559" s="85">
        <v>558</v>
      </c>
      <c r="B559" s="116">
        <v>0.10991223665606409</v>
      </c>
      <c r="C559" s="116">
        <v>0.15741108298369166</v>
      </c>
      <c r="D559" s="116">
        <v>0.55424371131604611</v>
      </c>
      <c r="E559" s="116">
        <v>0.85028156184877624</v>
      </c>
      <c r="F559" s="116">
        <v>0.13705223196070238</v>
      </c>
      <c r="G559" s="116">
        <v>0.81177638918595818</v>
      </c>
      <c r="H559" s="116">
        <v>0.74472047007563158</v>
      </c>
      <c r="I559" s="116">
        <v>0.55576597203735845</v>
      </c>
      <c r="J559" s="116">
        <v>3.1092124763589801E-2</v>
      </c>
      <c r="K559" s="94">
        <v>0.34414635717770348</v>
      </c>
      <c r="L559" s="95"/>
      <c r="M559" s="96">
        <v>558</v>
      </c>
      <c r="N559" s="119">
        <v>-1.22699499169783</v>
      </c>
      <c r="O559" s="119">
        <v>-1.0051551118158439</v>
      </c>
      <c r="P559" s="119">
        <v>0.13639050763277774</v>
      </c>
      <c r="Q559" s="119">
        <v>1.0376417431779199</v>
      </c>
      <c r="R559" s="119">
        <v>-1.0936592245457364</v>
      </c>
      <c r="S559" s="119">
        <v>0.88446134257559761</v>
      </c>
      <c r="T559" s="119">
        <v>0.65796743025525428</v>
      </c>
      <c r="U559" s="116">
        <v>0.14024292732925783</v>
      </c>
      <c r="V559" s="116">
        <v>-1.8649797012373257</v>
      </c>
      <c r="W559" s="88">
        <v>-0.40117305912376766</v>
      </c>
      <c r="X559" s="50"/>
      <c r="Y559" s="89">
        <v>558</v>
      </c>
      <c r="Z559" s="116">
        <f>(幕後結果!$AB$2+幕後結果!$AB$4*幕後結果_最佳化!$N1560)*12/3</f>
        <v>-1.5716664438574848</v>
      </c>
      <c r="AA559" s="116">
        <f>(幕後結果!$AC$2+幕後結果!$AC$4*幕後結果_最佳化!$O1560)*12/3</f>
        <v>-2.8697032814772125</v>
      </c>
      <c r="AB559" s="116">
        <f>(幕後結果!$AD$2+幕後結果!$AD$4*幕後結果_最佳化!$P1560)*12/3</f>
        <v>0.10884070710762067</v>
      </c>
      <c r="AC559" s="116">
        <f>(幕後結果!$AE$2+幕後結果!$AE$4*幕後結果_最佳化!$Q1560)*12/3</f>
        <v>1.4254605242994092</v>
      </c>
      <c r="AD559" s="116">
        <f>(幕後結果!$AF$2+幕後結果!$AF$4*幕後結果_最佳化!$R1560)*12/3</f>
        <v>-0.77939565566313729</v>
      </c>
      <c r="AE559" s="116">
        <f>(幕後結果!$AG$2+幕後結果!$AG$4*幕後結果_最佳化!$S1560)*12/3</f>
        <v>0.9469648094908566</v>
      </c>
      <c r="AF559" s="116">
        <f>(幕後結果!$AH$2+幕後結果!$AH$4*幕後結果_最佳化!$T1560)*12/3</f>
        <v>1.13303095211126</v>
      </c>
      <c r="AG559" s="116">
        <f>(幕後結果!$AI$2+幕後結果!$AI$4*幕後結果_最佳化!$U1560)*12/3</f>
        <v>-1.4136274450305735</v>
      </c>
      <c r="AH559" s="116">
        <f>(幕後結果!$AJ$2+幕後結果!$AJ$4*幕後結果_最佳化!$V1560)*12/3</f>
        <v>-1.6314261362195446</v>
      </c>
      <c r="AI559" s="90">
        <f>(幕後結果!$AK$2+幕後結果!$AK$4*幕後結果_最佳化!$W1560)*12/3</f>
        <v>-1.1293889374083632</v>
      </c>
      <c r="AJ559" s="50"/>
      <c r="AK559" s="50"/>
      <c r="AL559" s="50"/>
      <c r="AM559" s="98">
        <v>558</v>
      </c>
      <c r="AN559" s="116">
        <f t="shared" si="105"/>
        <v>3.8746027444468624E-2</v>
      </c>
      <c r="AO559" s="116">
        <f t="shared" si="106"/>
        <v>0.10968640624248666</v>
      </c>
      <c r="AP559" s="116">
        <f t="shared" si="107"/>
        <v>7.4011480524323978E-2</v>
      </c>
      <c r="AQ559" s="116">
        <f t="shared" si="108"/>
        <v>0.11832514998122634</v>
      </c>
      <c r="AR559" s="116">
        <f t="shared" si="109"/>
        <v>0.15036161167418324</v>
      </c>
      <c r="AS559" s="116">
        <f t="shared" si="110"/>
        <v>0.20271108436660726</v>
      </c>
      <c r="AT559" s="116">
        <f t="shared" si="111"/>
        <v>2.3675323144710436E-2</v>
      </c>
      <c r="AU559" s="116">
        <f t="shared" si="112"/>
        <v>6.396398353619609E-2</v>
      </c>
      <c r="AV559" s="116">
        <f t="shared" si="113"/>
        <v>0.159362993799608</v>
      </c>
      <c r="AW559" s="116">
        <f t="shared" si="114"/>
        <v>5.9155939286189403E-2</v>
      </c>
      <c r="AX559" s="116">
        <f t="shared" si="115"/>
        <v>0.99999999999999989</v>
      </c>
      <c r="AY559" s="116">
        <f>SUMPRODUCT(AN559:AW559,幕後結果_最佳化!$Z$1005:$AI$1005)</f>
        <v>2.0298801133680301E-2</v>
      </c>
      <c r="AZ559" s="116">
        <f>(SUMPRODUCT(AN559:AW559,MMULT(AN559:AW559,幕後結果!$AB$9:$AK$18)))*252</f>
        <v>4.863976299290048E-2</v>
      </c>
      <c r="BA559" s="116">
        <f t="shared" si="116"/>
        <v>0.22054424271084586</v>
      </c>
      <c r="BB559" s="92">
        <f t="shared" si="117"/>
        <v>-0.10247920593398571</v>
      </c>
      <c r="BC559" s="50"/>
      <c r="BD559" s="50"/>
    </row>
    <row r="560" spans="1:56">
      <c r="A560" s="85">
        <v>559</v>
      </c>
      <c r="B560" s="116">
        <v>0.65564039462209323</v>
      </c>
      <c r="C560" s="116">
        <v>0.41959038323070641</v>
      </c>
      <c r="D560" s="116">
        <v>0.5949213755797238</v>
      </c>
      <c r="E560" s="116">
        <v>5.4332867677762131E-2</v>
      </c>
      <c r="F560" s="116">
        <v>0.53082471627941819</v>
      </c>
      <c r="G560" s="116">
        <v>0.58539023602350126</v>
      </c>
      <c r="H560" s="116">
        <v>0.30894371729232062</v>
      </c>
      <c r="I560" s="116">
        <v>0.18816143416239495</v>
      </c>
      <c r="J560" s="116">
        <v>0.33170586662205293</v>
      </c>
      <c r="K560" s="94">
        <v>0.83798088036740537</v>
      </c>
      <c r="L560" s="95"/>
      <c r="M560" s="96">
        <v>559</v>
      </c>
      <c r="N560" s="119">
        <v>0.40059380049851628</v>
      </c>
      <c r="O560" s="119">
        <v>-0.20294148767737655</v>
      </c>
      <c r="P560" s="119">
        <v>0.24022317464202506</v>
      </c>
      <c r="Q560" s="119">
        <v>-1.6042192392832981</v>
      </c>
      <c r="R560" s="119">
        <v>7.7343146874120194E-2</v>
      </c>
      <c r="S560" s="119">
        <v>0.21570265961059168</v>
      </c>
      <c r="T560" s="119">
        <v>-0.498846630104615</v>
      </c>
      <c r="U560" s="116">
        <v>-0.88469182069975816</v>
      </c>
      <c r="V560" s="116">
        <v>-0.43520761836152844</v>
      </c>
      <c r="W560" s="88">
        <v>0.98619335542662556</v>
      </c>
      <c r="X560" s="50"/>
      <c r="Y560" s="89">
        <v>559</v>
      </c>
      <c r="Z560" s="116">
        <f>(幕後結果!$AB$2+幕後結果!$AB$4*幕後結果_最佳化!$N1561)*12/3</f>
        <v>0.44906706706220456</v>
      </c>
      <c r="AA560" s="116">
        <f>(幕後結果!$AC$2+幕後結果!$AC$4*幕後結果_最佳化!$O1561)*12/3</f>
        <v>-1.6227812315595898</v>
      </c>
      <c r="AB560" s="116">
        <f>(幕後結果!$AD$2+幕後結果!$AD$4*幕後結果_最佳化!$P1561)*12/3</f>
        <v>0.77042952479324533</v>
      </c>
      <c r="AC560" s="116">
        <f>(幕後結果!$AE$2+幕後結果!$AE$4*幕後結果_最佳化!$Q1561)*12/3</f>
        <v>-0.23006840498897918</v>
      </c>
      <c r="AD560" s="116">
        <f>(幕後結果!$AF$2+幕後結果!$AF$4*幕後結果_最佳化!$R1561)*12/3</f>
        <v>-0.17550130119272792</v>
      </c>
      <c r="AE560" s="116">
        <f>(幕後結果!$AG$2+幕後結果!$AG$4*幕後結果_最佳化!$S1561)*12/3</f>
        <v>-0.31007085364914855</v>
      </c>
      <c r="AF560" s="116">
        <f>(幕後結果!$AH$2+幕後結果!$AH$4*幕後結果_最佳化!$T1561)*12/3</f>
        <v>0.99252566729458136</v>
      </c>
      <c r="AG560" s="116">
        <f>(幕後結果!$AI$2+幕後結果!$AI$4*幕後結果_最佳化!$U1561)*12/3</f>
        <v>-1.6064544512781789</v>
      </c>
      <c r="AH560" s="116">
        <f>(幕後結果!$AJ$2+幕後結果!$AJ$4*幕後結果_最佳化!$V1561)*12/3</f>
        <v>-0.37176674795516762</v>
      </c>
      <c r="AI560" s="90">
        <f>(幕後結果!$AK$2+幕後結果!$AK$4*幕後結果_最佳化!$W1561)*12/3</f>
        <v>-7.8227820524447433E-2</v>
      </c>
      <c r="AJ560" s="50"/>
      <c r="AK560" s="50"/>
      <c r="AL560" s="50"/>
      <c r="AM560" s="98">
        <v>559</v>
      </c>
      <c r="AN560" s="116">
        <f t="shared" si="105"/>
        <v>8.8565053191509091E-2</v>
      </c>
      <c r="AO560" s="116">
        <f t="shared" si="106"/>
        <v>4.9033301309582611E-2</v>
      </c>
      <c r="AP560" s="116">
        <f t="shared" si="107"/>
        <v>0.17620017279868186</v>
      </c>
      <c r="AQ560" s="116">
        <f t="shared" si="108"/>
        <v>0.14352098962997312</v>
      </c>
      <c r="AR560" s="116">
        <f t="shared" si="109"/>
        <v>5.9618648485008988E-2</v>
      </c>
      <c r="AS560" s="116">
        <f t="shared" si="110"/>
        <v>1.538473567911252E-2</v>
      </c>
      <c r="AT560" s="116">
        <f t="shared" si="111"/>
        <v>0.1150421187903735</v>
      </c>
      <c r="AU560" s="116">
        <f t="shared" si="112"/>
        <v>9.5769674861137119E-2</v>
      </c>
      <c r="AV560" s="116">
        <f t="shared" si="113"/>
        <v>0.11906857603927622</v>
      </c>
      <c r="AW560" s="116">
        <f t="shared" si="114"/>
        <v>0.13779672921534494</v>
      </c>
      <c r="AX560" s="116">
        <f t="shared" si="115"/>
        <v>0.99999999999999989</v>
      </c>
      <c r="AY560" s="116">
        <f>SUMPRODUCT(AN560:AW560,幕後結果_最佳化!$Z$1005:$AI$1005)</f>
        <v>0.15187267487331119</v>
      </c>
      <c r="AZ560" s="116">
        <f>(SUMPRODUCT(AN560:AW560,MMULT(AN560:AW560,幕後結果!$AB$9:$AK$18)))*252</f>
        <v>4.2412490374524589E-2</v>
      </c>
      <c r="BA560" s="116">
        <f t="shared" si="116"/>
        <v>0.20594292989691243</v>
      </c>
      <c r="BB560" s="92">
        <f t="shared" si="117"/>
        <v>0.52914015998441399</v>
      </c>
      <c r="BC560" s="50"/>
      <c r="BD560" s="50"/>
    </row>
    <row r="561" spans="1:56">
      <c r="A561" s="85">
        <v>560</v>
      </c>
      <c r="B561" s="116">
        <v>0.22735734250793893</v>
      </c>
      <c r="C561" s="116">
        <v>0.81750672183688389</v>
      </c>
      <c r="D561" s="116">
        <v>0.15273131163428255</v>
      </c>
      <c r="E561" s="116">
        <v>0.91927439983774617</v>
      </c>
      <c r="F561" s="116">
        <v>0.83346595376893329</v>
      </c>
      <c r="G561" s="116">
        <v>0.52781546562225845</v>
      </c>
      <c r="H561" s="116">
        <v>3.8821026829798155E-2</v>
      </c>
      <c r="I561" s="116">
        <v>0.75097568932039072</v>
      </c>
      <c r="J561" s="116">
        <v>0.51040414371237386</v>
      </c>
      <c r="K561" s="94">
        <v>0.24589239828667853</v>
      </c>
      <c r="L561" s="95"/>
      <c r="M561" s="96">
        <v>560</v>
      </c>
      <c r="N561" s="119">
        <v>-0.74757808901166667</v>
      </c>
      <c r="O561" s="119">
        <v>0.90590420902113022</v>
      </c>
      <c r="P561" s="119">
        <v>-1.0247892850886742</v>
      </c>
      <c r="Q561" s="119">
        <v>1.400207467497363</v>
      </c>
      <c r="R561" s="119">
        <v>0.96795250068149374</v>
      </c>
      <c r="S561" s="119">
        <v>6.9779619697511605E-2</v>
      </c>
      <c r="T561" s="119">
        <v>-1.764534372203479</v>
      </c>
      <c r="U561" s="116">
        <v>0.67756330133592491</v>
      </c>
      <c r="V561" s="116">
        <v>2.6082277732325812E-2</v>
      </c>
      <c r="W561" s="88">
        <v>-0.68747286176228972</v>
      </c>
      <c r="X561" s="50"/>
      <c r="Y561" s="89">
        <v>560</v>
      </c>
      <c r="Z561" s="116">
        <f>(幕後結果!$AB$2+幕後結果!$AB$4*幕後結果_最佳化!$N1562)*12/3</f>
        <v>-0.9764461980532948</v>
      </c>
      <c r="AA561" s="116">
        <f>(幕後結果!$AC$2+幕後結果!$AC$4*幕後結果_最佳化!$O1562)*12/3</f>
        <v>-0.19446999521584063</v>
      </c>
      <c r="AB561" s="116">
        <f>(幕後結果!$AD$2+幕後結果!$AD$4*幕後結果_最佳化!$P1562)*12/3</f>
        <v>-0.5581901841198299</v>
      </c>
      <c r="AC561" s="116">
        <f>(幕後結果!$AE$2+幕後結果!$AE$4*幕後結果_最佳化!$Q1562)*12/3</f>
        <v>1.7738582429607479</v>
      </c>
      <c r="AD561" s="116">
        <f>(幕後結果!$AF$2+幕後結果!$AF$4*幕後結果_最佳化!$R1562)*12/3</f>
        <v>0.71603634780405612</v>
      </c>
      <c r="AE561" s="116">
        <f>(幕後結果!$AG$2+幕後結果!$AG$4*幕後結果_最佳化!$S1562)*12/3</f>
        <v>1.1326448006989387</v>
      </c>
      <c r="AF561" s="116">
        <f>(幕後結果!$AH$2+幕後結果!$AH$4*幕後結果_最佳化!$T1562)*12/3</f>
        <v>-0.63094755323299911</v>
      </c>
      <c r="AG561" s="116">
        <f>(幕後結果!$AI$2+幕後結果!$AI$4*幕後結果_最佳化!$U1562)*12/3</f>
        <v>-0.35777729092811866</v>
      </c>
      <c r="AH561" s="116">
        <f>(幕後結果!$AJ$2+幕後結果!$AJ$4*幕後結果_最佳化!$V1562)*12/3</f>
        <v>2.3433026247522068E-2</v>
      </c>
      <c r="AI561" s="90">
        <f>(幕後結果!$AK$2+幕後結果!$AK$4*幕後結果_最佳化!$W1562)*12/3</f>
        <v>-0.62064357421634997</v>
      </c>
      <c r="AJ561" s="50"/>
      <c r="AK561" s="50"/>
      <c r="AL561" s="50"/>
      <c r="AM561" s="98">
        <v>560</v>
      </c>
      <c r="AN561" s="116">
        <f t="shared" si="105"/>
        <v>0.11993782415180511</v>
      </c>
      <c r="AO561" s="116">
        <f t="shared" si="106"/>
        <v>6.8332228940648623E-2</v>
      </c>
      <c r="AP561" s="116">
        <f t="shared" si="107"/>
        <v>7.9544865243275351E-2</v>
      </c>
      <c r="AQ561" s="116">
        <f t="shared" si="108"/>
        <v>7.8360802403328197E-2</v>
      </c>
      <c r="AR561" s="116">
        <f t="shared" si="109"/>
        <v>0.20721200212942198</v>
      </c>
      <c r="AS561" s="116">
        <f t="shared" si="110"/>
        <v>6.4169149390076688E-2</v>
      </c>
      <c r="AT561" s="116">
        <f t="shared" si="111"/>
        <v>9.1085730469417064E-2</v>
      </c>
      <c r="AU561" s="116">
        <f t="shared" si="112"/>
        <v>0.16692506027799089</v>
      </c>
      <c r="AV561" s="116">
        <f t="shared" si="113"/>
        <v>3.1229938533250942E-2</v>
      </c>
      <c r="AW561" s="116">
        <f t="shared" si="114"/>
        <v>9.3202398460785152E-2</v>
      </c>
      <c r="AX561" s="116">
        <f t="shared" si="115"/>
        <v>1</v>
      </c>
      <c r="AY561" s="116">
        <f>SUMPRODUCT(AN561:AW561,幕後結果_最佳化!$Z$1005:$AI$1005)</f>
        <v>-5.0341683135943706E-2</v>
      </c>
      <c r="AZ561" s="116">
        <f>(SUMPRODUCT(AN561:AW561,MMULT(AN561:AW561,幕後結果!$AB$9:$AK$18)))*252</f>
        <v>4.4853974100444664E-2</v>
      </c>
      <c r="BA561" s="116">
        <f t="shared" si="116"/>
        <v>0.21178756833309331</v>
      </c>
      <c r="BB561" s="92">
        <f t="shared" si="117"/>
        <v>-0.44026041693484058</v>
      </c>
      <c r="BC561" s="50"/>
      <c r="BD561" s="50"/>
    </row>
    <row r="562" spans="1:56">
      <c r="A562" s="85">
        <v>561</v>
      </c>
      <c r="B562" s="116">
        <v>0.48189470558836822</v>
      </c>
      <c r="C562" s="116">
        <v>0.66836222508931487</v>
      </c>
      <c r="D562" s="116">
        <v>0.68648349365113792</v>
      </c>
      <c r="E562" s="116">
        <v>0.27025938546474415</v>
      </c>
      <c r="F562" s="116">
        <v>0.39362272659270792</v>
      </c>
      <c r="G562" s="116">
        <v>0.67861739285105549</v>
      </c>
      <c r="H562" s="116">
        <v>2.6916013095966917E-2</v>
      </c>
      <c r="I562" s="116">
        <v>0.12818242132346191</v>
      </c>
      <c r="J562" s="116">
        <v>0.42768743013066057</v>
      </c>
      <c r="K562" s="94">
        <v>0.96144114217260612</v>
      </c>
      <c r="L562" s="95"/>
      <c r="M562" s="96">
        <v>561</v>
      </c>
      <c r="N562" s="119">
        <v>-4.5398832980596118E-2</v>
      </c>
      <c r="O562" s="119">
        <v>0.43539526070059742</v>
      </c>
      <c r="P562" s="119">
        <v>0.48590713034521416</v>
      </c>
      <c r="Q562" s="119">
        <v>-0.61202869742402344</v>
      </c>
      <c r="R562" s="119">
        <v>-0.26988925581233397</v>
      </c>
      <c r="S562" s="119">
        <v>0.46383604812329859</v>
      </c>
      <c r="T562" s="119">
        <v>-1.9281857486333931</v>
      </c>
      <c r="U562" s="116">
        <v>-1.135025002585506</v>
      </c>
      <c r="V562" s="116">
        <v>-0.1822648780087745</v>
      </c>
      <c r="W562" s="88">
        <v>1.7676602702244439</v>
      </c>
      <c r="X562" s="50"/>
      <c r="Y562" s="89">
        <v>561</v>
      </c>
      <c r="Z562" s="116">
        <f>(幕後結果!$AB$2+幕後結果!$AB$4*幕後結果_最佳化!$N1563)*12/3</f>
        <v>-0.104655264042324</v>
      </c>
      <c r="AA562" s="116">
        <f>(幕後結果!$AC$2+幕後結果!$AC$4*幕後結果_最佳化!$O1563)*12/3</f>
        <v>-0.78185674270164196</v>
      </c>
      <c r="AB562" s="116">
        <f>(幕後結果!$AD$2+幕後結果!$AD$4*幕後結果_最佳化!$P1563)*12/3</f>
        <v>0.91368635070359538</v>
      </c>
      <c r="AC562" s="116">
        <f>(幕後結果!$AE$2+幕後結果!$AE$4*幕後結果_最佳化!$Q1563)*12/3</f>
        <v>0.63122137605768458</v>
      </c>
      <c r="AD562" s="116">
        <f>(幕後結果!$AF$2+幕後結果!$AF$4*幕後結果_最佳化!$R1563)*12/3</f>
        <v>-0.21544876891024631</v>
      </c>
      <c r="AE562" s="116">
        <f>(幕後結果!$AG$2+幕後結果!$AG$4*幕後結果_最佳化!$S1563)*12/3</f>
        <v>0.49842670536667094</v>
      </c>
      <c r="AF562" s="116">
        <f>(幕後結果!$AH$2+幕後結果!$AH$4*幕後結果_最佳化!$T1563)*12/3</f>
        <v>-0.60356511278595559</v>
      </c>
      <c r="AG562" s="116">
        <f>(幕後結果!$AI$2+幕後結果!$AI$4*幕後結果_最佳化!$U1563)*12/3</f>
        <v>-2.2337891463050608</v>
      </c>
      <c r="AH562" s="116">
        <f>(幕後結果!$AJ$2+幕後結果!$AJ$4*幕後結果_最佳化!$V1563)*12/3</f>
        <v>-0.36730711640719971</v>
      </c>
      <c r="AI562" s="90">
        <f>(幕後結果!$AK$2+幕後結果!$AK$4*幕後結果_最佳化!$W1563)*12/3</f>
        <v>0.19016349326823043</v>
      </c>
      <c r="AJ562" s="50"/>
      <c r="AK562" s="50"/>
      <c r="AL562" s="50"/>
      <c r="AM562" s="98">
        <v>561</v>
      </c>
      <c r="AN562" s="116">
        <f t="shared" si="105"/>
        <v>8.9248409479411525E-2</v>
      </c>
      <c r="AO562" s="116">
        <f t="shared" si="106"/>
        <v>0.18708312914231187</v>
      </c>
      <c r="AP562" s="116">
        <f t="shared" si="107"/>
        <v>0.15180134626234765</v>
      </c>
      <c r="AQ562" s="116">
        <f t="shared" si="108"/>
        <v>5.1052785167722055E-2</v>
      </c>
      <c r="AR562" s="116">
        <f t="shared" si="109"/>
        <v>4.2191813195927387E-2</v>
      </c>
      <c r="AS562" s="116">
        <f t="shared" si="110"/>
        <v>2.6100153695392207E-2</v>
      </c>
      <c r="AT562" s="116">
        <f t="shared" si="111"/>
        <v>7.511994628904653E-2</v>
      </c>
      <c r="AU562" s="116">
        <f t="shared" si="112"/>
        <v>0.14559882677978797</v>
      </c>
      <c r="AV562" s="116">
        <f t="shared" si="113"/>
        <v>0.1025671159200848</v>
      </c>
      <c r="AW562" s="116">
        <f t="shared" si="114"/>
        <v>0.12923647406796807</v>
      </c>
      <c r="AX562" s="116">
        <f t="shared" si="115"/>
        <v>1</v>
      </c>
      <c r="AY562" s="116">
        <f>SUMPRODUCT(AN562:AW562,幕後結果_最佳化!$Z$1005:$AI$1005)</f>
        <v>-0.20927932446077205</v>
      </c>
      <c r="AZ562" s="116">
        <f>(SUMPRODUCT(AN562:AW562,MMULT(AN562:AW562,幕後結果!$AB$9:$AK$18)))*252</f>
        <v>5.3710800685352889E-2</v>
      </c>
      <c r="BA562" s="116">
        <f t="shared" si="116"/>
        <v>0.23175590755221945</v>
      </c>
      <c r="BB562" s="92">
        <f t="shared" si="117"/>
        <v>-1.0881246874103987</v>
      </c>
      <c r="BC562" s="50"/>
      <c r="BD562" s="50"/>
    </row>
    <row r="563" spans="1:56">
      <c r="A563" s="85">
        <v>562</v>
      </c>
      <c r="B563" s="116">
        <v>0.17470933739641814</v>
      </c>
      <c r="C563" s="116">
        <v>0.28651112658273892</v>
      </c>
      <c r="D563" s="116">
        <v>0.35230222689779933</v>
      </c>
      <c r="E563" s="116">
        <v>0.48975815008264956</v>
      </c>
      <c r="F563" s="116">
        <v>0.4231779079228688</v>
      </c>
      <c r="G563" s="116">
        <v>5.3056515913564306E-2</v>
      </c>
      <c r="H563" s="116">
        <v>0.70240640075768446</v>
      </c>
      <c r="I563" s="116">
        <v>0.75611964626587902</v>
      </c>
      <c r="J563" s="116">
        <v>0.70782247240074581</v>
      </c>
      <c r="K563" s="94">
        <v>0.69105241963293618</v>
      </c>
      <c r="L563" s="95"/>
      <c r="M563" s="96">
        <v>562</v>
      </c>
      <c r="N563" s="119">
        <v>-0.93571746726474003</v>
      </c>
      <c r="O563" s="119">
        <v>-0.56360607255349504</v>
      </c>
      <c r="P563" s="119">
        <v>-0.37911232561326674</v>
      </c>
      <c r="Q563" s="119">
        <v>-2.5675331268358963E-2</v>
      </c>
      <c r="R563" s="119">
        <v>-0.19377020746748064</v>
      </c>
      <c r="S563" s="119">
        <v>-1.6159134286634087</v>
      </c>
      <c r="T563" s="119">
        <v>0.53133421647920309</v>
      </c>
      <c r="U563" s="116">
        <v>0.69387483335028688</v>
      </c>
      <c r="V563" s="116">
        <v>0.54703446368588571</v>
      </c>
      <c r="W563" s="88">
        <v>0.49883566384545058</v>
      </c>
      <c r="X563" s="50"/>
      <c r="Y563" s="89">
        <v>562</v>
      </c>
      <c r="Z563" s="116">
        <f>(幕後結果!$AB$2+幕後結果!$AB$4*幕後結果_最佳化!$N1564)*12/3</f>
        <v>-1.2100307177934118</v>
      </c>
      <c r="AA563" s="116">
        <f>(幕後結果!$AC$2+幕後結果!$AC$4*幕後結果_最佳化!$O1564)*12/3</f>
        <v>-2.2359088350165877</v>
      </c>
      <c r="AB563" s="116">
        <f>(幕後結果!$AD$2+幕後結果!$AD$4*幕後結果_最佳化!$P1564)*12/3</f>
        <v>-0.20498354127427632</v>
      </c>
      <c r="AC563" s="116">
        <f>(幕後結果!$AE$2+幕後結果!$AE$4*幕後結果_最佳化!$Q1564)*12/3</f>
        <v>0.62661727771979137</v>
      </c>
      <c r="AD563" s="116">
        <f>(幕後結果!$AF$2+幕後結果!$AF$4*幕後結果_最佳化!$R1564)*12/3</f>
        <v>-0.2752780600836956</v>
      </c>
      <c r="AE563" s="116">
        <f>(幕後結果!$AG$2+幕後結果!$AG$4*幕後結果_最佳化!$S1564)*12/3</f>
        <v>-1.2949153796051689</v>
      </c>
      <c r="AF563" s="116">
        <f>(幕後結果!$AH$2+幕後結果!$AH$4*幕後結果_最佳化!$T1564)*12/3</f>
        <v>1.459467170739666</v>
      </c>
      <c r="AG563" s="116">
        <f>(幕後結果!$AI$2+幕後結果!$AI$4*幕後結果_最佳化!$U1564)*12/3</f>
        <v>-0.59220579759375402</v>
      </c>
      <c r="AH563" s="116">
        <f>(幕後結果!$AJ$2+幕後結果!$AJ$4*幕後結果_最佳化!$V1564)*12/3</f>
        <v>0.27533762678834495</v>
      </c>
      <c r="AI563" s="90">
        <f>(幕後結果!$AK$2+幕後結果!$AK$4*幕後結果_最佳化!$W1564)*12/3</f>
        <v>-0.59379276312335039</v>
      </c>
      <c r="AJ563" s="50"/>
      <c r="AK563" s="50"/>
      <c r="AL563" s="50"/>
      <c r="AM563" s="98">
        <v>562</v>
      </c>
      <c r="AN563" s="116">
        <f t="shared" si="105"/>
        <v>0.15837968990654444</v>
      </c>
      <c r="AO563" s="116">
        <f t="shared" si="106"/>
        <v>0.14578114772429565</v>
      </c>
      <c r="AP563" s="116">
        <f t="shared" si="107"/>
        <v>9.9328839093345112E-2</v>
      </c>
      <c r="AQ563" s="116">
        <f t="shared" si="108"/>
        <v>6.1774665721246652E-2</v>
      </c>
      <c r="AR563" s="116">
        <f t="shared" si="109"/>
        <v>0.13417703920471324</v>
      </c>
      <c r="AS563" s="116">
        <f t="shared" si="110"/>
        <v>0.14191094741802754</v>
      </c>
      <c r="AT563" s="116">
        <f t="shared" si="111"/>
        <v>2.6862847446221503E-2</v>
      </c>
      <c r="AU563" s="116">
        <f t="shared" si="112"/>
        <v>9.1402109641693777E-2</v>
      </c>
      <c r="AV563" s="116">
        <f t="shared" si="113"/>
        <v>5.6560348980350429E-2</v>
      </c>
      <c r="AW563" s="116">
        <f t="shared" si="114"/>
        <v>8.3822364863561538E-2</v>
      </c>
      <c r="AX563" s="116">
        <f t="shared" si="115"/>
        <v>1</v>
      </c>
      <c r="AY563" s="116">
        <f>SUMPRODUCT(AN563:AW563,幕後結果_最佳化!$Z$1005:$AI$1005)</f>
        <v>-0.13333909304243899</v>
      </c>
      <c r="AZ563" s="116">
        <f>(SUMPRODUCT(AN563:AW563,MMULT(AN563:AW563,幕後結果!$AB$9:$AK$18)))*252</f>
        <v>5.2375643168430762E-2</v>
      </c>
      <c r="BA563" s="116">
        <f t="shared" si="116"/>
        <v>0.22885725500501566</v>
      </c>
      <c r="BB563" s="92">
        <f t="shared" si="117"/>
        <v>-0.77008305040876468</v>
      </c>
      <c r="BC563" s="50"/>
      <c r="BD563" s="50"/>
    </row>
    <row r="564" spans="1:56">
      <c r="A564" s="85">
        <v>563</v>
      </c>
      <c r="B564" s="116">
        <v>0.99245021938037814</v>
      </c>
      <c r="C564" s="116">
        <v>0.39422783940292083</v>
      </c>
      <c r="D564" s="116">
        <v>0.46242363363383343</v>
      </c>
      <c r="E564" s="116">
        <v>0.37376641952338652</v>
      </c>
      <c r="F564" s="116">
        <v>0.45731218805542961</v>
      </c>
      <c r="G564" s="116">
        <v>0.47512736261704447</v>
      </c>
      <c r="H564" s="116">
        <v>0.51294946187967327</v>
      </c>
      <c r="I564" s="116">
        <v>0.14667883531453052</v>
      </c>
      <c r="J564" s="116">
        <v>0.51931479481497456</v>
      </c>
      <c r="K564" s="94">
        <v>0.44931066510078099</v>
      </c>
      <c r="L564" s="95"/>
      <c r="M564" s="96">
        <v>563</v>
      </c>
      <c r="N564" s="119">
        <v>2.4299822752991713</v>
      </c>
      <c r="O564" s="119">
        <v>-0.2683165360741675</v>
      </c>
      <c r="P564" s="119">
        <v>-9.4329688216554811E-2</v>
      </c>
      <c r="Q564" s="119">
        <v>-0.32189421084819958</v>
      </c>
      <c r="R564" s="119">
        <v>-0.1072074867313139</v>
      </c>
      <c r="S564" s="119">
        <v>-6.2386902122139251E-2</v>
      </c>
      <c r="T564" s="119">
        <v>3.246518937681632E-2</v>
      </c>
      <c r="U564" s="116">
        <v>-1.0507842944925836</v>
      </c>
      <c r="V564" s="116">
        <v>4.8433940572941987E-2</v>
      </c>
      <c r="W564" s="88">
        <v>-0.12740314117728954</v>
      </c>
      <c r="X564" s="50"/>
      <c r="Y564" s="89">
        <v>563</v>
      </c>
      <c r="Z564" s="116">
        <f>(幕後結果!$AB$2+幕後結果!$AB$4*幕後結果_最佳化!$N1565)*12/3</f>
        <v>2.9686551333882165</v>
      </c>
      <c r="AA564" s="116">
        <f>(幕後結果!$AC$2+幕後結果!$AC$4*幕後結果_最佳化!$O1565)*12/3</f>
        <v>-1.5365492486050367</v>
      </c>
      <c r="AB564" s="116">
        <f>(幕後結果!$AD$2+幕後結果!$AD$4*幕後結果_最佳化!$P1565)*12/3</f>
        <v>1.0852985093674903</v>
      </c>
      <c r="AC564" s="116">
        <f>(幕後結果!$AE$2+幕後結果!$AE$4*幕後結果_最佳化!$Q1565)*12/3</f>
        <v>0.73051613961134121</v>
      </c>
      <c r="AD564" s="116">
        <f>(幕後結果!$AF$2+幕後結果!$AF$4*幕後結果_最佳化!$R1565)*12/3</f>
        <v>-0.31062748627519809</v>
      </c>
      <c r="AE564" s="116">
        <f>(幕後結果!$AG$2+幕後結果!$AG$4*幕後結果_最佳化!$S1565)*12/3</f>
        <v>0.52921152194817855</v>
      </c>
      <c r="AF564" s="116">
        <f>(幕後結果!$AH$2+幕後結果!$AH$4*幕後結果_最佳化!$T1565)*12/3</f>
        <v>1.7653522244433961</v>
      </c>
      <c r="AG564" s="116">
        <f>(幕後結果!$AI$2+幕後結果!$AI$4*幕後結果_最佳化!$U1565)*12/3</f>
        <v>-0.82233936417704301</v>
      </c>
      <c r="AH564" s="116">
        <f>(幕後結果!$AJ$2+幕後結果!$AJ$4*幕後結果_最佳化!$V1565)*12/3</f>
        <v>0.40658222174142439</v>
      </c>
      <c r="AI564" s="90">
        <f>(幕後結果!$AK$2+幕後結果!$AK$4*幕後結果_最佳化!$W1565)*12/3</f>
        <v>-4.7019354427860927E-2</v>
      </c>
      <c r="AJ564" s="50"/>
      <c r="AK564" s="50"/>
      <c r="AL564" s="50"/>
      <c r="AM564" s="98">
        <v>563</v>
      </c>
      <c r="AN564" s="116">
        <f t="shared" si="105"/>
        <v>0.13362136626136037</v>
      </c>
      <c r="AO564" s="116">
        <f t="shared" si="106"/>
        <v>6.1144145205589293E-2</v>
      </c>
      <c r="AP564" s="116">
        <f t="shared" si="107"/>
        <v>0.17891303659492896</v>
      </c>
      <c r="AQ564" s="116">
        <f t="shared" si="108"/>
        <v>0.10848824406472644</v>
      </c>
      <c r="AR564" s="116">
        <f t="shared" si="109"/>
        <v>0.14197839327081271</v>
      </c>
      <c r="AS564" s="116">
        <f t="shared" si="110"/>
        <v>0.1109274954464208</v>
      </c>
      <c r="AT564" s="116">
        <f t="shared" si="111"/>
        <v>1.1979480372557865E-2</v>
      </c>
      <c r="AU564" s="116">
        <f t="shared" si="112"/>
        <v>7.8380691939048813E-2</v>
      </c>
      <c r="AV564" s="116">
        <f t="shared" si="113"/>
        <v>0.12734516427741288</v>
      </c>
      <c r="AW564" s="116">
        <f t="shared" si="114"/>
        <v>4.7221982567141815E-2</v>
      </c>
      <c r="AX564" s="116">
        <f t="shared" si="115"/>
        <v>1</v>
      </c>
      <c r="AY564" s="116">
        <f>SUMPRODUCT(AN564:AW564,幕後結果_最佳化!$Z$1005:$AI$1005)</f>
        <v>6.5140152935865225E-2</v>
      </c>
      <c r="AZ564" s="116">
        <f>(SUMPRODUCT(AN564:AW564,MMULT(AN564:AW564,幕後結果!$AB$9:$AK$18)))*252</f>
        <v>4.7685052555437563E-2</v>
      </c>
      <c r="BA564" s="116">
        <f t="shared" si="116"/>
        <v>0.21836907417360538</v>
      </c>
      <c r="BB564" s="92">
        <f t="shared" si="117"/>
        <v>0.10184662374940558</v>
      </c>
      <c r="BC564" s="50"/>
      <c r="BD564" s="50"/>
    </row>
    <row r="565" spans="1:56">
      <c r="A565" s="85">
        <v>564</v>
      </c>
      <c r="B565" s="116">
        <v>6.4121956233522237E-2</v>
      </c>
      <c r="C565" s="116">
        <v>0.15221226559292766</v>
      </c>
      <c r="D565" s="116">
        <v>3.5227913430740276E-2</v>
      </c>
      <c r="E565" s="116">
        <v>0.46831943439111812</v>
      </c>
      <c r="F565" s="116">
        <v>0.91234928234491219</v>
      </c>
      <c r="G565" s="116">
        <v>9.2429984780996843E-2</v>
      </c>
      <c r="H565" s="116">
        <v>0.6913510843409254</v>
      </c>
      <c r="I565" s="116">
        <v>0.867286056683364</v>
      </c>
      <c r="J565" s="116">
        <v>0.15144614176327309</v>
      </c>
      <c r="K565" s="94">
        <v>0.12857421939686664</v>
      </c>
      <c r="L565" s="95"/>
      <c r="M565" s="96">
        <v>564</v>
      </c>
      <c r="N565" s="119">
        <v>-1.5210634619847339</v>
      </c>
      <c r="O565" s="119">
        <v>-1.0269913627646798</v>
      </c>
      <c r="P565" s="119">
        <v>-1.8089689529117168</v>
      </c>
      <c r="Q565" s="119">
        <v>-7.9495049874570484E-2</v>
      </c>
      <c r="R565" s="119">
        <v>1.3553645595069992</v>
      </c>
      <c r="S565" s="119">
        <v>-1.3259388005427732</v>
      </c>
      <c r="T565" s="119">
        <v>0.49968367198130625</v>
      </c>
      <c r="U565" s="116">
        <v>1.1136534500158397</v>
      </c>
      <c r="V565" s="116">
        <v>-1.0302508102974355</v>
      </c>
      <c r="W565" s="88">
        <v>-1.1331567363557788</v>
      </c>
      <c r="X565" s="50"/>
      <c r="Y565" s="89">
        <v>564</v>
      </c>
      <c r="Z565" s="116">
        <f>(幕後結果!$AB$2+幕後結果!$AB$4*幕後結果_最佳化!$N1566)*12/3</f>
        <v>-1.9367672698540497</v>
      </c>
      <c r="AA565" s="116">
        <f>(幕後結果!$AC$2+幕後結果!$AC$4*幕後結果_最佳化!$O1566)*12/3</f>
        <v>-2.9253453884808973</v>
      </c>
      <c r="AB565" s="116">
        <f>(幕後結果!$AD$2+幕後結果!$AD$4*幕後結果_最佳化!$P1566)*12/3</f>
        <v>-1.6665199306870742</v>
      </c>
      <c r="AC565" s="116">
        <f>(幕後結果!$AE$2+幕後結果!$AE$4*幕後結果_最佳化!$Q1566)*12/3</f>
        <v>0.13547600861500053</v>
      </c>
      <c r="AD565" s="116">
        <f>(幕後結果!$AF$2+幕後結果!$AF$4*幕後結果_最佳化!$R1566)*12/3</f>
        <v>0.59464566102061289</v>
      </c>
      <c r="AE565" s="116">
        <f>(幕後結果!$AG$2+幕後結果!$AG$4*幕後結果_最佳化!$S1566)*12/3</f>
        <v>-1.470132021551575</v>
      </c>
      <c r="AF565" s="116">
        <f>(幕後結果!$AH$2+幕後結果!$AH$4*幕後結果_最佳化!$T1566)*12/3</f>
        <v>1.5353959279411633</v>
      </c>
      <c r="AG565" s="116">
        <f>(幕後結果!$AI$2+幕後結果!$AI$4*幕後結果_最佳化!$U1566)*12/3</f>
        <v>-9.6472659292836771E-2</v>
      </c>
      <c r="AH565" s="116">
        <f>(幕後結果!$AJ$2+幕後結果!$AJ$4*幕後結果_最佳化!$V1566)*12/3</f>
        <v>-1.0625380353555911</v>
      </c>
      <c r="AI565" s="90">
        <f>(幕後結果!$AK$2+幕後結果!$AK$4*幕後結果_最佳化!$W1566)*12/3</f>
        <v>-1.2897386229111965</v>
      </c>
      <c r="AJ565" s="50"/>
      <c r="AK565" s="50"/>
      <c r="AL565" s="50"/>
      <c r="AM565" s="98">
        <v>564</v>
      </c>
      <c r="AN565" s="116">
        <f t="shared" si="105"/>
        <v>7.4346398230303368E-2</v>
      </c>
      <c r="AO565" s="116">
        <f t="shared" si="106"/>
        <v>7.2246738526897019E-3</v>
      </c>
      <c r="AP565" s="116">
        <f t="shared" si="107"/>
        <v>6.3321191510980937E-2</v>
      </c>
      <c r="AQ565" s="116">
        <f t="shared" si="108"/>
        <v>0.15329062409731758</v>
      </c>
      <c r="AR565" s="116">
        <f t="shared" si="109"/>
        <v>4.5552098166371208E-2</v>
      </c>
      <c r="AS565" s="116">
        <f t="shared" si="110"/>
        <v>8.4834556414750337E-2</v>
      </c>
      <c r="AT565" s="116">
        <f t="shared" si="111"/>
        <v>3.3816455818834891E-2</v>
      </c>
      <c r="AU565" s="116">
        <f t="shared" si="112"/>
        <v>0.18080895953942389</v>
      </c>
      <c r="AV565" s="116">
        <f t="shared" si="113"/>
        <v>0.10722672080908781</v>
      </c>
      <c r="AW565" s="116">
        <f t="shared" si="114"/>
        <v>0.24957832156024026</v>
      </c>
      <c r="AX565" s="116">
        <f t="shared" si="115"/>
        <v>1</v>
      </c>
      <c r="AY565" s="116">
        <f>SUMPRODUCT(AN565:AW565,幕後結果_最佳化!$Z$1005:$AI$1005)</f>
        <v>-2.2770286483288063E-2</v>
      </c>
      <c r="AZ565" s="116">
        <f>(SUMPRODUCT(AN565:AW565,MMULT(AN565:AW565,幕後結果!$AB$9:$AK$18)))*252</f>
        <v>4.5367531680253349E-2</v>
      </c>
      <c r="BA565" s="116">
        <f t="shared" si="116"/>
        <v>0.2129965532121432</v>
      </c>
      <c r="BB565" s="92">
        <f t="shared" si="117"/>
        <v>-0.30831619335117072</v>
      </c>
      <c r="BC565" s="50"/>
      <c r="BD565" s="50"/>
    </row>
    <row r="566" spans="1:56">
      <c r="A566" s="85">
        <v>565</v>
      </c>
      <c r="B566" s="116">
        <v>0.28976251463675839</v>
      </c>
      <c r="C566" s="116">
        <v>0.60052195371506856</v>
      </c>
      <c r="D566" s="116">
        <v>0.70238637034328266</v>
      </c>
      <c r="E566" s="116">
        <v>0.87753600484343264</v>
      </c>
      <c r="F566" s="116">
        <v>0.54247828967353517</v>
      </c>
      <c r="G566" s="116">
        <v>0.57936617810501301</v>
      </c>
      <c r="H566" s="116">
        <v>0.37769164596988958</v>
      </c>
      <c r="I566" s="116">
        <v>0.3341391981641435</v>
      </c>
      <c r="J566" s="116">
        <v>0.38039474643357574</v>
      </c>
      <c r="K566" s="94">
        <v>0.46497440558073966</v>
      </c>
      <c r="L566" s="95"/>
      <c r="M566" s="96">
        <v>565</v>
      </c>
      <c r="N566" s="119">
        <v>-0.55407863764468313</v>
      </c>
      <c r="O566" s="119">
        <v>0.25469834762733934</v>
      </c>
      <c r="P566" s="119">
        <v>0.53127639657751968</v>
      </c>
      <c r="Q566" s="119">
        <v>1.1627572897544003</v>
      </c>
      <c r="R566" s="119">
        <v>0.10667928037816729</v>
      </c>
      <c r="S566" s="119">
        <v>0.20027227606545042</v>
      </c>
      <c r="T566" s="119">
        <v>-0.31154900843665861</v>
      </c>
      <c r="U566" s="116">
        <v>-0.42851200343007423</v>
      </c>
      <c r="V566" s="116">
        <v>-0.30444420691460133</v>
      </c>
      <c r="W566" s="88">
        <v>-8.7909241786870429E-2</v>
      </c>
      <c r="X566" s="50"/>
      <c r="Y566" s="89">
        <v>565</v>
      </c>
      <c r="Z566" s="116">
        <f>(幕後結果!$AB$2+幕後結果!$AB$4*幕後結果_最佳化!$N1567)*12/3</f>
        <v>-0.73620687741126112</v>
      </c>
      <c r="AA566" s="116">
        <f>(幕後結果!$AC$2+幕後結果!$AC$4*幕後結果_最佳化!$O1567)*12/3</f>
        <v>-1.0750669490736309</v>
      </c>
      <c r="AB566" s="116">
        <f>(幕後結果!$AD$2+幕後結果!$AD$4*幕後結果_最佳化!$P1567)*12/3</f>
        <v>0.78141653549697887</v>
      </c>
      <c r="AC566" s="116">
        <f>(幕後結果!$AE$2+幕後結果!$AE$4*幕後結果_最佳化!$Q1567)*12/3</f>
        <v>1.8673449834632787</v>
      </c>
      <c r="AD566" s="116">
        <f>(幕後結果!$AF$2+幕後結果!$AF$4*幕後結果_最佳化!$R1567)*12/3</f>
        <v>0.18934003608251301</v>
      </c>
      <c r="AE566" s="116">
        <f>(幕後結果!$AG$2+幕後結果!$AG$4*幕後結果_最佳化!$S1567)*12/3</f>
        <v>1.174218459022847</v>
      </c>
      <c r="AF566" s="116">
        <f>(幕後結果!$AH$2+幕後結果!$AH$4*幕後結果_最佳化!$T1567)*12/3</f>
        <v>0.70292519971730183</v>
      </c>
      <c r="AG566" s="116">
        <f>(幕後結果!$AI$2+幕後結果!$AI$4*幕後結果_最佳化!$U1567)*12/3</f>
        <v>-1.6334624995820104</v>
      </c>
      <c r="AH566" s="116">
        <f>(幕後結果!$AJ$2+幕後結果!$AJ$4*幕後結果_最佳化!$V1567)*12/3</f>
        <v>-0.12524833901133636</v>
      </c>
      <c r="AI566" s="90">
        <f>(幕後結果!$AK$2+幕後結果!$AK$4*幕後結果_最佳化!$W1567)*12/3</f>
        <v>-0.50225823931167557</v>
      </c>
      <c r="AJ566" s="50"/>
      <c r="AK566" s="50"/>
      <c r="AL566" s="50"/>
      <c r="AM566" s="98">
        <v>565</v>
      </c>
      <c r="AN566" s="116">
        <f t="shared" si="105"/>
        <v>0.10395346424110748</v>
      </c>
      <c r="AO566" s="116">
        <f t="shared" si="106"/>
        <v>1.8211861879732599E-2</v>
      </c>
      <c r="AP566" s="116">
        <f t="shared" si="107"/>
        <v>0.19338473707456419</v>
      </c>
      <c r="AQ566" s="116">
        <f t="shared" si="108"/>
        <v>5.6033193386982913E-2</v>
      </c>
      <c r="AR566" s="116">
        <f t="shared" si="109"/>
        <v>0.17413309534001051</v>
      </c>
      <c r="AS566" s="116">
        <f t="shared" si="110"/>
        <v>7.7980313066610366E-2</v>
      </c>
      <c r="AT566" s="116">
        <f t="shared" si="111"/>
        <v>0.12323914854527163</v>
      </c>
      <c r="AU566" s="116">
        <f t="shared" si="112"/>
        <v>1.8300343184722789E-2</v>
      </c>
      <c r="AV566" s="116">
        <f t="shared" si="113"/>
        <v>0.1994364481381449</v>
      </c>
      <c r="AW566" s="116">
        <f t="shared" si="114"/>
        <v>3.5327395142852727E-2</v>
      </c>
      <c r="AX566" s="116">
        <f t="shared" si="115"/>
        <v>1</v>
      </c>
      <c r="AY566" s="116">
        <f>SUMPRODUCT(AN566:AW566,幕後結果_最佳化!$Z$1005:$AI$1005)</f>
        <v>0.26362888769882348</v>
      </c>
      <c r="AZ566" s="116">
        <f>(SUMPRODUCT(AN566:AW566,MMULT(AN566:AW566,幕後結果!$AB$9:$AK$18)))*252</f>
        <v>4.4183058152408645E-2</v>
      </c>
      <c r="BA566" s="116">
        <f t="shared" si="116"/>
        <v>0.2101976644789581</v>
      </c>
      <c r="BB566" s="92">
        <f t="shared" si="117"/>
        <v>1.0501015234682571</v>
      </c>
      <c r="BC566" s="50"/>
      <c r="BD566" s="50"/>
    </row>
    <row r="567" spans="1:56">
      <c r="A567" s="85">
        <v>566</v>
      </c>
      <c r="B567" s="116">
        <v>0.42763085999621775</v>
      </c>
      <c r="C567" s="116">
        <v>0.50628299551850842</v>
      </c>
      <c r="D567" s="116">
        <v>0.86173990999344174</v>
      </c>
      <c r="E567" s="116">
        <v>0.53456409388361537</v>
      </c>
      <c r="F567" s="116">
        <v>0.21231349485633166</v>
      </c>
      <c r="G567" s="116">
        <v>0.24554010953999916</v>
      </c>
      <c r="H567" s="116">
        <v>0.48918830033714999</v>
      </c>
      <c r="I567" s="116">
        <v>0.69225012875263015</v>
      </c>
      <c r="J567" s="116">
        <v>2.5842125046823705E-2</v>
      </c>
      <c r="K567" s="94">
        <v>0.13718728751433718</v>
      </c>
      <c r="L567" s="95"/>
      <c r="M567" s="96">
        <v>566</v>
      </c>
      <c r="N567" s="119">
        <v>-0.18240905520964631</v>
      </c>
      <c r="O567" s="119">
        <v>1.5749785329283002E-2</v>
      </c>
      <c r="P567" s="119">
        <v>1.0881697415445604</v>
      </c>
      <c r="Q567" s="119">
        <v>8.6748011925126878E-2</v>
      </c>
      <c r="R567" s="119">
        <v>-0.79841967449959861</v>
      </c>
      <c r="S567" s="119">
        <v>-0.68859174228081277</v>
      </c>
      <c r="T567" s="119">
        <v>-2.7104230344862836E-2</v>
      </c>
      <c r="U567" s="116">
        <v>0.50223853064588175</v>
      </c>
      <c r="V567" s="116">
        <v>-1.9457543873023262</v>
      </c>
      <c r="W567" s="88">
        <v>-1.0930437869885672</v>
      </c>
      <c r="X567" s="50"/>
      <c r="Y567" s="89">
        <v>566</v>
      </c>
      <c r="Z567" s="116">
        <f>(幕後結果!$AB$2+幕後結果!$AB$4*幕後結果_最佳化!$N1568)*12/3</f>
        <v>-0.2747603598283338</v>
      </c>
      <c r="AA567" s="116">
        <f>(幕後結果!$AC$2+幕後結果!$AC$4*幕後結果_最佳化!$O1568)*12/3</f>
        <v>-1.3720629548143446</v>
      </c>
      <c r="AB567" s="116">
        <f>(幕後結果!$AD$2+幕後結果!$AD$4*幕後結果_最佳化!$P1568)*12/3</f>
        <v>1.3513268372935379</v>
      </c>
      <c r="AC567" s="116">
        <f>(幕後結果!$AE$2+幕後結果!$AE$4*幕後結果_最佳化!$Q1568)*12/3</f>
        <v>1.1991480946471615</v>
      </c>
      <c r="AD567" s="116">
        <f>(幕後結果!$AF$2+幕後結果!$AF$4*幕後結果_最佳化!$R1568)*12/3</f>
        <v>-0.49517001631872559</v>
      </c>
      <c r="AE567" s="116">
        <f>(幕後結果!$AG$2+幕後結果!$AG$4*幕後結果_最佳化!$S1568)*12/3</f>
        <v>-3.4740374247720029E-2</v>
      </c>
      <c r="AF567" s="116">
        <f>(幕後結果!$AH$2+幕後結果!$AH$4*幕後結果_最佳化!$T1568)*12/3</f>
        <v>1.0341896584120922</v>
      </c>
      <c r="AG567" s="116">
        <f>(幕後結果!$AI$2+幕後結果!$AI$4*幕後結果_最佳化!$U1568)*12/3</f>
        <v>-0.53571711645836273</v>
      </c>
      <c r="AH567" s="116">
        <f>(幕後結果!$AJ$2+幕後結果!$AJ$4*幕後結果_最佳化!$V1568)*12/3</f>
        <v>-1.1307371874026995</v>
      </c>
      <c r="AI567" s="90">
        <f>(幕後結果!$AK$2+幕後結果!$AK$4*幕後結果_最佳化!$W1568)*12/3</f>
        <v>-1.2130968703847111</v>
      </c>
      <c r="AJ567" s="50"/>
      <c r="AK567" s="50"/>
      <c r="AL567" s="50"/>
      <c r="AM567" s="98">
        <v>566</v>
      </c>
      <c r="AN567" s="116">
        <f t="shared" si="105"/>
        <v>8.8543824363779361E-2</v>
      </c>
      <c r="AO567" s="116">
        <f t="shared" si="106"/>
        <v>0.11076010429156107</v>
      </c>
      <c r="AP567" s="116">
        <f t="shared" si="107"/>
        <v>8.9623693741197649E-2</v>
      </c>
      <c r="AQ567" s="116">
        <f t="shared" si="108"/>
        <v>0.13889331242321015</v>
      </c>
      <c r="AR567" s="116">
        <f t="shared" si="109"/>
        <v>0.12302566232030221</v>
      </c>
      <c r="AS567" s="116">
        <f t="shared" si="110"/>
        <v>2.5943200284422773E-2</v>
      </c>
      <c r="AT567" s="116">
        <f t="shared" si="111"/>
        <v>0.12835327955546488</v>
      </c>
      <c r="AU567" s="116">
        <f t="shared" si="112"/>
        <v>8.3395231102638606E-2</v>
      </c>
      <c r="AV567" s="116">
        <f t="shared" si="113"/>
        <v>8.3116596688153646E-2</v>
      </c>
      <c r="AW567" s="116">
        <f t="shared" si="114"/>
        <v>0.12834509522926954</v>
      </c>
      <c r="AX567" s="116">
        <f t="shared" si="115"/>
        <v>0.99999999999999978</v>
      </c>
      <c r="AY567" s="116">
        <f>SUMPRODUCT(AN567:AW567,幕後結果_最佳化!$Z$1005:$AI$1005)</f>
        <v>5.0783512467031972E-2</v>
      </c>
      <c r="AZ567" s="116">
        <f>(SUMPRODUCT(AN567:AW567,MMULT(AN567:AW567,幕後結果!$AB$9:$AK$18)))*252</f>
        <v>4.0696584148501504E-2</v>
      </c>
      <c r="BA567" s="116">
        <f t="shared" si="116"/>
        <v>0.20173394396705158</v>
      </c>
      <c r="BB567" s="92">
        <f t="shared" si="117"/>
        <v>3.9078760430716383E-2</v>
      </c>
      <c r="BC567" s="50"/>
      <c r="BD567" s="50"/>
    </row>
    <row r="568" spans="1:56">
      <c r="A568" s="85">
        <v>567</v>
      </c>
      <c r="B568" s="116">
        <v>0.85554450012709182</v>
      </c>
      <c r="C568" s="116">
        <v>0.58030620654094811</v>
      </c>
      <c r="D568" s="116">
        <v>0.54996830320050671</v>
      </c>
      <c r="E568" s="116">
        <v>0.16189647258138939</v>
      </c>
      <c r="F568" s="116">
        <v>0.40336115987980814</v>
      </c>
      <c r="G568" s="116">
        <v>7.8598051294429538E-3</v>
      </c>
      <c r="H568" s="116">
        <v>0.26435171455355411</v>
      </c>
      <c r="I568" s="116">
        <v>0.91139600195271075</v>
      </c>
      <c r="J568" s="116">
        <v>0.36519569129530427</v>
      </c>
      <c r="K568" s="94">
        <v>0.33342974912418688</v>
      </c>
      <c r="L568" s="95"/>
      <c r="M568" s="96">
        <v>567</v>
      </c>
      <c r="N568" s="119">
        <v>1.0605136140260396</v>
      </c>
      <c r="O568" s="119">
        <v>0.20267689060244143</v>
      </c>
      <c r="P568" s="119">
        <v>0.12558126537612974</v>
      </c>
      <c r="Q568" s="119">
        <v>-0.9866934436611029</v>
      </c>
      <c r="R568" s="119">
        <v>-0.24465661973331529</v>
      </c>
      <c r="S568" s="119">
        <v>-2.4153612515239447</v>
      </c>
      <c r="T568" s="119">
        <v>-0.62998648128022872</v>
      </c>
      <c r="U568" s="116">
        <v>1.3494016345359929</v>
      </c>
      <c r="V568" s="116">
        <v>-0.34460495179343831</v>
      </c>
      <c r="W568" s="88">
        <v>-0.43046214432836394</v>
      </c>
      <c r="X568" s="50"/>
      <c r="Y568" s="89">
        <v>567</v>
      </c>
      <c r="Z568" s="116">
        <f>(幕後結果!$AB$2+幕後結果!$AB$4*幕後結果_最佳化!$N1569)*12/3</f>
        <v>1.2683907734606863</v>
      </c>
      <c r="AA568" s="116">
        <f>(幕後結果!$AC$2+幕後結果!$AC$4*幕後結果_最佳化!$O1569)*12/3</f>
        <v>-1.0064723437991139</v>
      </c>
      <c r="AB568" s="116">
        <f>(幕後結果!$AD$2+幕後結果!$AD$4*幕後結果_最佳化!$P1569)*12/3</f>
        <v>0.91110770828105603</v>
      </c>
      <c r="AC568" s="116">
        <f>(幕後結果!$AE$2+幕後結果!$AE$4*幕後結果_最佳化!$Q1569)*12/3</f>
        <v>0.30019697543018964</v>
      </c>
      <c r="AD568" s="116">
        <f>(幕後結果!$AF$2+幕後結果!$AF$4*幕後結果_最佳化!$R1569)*12/3</f>
        <v>-0.3326346317288309</v>
      </c>
      <c r="AE568" s="116">
        <f>(幕後結果!$AG$2+幕後結果!$AG$4*幕後結果_最佳化!$S1569)*12/3</f>
        <v>-1.6969633837967766</v>
      </c>
      <c r="AF568" s="116">
        <f>(幕後結果!$AH$2+幕後結果!$AH$4*幕後結果_最佳化!$T1569)*12/3</f>
        <v>0.99258281700871176</v>
      </c>
      <c r="AG568" s="116">
        <f>(幕後結果!$AI$2+幕後結果!$AI$4*幕後結果_最佳化!$U1569)*12/3</f>
        <v>1.0967372786224343</v>
      </c>
      <c r="AH568" s="116">
        <f>(幕後結果!$AJ$2+幕後結果!$AJ$4*幕後結果_最佳化!$V1569)*12/3</f>
        <v>0.17933807918622771</v>
      </c>
      <c r="AI568" s="90">
        <f>(幕後結果!$AK$2+幕後結果!$AK$4*幕後結果_最佳化!$W1569)*12/3</f>
        <v>-0.66045028495529656</v>
      </c>
      <c r="AJ568" s="50"/>
      <c r="AK568" s="50"/>
      <c r="AL568" s="50"/>
      <c r="AM568" s="98">
        <v>567</v>
      </c>
      <c r="AN568" s="116">
        <f t="shared" si="105"/>
        <v>0.1423081132303764</v>
      </c>
      <c r="AO568" s="116">
        <f t="shared" si="106"/>
        <v>5.6478655236701786E-2</v>
      </c>
      <c r="AP568" s="116">
        <f t="shared" si="107"/>
        <v>8.4241755338259353E-2</v>
      </c>
      <c r="AQ568" s="116">
        <f t="shared" si="108"/>
        <v>6.2237031521427885E-2</v>
      </c>
      <c r="AR568" s="116">
        <f t="shared" si="109"/>
        <v>2.4104302651931586E-2</v>
      </c>
      <c r="AS568" s="116">
        <f t="shared" si="110"/>
        <v>0.26228695169105498</v>
      </c>
      <c r="AT568" s="116">
        <f t="shared" si="111"/>
        <v>0.12020727658635019</v>
      </c>
      <c r="AU568" s="116">
        <f t="shared" si="112"/>
        <v>1.8139238170947519E-2</v>
      </c>
      <c r="AV568" s="116">
        <f t="shared" si="113"/>
        <v>0.17574053926206323</v>
      </c>
      <c r="AW568" s="116">
        <f t="shared" si="114"/>
        <v>5.4256136310887174E-2</v>
      </c>
      <c r="AX568" s="116">
        <f t="shared" si="115"/>
        <v>1.0000000000000002</v>
      </c>
      <c r="AY568" s="116">
        <f>SUMPRODUCT(AN568:AW568,幕後結果_最佳化!$Z$1005:$AI$1005)</f>
        <v>0.227516243843877</v>
      </c>
      <c r="AZ568" s="116">
        <f>(SUMPRODUCT(AN568:AW568,MMULT(AN568:AW568,幕後結果!$AB$9:$AK$18)))*252</f>
        <v>5.5568768720073769E-2</v>
      </c>
      <c r="BA568" s="116">
        <f t="shared" si="116"/>
        <v>0.23573028808380514</v>
      </c>
      <c r="BB568" s="92">
        <f t="shared" si="117"/>
        <v>0.78316726011145232</v>
      </c>
      <c r="BC568" s="50"/>
      <c r="BD568" s="50"/>
    </row>
    <row r="569" spans="1:56">
      <c r="A569" s="85">
        <v>568</v>
      </c>
      <c r="B569" s="116">
        <v>0.625306652161427</v>
      </c>
      <c r="C569" s="116">
        <v>0.22265214087184604</v>
      </c>
      <c r="D569" s="116">
        <v>0.41666436496085191</v>
      </c>
      <c r="E569" s="116">
        <v>0.68605144944343777</v>
      </c>
      <c r="F569" s="116">
        <v>0.90287447675460042</v>
      </c>
      <c r="G569" s="116">
        <v>2.8361270350637735E-2</v>
      </c>
      <c r="H569" s="116">
        <v>0.26226057085861343</v>
      </c>
      <c r="I569" s="116">
        <v>0.91850898162712524</v>
      </c>
      <c r="J569" s="116">
        <v>0.75358791490571475</v>
      </c>
      <c r="K569" s="94">
        <v>0.72376236365526125</v>
      </c>
      <c r="L569" s="95"/>
      <c r="M569" s="96">
        <v>568</v>
      </c>
      <c r="N569" s="119">
        <v>0.31944816026947376</v>
      </c>
      <c r="O569" s="119">
        <v>-0.76326682668194368</v>
      </c>
      <c r="P569" s="119">
        <v>-0.21043429293451921</v>
      </c>
      <c r="Q569" s="119">
        <v>0.48468881592759955</v>
      </c>
      <c r="R569" s="119">
        <v>1.2981056109687736</v>
      </c>
      <c r="S569" s="119">
        <v>-1.9054427649912706</v>
      </c>
      <c r="T569" s="119">
        <v>-0.63639171171494291</v>
      </c>
      <c r="U569" s="116">
        <v>1.3951121039081946</v>
      </c>
      <c r="V569" s="116">
        <v>0.6858238888003545</v>
      </c>
      <c r="W569" s="88">
        <v>0.59405508170649879</v>
      </c>
      <c r="X569" s="50"/>
      <c r="Y569" s="89">
        <v>568</v>
      </c>
      <c r="Z569" s="116">
        <f>(幕後結果!$AB$2+幕後結果!$AB$4*幕後結果_最佳化!$N1570)*12/3</f>
        <v>0.34832066523021288</v>
      </c>
      <c r="AA569" s="116">
        <f>(幕後結果!$AC$2+幕後結果!$AC$4*幕後結果_最佳化!$O1570)*12/3</f>
        <v>-2.4020007568937709</v>
      </c>
      <c r="AB569" s="116">
        <f>(幕後結果!$AD$2+幕後結果!$AD$4*幕後結果_最佳化!$P1570)*12/3</f>
        <v>0.29883599898508645</v>
      </c>
      <c r="AC569" s="116">
        <f>(幕後結果!$AE$2+幕後結果!$AE$4*幕後結果_最佳化!$Q1570)*12/3</f>
        <v>1.0766909442081021</v>
      </c>
      <c r="AD569" s="116">
        <f>(幕後結果!$AF$2+幕後結果!$AF$4*幕後結果_最佳化!$R1570)*12/3</f>
        <v>0.7168110139866638</v>
      </c>
      <c r="AE569" s="116">
        <f>(幕後結果!$AG$2+幕後結果!$AG$4*幕後結果_最佳化!$S1570)*12/3</f>
        <v>-0.83240415403089019</v>
      </c>
      <c r="AF569" s="116">
        <f>(幕後結果!$AH$2+幕後結果!$AH$4*幕後結果_最佳化!$T1570)*12/3</f>
        <v>0.9847867920889074</v>
      </c>
      <c r="AG569" s="116">
        <f>(幕後結果!$AI$2+幕後結果!$AI$4*幕後結果_最佳化!$U1570)*12/3</f>
        <v>1.0839362401112556</v>
      </c>
      <c r="AH569" s="116">
        <f>(幕後結果!$AJ$2+幕後結果!$AJ$4*幕後結果_最佳化!$V1570)*12/3</f>
        <v>0.56512230789023321</v>
      </c>
      <c r="AI569" s="90">
        <f>(幕後結果!$AK$2+幕後結果!$AK$4*幕後結果_最佳化!$W1570)*12/3</f>
        <v>-5.4246443337617356E-2</v>
      </c>
      <c r="AJ569" s="50"/>
      <c r="AK569" s="50"/>
      <c r="AL569" s="50"/>
      <c r="AM569" s="98">
        <v>568</v>
      </c>
      <c r="AN569" s="116">
        <f t="shared" si="105"/>
        <v>0.13217089959787437</v>
      </c>
      <c r="AO569" s="116">
        <f t="shared" si="106"/>
        <v>0.12500604370268251</v>
      </c>
      <c r="AP569" s="116">
        <f t="shared" si="107"/>
        <v>8.3946218636938685E-2</v>
      </c>
      <c r="AQ569" s="116">
        <f t="shared" si="108"/>
        <v>7.7611731541433859E-2</v>
      </c>
      <c r="AR569" s="116">
        <f t="shared" si="109"/>
        <v>3.2649804042517501E-2</v>
      </c>
      <c r="AS569" s="116">
        <f t="shared" si="110"/>
        <v>0.19406337265353224</v>
      </c>
      <c r="AT569" s="116">
        <f t="shared" si="111"/>
        <v>9.355473467116214E-2</v>
      </c>
      <c r="AU569" s="116">
        <f t="shared" si="112"/>
        <v>4.4992497748211818E-2</v>
      </c>
      <c r="AV569" s="116">
        <f t="shared" si="113"/>
        <v>0.16738259011219658</v>
      </c>
      <c r="AW569" s="116">
        <f t="shared" si="114"/>
        <v>4.8622107293450158E-2</v>
      </c>
      <c r="AX569" s="116">
        <f t="shared" si="115"/>
        <v>0.99999999999999989</v>
      </c>
      <c r="AY569" s="116">
        <f>SUMPRODUCT(AN569:AW569,幕後結果_最佳化!$Z$1005:$AI$1005)</f>
        <v>7.3130940332376271E-2</v>
      </c>
      <c r="AZ569" s="116">
        <f>(SUMPRODUCT(AN569:AW569,MMULT(AN569:AW569,幕後結果!$AB$9:$AK$18)))*252</f>
        <v>5.478183089735017E-2</v>
      </c>
      <c r="BA569" s="116">
        <f t="shared" si="116"/>
        <v>0.23405518771723513</v>
      </c>
      <c r="BB569" s="92">
        <f t="shared" si="117"/>
        <v>0.12916159059417487</v>
      </c>
      <c r="BC569" s="50"/>
      <c r="BD569" s="50"/>
    </row>
    <row r="570" spans="1:56">
      <c r="A570" s="85">
        <v>569</v>
      </c>
      <c r="B570" s="116">
        <v>0.78284066130491592</v>
      </c>
      <c r="C570" s="116">
        <v>7.7989810599857323E-2</v>
      </c>
      <c r="D570" s="116">
        <v>0.46666902878810568</v>
      </c>
      <c r="E570" s="116">
        <v>0.81583220090636632</v>
      </c>
      <c r="F570" s="116">
        <v>8.4266851511052288E-2</v>
      </c>
      <c r="G570" s="116">
        <v>0.40482409255085416</v>
      </c>
      <c r="H570" s="116">
        <v>0.47905050274156613</v>
      </c>
      <c r="I570" s="116">
        <v>2.8657272188381988E-2</v>
      </c>
      <c r="J570" s="116">
        <v>0.34839068145035434</v>
      </c>
      <c r="K570" s="94">
        <v>0.35492374052312559</v>
      </c>
      <c r="L570" s="95"/>
      <c r="M570" s="96">
        <v>569</v>
      </c>
      <c r="N570" s="119">
        <v>0.78182287201079104</v>
      </c>
      <c r="O570" s="119">
        <v>-1.4187235753949796</v>
      </c>
      <c r="P570" s="119">
        <v>-8.3645792195641624E-2</v>
      </c>
      <c r="Q570" s="119">
        <v>0.89959541482437921</v>
      </c>
      <c r="R570" s="119">
        <v>-1.3769306078123955</v>
      </c>
      <c r="S570" s="119">
        <v>-0.24087992050247928</v>
      </c>
      <c r="T570" s="119">
        <v>-5.2536760047595915E-2</v>
      </c>
      <c r="U570" s="116">
        <v>-1.9009043335893629</v>
      </c>
      <c r="V570" s="116">
        <v>-0.38966894530251989</v>
      </c>
      <c r="W570" s="88">
        <v>-0.37206093504081844</v>
      </c>
      <c r="X570" s="50"/>
      <c r="Y570" s="89">
        <v>569</v>
      </c>
      <c r="Z570" s="116">
        <f>(幕後結果!$AB$2+幕後結果!$AB$4*幕後結果_最佳化!$N1571)*12/3</f>
        <v>0.92238217210301043</v>
      </c>
      <c r="AA570" s="116">
        <f>(幕後結果!$AC$2+幕後結果!$AC$4*幕後結果_最佳化!$O1571)*12/3</f>
        <v>-3.2650944966580724</v>
      </c>
      <c r="AB570" s="116">
        <f>(幕後結果!$AD$2+幕後結果!$AD$4*幕後結果_最佳化!$P1571)*12/3</f>
        <v>0.48131515379565659</v>
      </c>
      <c r="AC570" s="116">
        <f>(幕後結果!$AE$2+幕後結果!$AE$4*幕後結果_最佳化!$Q1571)*12/3</f>
        <v>1.3215822508270603</v>
      </c>
      <c r="AD570" s="116">
        <f>(幕後結果!$AF$2+幕後結果!$AF$4*幕後結果_最佳化!$R1571)*12/3</f>
        <v>-1.1252776364246058</v>
      </c>
      <c r="AE570" s="116">
        <f>(幕後結果!$AG$2+幕後結果!$AG$4*幕後結果_最佳化!$S1571)*12/3</f>
        <v>0.30311477993614561</v>
      </c>
      <c r="AF570" s="116">
        <f>(幕後結果!$AH$2+幕後結果!$AH$4*幕後結果_最佳化!$T1571)*12/3</f>
        <v>0.91990220173613613</v>
      </c>
      <c r="AG570" s="116">
        <f>(幕後結果!$AI$2+幕後結果!$AI$4*幕後結果_最佳化!$U1571)*12/3</f>
        <v>-2.8268604814074578</v>
      </c>
      <c r="AH570" s="116">
        <f>(幕後結果!$AJ$2+幕後結果!$AJ$4*幕後結果_最佳化!$V1571)*12/3</f>
        <v>-0.7727168289400238</v>
      </c>
      <c r="AI570" s="90">
        <f>(幕後結果!$AK$2+幕後結果!$AK$4*幕後結果_最佳化!$W1571)*12/3</f>
        <v>-0.90514405908868623</v>
      </c>
      <c r="AJ570" s="50"/>
      <c r="AK570" s="50"/>
      <c r="AL570" s="50"/>
      <c r="AM570" s="98">
        <v>569</v>
      </c>
      <c r="AN570" s="116">
        <f t="shared" si="105"/>
        <v>0.109066578319005</v>
      </c>
      <c r="AO570" s="116">
        <f t="shared" si="106"/>
        <v>0.12822155791244033</v>
      </c>
      <c r="AP570" s="116">
        <f t="shared" si="107"/>
        <v>0.12158257709976689</v>
      </c>
      <c r="AQ570" s="116">
        <f t="shared" si="108"/>
        <v>9.4894912291504999E-2</v>
      </c>
      <c r="AR570" s="116">
        <f t="shared" si="109"/>
        <v>1.2394545094314716E-2</v>
      </c>
      <c r="AS570" s="116">
        <f t="shared" si="110"/>
        <v>0.11319629722708929</v>
      </c>
      <c r="AT570" s="116">
        <f t="shared" si="111"/>
        <v>9.7026484524882897E-2</v>
      </c>
      <c r="AU570" s="116">
        <f t="shared" si="112"/>
        <v>0.10491711447390092</v>
      </c>
      <c r="AV570" s="116">
        <f t="shared" si="113"/>
        <v>0.12131024386007944</v>
      </c>
      <c r="AW570" s="116">
        <f t="shared" si="114"/>
        <v>9.7389689197015461E-2</v>
      </c>
      <c r="AX570" s="116">
        <f t="shared" si="115"/>
        <v>1</v>
      </c>
      <c r="AY570" s="116">
        <f>SUMPRODUCT(AN570:AW570,幕後結果_最佳化!$Z$1005:$AI$1005)</f>
        <v>2.5019619487453709E-3</v>
      </c>
      <c r="AZ570" s="116">
        <f>(SUMPRODUCT(AN570:AW570,MMULT(AN570:AW570,幕後結果!$AB$9:$AK$18)))*252</f>
        <v>5.0935233135380995E-2</v>
      </c>
      <c r="BA570" s="116">
        <f t="shared" si="116"/>
        <v>0.22568835400919782</v>
      </c>
      <c r="BB570" s="92">
        <f t="shared" si="117"/>
        <v>-0.17899921433078567</v>
      </c>
      <c r="BC570" s="50"/>
      <c r="BD570" s="50"/>
    </row>
    <row r="571" spans="1:56">
      <c r="A571" s="85">
        <v>570</v>
      </c>
      <c r="B571" s="116">
        <v>0.16975373688984696</v>
      </c>
      <c r="C571" s="116">
        <v>0.61237640930339277</v>
      </c>
      <c r="D571" s="116">
        <v>0.57344427460770175</v>
      </c>
      <c r="E571" s="116">
        <v>0.33100981739975444</v>
      </c>
      <c r="F571" s="116">
        <v>0.67904773407804564</v>
      </c>
      <c r="G571" s="116">
        <v>7.6406251158341876E-2</v>
      </c>
      <c r="H571" s="116">
        <v>0.31496263198479202</v>
      </c>
      <c r="I571" s="116">
        <v>0.25028737587136907</v>
      </c>
      <c r="J571" s="116">
        <v>0.78261400401435011</v>
      </c>
      <c r="K571" s="94">
        <v>0.97411047991745825</v>
      </c>
      <c r="L571" s="95"/>
      <c r="M571" s="96">
        <v>570</v>
      </c>
      <c r="N571" s="119">
        <v>-0.95513887144312315</v>
      </c>
      <c r="O571" s="119">
        <v>0.28551817581513694</v>
      </c>
      <c r="P571" s="119">
        <v>0.18514991633960609</v>
      </c>
      <c r="Q571" s="119">
        <v>-0.43712646558681995</v>
      </c>
      <c r="R571" s="119">
        <v>0.46503759828903113</v>
      </c>
      <c r="S571" s="119">
        <v>-1.4296673954264167</v>
      </c>
      <c r="T571" s="119">
        <v>-0.48183204391261386</v>
      </c>
      <c r="U571" s="116">
        <v>-0.67358569267128598</v>
      </c>
      <c r="V571" s="116">
        <v>0.78105186315001818</v>
      </c>
      <c r="W571" s="88">
        <v>1.944966252345941</v>
      </c>
      <c r="X571" s="50"/>
      <c r="Y571" s="89">
        <v>570</v>
      </c>
      <c r="Z571" s="116">
        <f>(幕後結果!$AB$2+幕後結果!$AB$4*幕後結果_最佳化!$N1572)*12/3</f>
        <v>-1.2341433698591799</v>
      </c>
      <c r="AA571" s="116">
        <f>(幕後結果!$AC$2+幕後結果!$AC$4*幕後結果_最佳化!$O1572)*12/3</f>
        <v>-1.0674411262024159</v>
      </c>
      <c r="AB571" s="116">
        <f>(幕後結果!$AD$2+幕後結果!$AD$4*幕後結果_最佳化!$P1572)*12/3</f>
        <v>0.36402839193872111</v>
      </c>
      <c r="AC571" s="116">
        <f>(幕後結果!$AE$2+幕後結果!$AE$4*幕後結果_最佳化!$Q1572)*12/3</f>
        <v>0.60703186162963085</v>
      </c>
      <c r="AD571" s="116">
        <f>(幕後結果!$AF$2+幕後結果!$AF$4*幕後結果_最佳化!$R1572)*12/3</f>
        <v>0.28254662611315406</v>
      </c>
      <c r="AE571" s="116">
        <f>(幕後結果!$AG$2+幕後結果!$AG$4*幕後結果_最佳化!$S1572)*12/3</f>
        <v>-1.0029083043167324</v>
      </c>
      <c r="AF571" s="116">
        <f>(幕後結果!$AH$2+幕後結果!$AH$4*幕後結果_最佳化!$T1572)*12/3</f>
        <v>0.73803313444727703</v>
      </c>
      <c r="AG571" s="116">
        <f>(幕後結果!$AI$2+幕後結果!$AI$4*幕後結果_最佳化!$U1572)*12/3</f>
        <v>-2.1075275402109672</v>
      </c>
      <c r="AH571" s="116">
        <f>(幕後結果!$AJ$2+幕後結果!$AJ$4*幕後結果_最佳化!$V1572)*12/3</f>
        <v>0.45313759759865252</v>
      </c>
      <c r="AI571" s="90">
        <f>(幕後結果!$AK$2+幕後結果!$AK$4*幕後結果_最佳化!$W1572)*12/3</f>
        <v>0.17630223457068225</v>
      </c>
      <c r="AJ571" s="50"/>
      <c r="AK571" s="50"/>
      <c r="AL571" s="50"/>
      <c r="AM571" s="98">
        <v>570</v>
      </c>
      <c r="AN571" s="116">
        <f t="shared" si="105"/>
        <v>0.15196086112865673</v>
      </c>
      <c r="AO571" s="116">
        <f t="shared" si="106"/>
        <v>9.9148452818411101E-2</v>
      </c>
      <c r="AP571" s="116">
        <f t="shared" si="107"/>
        <v>5.2973262366704708E-2</v>
      </c>
      <c r="AQ571" s="116">
        <f t="shared" si="108"/>
        <v>2.1319967435090504E-2</v>
      </c>
      <c r="AR571" s="116">
        <f t="shared" si="109"/>
        <v>4.3347604173755744E-2</v>
      </c>
      <c r="AS571" s="116">
        <f t="shared" si="110"/>
        <v>9.6662857216191819E-2</v>
      </c>
      <c r="AT571" s="116">
        <f t="shared" si="111"/>
        <v>0.10109488673073791</v>
      </c>
      <c r="AU571" s="116">
        <f t="shared" si="112"/>
        <v>0.20327644179103521</v>
      </c>
      <c r="AV571" s="116">
        <f t="shared" si="113"/>
        <v>0.13031105757273564</v>
      </c>
      <c r="AW571" s="116">
        <f t="shared" si="114"/>
        <v>9.990460876668078E-2</v>
      </c>
      <c r="AX571" s="116">
        <f t="shared" si="115"/>
        <v>1.0000000000000002</v>
      </c>
      <c r="AY571" s="116">
        <f>SUMPRODUCT(AN571:AW571,幕後結果_最佳化!$Z$1005:$AI$1005)</f>
        <v>-0.14205887245089444</v>
      </c>
      <c r="AZ571" s="116">
        <f>(SUMPRODUCT(AN571:AW571,MMULT(AN571:AW571,幕後結果!$AB$9:$AK$18)))*252</f>
        <v>5.8805755752640222E-2</v>
      </c>
      <c r="BA571" s="116">
        <f t="shared" si="116"/>
        <v>0.24249898093113756</v>
      </c>
      <c r="BB571" s="92">
        <f t="shared" si="117"/>
        <v>-0.76272020501157156</v>
      </c>
      <c r="BC571" s="50"/>
      <c r="BD571" s="50"/>
    </row>
    <row r="572" spans="1:56">
      <c r="A572" s="85">
        <v>571</v>
      </c>
      <c r="B572" s="116">
        <v>0.21531292623066323</v>
      </c>
      <c r="C572" s="116">
        <v>0.25955900978164093</v>
      </c>
      <c r="D572" s="116">
        <v>0.99178422244109199</v>
      </c>
      <c r="E572" s="116">
        <v>0.11140403092031859</v>
      </c>
      <c r="F572" s="116">
        <v>0.66755060763935559</v>
      </c>
      <c r="G572" s="116">
        <v>0.63220230364431984</v>
      </c>
      <c r="H572" s="116">
        <v>0.90276023633991631</v>
      </c>
      <c r="I572" s="116">
        <v>0.80452935541034409</v>
      </c>
      <c r="J572" s="116">
        <v>0.38298719168493101</v>
      </c>
      <c r="K572" s="94">
        <v>0.25344585540442099</v>
      </c>
      <c r="L572" s="95"/>
      <c r="M572" s="96">
        <v>571</v>
      </c>
      <c r="N572" s="119">
        <v>-0.78812113726874922</v>
      </c>
      <c r="O572" s="119">
        <v>-0.64470554915507716</v>
      </c>
      <c r="P572" s="119">
        <v>2.3991862375029487</v>
      </c>
      <c r="Q572" s="119">
        <v>-1.2190951991740966</v>
      </c>
      <c r="R572" s="119">
        <v>0.43315965770717824</v>
      </c>
      <c r="S572" s="119">
        <v>0.33769188237347808</v>
      </c>
      <c r="T572" s="119">
        <v>1.2974409006327288</v>
      </c>
      <c r="U572" s="116">
        <v>0.85791158043145233</v>
      </c>
      <c r="V572" s="116">
        <v>-0.29764466187789751</v>
      </c>
      <c r="W572" s="88">
        <v>-0.66368536082345686</v>
      </c>
      <c r="X572" s="50"/>
      <c r="Y572" s="89">
        <v>571</v>
      </c>
      <c r="Z572" s="116">
        <f>(幕後結果!$AB$2+幕後結果!$AB$4*幕後結果_最佳化!$N1573)*12/3</f>
        <v>-1.0267824357078716</v>
      </c>
      <c r="AA572" s="116">
        <f>(幕後結果!$AC$2+幕後結果!$AC$4*幕後結果_最佳化!$O1573)*12/3</f>
        <v>-2.3348459101567971</v>
      </c>
      <c r="AB572" s="116">
        <f>(幕後結果!$AD$2+幕後結果!$AD$4*幕後結果_最佳化!$P1573)*12/3</f>
        <v>2.2370875904186782</v>
      </c>
      <c r="AC572" s="116">
        <f>(幕後結果!$AE$2+幕後結果!$AE$4*幕後結果_最佳化!$Q1573)*12/3</f>
        <v>0.41091317997661919</v>
      </c>
      <c r="AD572" s="116">
        <f>(幕後結果!$AF$2+幕後結果!$AF$4*幕後結果_最佳化!$R1573)*12/3</f>
        <v>0.30274236959946044</v>
      </c>
      <c r="AE572" s="116">
        <f>(幕後結果!$AG$2+幕後結果!$AG$4*幕後結果_最佳化!$S1573)*12/3</f>
        <v>5.7800863004214276E-2</v>
      </c>
      <c r="AF572" s="116">
        <f>(幕後結果!$AH$2+幕後結果!$AH$4*幕後結果_最佳化!$T1573)*12/3</f>
        <v>2.59059569290394</v>
      </c>
      <c r="AG572" s="116">
        <f>(幕後結果!$AI$2+幕後結果!$AI$4*幕後結果_最佳化!$U1573)*12/3</f>
        <v>-0.11682100413394481</v>
      </c>
      <c r="AH572" s="116">
        <f>(幕後結果!$AJ$2+幕後結果!$AJ$4*幕後結果_最佳化!$V1573)*12/3</f>
        <v>0.17924788277075232</v>
      </c>
      <c r="AI572" s="90">
        <f>(幕後結果!$AK$2+幕後結果!$AK$4*幕後結果_最佳化!$W1573)*12/3</f>
        <v>-0.85375320341423544</v>
      </c>
      <c r="AJ572" s="50"/>
      <c r="AK572" s="50"/>
      <c r="AL572" s="50"/>
      <c r="AM572" s="98">
        <v>571</v>
      </c>
      <c r="AN572" s="116">
        <f t="shared" si="105"/>
        <v>0.17502079756325262</v>
      </c>
      <c r="AO572" s="116">
        <f t="shared" si="106"/>
        <v>0.11560403001897958</v>
      </c>
      <c r="AP572" s="116">
        <f t="shared" si="107"/>
        <v>2.6589199933325973E-2</v>
      </c>
      <c r="AQ572" s="116">
        <f t="shared" si="108"/>
        <v>1.3686226666363616E-2</v>
      </c>
      <c r="AR572" s="116">
        <f t="shared" si="109"/>
        <v>0.19513111001301009</v>
      </c>
      <c r="AS572" s="116">
        <f t="shared" si="110"/>
        <v>0.14481753526157007</v>
      </c>
      <c r="AT572" s="116">
        <f t="shared" si="111"/>
        <v>5.1574889764346545E-3</v>
      </c>
      <c r="AU572" s="116">
        <f t="shared" si="112"/>
        <v>0.16900108736477104</v>
      </c>
      <c r="AV572" s="116">
        <f t="shared" si="113"/>
        <v>0.12581074583018506</v>
      </c>
      <c r="AW572" s="116">
        <f t="shared" si="114"/>
        <v>2.9181778372107017E-2</v>
      </c>
      <c r="AX572" s="116">
        <f t="shared" si="115"/>
        <v>0.99999999999999967</v>
      </c>
      <c r="AY572" s="116">
        <f>SUMPRODUCT(AN572:AW572,幕後結果_最佳化!$Z$1005:$AI$1005)</f>
        <v>-0.23093812723967883</v>
      </c>
      <c r="AZ572" s="116">
        <f>(SUMPRODUCT(AN572:AW572,MMULT(AN572:AW572,幕後結果!$AB$9:$AK$18)))*252</f>
        <v>5.7058140232002695E-2</v>
      </c>
      <c r="BA572" s="116">
        <f t="shared" si="116"/>
        <v>0.23886845800984838</v>
      </c>
      <c r="BB572" s="92">
        <f t="shared" si="117"/>
        <v>-1.1463971824542387</v>
      </c>
      <c r="BC572" s="50"/>
      <c r="BD572" s="50"/>
    </row>
    <row r="573" spans="1:56">
      <c r="A573" s="85">
        <v>572</v>
      </c>
      <c r="B573" s="116">
        <v>0.72883451460685889</v>
      </c>
      <c r="C573" s="116">
        <v>0.92087394876656448</v>
      </c>
      <c r="D573" s="116">
        <v>0.13497964632102222</v>
      </c>
      <c r="E573" s="116">
        <v>0.14363156493804952</v>
      </c>
      <c r="F573" s="116">
        <v>0.24840466824603546</v>
      </c>
      <c r="G573" s="116">
        <v>0.51312408391714803</v>
      </c>
      <c r="H573" s="116">
        <v>0.72384746928454247</v>
      </c>
      <c r="I573" s="116">
        <v>4.9554295644869795E-2</v>
      </c>
      <c r="J573" s="116">
        <v>0.99678556062506574</v>
      </c>
      <c r="K573" s="94">
        <v>0.27253545905680987</v>
      </c>
      <c r="L573" s="95"/>
      <c r="M573" s="96">
        <v>572</v>
      </c>
      <c r="N573" s="119">
        <v>0.60929190647285425</v>
      </c>
      <c r="O573" s="119">
        <v>1.4109746039078308</v>
      </c>
      <c r="P573" s="119">
        <v>-1.1031563056143416</v>
      </c>
      <c r="Q573" s="119">
        <v>-1.0641447531052277</v>
      </c>
      <c r="R573" s="119">
        <v>-0.67951858413511046</v>
      </c>
      <c r="S573" s="119">
        <v>3.2903135773459144E-2</v>
      </c>
      <c r="T573" s="119">
        <v>0.59430959626618529</v>
      </c>
      <c r="U573" s="116">
        <v>-1.6491906088526518</v>
      </c>
      <c r="V573" s="116">
        <v>2.7250652140987497</v>
      </c>
      <c r="W573" s="88">
        <v>-0.6051626680573442</v>
      </c>
      <c r="X573" s="50"/>
      <c r="Y573" s="89">
        <v>572</v>
      </c>
      <c r="Z573" s="116">
        <f>(幕後結果!$AB$2+幕後結果!$AB$4*幕後結果_最佳化!$N1574)*12/3</f>
        <v>0.70817628336414273</v>
      </c>
      <c r="AA573" s="116">
        <f>(幕後結果!$AC$2+幕後結果!$AC$4*幕後結果_最佳化!$O1574)*12/3</f>
        <v>0.61944559219665751</v>
      </c>
      <c r="AB573" s="116">
        <f>(幕後結果!$AD$2+幕後結果!$AD$4*幕後結果_最佳化!$P1574)*12/3</f>
        <v>-0.16609095528116047</v>
      </c>
      <c r="AC573" s="116">
        <f>(幕後結果!$AE$2+幕後結果!$AE$4*幕後結果_最佳化!$Q1574)*12/3</f>
        <v>0.13656092692284094</v>
      </c>
      <c r="AD573" s="116">
        <f>(幕後結果!$AF$2+幕後結果!$AF$4*幕後結果_最佳化!$R1574)*12/3</f>
        <v>-0.60089343963874031</v>
      </c>
      <c r="AE573" s="116">
        <f>(幕後結果!$AG$2+幕後結果!$AG$4*幕後結果_最佳化!$S1574)*12/3</f>
        <v>-8.084093296855277E-3</v>
      </c>
      <c r="AF573" s="116">
        <f>(幕後結果!$AH$2+幕後結果!$AH$4*幕後結果_最佳化!$T1574)*12/3</f>
        <v>1.7148725513087371</v>
      </c>
      <c r="AG573" s="116">
        <f>(幕後結果!$AI$2+幕後結果!$AI$4*幕後結果_最佳化!$U1574)*12/3</f>
        <v>-2.5929536288143158</v>
      </c>
      <c r="AH573" s="116">
        <f>(幕後結果!$AJ$2+幕後結果!$AJ$4*幕後結果_最佳化!$V1574)*12/3</f>
        <v>2.2892372516310271</v>
      </c>
      <c r="AI573" s="90">
        <f>(幕後結果!$AK$2+幕後結果!$AK$4*幕後結果_最佳化!$W1574)*12/3</f>
        <v>-0.47208910150889444</v>
      </c>
      <c r="AJ573" s="50"/>
      <c r="AK573" s="50"/>
      <c r="AL573" s="50"/>
      <c r="AM573" s="98">
        <v>572</v>
      </c>
      <c r="AN573" s="116">
        <f t="shared" si="105"/>
        <v>4.4938731985811166E-3</v>
      </c>
      <c r="AO573" s="116">
        <f t="shared" si="106"/>
        <v>0.12254242994939699</v>
      </c>
      <c r="AP573" s="116">
        <f t="shared" si="107"/>
        <v>7.6359084336371633E-2</v>
      </c>
      <c r="AQ573" s="116">
        <f t="shared" si="108"/>
        <v>5.838288878376735E-2</v>
      </c>
      <c r="AR573" s="116">
        <f t="shared" si="109"/>
        <v>0.11544994506505332</v>
      </c>
      <c r="AS573" s="116">
        <f t="shared" si="110"/>
        <v>0.15789791467239817</v>
      </c>
      <c r="AT573" s="116">
        <f t="shared" si="111"/>
        <v>8.0901488264954843E-2</v>
      </c>
      <c r="AU573" s="116">
        <f t="shared" si="112"/>
        <v>9.7616880888116722E-2</v>
      </c>
      <c r="AV573" s="116">
        <f t="shared" si="113"/>
        <v>0.19645536308531783</v>
      </c>
      <c r="AW573" s="116">
        <f t="shared" si="114"/>
        <v>8.9900131756042195E-2</v>
      </c>
      <c r="AX573" s="116">
        <f t="shared" si="115"/>
        <v>1.0000000000000002</v>
      </c>
      <c r="AY573" s="116">
        <f>SUMPRODUCT(AN573:AW573,幕後結果_最佳化!$Z$1005:$AI$1005)</f>
        <v>-3.1689837209758237E-2</v>
      </c>
      <c r="AZ573" s="116">
        <f>(SUMPRODUCT(AN573:AW573,MMULT(AN573:AW573,幕後結果!$AB$9:$AK$18)))*252</f>
        <v>4.6818294658302652E-2</v>
      </c>
      <c r="BA573" s="116">
        <f t="shared" si="116"/>
        <v>0.21637535594032573</v>
      </c>
      <c r="BB573" s="92">
        <f t="shared" si="117"/>
        <v>-0.34472427271398415</v>
      </c>
      <c r="BC573" s="50"/>
      <c r="BD573" s="50"/>
    </row>
    <row r="574" spans="1:56">
      <c r="A574" s="85">
        <v>573</v>
      </c>
      <c r="B574" s="116">
        <v>0.60168999202983819</v>
      </c>
      <c r="C574" s="116">
        <v>0.16435486577602387</v>
      </c>
      <c r="D574" s="116">
        <v>0.7478673205667139</v>
      </c>
      <c r="E574" s="116">
        <v>0.18603275358060833</v>
      </c>
      <c r="F574" s="116">
        <v>0.19544354805104325</v>
      </c>
      <c r="G574" s="116">
        <v>0.39972896292739235</v>
      </c>
      <c r="H574" s="116">
        <v>0.74907328572364706</v>
      </c>
      <c r="I574" s="116">
        <v>0.50751960098605253</v>
      </c>
      <c r="J574" s="116">
        <v>0.50409328813350585</v>
      </c>
      <c r="K574" s="94">
        <v>0.32529371759467063</v>
      </c>
      <c r="L574" s="95"/>
      <c r="M574" s="96">
        <v>573</v>
      </c>
      <c r="N574" s="119">
        <v>0.25772387872166141</v>
      </c>
      <c r="O574" s="119">
        <v>-0.97671608125393661</v>
      </c>
      <c r="P574" s="119">
        <v>0.66779358991556104</v>
      </c>
      <c r="Q574" s="119">
        <v>-0.8926110358667938</v>
      </c>
      <c r="R574" s="119">
        <v>-0.85800972020913246</v>
      </c>
      <c r="S574" s="119">
        <v>-0.25404871158048359</v>
      </c>
      <c r="T574" s="119">
        <v>0.67157636561892609</v>
      </c>
      <c r="U574" s="116">
        <v>1.884996068395758E-2</v>
      </c>
      <c r="V574" s="116">
        <v>1.0260531804402598E-2</v>
      </c>
      <c r="W574" s="88">
        <v>-0.45294626526165549</v>
      </c>
      <c r="X574" s="50"/>
      <c r="Y574" s="89">
        <v>573</v>
      </c>
      <c r="Z574" s="116">
        <f>(幕後結果!$AB$2+幕後結果!$AB$4*幕後結果_最佳化!$N1575)*12/3</f>
        <v>0.27168685897698114</v>
      </c>
      <c r="AA574" s="116">
        <f>(幕後結果!$AC$2+幕後結果!$AC$4*幕後結果_最佳化!$O1575)*12/3</f>
        <v>-2.7015123148161222</v>
      </c>
      <c r="AB574" s="116">
        <f>(幕後結果!$AD$2+幕後結果!$AD$4*幕後結果_最佳化!$P1575)*12/3</f>
        <v>1.0190642790523805</v>
      </c>
      <c r="AC574" s="116">
        <f>(幕後結果!$AE$2+幕後結果!$AE$4*幕後結果_最佳化!$Q1575)*12/3</f>
        <v>0.24435971850801608</v>
      </c>
      <c r="AD574" s="116">
        <f>(幕後結果!$AF$2+幕後結果!$AF$4*幕後結果_最佳化!$R1575)*12/3</f>
        <v>-0.78344705345073429</v>
      </c>
      <c r="AE574" s="116">
        <f>(幕後結果!$AG$2+幕後結果!$AG$4*幕後結果_最佳化!$S1575)*12/3</f>
        <v>-0.50241873256270775</v>
      </c>
      <c r="AF574" s="116">
        <f>(幕後結果!$AH$2+幕後結果!$AH$4*幕後結果_最佳化!$T1575)*12/3</f>
        <v>1.8187652490720394</v>
      </c>
      <c r="AG574" s="116">
        <f>(幕後結果!$AI$2+幕後結果!$AI$4*幕後結果_最佳化!$U1575)*12/3</f>
        <v>-0.78227500620481016</v>
      </c>
      <c r="AH574" s="116">
        <f>(幕後結果!$AJ$2+幕後結果!$AJ$4*幕後結果_最佳化!$V1575)*12/3</f>
        <v>-1.6002047372376066E-2</v>
      </c>
      <c r="AI574" s="90">
        <f>(幕後結果!$AK$2+幕後結果!$AK$4*幕後結果_最佳化!$W1575)*12/3</f>
        <v>-0.89120911661100222</v>
      </c>
      <c r="AJ574" s="50"/>
      <c r="AK574" s="50"/>
      <c r="AL574" s="50"/>
      <c r="AM574" s="98">
        <v>573</v>
      </c>
      <c r="AN574" s="116">
        <f t="shared" si="105"/>
        <v>0.11577284847643834</v>
      </c>
      <c r="AO574" s="116">
        <f t="shared" si="106"/>
        <v>0.15546550538088322</v>
      </c>
      <c r="AP574" s="116">
        <f t="shared" si="107"/>
        <v>9.6520073246477212E-2</v>
      </c>
      <c r="AQ574" s="116">
        <f t="shared" si="108"/>
        <v>6.7738640529494978E-2</v>
      </c>
      <c r="AR574" s="116">
        <f t="shared" si="109"/>
        <v>0.13007131355390317</v>
      </c>
      <c r="AS574" s="116">
        <f t="shared" si="110"/>
        <v>9.3887382474725042E-2</v>
      </c>
      <c r="AT574" s="116">
        <f t="shared" si="111"/>
        <v>0.11181700061273991</v>
      </c>
      <c r="AU574" s="116">
        <f t="shared" si="112"/>
        <v>4.9275994313366794E-2</v>
      </c>
      <c r="AV574" s="116">
        <f t="shared" si="113"/>
        <v>0.11363440045305938</v>
      </c>
      <c r="AW574" s="116">
        <f t="shared" si="114"/>
        <v>6.5816840958912104E-2</v>
      </c>
      <c r="AX574" s="116">
        <f t="shared" si="115"/>
        <v>1.0000000000000002</v>
      </c>
      <c r="AY574" s="116">
        <f>SUMPRODUCT(AN574:AW574,幕後結果_最佳化!$Z$1005:$AI$1005)</f>
        <v>-8.191767116135628E-3</v>
      </c>
      <c r="AZ574" s="116">
        <f>(SUMPRODUCT(AN574:AW574,MMULT(AN574:AW574,幕後結果!$AB$9:$AK$18)))*252</f>
        <v>4.7797713358683616E-2</v>
      </c>
      <c r="BA574" s="116">
        <f t="shared" si="116"/>
        <v>0.2186268816012423</v>
      </c>
      <c r="BB574" s="92">
        <f t="shared" si="117"/>
        <v>-0.23369389318429223</v>
      </c>
      <c r="BC574" s="50"/>
      <c r="BD574" s="50"/>
    </row>
    <row r="575" spans="1:56">
      <c r="A575" s="85">
        <v>574</v>
      </c>
      <c r="B575" s="116">
        <v>0.13239826238204566</v>
      </c>
      <c r="C575" s="116">
        <v>0.36560329410997228</v>
      </c>
      <c r="D575" s="116">
        <v>6.7252277712095854E-2</v>
      </c>
      <c r="E575" s="116">
        <v>7.2767785640053706E-2</v>
      </c>
      <c r="F575" s="116">
        <v>0.21118569189058722</v>
      </c>
      <c r="G575" s="116">
        <v>0.38161557280228608</v>
      </c>
      <c r="H575" s="116">
        <v>8.9218545565952212E-3</v>
      </c>
      <c r="I575" s="116">
        <v>0.68964466403613334</v>
      </c>
      <c r="J575" s="116">
        <v>0.21649472377260981</v>
      </c>
      <c r="K575" s="94">
        <v>0.70756417619694245</v>
      </c>
      <c r="L575" s="95"/>
      <c r="M575" s="96">
        <v>574</v>
      </c>
      <c r="N575" s="119">
        <v>-1.115125781728495</v>
      </c>
      <c r="O575" s="119">
        <v>-0.34352094284279167</v>
      </c>
      <c r="P575" s="119">
        <v>-1.4965724028870084</v>
      </c>
      <c r="Q575" s="119">
        <v>-1.4554830792073992</v>
      </c>
      <c r="R575" s="119">
        <v>-0.80231393473024559</v>
      </c>
      <c r="S575" s="119">
        <v>-0.30124045165402191</v>
      </c>
      <c r="T575" s="119">
        <v>-2.3688454277520794</v>
      </c>
      <c r="U575" s="116">
        <v>0.49484339200484956</v>
      </c>
      <c r="V575" s="116">
        <v>-0.78408634443517322</v>
      </c>
      <c r="W575" s="88">
        <v>0.54628266893659627</v>
      </c>
      <c r="X575" s="50"/>
      <c r="Y575" s="89">
        <v>574</v>
      </c>
      <c r="Z575" s="116">
        <f>(幕後結果!$AB$2+幕後結果!$AB$4*幕後結果_最佳化!$N1576)*12/3</f>
        <v>-1.4327751818206573</v>
      </c>
      <c r="AA575" s="116">
        <f>(幕後結果!$AC$2+幕後結果!$AC$4*幕後結果_最佳化!$O1576)*12/3</f>
        <v>-1.9482033806016197</v>
      </c>
      <c r="AB575" s="116">
        <f>(幕後結果!$AD$2+幕後結果!$AD$4*幕後結果_最佳化!$P1576)*12/3</f>
        <v>-1.2043244205122905</v>
      </c>
      <c r="AC575" s="116">
        <f>(幕後結果!$AE$2+幕後結果!$AE$4*幕後結果_最佳化!$Q1576)*12/3</f>
        <v>-0.6462468297035131</v>
      </c>
      <c r="AD575" s="116">
        <f>(幕後結果!$AF$2+幕後結果!$AF$4*幕後結果_最佳化!$R1576)*12/3</f>
        <v>-0.8809275251421278</v>
      </c>
      <c r="AE575" s="116">
        <f>(幕後結果!$AG$2+幕後結果!$AG$4*幕後結果_最佳化!$S1576)*12/3</f>
        <v>-1.3709127183578262</v>
      </c>
      <c r="AF575" s="116">
        <f>(幕後結果!$AH$2+幕後結果!$AH$4*幕後結果_最佳化!$T1576)*12/3</f>
        <v>-1.4069778932240669</v>
      </c>
      <c r="AG575" s="116">
        <f>(幕後結果!$AI$2+幕後結果!$AI$4*幕後結果_最佳化!$U1576)*12/3</f>
        <v>-0.96113728534921838</v>
      </c>
      <c r="AH575" s="116">
        <f>(幕後結果!$AJ$2+幕後結果!$AJ$4*幕後結果_最佳化!$V1576)*12/3</f>
        <v>-1.4185904504780751</v>
      </c>
      <c r="AI575" s="90">
        <f>(幕後結果!$AK$2+幕後結果!$AK$4*幕後結果_最佳化!$W1576)*12/3</f>
        <v>-0.9310304955518719</v>
      </c>
      <c r="AJ575" s="50"/>
      <c r="AK575" s="50"/>
      <c r="AL575" s="50"/>
      <c r="AM575" s="98">
        <v>574</v>
      </c>
      <c r="AN575" s="116">
        <f t="shared" si="105"/>
        <v>0.18194274613787628</v>
      </c>
      <c r="AO575" s="116">
        <f t="shared" si="106"/>
        <v>6.9254172996073032E-2</v>
      </c>
      <c r="AP575" s="116">
        <f t="shared" si="107"/>
        <v>3.0587613498629835E-2</v>
      </c>
      <c r="AQ575" s="116">
        <f t="shared" si="108"/>
        <v>1.9170191012703827E-2</v>
      </c>
      <c r="AR575" s="116">
        <f t="shared" si="109"/>
        <v>9.8146518887020792E-2</v>
      </c>
      <c r="AS575" s="116">
        <f t="shared" si="110"/>
        <v>0.1349944161772908</v>
      </c>
      <c r="AT575" s="116">
        <f t="shared" si="111"/>
        <v>0.1857874584409572</v>
      </c>
      <c r="AU575" s="116">
        <f t="shared" si="112"/>
        <v>4.6986302244817001E-2</v>
      </c>
      <c r="AV575" s="116">
        <f t="shared" si="113"/>
        <v>0.21265185020817642</v>
      </c>
      <c r="AW575" s="116">
        <f t="shared" si="114"/>
        <v>2.0478730396454797E-2</v>
      </c>
      <c r="AX575" s="116">
        <f t="shared" si="115"/>
        <v>1.0000000000000002</v>
      </c>
      <c r="AY575" s="116">
        <f>SUMPRODUCT(AN575:AW575,幕後結果_最佳化!$Z$1005:$AI$1005)</f>
        <v>0.16881582882126611</v>
      </c>
      <c r="AZ575" s="116">
        <f>(SUMPRODUCT(AN575:AW575,MMULT(AN575:AW575,幕後結果!$AB$9:$AK$18)))*252</f>
        <v>5.3997214490313507E-2</v>
      </c>
      <c r="BA575" s="116">
        <f t="shared" si="116"/>
        <v>0.23237300723258178</v>
      </c>
      <c r="BB575" s="92">
        <f t="shared" si="117"/>
        <v>0.54186942933194115</v>
      </c>
      <c r="BC575" s="50"/>
      <c r="BD575" s="50"/>
    </row>
    <row r="576" spans="1:56">
      <c r="A576" s="85">
        <v>575</v>
      </c>
      <c r="B576" s="116">
        <v>0.71050661029367301</v>
      </c>
      <c r="C576" s="116">
        <v>0.34064418120303031</v>
      </c>
      <c r="D576" s="116">
        <v>0.33349500734181814</v>
      </c>
      <c r="E576" s="116">
        <v>0.85049234954226471</v>
      </c>
      <c r="F576" s="116">
        <v>0.12342090577734433</v>
      </c>
      <c r="G576" s="116">
        <v>0.88160744108248856</v>
      </c>
      <c r="H576" s="116">
        <v>0.36847361416803248</v>
      </c>
      <c r="I576" s="116">
        <v>0.81542178552706734</v>
      </c>
      <c r="J576" s="116">
        <v>0.55503389381006341</v>
      </c>
      <c r="K576" s="94">
        <v>0.4902429299482236</v>
      </c>
      <c r="L576" s="95"/>
      <c r="M576" s="96">
        <v>575</v>
      </c>
      <c r="N576" s="119">
        <v>0.55486532730482907</v>
      </c>
      <c r="O576" s="119">
        <v>-0.41070567876503017</v>
      </c>
      <c r="P576" s="119">
        <v>-0.43028269359168664</v>
      </c>
      <c r="Q576" s="119">
        <v>1.038547354411185</v>
      </c>
      <c r="R576" s="119">
        <v>-1.1580544627153886</v>
      </c>
      <c r="S576" s="119">
        <v>1.1830606340921597</v>
      </c>
      <c r="T576" s="119">
        <v>-0.33589873855433128</v>
      </c>
      <c r="U576" s="116">
        <v>0.89805462332079067</v>
      </c>
      <c r="V576" s="116">
        <v>0.13838998410290287</v>
      </c>
      <c r="W576" s="88">
        <v>-2.4459786422007322E-2</v>
      </c>
      <c r="X576" s="50"/>
      <c r="Y576" s="89">
        <v>575</v>
      </c>
      <c r="Z576" s="116">
        <f>(幕後結果!$AB$2+幕後結果!$AB$4*幕後結果_最佳化!$N1577)*12/3</f>
        <v>0.64060294239689664</v>
      </c>
      <c r="AA576" s="116">
        <f>(幕後結果!$AC$2+幕後結果!$AC$4*幕後結果_最佳化!$O1577)*12/3</f>
        <v>-1.8956915456634498</v>
      </c>
      <c r="AB576" s="116">
        <f>(幕後結果!$AD$2+幕後結果!$AD$4*幕後結果_最佳化!$P1577)*12/3</f>
        <v>0.21517023142644284</v>
      </c>
      <c r="AC576" s="116">
        <f>(幕後結果!$AE$2+幕後結果!$AE$4*幕後結果_最佳化!$Q1577)*12/3</f>
        <v>1.501521100666132</v>
      </c>
      <c r="AD576" s="116">
        <f>(幕後結果!$AF$2+幕後結果!$AF$4*幕後結果_最佳化!$R1577)*12/3</f>
        <v>-0.88073514254237051</v>
      </c>
      <c r="AE576" s="116">
        <f>(幕後結果!$AG$2+幕後結果!$AG$4*幕後結果_最佳化!$S1577)*12/3</f>
        <v>1.5868471627617218</v>
      </c>
      <c r="AF576" s="116">
        <f>(幕後結果!$AH$2+幕後結果!$AH$4*幕後結果_最佳化!$T1577)*12/3</f>
        <v>0.54401170385829756</v>
      </c>
      <c r="AG576" s="116">
        <f>(幕後結果!$AI$2+幕後結果!$AI$4*幕後結果_最佳化!$U1577)*12/3</f>
        <v>0.33282344431160982</v>
      </c>
      <c r="AH576" s="116">
        <f>(幕後結果!$AJ$2+幕後結果!$AJ$4*幕後結果_最佳化!$V1577)*12/3</f>
        <v>0.10940177579212924</v>
      </c>
      <c r="AI576" s="90">
        <f>(幕後結果!$AK$2+幕後結果!$AK$4*幕後結果_最佳化!$W1577)*12/3</f>
        <v>-0.41652208474287605</v>
      </c>
      <c r="AJ576" s="50"/>
      <c r="AK576" s="50"/>
      <c r="AL576" s="50"/>
      <c r="AM576" s="98">
        <v>575</v>
      </c>
      <c r="AN576" s="116">
        <f t="shared" si="105"/>
        <v>8.1537422763864512E-2</v>
      </c>
      <c r="AO576" s="116">
        <f t="shared" si="106"/>
        <v>0.1519379691689372</v>
      </c>
      <c r="AP576" s="116">
        <f t="shared" si="107"/>
        <v>0.16811906539564261</v>
      </c>
      <c r="AQ576" s="116">
        <f t="shared" si="108"/>
        <v>3.66081249780984E-2</v>
      </c>
      <c r="AR576" s="116">
        <f t="shared" si="109"/>
        <v>5.9835741999993274E-2</v>
      </c>
      <c r="AS576" s="116">
        <f t="shared" si="110"/>
        <v>9.2449763561167006E-2</v>
      </c>
      <c r="AT576" s="116">
        <f t="shared" si="111"/>
        <v>0.10995041908714681</v>
      </c>
      <c r="AU576" s="116">
        <f t="shared" si="112"/>
        <v>0.13156514317052667</v>
      </c>
      <c r="AV576" s="116">
        <f t="shared" si="113"/>
        <v>0.10304995374056558</v>
      </c>
      <c r="AW576" s="116">
        <f t="shared" si="114"/>
        <v>6.4946396134057796E-2</v>
      </c>
      <c r="AX576" s="116">
        <f t="shared" si="115"/>
        <v>0.99999999999999989</v>
      </c>
      <c r="AY576" s="116">
        <f>SUMPRODUCT(AN576:AW576,幕後結果_最佳化!$Z$1005:$AI$1005)</f>
        <v>-6.681668746594685E-2</v>
      </c>
      <c r="AZ576" s="116">
        <f>(SUMPRODUCT(AN576:AW576,MMULT(AN576:AW576,幕後結果!$AB$9:$AK$18)))*252</f>
        <v>5.1454727501486497E-2</v>
      </c>
      <c r="BA576" s="116">
        <f t="shared" si="116"/>
        <v>0.22683634519513513</v>
      </c>
      <c r="BB576" s="92">
        <f t="shared" si="117"/>
        <v>-0.48368213379369812</v>
      </c>
      <c r="BC576" s="50"/>
      <c r="BD576" s="50"/>
    </row>
    <row r="577" spans="1:56">
      <c r="A577" s="85">
        <v>576</v>
      </c>
      <c r="B577" s="116">
        <v>0.22667611822032074</v>
      </c>
      <c r="C577" s="116">
        <v>0.13946352081400448</v>
      </c>
      <c r="D577" s="116">
        <v>0.91432531280478058</v>
      </c>
      <c r="E577" s="116">
        <v>0.65824843329757599</v>
      </c>
      <c r="F577" s="116">
        <v>0.84058118864552722</v>
      </c>
      <c r="G577" s="116">
        <v>0.43902408933063319</v>
      </c>
      <c r="H577" s="116">
        <v>0.18573656845046638</v>
      </c>
      <c r="I577" s="116">
        <v>0.77813164746199392</v>
      </c>
      <c r="J577" s="116">
        <v>0.16556013929173186</v>
      </c>
      <c r="K577" s="94">
        <v>0.53197853763533876</v>
      </c>
      <c r="L577" s="95"/>
      <c r="M577" s="96">
        <v>576</v>
      </c>
      <c r="N577" s="119">
        <v>-0.74983807100249811</v>
      </c>
      <c r="O577" s="119">
        <v>-1.0827327981490298</v>
      </c>
      <c r="P577" s="119">
        <v>1.3678808516748815</v>
      </c>
      <c r="Q577" s="119">
        <v>0.40768747582986448</v>
      </c>
      <c r="R577" s="119">
        <v>0.99684938547495594</v>
      </c>
      <c r="S577" s="119">
        <v>-0.1534439620332258</v>
      </c>
      <c r="T577" s="119">
        <v>-0.89371735576854749</v>
      </c>
      <c r="U577" s="116">
        <v>0.76589848897198065</v>
      </c>
      <c r="V577" s="116">
        <v>-0.97185984538142323</v>
      </c>
      <c r="W577" s="88">
        <v>8.0244341118569262E-2</v>
      </c>
      <c r="X577" s="50"/>
      <c r="Y577" s="89">
        <v>576</v>
      </c>
      <c r="Z577" s="116">
        <f>(幕後結果!$AB$2+幕後結果!$AB$4*幕後結果_最佳化!$N1578)*12/3</f>
        <v>-0.97925207959096827</v>
      </c>
      <c r="AA577" s="116">
        <f>(幕後結果!$AC$2+幕後結果!$AC$4*幕後結果_最佳化!$O1578)*12/3</f>
        <v>-2.9351531765637215</v>
      </c>
      <c r="AB577" s="116">
        <f>(幕後結果!$AD$2+幕後結果!$AD$4*幕後結果_最佳化!$P1578)*12/3</f>
        <v>1.3110755151425211</v>
      </c>
      <c r="AC577" s="116">
        <f>(幕後結果!$AE$2+幕後結果!$AE$4*幕後結果_最佳化!$Q1578)*12/3</f>
        <v>1.2739543084493461</v>
      </c>
      <c r="AD577" s="116">
        <f>(幕後結果!$AF$2+幕後結果!$AF$4*幕後結果_最佳化!$R1578)*12/3</f>
        <v>0.66714820841132649</v>
      </c>
      <c r="AE577" s="116">
        <f>(幕後結果!$AG$2+幕後結果!$AG$4*幕後結果_最佳化!$S1578)*12/3</f>
        <v>0.35562405330012847</v>
      </c>
      <c r="AF577" s="116">
        <f>(幕後結果!$AH$2+幕後結果!$AH$4*幕後結果_最佳化!$T1578)*12/3</f>
        <v>0.489346562710957</v>
      </c>
      <c r="AG577" s="116">
        <f>(幕後結果!$AI$2+幕後結果!$AI$4*幕後結果_最佳化!$U1578)*12/3</f>
        <v>-0.14965588460112134</v>
      </c>
      <c r="AH577" s="116">
        <f>(幕後結果!$AJ$2+幕後結果!$AJ$4*幕後結果_最佳化!$V1578)*12/3</f>
        <v>-0.87676907078200339</v>
      </c>
      <c r="AI577" s="90">
        <f>(幕後結果!$AK$2+幕後結果!$AK$4*幕後結果_最佳化!$W1578)*12/3</f>
        <v>-0.58450546021913041</v>
      </c>
      <c r="AJ577" s="50"/>
      <c r="AK577" s="50"/>
      <c r="AL577" s="50"/>
      <c r="AM577" s="98">
        <v>576</v>
      </c>
      <c r="AN577" s="116">
        <f t="shared" si="105"/>
        <v>0.16743842584821245</v>
      </c>
      <c r="AO577" s="116">
        <f t="shared" si="106"/>
        <v>0.14754865937858716</v>
      </c>
      <c r="AP577" s="116">
        <f t="shared" si="107"/>
        <v>0.10597346591703556</v>
      </c>
      <c r="AQ577" s="116">
        <f t="shared" si="108"/>
        <v>4.9202996685310686E-3</v>
      </c>
      <c r="AR577" s="116">
        <f t="shared" si="109"/>
        <v>9.2361676424937311E-2</v>
      </c>
      <c r="AS577" s="116">
        <f t="shared" si="110"/>
        <v>3.0996413491384846E-2</v>
      </c>
      <c r="AT577" s="116">
        <f t="shared" si="111"/>
        <v>0.11845821946382316</v>
      </c>
      <c r="AU577" s="116">
        <f t="shared" si="112"/>
        <v>9.2375757120388535E-2</v>
      </c>
      <c r="AV577" s="116">
        <f t="shared" si="113"/>
        <v>0.10555500369431284</v>
      </c>
      <c r="AW577" s="116">
        <f t="shared" si="114"/>
        <v>0.13437207899278719</v>
      </c>
      <c r="AX577" s="116">
        <f t="shared" si="115"/>
        <v>1.0000000000000002</v>
      </c>
      <c r="AY577" s="116">
        <f>SUMPRODUCT(AN577:AW577,幕後結果_最佳化!$Z$1005:$AI$1005)</f>
        <v>-0.12829534356918498</v>
      </c>
      <c r="AZ577" s="116">
        <f>(SUMPRODUCT(AN577:AW577,MMULT(AN577:AW577,幕後結果!$AB$9:$AK$18)))*252</f>
        <v>5.26610443721778E-2</v>
      </c>
      <c r="BA577" s="116">
        <f t="shared" si="116"/>
        <v>0.22947994328955593</v>
      </c>
      <c r="BB577" s="92">
        <f t="shared" si="117"/>
        <v>-0.74601440594384361</v>
      </c>
      <c r="BC577" s="50"/>
      <c r="BD577" s="50"/>
    </row>
    <row r="578" spans="1:56">
      <c r="A578" s="85">
        <v>577</v>
      </c>
      <c r="B578" s="116">
        <v>0.90913651997089295</v>
      </c>
      <c r="C578" s="116">
        <v>0.77537676489165519</v>
      </c>
      <c r="D578" s="116">
        <v>3.7518524146381793E-2</v>
      </c>
      <c r="E578" s="116">
        <v>0.34181315281708891</v>
      </c>
      <c r="F578" s="116">
        <v>3.9509593061592074E-2</v>
      </c>
      <c r="G578" s="116">
        <v>0.36455913149157437</v>
      </c>
      <c r="H578" s="116">
        <v>0.7981345540419138</v>
      </c>
      <c r="I578" s="116">
        <v>0.8029299876208098</v>
      </c>
      <c r="J578" s="116">
        <v>1.9047673473946425E-3</v>
      </c>
      <c r="K578" s="94">
        <v>0.25944120970784046</v>
      </c>
      <c r="L578" s="95"/>
      <c r="M578" s="96">
        <v>577</v>
      </c>
      <c r="N578" s="119">
        <v>1.335456571274058</v>
      </c>
      <c r="O578" s="119">
        <v>0.75667187246892098</v>
      </c>
      <c r="P578" s="119">
        <v>-1.7802378204769358</v>
      </c>
      <c r="Q578" s="119">
        <v>-0.40751973077155762</v>
      </c>
      <c r="R578" s="119">
        <v>-1.7564055485100769</v>
      </c>
      <c r="S578" s="119">
        <v>-0.34629867673047682</v>
      </c>
      <c r="T578" s="119">
        <v>0.83497658533126429</v>
      </c>
      <c r="U578" s="116">
        <v>0.85213345632809745</v>
      </c>
      <c r="V578" s="116">
        <v>-2.8935171636584256</v>
      </c>
      <c r="W578" s="88">
        <v>-0.64506908113058703</v>
      </c>
      <c r="X578" s="50"/>
      <c r="Y578" s="89">
        <v>577</v>
      </c>
      <c r="Z578" s="116">
        <f>(幕後結果!$AB$2+幕後結果!$AB$4*幕後結果_最佳化!$N1579)*12/3</f>
        <v>1.6097463111531616</v>
      </c>
      <c r="AA578" s="116">
        <f>(幕後結果!$AC$2+幕後結果!$AC$4*幕後結果_最佳化!$O1579)*12/3</f>
        <v>-0.21913841807816592</v>
      </c>
      <c r="AB578" s="116">
        <f>(幕後結果!$AD$2+幕後結果!$AD$4*幕後結果_最佳化!$P1579)*12/3</f>
        <v>-0.60015358058972723</v>
      </c>
      <c r="AC578" s="116">
        <f>(幕後結果!$AE$2+幕後結果!$AE$4*幕後結果_最佳化!$Q1579)*12/3</f>
        <v>0.3831451186222441</v>
      </c>
      <c r="AD578" s="116">
        <f>(幕後結果!$AF$2+幕後結果!$AF$4*幕後結果_最佳化!$R1579)*12/3</f>
        <v>-1.4361943289954058</v>
      </c>
      <c r="AE578" s="116">
        <f>(幕後結果!$AG$2+幕後結果!$AG$4*幕後結果_最佳化!$S1579)*12/3</f>
        <v>-0.16670012142304025</v>
      </c>
      <c r="AF578" s="116">
        <f>(幕後結果!$AH$2+幕後結果!$AH$4*幕後結果_最佳化!$T1579)*12/3</f>
        <v>1.7624694795871754</v>
      </c>
      <c r="AG578" s="116">
        <f>(幕後結果!$AI$2+幕後結果!$AI$4*幕後結果_最佳化!$U1579)*12/3</f>
        <v>0.48862128341022881</v>
      </c>
      <c r="AH578" s="116">
        <f>(幕後結果!$AJ$2+幕後結果!$AJ$4*幕後結果_最佳化!$V1579)*12/3</f>
        <v>-1.4520736613045042</v>
      </c>
      <c r="AI578" s="90">
        <f>(幕後結果!$AK$2+幕後結果!$AK$4*幕後結果_最佳化!$W1579)*12/3</f>
        <v>-0.74887928598904896</v>
      </c>
      <c r="AJ578" s="50"/>
      <c r="AK578" s="50"/>
      <c r="AL578" s="50"/>
      <c r="AM578" s="98">
        <v>577</v>
      </c>
      <c r="AN578" s="116">
        <f t="shared" si="105"/>
        <v>5.9329507730236652E-2</v>
      </c>
      <c r="AO578" s="116">
        <f t="shared" si="106"/>
        <v>0.20210381807392203</v>
      </c>
      <c r="AP578" s="116">
        <f t="shared" si="107"/>
        <v>5.5153961306609435E-3</v>
      </c>
      <c r="AQ578" s="116">
        <f t="shared" si="108"/>
        <v>1.1011117377103743E-2</v>
      </c>
      <c r="AR578" s="116">
        <f t="shared" si="109"/>
        <v>7.9786950061099537E-2</v>
      </c>
      <c r="AS578" s="116">
        <f t="shared" si="110"/>
        <v>0.16407405373146278</v>
      </c>
      <c r="AT578" s="116">
        <f t="shared" si="111"/>
        <v>0.16316736904081675</v>
      </c>
      <c r="AU578" s="116">
        <f t="shared" si="112"/>
        <v>0.10150358646586571</v>
      </c>
      <c r="AV578" s="116">
        <f t="shared" si="113"/>
        <v>3.3666314478508673E-2</v>
      </c>
      <c r="AW578" s="116">
        <f t="shared" si="114"/>
        <v>0.17984188691032316</v>
      </c>
      <c r="AX578" s="116">
        <f t="shared" si="115"/>
        <v>1</v>
      </c>
      <c r="AY578" s="116">
        <f>SUMPRODUCT(AN578:AW578,幕後結果_最佳化!$Z$1005:$AI$1005)</f>
        <v>-0.17552624416780066</v>
      </c>
      <c r="AZ578" s="116">
        <f>(SUMPRODUCT(AN578:AW578,MMULT(AN578:AW578,幕後結果!$AB$9:$AK$18)))*252</f>
        <v>5.2830859075533969E-2</v>
      </c>
      <c r="BA578" s="116">
        <f t="shared" si="116"/>
        <v>0.22984964449729733</v>
      </c>
      <c r="BB578" s="92">
        <f t="shared" si="117"/>
        <v>-0.95030055254390011</v>
      </c>
      <c r="BC578" s="50"/>
      <c r="BD578" s="50"/>
    </row>
    <row r="579" spans="1:56">
      <c r="A579" s="85">
        <v>578</v>
      </c>
      <c r="B579" s="116">
        <v>0.12810995606271525</v>
      </c>
      <c r="C579" s="116">
        <v>0.58577931461925448</v>
      </c>
      <c r="D579" s="116">
        <v>0.83680217897723042</v>
      </c>
      <c r="E579" s="116">
        <v>0.49625538159303995</v>
      </c>
      <c r="F579" s="116">
        <v>0.82156946512732509</v>
      </c>
      <c r="G579" s="116">
        <v>0.17692595975458314</v>
      </c>
      <c r="H579" s="116">
        <v>0.41435279300846517</v>
      </c>
      <c r="I579" s="116">
        <v>0.79734999787991767</v>
      </c>
      <c r="J579" s="116">
        <v>0.68410528751860489</v>
      </c>
      <c r="K579" s="94">
        <v>0.37530963456538102</v>
      </c>
      <c r="L579" s="95"/>
      <c r="M579" s="96">
        <v>578</v>
      </c>
      <c r="N579" s="119">
        <v>-1.135370983308035</v>
      </c>
      <c r="O579" s="119">
        <v>0.21670099727177827</v>
      </c>
      <c r="P579" s="119">
        <v>0.98139976491484848</v>
      </c>
      <c r="Q579" s="119">
        <v>-9.386504210046458E-3</v>
      </c>
      <c r="R579" s="119">
        <v>0.92136275022237579</v>
      </c>
      <c r="S579" s="119">
        <v>-0.92714371914242255</v>
      </c>
      <c r="T579" s="119">
        <v>-0.21636199783893256</v>
      </c>
      <c r="U579" s="116">
        <v>0.83219301798638323</v>
      </c>
      <c r="V579" s="116">
        <v>0.47920974122708326</v>
      </c>
      <c r="W579" s="88">
        <v>-0.31782291298942089</v>
      </c>
      <c r="X579" s="50"/>
      <c r="Y579" s="89">
        <v>578</v>
      </c>
      <c r="Z579" s="116">
        <f>(幕後結果!$AB$2+幕後結果!$AB$4*幕後結果_最佳化!$N1580)*12/3</f>
        <v>-1.4579106198767862</v>
      </c>
      <c r="AA579" s="116">
        <f>(幕後結果!$AC$2+幕後結果!$AC$4*幕後結果_最佳化!$O1580)*12/3</f>
        <v>-1.1779356972465229</v>
      </c>
      <c r="AB579" s="116">
        <f>(幕後結果!$AD$2+幕後結果!$AD$4*幕後結果_最佳化!$P1580)*12/3</f>
        <v>0.99226537290453709</v>
      </c>
      <c r="AC579" s="116">
        <f>(幕後結果!$AE$2+幕後結果!$AE$4*幕後結果_最佳化!$Q1580)*12/3</f>
        <v>1.0822725920205574</v>
      </c>
      <c r="AD579" s="116">
        <f>(幕後結果!$AF$2+幕後結果!$AF$4*幕後結果_最佳化!$R1580)*12/3</f>
        <v>0.70175259147701652</v>
      </c>
      <c r="AE579" s="116">
        <f>(幕後結果!$AG$2+幕後結果!$AG$4*幕後結果_最佳化!$S1580)*12/3</f>
        <v>-0.26513156220416112</v>
      </c>
      <c r="AF579" s="116">
        <f>(幕後結果!$AH$2+幕後結果!$AH$4*幕後結果_最佳化!$T1580)*12/3</f>
        <v>1.0445083038692458</v>
      </c>
      <c r="AG579" s="116">
        <f>(幕後結果!$AI$2+幕後結果!$AI$4*幕後結果_最佳化!$U1580)*12/3</f>
        <v>-0.36893509829737114</v>
      </c>
      <c r="AH579" s="116">
        <f>(幕後結果!$AJ$2+幕後結果!$AJ$4*幕後結果_最佳化!$V1580)*12/3</f>
        <v>0.5478712175210112</v>
      </c>
      <c r="AI579" s="90">
        <f>(幕後結果!$AK$2+幕後結果!$AK$4*幕後結果_最佳化!$W1580)*12/3</f>
        <v>-0.67306172982080892</v>
      </c>
      <c r="AJ579" s="50"/>
      <c r="AK579" s="50"/>
      <c r="AL579" s="50"/>
      <c r="AM579" s="98">
        <v>578</v>
      </c>
      <c r="AN579" s="116">
        <f t="shared" si="105"/>
        <v>8.6832753282959446E-2</v>
      </c>
      <c r="AO579" s="116">
        <f t="shared" si="106"/>
        <v>0.19700157194221568</v>
      </c>
      <c r="AP579" s="116">
        <f t="shared" si="107"/>
        <v>7.3046216730629207E-2</v>
      </c>
      <c r="AQ579" s="116">
        <f t="shared" si="108"/>
        <v>7.2448246892078225E-2</v>
      </c>
      <c r="AR579" s="116">
        <f t="shared" si="109"/>
        <v>0.11707992767680497</v>
      </c>
      <c r="AS579" s="116">
        <f t="shared" si="110"/>
        <v>4.0242428760425074E-2</v>
      </c>
      <c r="AT579" s="116">
        <f t="shared" si="111"/>
        <v>0.10776708294366058</v>
      </c>
      <c r="AU579" s="116">
        <f t="shared" si="112"/>
        <v>8.0629435770586413E-2</v>
      </c>
      <c r="AV579" s="116">
        <f t="shared" si="113"/>
        <v>0.15409726742065788</v>
      </c>
      <c r="AW579" s="116">
        <f t="shared" si="114"/>
        <v>7.0855068579982583E-2</v>
      </c>
      <c r="AX579" s="116">
        <f t="shared" si="115"/>
        <v>1</v>
      </c>
      <c r="AY579" s="116">
        <f>SUMPRODUCT(AN579:AW579,幕後結果_最佳化!$Z$1005:$AI$1005)</f>
        <v>-0.1149722102289211</v>
      </c>
      <c r="AZ579" s="116">
        <f>(SUMPRODUCT(AN579:AW579,MMULT(AN579:AW579,幕後結果!$AB$9:$AK$18)))*252</f>
        <v>5.0917615012537137E-2</v>
      </c>
      <c r="BA579" s="116">
        <f t="shared" si="116"/>
        <v>0.22564931866180571</v>
      </c>
      <c r="BB579" s="92">
        <f t="shared" si="117"/>
        <v>-0.69963521789105743</v>
      </c>
      <c r="BC579" s="50"/>
      <c r="BD579" s="50"/>
    </row>
    <row r="580" spans="1:56">
      <c r="A580" s="85">
        <v>579</v>
      </c>
      <c r="B580" s="116">
        <v>0.46550677456244749</v>
      </c>
      <c r="C580" s="116">
        <v>0.57531315476611233</v>
      </c>
      <c r="D580" s="116">
        <v>0.71931180990495025</v>
      </c>
      <c r="E580" s="116">
        <v>0.62496288329624061</v>
      </c>
      <c r="F580" s="116">
        <v>0.19008998100089447</v>
      </c>
      <c r="G580" s="116">
        <v>0.77364042352168827</v>
      </c>
      <c r="H580" s="116">
        <v>0.77329411664439918</v>
      </c>
      <c r="I580" s="116">
        <v>0.90662723088307584</v>
      </c>
      <c r="J580" s="116">
        <v>0.41602005839391776</v>
      </c>
      <c r="K580" s="94">
        <v>0.95272346235392713</v>
      </c>
      <c r="L580" s="95"/>
      <c r="M580" s="96">
        <v>579</v>
      </c>
      <c r="N580" s="119">
        <v>-8.6569702800493267E-2</v>
      </c>
      <c r="O580" s="119">
        <v>0.18991761300631746</v>
      </c>
      <c r="P580" s="119">
        <v>0.58079833082345722</v>
      </c>
      <c r="Q580" s="119">
        <v>0.31854148265979332</v>
      </c>
      <c r="R580" s="119">
        <v>-0.87756475702279091</v>
      </c>
      <c r="S580" s="119">
        <v>0.75088951168594664</v>
      </c>
      <c r="T580" s="119">
        <v>0.74973924430355277</v>
      </c>
      <c r="U580" s="116">
        <v>1.3202680519087051</v>
      </c>
      <c r="V580" s="116">
        <v>-0.21208577550537386</v>
      </c>
      <c r="W580" s="88">
        <v>1.6718542035902875</v>
      </c>
      <c r="X580" s="50"/>
      <c r="Y580" s="89">
        <v>579</v>
      </c>
      <c r="Z580" s="116">
        <f>(幕後結果!$AB$2+幕後結果!$AB$4*幕後結果_最佳化!$N1581)*12/3</f>
        <v>-0.15577097380738722</v>
      </c>
      <c r="AA580" s="116">
        <f>(幕後結果!$AC$2+幕後結果!$AC$4*幕後結果_最佳化!$O1581)*12/3</f>
        <v>-1.1237199774104565</v>
      </c>
      <c r="AB580" s="116">
        <f>(幕後結果!$AD$2+幕後結果!$AD$4*幕後結果_最佳化!$P1581)*12/3</f>
        <v>0.9585252066850356</v>
      </c>
      <c r="AC580" s="116">
        <f>(幕後結果!$AE$2+幕後結果!$AE$4*幕後結果_最佳化!$Q1581)*12/3</f>
        <v>1.2834713481729556</v>
      </c>
      <c r="AD580" s="116">
        <f>(幕後結果!$AF$2+幕後結果!$AF$4*幕後結果_最佳化!$R1581)*12/3</f>
        <v>-0.56300152666490266</v>
      </c>
      <c r="AE580" s="116">
        <f>(幕後結果!$AG$2+幕後結果!$AG$4*幕後結果_最佳化!$S1581)*12/3</f>
        <v>1.1069265824082108</v>
      </c>
      <c r="AF580" s="116">
        <f>(幕後結果!$AH$2+幕後結果!$AH$4*幕後結果_最佳化!$T1581)*12/3</f>
        <v>1.6281663034372411</v>
      </c>
      <c r="AG580" s="116">
        <f>(幕後結果!$AI$2+幕後結果!$AI$4*幕後結果_最佳化!$U1581)*12/3</f>
        <v>0.50625342757884484</v>
      </c>
      <c r="AH580" s="116">
        <f>(幕後結果!$AJ$2+幕後結果!$AJ$4*幕後結果_最佳化!$V1581)*12/3</f>
        <v>0.31553322105934245</v>
      </c>
      <c r="AI580" s="90">
        <f>(幕後結果!$AK$2+幕後結果!$AK$4*幕後結果_最佳化!$W1581)*12/3</f>
        <v>0.31705318887574646</v>
      </c>
      <c r="AJ580" s="50"/>
      <c r="AK580" s="50"/>
      <c r="AL580" s="50"/>
      <c r="AM580" s="98">
        <v>579</v>
      </c>
      <c r="AN580" s="116">
        <f t="shared" ref="AN580:AN643" si="118">B1581/SUM($B1581:$K1581)</f>
        <v>0.17816292722257734</v>
      </c>
      <c r="AO580" s="116">
        <f t="shared" ref="AO580:AO643" si="119">C1581/SUM($B1581:$K1581)</f>
        <v>1.0251046560836457E-2</v>
      </c>
      <c r="AP580" s="116">
        <f t="shared" ref="AP580:AP643" si="120">D1581/SUM($B1581:$K1581)</f>
        <v>0.13564071909936276</v>
      </c>
      <c r="AQ580" s="116">
        <f t="shared" ref="AQ580:AQ643" si="121">E1581/SUM($B1581:$K1581)</f>
        <v>0.11279625674674154</v>
      </c>
      <c r="AR580" s="116">
        <f t="shared" ref="AR580:AR643" si="122">F1581/SUM($B1581:$K1581)</f>
        <v>6.0299002072207938E-2</v>
      </c>
      <c r="AS580" s="116">
        <f t="shared" ref="AS580:AS643" si="123">G1581/SUM($B1581:$K1581)</f>
        <v>0.15750521032998929</v>
      </c>
      <c r="AT580" s="116">
        <f t="shared" ref="AT580:AT643" si="124">H1581/SUM($B1581:$K1581)</f>
        <v>7.1676553155728517E-2</v>
      </c>
      <c r="AU580" s="116">
        <f t="shared" ref="AU580:AU643" si="125">I1581/SUM($B1581:$K1581)</f>
        <v>7.3821916916796113E-2</v>
      </c>
      <c r="AV580" s="116">
        <f t="shared" ref="AV580:AV643" si="126">J1581/SUM($B1581:$K1581)</f>
        <v>0.19256965694162984</v>
      </c>
      <c r="AW580" s="116">
        <f t="shared" ref="AW580:AW643" si="127">K1581/SUM($B1581:$K1581)</f>
        <v>7.276710954130257E-3</v>
      </c>
      <c r="AX580" s="116">
        <f t="shared" ref="AX580:AX643" si="128">SUM(AN580:AW580)</f>
        <v>1</v>
      </c>
      <c r="AY580" s="116">
        <f>SUMPRODUCT(AN580:AW580,幕後結果_最佳化!$Z$1005:$AI$1005)</f>
        <v>0.23685764403297571</v>
      </c>
      <c r="AZ580" s="116">
        <f>(SUMPRODUCT(AN580:AW580,MMULT(AN580:AW580,幕後結果!$AB$9:$AK$18)))*252</f>
        <v>5.4048149439895506E-2</v>
      </c>
      <c r="BA580" s="116">
        <f t="shared" ref="BA580:BA643" si="129">AZ580^0.5</f>
        <v>0.23248257878795028</v>
      </c>
      <c r="BB580" s="92">
        <f t="shared" ref="BB580:BB643" si="130">(AY580-$BC$2)/$BA580</f>
        <v>0.83428893917202485</v>
      </c>
      <c r="BC580" s="50"/>
      <c r="BD580" s="50"/>
    </row>
    <row r="581" spans="1:56">
      <c r="A581" s="85">
        <v>580</v>
      </c>
      <c r="B581" s="116">
        <v>0.86131818505077096</v>
      </c>
      <c r="C581" s="116">
        <v>0.55929385538915222</v>
      </c>
      <c r="D581" s="116">
        <v>1.0490706325908539E-2</v>
      </c>
      <c r="E581" s="116">
        <v>0.45951495606885695</v>
      </c>
      <c r="F581" s="116">
        <v>0.79616732703091175</v>
      </c>
      <c r="G581" s="116">
        <v>0.48773374844247064</v>
      </c>
      <c r="H581" s="116">
        <v>0.82512009652204377</v>
      </c>
      <c r="I581" s="116">
        <v>0.39668705407685989</v>
      </c>
      <c r="J581" s="116">
        <v>0.89551105923842544</v>
      </c>
      <c r="K581" s="94">
        <v>0.35563069274259229</v>
      </c>
      <c r="L581" s="95"/>
      <c r="M581" s="96">
        <v>580</v>
      </c>
      <c r="N581" s="119">
        <v>1.0862607883051556</v>
      </c>
      <c r="O581" s="119">
        <v>0.14917912789000715</v>
      </c>
      <c r="P581" s="119">
        <v>-2.3083187801781384</v>
      </c>
      <c r="Q581" s="119">
        <v>-0.10165576809921543</v>
      </c>
      <c r="R581" s="119">
        <v>0.82800910070437417</v>
      </c>
      <c r="S581" s="119">
        <v>-3.0751779139392612E-2</v>
      </c>
      <c r="T581" s="119">
        <v>0.93505528875602639</v>
      </c>
      <c r="U581" s="116">
        <v>-0.26193168879415912</v>
      </c>
      <c r="V581" s="116">
        <v>1.2563809597946392</v>
      </c>
      <c r="W581" s="88">
        <v>-0.37016254073583371</v>
      </c>
      <c r="X581" s="50"/>
      <c r="Y581" s="89">
        <v>580</v>
      </c>
      <c r="Z581" s="116">
        <f>(幕後結果!$AB$2+幕後結果!$AB$4*幕後結果_最佳化!$N1582)*12/3</f>
        <v>1.3003571879056333</v>
      </c>
      <c r="AA581" s="116">
        <f>(幕後結果!$AC$2+幕後結果!$AC$4*幕後結果_最佳化!$O1582)*12/3</f>
        <v>-1.0779591171507064</v>
      </c>
      <c r="AB581" s="116">
        <f>(幕後結果!$AD$2+幕後結果!$AD$4*幕後結果_最佳化!$P1582)*12/3</f>
        <v>-1.1941956746652855</v>
      </c>
      <c r="AC581" s="116">
        <f>(幕後結果!$AE$2+幕後結果!$AE$4*幕後結果_最佳化!$Q1582)*12/3</f>
        <v>0.3605008505448784</v>
      </c>
      <c r="AD581" s="116">
        <f>(幕後結果!$AF$2+幕後結果!$AF$4*幕後結果_最佳化!$R1582)*12/3</f>
        <v>0.21883916032773745</v>
      </c>
      <c r="AE581" s="116">
        <f>(幕後結果!$AG$2+幕後結果!$AG$4*幕後結果_最佳化!$S1582)*12/3</f>
        <v>0.17694310407306627</v>
      </c>
      <c r="AF581" s="116">
        <f>(幕後結果!$AH$2+幕後結果!$AH$4*幕後結果_最佳化!$T1582)*12/3</f>
        <v>2.3078639753857599</v>
      </c>
      <c r="AG581" s="116">
        <f>(幕後結果!$AI$2+幕後結果!$AI$4*幕後結果_最佳化!$U1582)*12/3</f>
        <v>-0.43960936787625121</v>
      </c>
      <c r="AH581" s="116">
        <f>(幕後結果!$AJ$2+幕後結果!$AJ$4*幕後結果_最佳化!$V1582)*12/3</f>
        <v>1.2147266806184032</v>
      </c>
      <c r="AI581" s="90">
        <f>(幕後結果!$AK$2+幕後結果!$AK$4*幕後結果_最佳化!$W1582)*12/3</f>
        <v>-0.11310255927182611</v>
      </c>
      <c r="AJ581" s="50"/>
      <c r="AK581" s="50"/>
      <c r="AL581" s="50"/>
      <c r="AM581" s="98">
        <v>580</v>
      </c>
      <c r="AN581" s="116">
        <f t="shared" si="118"/>
        <v>0.22207388477064774</v>
      </c>
      <c r="AO581" s="116">
        <f t="shared" si="119"/>
        <v>4.2328377734505179E-2</v>
      </c>
      <c r="AP581" s="116">
        <f t="shared" si="120"/>
        <v>0.14852030916839853</v>
      </c>
      <c r="AQ581" s="116">
        <f t="shared" si="121"/>
        <v>9.4135784514728683E-3</v>
      </c>
      <c r="AR581" s="116">
        <f t="shared" si="122"/>
        <v>3.952469202443222E-2</v>
      </c>
      <c r="AS581" s="116">
        <f t="shared" si="123"/>
        <v>4.6154687765789194E-3</v>
      </c>
      <c r="AT581" s="116">
        <f t="shared" si="124"/>
        <v>0.15392352039271637</v>
      </c>
      <c r="AU581" s="116">
        <f t="shared" si="125"/>
        <v>0.14084680588327453</v>
      </c>
      <c r="AV581" s="116">
        <f t="shared" si="126"/>
        <v>0.13569163437240972</v>
      </c>
      <c r="AW581" s="116">
        <f t="shared" si="127"/>
        <v>0.10306172842556392</v>
      </c>
      <c r="AX581" s="116">
        <f t="shared" si="128"/>
        <v>1</v>
      </c>
      <c r="AY581" s="116">
        <f>SUMPRODUCT(AN581:AW581,幕後結果_最佳化!$Z$1005:$AI$1005)</f>
        <v>4.6412387160053123E-2</v>
      </c>
      <c r="AZ581" s="116">
        <f>(SUMPRODUCT(AN581:AW581,MMULT(AN581:AW581,幕後結果!$AB$9:$AK$18)))*252</f>
        <v>6.2648066945399483E-2</v>
      </c>
      <c r="BA581" s="116">
        <f t="shared" si="129"/>
        <v>0.25029595870768567</v>
      </c>
      <c r="BB581" s="92">
        <f t="shared" si="130"/>
        <v>1.4032935961843277E-2</v>
      </c>
      <c r="BC581" s="50"/>
      <c r="BD581" s="50"/>
    </row>
    <row r="582" spans="1:56">
      <c r="A582" s="85">
        <v>581</v>
      </c>
      <c r="B582" s="116">
        <v>0.52692031471612966</v>
      </c>
      <c r="C582" s="116">
        <v>0.35794915216650014</v>
      </c>
      <c r="D582" s="116">
        <v>0.40196391254929886</v>
      </c>
      <c r="E582" s="116">
        <v>0.57178019951448111</v>
      </c>
      <c r="F582" s="116">
        <v>0.11101291663694268</v>
      </c>
      <c r="G582" s="116">
        <v>0.97673778087986407</v>
      </c>
      <c r="H582" s="116">
        <v>3.7741672117023617E-2</v>
      </c>
      <c r="I582" s="116">
        <v>0.89969244764646339</v>
      </c>
      <c r="J582" s="116">
        <v>0.60870340203446793</v>
      </c>
      <c r="K582" s="94">
        <v>0.5928383188525026</v>
      </c>
      <c r="L582" s="95"/>
      <c r="M582" s="96">
        <v>581</v>
      </c>
      <c r="N582" s="119">
        <v>6.7530514297016633E-2</v>
      </c>
      <c r="O582" s="119">
        <v>-0.3639460393144005</v>
      </c>
      <c r="P582" s="119">
        <v>-0.24826700635710447</v>
      </c>
      <c r="Q582" s="119">
        <v>0.18090824002216199</v>
      </c>
      <c r="R582" s="119">
        <v>-1.2211589766400897</v>
      </c>
      <c r="S582" s="119">
        <v>1.9906040174550996</v>
      </c>
      <c r="T582" s="119">
        <v>-1.7775162219228335</v>
      </c>
      <c r="U582" s="116">
        <v>1.2798010778685516</v>
      </c>
      <c r="V582" s="116">
        <v>0.27594124291361094</v>
      </c>
      <c r="W582" s="88">
        <v>0.23485231406217252</v>
      </c>
      <c r="X582" s="50"/>
      <c r="Y582" s="89">
        <v>581</v>
      </c>
      <c r="Z582" s="116">
        <f>(幕後結果!$AB$2+幕後結果!$AB$4*幕後結果_最佳化!$N1583)*12/3</f>
        <v>3.5552211890350072E-2</v>
      </c>
      <c r="AA582" s="116">
        <f>(幕後結果!$AC$2+幕後結果!$AC$4*幕後結果_最佳化!$O1583)*12/3</f>
        <v>-1.8735954735952181</v>
      </c>
      <c r="AB582" s="116">
        <f>(幕後結果!$AD$2+幕後結果!$AD$4*幕後結果_最佳化!$P1583)*12/3</f>
        <v>0.23075900555826312</v>
      </c>
      <c r="AC582" s="116">
        <f>(幕後結果!$AE$2+幕後結果!$AE$4*幕後結果_最佳化!$Q1583)*12/3</f>
        <v>0.90157143943823703</v>
      </c>
      <c r="AD582" s="116">
        <f>(幕後結果!$AF$2+幕後結果!$AF$4*幕後結果_最佳化!$R1583)*12/3</f>
        <v>-0.95290844896081817</v>
      </c>
      <c r="AE582" s="116">
        <f>(幕後結果!$AG$2+幕後結果!$AG$4*幕後結果_最佳化!$S1583)*12/3</f>
        <v>1.6391724973607158</v>
      </c>
      <c r="AF582" s="116">
        <f>(幕後結果!$AH$2+幕後結果!$AH$4*幕後結果_最佳化!$T1583)*12/3</f>
        <v>-0.85164777003205361</v>
      </c>
      <c r="AG582" s="116">
        <f>(幕後結果!$AI$2+幕後結果!$AI$4*幕後結果_最佳化!$U1583)*12/3</f>
        <v>0.55014013937188122</v>
      </c>
      <c r="AH582" s="116">
        <f>(幕後結果!$AJ$2+幕後結果!$AJ$4*幕後結果_最佳化!$V1583)*12/3</f>
        <v>-0.12874942747375484</v>
      </c>
      <c r="AI582" s="90">
        <f>(幕後結果!$AK$2+幕後結果!$AK$4*幕後結果_最佳化!$W1583)*12/3</f>
        <v>-0.47581439304537804</v>
      </c>
      <c r="AJ582" s="50"/>
      <c r="AK582" s="50"/>
      <c r="AL582" s="50"/>
      <c r="AM582" s="98">
        <v>581</v>
      </c>
      <c r="AN582" s="116">
        <f t="shared" si="118"/>
        <v>7.589301711429991E-2</v>
      </c>
      <c r="AO582" s="116">
        <f t="shared" si="119"/>
        <v>0.16710914629078463</v>
      </c>
      <c r="AP582" s="116">
        <f t="shared" si="120"/>
        <v>6.5370442184604707E-2</v>
      </c>
      <c r="AQ582" s="116">
        <f t="shared" si="121"/>
        <v>0.11266781988894073</v>
      </c>
      <c r="AR582" s="116">
        <f t="shared" si="122"/>
        <v>0.10434055809759785</v>
      </c>
      <c r="AS582" s="116">
        <f t="shared" si="123"/>
        <v>0.20364265806572254</v>
      </c>
      <c r="AT582" s="116">
        <f t="shared" si="124"/>
        <v>0.10849667874264393</v>
      </c>
      <c r="AU582" s="116">
        <f t="shared" si="125"/>
        <v>4.6138659707068673E-2</v>
      </c>
      <c r="AV582" s="116">
        <f t="shared" si="126"/>
        <v>9.8136714107795134E-2</v>
      </c>
      <c r="AW582" s="116">
        <f t="shared" si="127"/>
        <v>1.8204305800541998E-2</v>
      </c>
      <c r="AX582" s="116">
        <f t="shared" si="128"/>
        <v>1</v>
      </c>
      <c r="AY582" s="116">
        <f>SUMPRODUCT(AN582:AW582,幕後結果_最佳化!$Z$1005:$AI$1005)</f>
        <v>5.9737164945996596E-2</v>
      </c>
      <c r="AZ582" s="116">
        <f>(SUMPRODUCT(AN582:AW582,MMULT(AN582:AW582,幕後結果!$AB$9:$AK$18)))*252</f>
        <v>5.2902870631640231E-2</v>
      </c>
      <c r="BA582" s="116">
        <f t="shared" si="129"/>
        <v>0.23000624041890741</v>
      </c>
      <c r="BB582" s="92">
        <f t="shared" si="130"/>
        <v>7.3203078817910688E-2</v>
      </c>
      <c r="BC582" s="50"/>
      <c r="BD582" s="50"/>
    </row>
    <row r="583" spans="1:56">
      <c r="A583" s="85">
        <v>582</v>
      </c>
      <c r="B583" s="116">
        <v>0.73984662476675589</v>
      </c>
      <c r="C583" s="116">
        <v>0.47361444459053192</v>
      </c>
      <c r="D583" s="116">
        <v>0.29835663272568591</v>
      </c>
      <c r="E583" s="116">
        <v>0.30015180335873426</v>
      </c>
      <c r="F583" s="116">
        <v>0.68938780400505917</v>
      </c>
      <c r="G583" s="116">
        <v>5.5473150845372965E-2</v>
      </c>
      <c r="H583" s="116">
        <v>0.21209124406936675</v>
      </c>
      <c r="I583" s="116">
        <v>5.6849064047157949E-2</v>
      </c>
      <c r="J583" s="116">
        <v>0.34108393070481102</v>
      </c>
      <c r="K583" s="94">
        <v>0.22704308365100356</v>
      </c>
      <c r="L583" s="95"/>
      <c r="M583" s="96">
        <v>582</v>
      </c>
      <c r="N583" s="119">
        <v>0.64287262993029448</v>
      </c>
      <c r="O583" s="119">
        <v>-6.6187072092201649E-2</v>
      </c>
      <c r="P583" s="119">
        <v>-0.52913289219946902</v>
      </c>
      <c r="Q583" s="119">
        <v>-0.52396396047200378</v>
      </c>
      <c r="R583" s="119">
        <v>0.49411581132105115</v>
      </c>
      <c r="S583" s="119">
        <v>-1.5939541632222682</v>
      </c>
      <c r="T583" s="119">
        <v>-0.79918613870552613</v>
      </c>
      <c r="U583" s="116">
        <v>-1.5817873312073438</v>
      </c>
      <c r="V583" s="116">
        <v>-0.40950668569641607</v>
      </c>
      <c r="W583" s="88">
        <v>-0.74862017708385709</v>
      </c>
      <c r="X583" s="50"/>
      <c r="Y583" s="89">
        <v>582</v>
      </c>
      <c r="Z583" s="116">
        <f>(幕後結果!$AB$2+幕後結果!$AB$4*幕後結果_最佳化!$N1584)*12/3</f>
        <v>0.74986844390046947</v>
      </c>
      <c r="AA583" s="116">
        <f>(幕後結果!$AC$2+幕後結果!$AC$4*幕後結果_最佳化!$O1584)*12/3</f>
        <v>-1.4132732597322832</v>
      </c>
      <c r="AB583" s="116">
        <f>(幕後結果!$AD$2+幕後結果!$AD$4*幕後結果_最佳化!$P1584)*12/3</f>
        <v>0.19106840544382217</v>
      </c>
      <c r="AC583" s="116">
        <f>(幕後結果!$AE$2+幕後結果!$AE$4*幕後結果_最佳化!$Q1584)*12/3</f>
        <v>0.41000965216278634</v>
      </c>
      <c r="AD583" s="116">
        <f>(幕後結果!$AF$2+幕後結果!$AF$4*幕後結果_最佳化!$R1584)*12/3</f>
        <v>0.12549793216079408</v>
      </c>
      <c r="AE583" s="116">
        <f>(幕後結果!$AG$2+幕後結果!$AG$4*幕後結果_最佳化!$S1584)*12/3</f>
        <v>-1.0498610888387137</v>
      </c>
      <c r="AF583" s="116">
        <f>(幕後結果!$AH$2+幕後結果!$AH$4*幕後結果_最佳化!$T1584)*12/3</f>
        <v>0.77909137380794979</v>
      </c>
      <c r="AG583" s="116">
        <f>(幕後結果!$AI$2+幕後結果!$AI$4*幕後結果_最佳化!$U1584)*12/3</f>
        <v>-2.3236125208070471</v>
      </c>
      <c r="AH583" s="116">
        <f>(幕後結果!$AJ$2+幕後結果!$AJ$4*幕後結果_最佳化!$V1584)*12/3</f>
        <v>-0.40976090049807662</v>
      </c>
      <c r="AI583" s="90">
        <f>(幕後結果!$AK$2+幕後結果!$AK$4*幕後結果_最佳化!$W1584)*12/3</f>
        <v>-0.82174967668872922</v>
      </c>
      <c r="AJ583" s="50"/>
      <c r="AK583" s="50"/>
      <c r="AL583" s="50"/>
      <c r="AM583" s="98">
        <v>582</v>
      </c>
      <c r="AN583" s="116">
        <f t="shared" si="118"/>
        <v>7.5290169033833301E-2</v>
      </c>
      <c r="AO583" s="116">
        <f t="shared" si="119"/>
        <v>0.10428776997440707</v>
      </c>
      <c r="AP583" s="116">
        <f t="shared" si="120"/>
        <v>8.3021770091068176E-2</v>
      </c>
      <c r="AQ583" s="116">
        <f t="shared" si="121"/>
        <v>0.15490339264730335</v>
      </c>
      <c r="AR583" s="116">
        <f t="shared" si="122"/>
        <v>0.13627984192455625</v>
      </c>
      <c r="AS583" s="116">
        <f t="shared" si="123"/>
        <v>0.11675664431249808</v>
      </c>
      <c r="AT583" s="116">
        <f t="shared" si="124"/>
        <v>0.15020612647124271</v>
      </c>
      <c r="AU583" s="116">
        <f t="shared" si="125"/>
        <v>1.6128590155142442E-2</v>
      </c>
      <c r="AV583" s="116">
        <f t="shared" si="126"/>
        <v>0.13308962137593647</v>
      </c>
      <c r="AW583" s="116">
        <f t="shared" si="127"/>
        <v>3.0036074014012142E-2</v>
      </c>
      <c r="AX583" s="116">
        <f t="shared" si="128"/>
        <v>0.99999999999999989</v>
      </c>
      <c r="AY583" s="116">
        <f>SUMPRODUCT(AN583:AW583,幕後結果_最佳化!$Z$1005:$AI$1005)</f>
        <v>0.23112204082282903</v>
      </c>
      <c r="AZ583" s="116">
        <f>(SUMPRODUCT(AN583:AW583,MMULT(AN583:AW583,幕後結果!$AB$9:$AK$18)))*252</f>
        <v>4.3968934957562725E-2</v>
      </c>
      <c r="BA583" s="116">
        <f t="shared" si="129"/>
        <v>0.20968770816994192</v>
      </c>
      <c r="BB583" s="92">
        <f t="shared" si="130"/>
        <v>0.89763030205988048</v>
      </c>
      <c r="BC583" s="50"/>
      <c r="BD583" s="50"/>
    </row>
    <row r="584" spans="1:56">
      <c r="A584" s="85">
        <v>583</v>
      </c>
      <c r="B584" s="116">
        <v>0.87961245817595435</v>
      </c>
      <c r="C584" s="116">
        <v>2.9528126622262008E-2</v>
      </c>
      <c r="D584" s="116">
        <v>0.38948050904349918</v>
      </c>
      <c r="E584" s="116">
        <v>0.62101545656956292</v>
      </c>
      <c r="F584" s="116">
        <v>0.90376796302706719</v>
      </c>
      <c r="G584" s="116">
        <v>0.20032467595756343</v>
      </c>
      <c r="H584" s="116">
        <v>0.71565240824333642</v>
      </c>
      <c r="I584" s="116">
        <v>0.1852944270011363</v>
      </c>
      <c r="J584" s="116">
        <v>0.74108482764670081</v>
      </c>
      <c r="K584" s="94">
        <v>0.5133171740153557</v>
      </c>
      <c r="L584" s="95"/>
      <c r="M584" s="96">
        <v>583</v>
      </c>
      <c r="N584" s="119">
        <v>1.1730516755265012</v>
      </c>
      <c r="O584" s="119">
        <v>-1.8877743262585971</v>
      </c>
      <c r="P584" s="119">
        <v>-0.28067326258053688</v>
      </c>
      <c r="Q584" s="119">
        <v>0.30814882990976172</v>
      </c>
      <c r="R584" s="119">
        <v>1.303324283822648</v>
      </c>
      <c r="S584" s="119">
        <v>-0.84046208419886792</v>
      </c>
      <c r="T584" s="119">
        <v>0.56997421993715969</v>
      </c>
      <c r="U584" s="116">
        <v>-0.89537089457908925</v>
      </c>
      <c r="V584" s="116">
        <v>0.64669347843686997</v>
      </c>
      <c r="W584" s="88">
        <v>3.3387406817120324E-2</v>
      </c>
      <c r="X584" s="50"/>
      <c r="Y584" s="89">
        <v>583</v>
      </c>
      <c r="Z584" s="116">
        <f>(幕後結果!$AB$2+幕後結果!$AB$4*幕後結果_最佳化!$N1585)*12/3</f>
        <v>1.4081124483814422</v>
      </c>
      <c r="AA584" s="116">
        <f>(幕後結果!$AC$2+幕後結果!$AC$4*幕後結果_最佳化!$O1585)*12/3</f>
        <v>-3.8774886947043417</v>
      </c>
      <c r="AB584" s="116">
        <f>(幕後結果!$AD$2+幕後結果!$AD$4*幕後結果_最佳化!$P1585)*12/3</f>
        <v>0.38089183535192012</v>
      </c>
      <c r="AC584" s="116">
        <f>(幕後結果!$AE$2+幕後結果!$AE$4*幕後結果_最佳化!$Q1585)*12/3</f>
        <v>0.78839215600814916</v>
      </c>
      <c r="AD584" s="116">
        <f>(幕後結果!$AF$2+幕後結果!$AF$4*幕後結果_最佳化!$R1585)*12/3</f>
        <v>0.54249487250058592</v>
      </c>
      <c r="AE584" s="116">
        <f>(幕後結果!$AG$2+幕後結果!$AG$4*幕後結果_最佳化!$S1585)*12/3</f>
        <v>-0.27271928925385591</v>
      </c>
      <c r="AF584" s="116">
        <f>(幕後結果!$AH$2+幕後結果!$AH$4*幕後結果_最佳化!$T1585)*12/3</f>
        <v>2.2691079803275613</v>
      </c>
      <c r="AG584" s="116">
        <f>(幕後結果!$AI$2+幕後結果!$AI$4*幕後結果_最佳化!$U1585)*12/3</f>
        <v>-1.0005266126050061</v>
      </c>
      <c r="AH584" s="116">
        <f>(幕後結果!$AJ$2+幕後結果!$AJ$4*幕後結果_最佳化!$V1585)*12/3</f>
        <v>0.29701102620241243</v>
      </c>
      <c r="AI584" s="90">
        <f>(幕後結果!$AK$2+幕後結果!$AK$4*幕後結果_最佳化!$W1585)*12/3</f>
        <v>-0.18814649560676566</v>
      </c>
      <c r="AJ584" s="50"/>
      <c r="AK584" s="50"/>
      <c r="AL584" s="50"/>
      <c r="AM584" s="98">
        <v>583</v>
      </c>
      <c r="AN584" s="116">
        <f t="shared" si="118"/>
        <v>0.23287292674990923</v>
      </c>
      <c r="AO584" s="116">
        <f t="shared" si="119"/>
        <v>1.3922164806069363E-2</v>
      </c>
      <c r="AP584" s="116">
        <f t="shared" si="120"/>
        <v>3.0274772091860271E-2</v>
      </c>
      <c r="AQ584" s="116">
        <f t="shared" si="121"/>
        <v>6.7743700366672835E-2</v>
      </c>
      <c r="AR584" s="116">
        <f t="shared" si="122"/>
        <v>9.2565974293108005E-2</v>
      </c>
      <c r="AS584" s="116">
        <f t="shared" si="123"/>
        <v>0.32378171062360628</v>
      </c>
      <c r="AT584" s="116">
        <f t="shared" si="124"/>
        <v>8.878132218730567E-3</v>
      </c>
      <c r="AU584" s="116">
        <f t="shared" si="125"/>
        <v>3.4262715616845733E-2</v>
      </c>
      <c r="AV584" s="116">
        <f t="shared" si="126"/>
        <v>0.19030412558644633</v>
      </c>
      <c r="AW584" s="116">
        <f t="shared" si="127"/>
        <v>5.3937776467513146E-3</v>
      </c>
      <c r="AX584" s="116">
        <f t="shared" si="128"/>
        <v>0.99999999999999989</v>
      </c>
      <c r="AY584" s="116">
        <f>SUMPRODUCT(AN584:AW584,幕後結果_最佳化!$Z$1005:$AI$1005)</f>
        <v>0.15887753071653021</v>
      </c>
      <c r="AZ584" s="116">
        <f>(SUMPRODUCT(AN584:AW584,MMULT(AN584:AW584,幕後結果!$AB$9:$AK$18)))*252</f>
        <v>6.6311608444888481E-2</v>
      </c>
      <c r="BA584" s="116">
        <f t="shared" si="129"/>
        <v>0.25751040453715357</v>
      </c>
      <c r="BB584" s="92">
        <f t="shared" si="130"/>
        <v>0.45037997950019526</v>
      </c>
      <c r="BC584" s="50"/>
      <c r="BD584" s="50"/>
    </row>
    <row r="585" spans="1:56">
      <c r="A585" s="85">
        <v>584</v>
      </c>
      <c r="B585" s="116">
        <v>0.49946388730465818</v>
      </c>
      <c r="C585" s="116">
        <v>0.13899999356332704</v>
      </c>
      <c r="D585" s="116">
        <v>0.53768000018500528</v>
      </c>
      <c r="E585" s="116">
        <v>0.8121317495372764</v>
      </c>
      <c r="F585" s="116">
        <v>0.92699104824617651</v>
      </c>
      <c r="G585" s="116">
        <v>0.50564666906564426</v>
      </c>
      <c r="H585" s="116">
        <v>0.78927470967291824</v>
      </c>
      <c r="I585" s="116">
        <v>0.99301339417420076</v>
      </c>
      <c r="J585" s="116">
        <v>0.49264920128023326</v>
      </c>
      <c r="K585" s="94">
        <v>0.4394142811461148</v>
      </c>
      <c r="L585" s="95"/>
      <c r="M585" s="96">
        <v>584</v>
      </c>
      <c r="N585" s="119">
        <v>-1.3438356450031668E-3</v>
      </c>
      <c r="O585" s="119">
        <v>-1.0848231570021976</v>
      </c>
      <c r="P585" s="119">
        <v>9.459062120096827E-2</v>
      </c>
      <c r="Q585" s="119">
        <v>0.88577923601413311</v>
      </c>
      <c r="R585" s="119">
        <v>1.4537418039424894</v>
      </c>
      <c r="S585" s="119">
        <v>1.4154572972573829E-2</v>
      </c>
      <c r="T585" s="119">
        <v>0.80390718424391172</v>
      </c>
      <c r="U585" s="116">
        <v>2.4579513120484915</v>
      </c>
      <c r="V585" s="116">
        <v>-1.8426762646619806E-2</v>
      </c>
      <c r="W585" s="88">
        <v>-0.15245438882144693</v>
      </c>
      <c r="X585" s="50"/>
      <c r="Y585" s="89">
        <v>584</v>
      </c>
      <c r="Z585" s="116">
        <f>(幕後結果!$AB$2+幕後結果!$AB$4*幕後結果_最佳化!$N1586)*12/3</f>
        <v>-4.9958764615476846E-2</v>
      </c>
      <c r="AA585" s="116">
        <f>(幕後結果!$AC$2+幕後結果!$AC$4*幕後結果_最佳化!$O1586)*12/3</f>
        <v>-2.8730008666686775</v>
      </c>
      <c r="AB585" s="116">
        <f>(幕後結果!$AD$2+幕後結果!$AD$4*幕後結果_最佳化!$P1586)*12/3</f>
        <v>0.43369568979919321</v>
      </c>
      <c r="AC585" s="116">
        <f>(幕後結果!$AE$2+幕後結果!$AE$4*幕後結果_最佳化!$Q1586)*12/3</f>
        <v>1.3647041246790597</v>
      </c>
      <c r="AD585" s="116">
        <f>(幕後結果!$AF$2+幕後結果!$AF$4*幕後結果_最佳化!$R1586)*12/3</f>
        <v>0.86142943770797265</v>
      </c>
      <c r="AE585" s="116">
        <f>(幕後結果!$AG$2+幕後結果!$AG$4*幕後結果_最佳化!$S1586)*12/3</f>
        <v>0.70948238325896285</v>
      </c>
      <c r="AF585" s="116">
        <f>(幕後結果!$AH$2+幕後結果!$AH$4*幕後結果_最佳化!$T1586)*12/3</f>
        <v>2.1796369997464087</v>
      </c>
      <c r="AG585" s="116">
        <f>(幕後結果!$AI$2+幕後結果!$AI$4*幕後結果_最佳化!$U1586)*12/3</f>
        <v>2.2818526775054648</v>
      </c>
      <c r="AH585" s="116">
        <f>(幕後結果!$AJ$2+幕後結果!$AJ$4*幕後結果_最佳化!$V1586)*12/3</f>
        <v>0.36214910900887559</v>
      </c>
      <c r="AI585" s="90">
        <f>(幕後結果!$AK$2+幕後結果!$AK$4*幕後結果_最佳化!$W1586)*12/3</f>
        <v>-0.20620913803315946</v>
      </c>
      <c r="AJ585" s="50"/>
      <c r="AK585" s="50"/>
      <c r="AL585" s="50"/>
      <c r="AM585" s="98">
        <v>584</v>
      </c>
      <c r="AN585" s="116">
        <f t="shared" si="118"/>
        <v>0.15072409210222099</v>
      </c>
      <c r="AO585" s="116">
        <f t="shared" si="119"/>
        <v>5.1992747641054958E-2</v>
      </c>
      <c r="AP585" s="116">
        <f t="shared" si="120"/>
        <v>6.4397908909844745E-2</v>
      </c>
      <c r="AQ585" s="116">
        <f t="shared" si="121"/>
        <v>6.8936902108820575E-3</v>
      </c>
      <c r="AR585" s="116">
        <f t="shared" si="122"/>
        <v>0.16764801302260463</v>
      </c>
      <c r="AS585" s="116">
        <f t="shared" si="123"/>
        <v>2.3359008723201988E-2</v>
      </c>
      <c r="AT585" s="116">
        <f t="shared" si="124"/>
        <v>0.17938036096443977</v>
      </c>
      <c r="AU585" s="116">
        <f t="shared" si="125"/>
        <v>0.13692564513983133</v>
      </c>
      <c r="AV585" s="116">
        <f t="shared" si="126"/>
        <v>5.7090341856674227E-2</v>
      </c>
      <c r="AW585" s="116">
        <f t="shared" si="127"/>
        <v>0.16158819142924538</v>
      </c>
      <c r="AX585" s="116">
        <f t="shared" si="128"/>
        <v>1</v>
      </c>
      <c r="AY585" s="116">
        <f>SUMPRODUCT(AN585:AW585,幕後結果_最佳化!$Z$1005:$AI$1005)</f>
        <v>-8.6205775039180574E-3</v>
      </c>
      <c r="AZ585" s="116">
        <f>(SUMPRODUCT(AN585:AW585,MMULT(AN585:AW585,幕後結果!$AB$9:$AK$18)))*252</f>
        <v>4.8580942100426523E-2</v>
      </c>
      <c r="BA585" s="116">
        <f t="shared" si="129"/>
        <v>0.22041084841819045</v>
      </c>
      <c r="BB585" s="92">
        <f t="shared" si="130"/>
        <v>-0.23374792063849284</v>
      </c>
      <c r="BC585" s="50"/>
      <c r="BD585" s="50"/>
    </row>
    <row r="586" spans="1:56">
      <c r="A586" s="85">
        <v>585</v>
      </c>
      <c r="B586" s="116">
        <v>0.29719100074345572</v>
      </c>
      <c r="C586" s="116">
        <v>6.9434468463503318E-2</v>
      </c>
      <c r="D586" s="116">
        <v>0.92597291720951502</v>
      </c>
      <c r="E586" s="116">
        <v>0.13358521013358304</v>
      </c>
      <c r="F586" s="116">
        <v>0.53822551147341002</v>
      </c>
      <c r="G586" s="116">
        <v>0.84176105674510904</v>
      </c>
      <c r="H586" s="116">
        <v>0.14796131416201841</v>
      </c>
      <c r="I586" s="116">
        <v>0.26668976448985737</v>
      </c>
      <c r="J586" s="116">
        <v>0.65253528642689496</v>
      </c>
      <c r="K586" s="94">
        <v>0.62130924738548754</v>
      </c>
      <c r="L586" s="95"/>
      <c r="M586" s="96">
        <v>585</v>
      </c>
      <c r="N586" s="119">
        <v>-0.53249673654154717</v>
      </c>
      <c r="O586" s="119">
        <v>-1.4800161493661466</v>
      </c>
      <c r="P586" s="119">
        <v>1.4464388007873787</v>
      </c>
      <c r="Q586" s="119">
        <v>-1.1096023451578181</v>
      </c>
      <c r="R586" s="119">
        <v>9.5964235890961924E-2</v>
      </c>
      <c r="S586" s="119">
        <v>1.0017219827977433</v>
      </c>
      <c r="T586" s="119">
        <v>-1.0452171294400867</v>
      </c>
      <c r="U586" s="116">
        <v>-0.62285543013790357</v>
      </c>
      <c r="V586" s="116">
        <v>0.39217430640997319</v>
      </c>
      <c r="W586" s="88">
        <v>0.30892115339135029</v>
      </c>
      <c r="X586" s="50"/>
      <c r="Y586" s="89">
        <v>585</v>
      </c>
      <c r="Z586" s="116">
        <f>(幕後結果!$AB$2+幕後結果!$AB$4*幕後結果_最佳化!$N1587)*12/3</f>
        <v>-0.70941185953109365</v>
      </c>
      <c r="AA586" s="116">
        <f>(幕後結果!$AC$2+幕後結果!$AC$4*幕後結果_最佳化!$O1587)*12/3</f>
        <v>-3.4637548896370602</v>
      </c>
      <c r="AB586" s="116">
        <f>(幕後結果!$AD$2+幕後結果!$AD$4*幕後結果_最佳化!$P1587)*12/3</f>
        <v>1.404211540543898</v>
      </c>
      <c r="AC586" s="116">
        <f>(幕後結果!$AE$2+幕後結果!$AE$4*幕後結果_最佳化!$Q1587)*12/3</f>
        <v>0.13641132591076477</v>
      </c>
      <c r="AD586" s="116">
        <f>(幕後結果!$AF$2+幕後結果!$AF$4*幕後結果_最佳化!$R1587)*12/3</f>
        <v>-0.10917861292727027</v>
      </c>
      <c r="AE586" s="116">
        <f>(幕後結果!$AG$2+幕後結果!$AG$4*幕後結果_最佳化!$S1587)*12/3</f>
        <v>0.23318543137982975</v>
      </c>
      <c r="AF586" s="116">
        <f>(幕後結果!$AH$2+幕後結果!$AH$4*幕後結果_最佳化!$T1587)*12/3</f>
        <v>0.30007627582775309</v>
      </c>
      <c r="AG586" s="116">
        <f>(幕後結果!$AI$2+幕後結果!$AI$4*幕後結果_最佳化!$U1587)*12/3</f>
        <v>-1.6947463946858903</v>
      </c>
      <c r="AH586" s="116">
        <f>(幕後結果!$AJ$2+幕後結果!$AJ$4*幕後結果_最佳化!$V1587)*12/3</f>
        <v>-0.32884696000461988</v>
      </c>
      <c r="AI586" s="90">
        <f>(幕後結果!$AK$2+幕後結果!$AK$4*幕後結果_最佳化!$W1587)*12/3</f>
        <v>-0.64594758129288765</v>
      </c>
      <c r="AJ586" s="50"/>
      <c r="AK586" s="50"/>
      <c r="AL586" s="50"/>
      <c r="AM586" s="98">
        <v>585</v>
      </c>
      <c r="AN586" s="116">
        <f t="shared" si="118"/>
        <v>2.9647417037416145E-2</v>
      </c>
      <c r="AO586" s="116">
        <f t="shared" si="119"/>
        <v>6.8116734201450367E-3</v>
      </c>
      <c r="AP586" s="116">
        <f t="shared" si="120"/>
        <v>9.7584418144959731E-2</v>
      </c>
      <c r="AQ586" s="116">
        <f t="shared" si="121"/>
        <v>0.13376121518882381</v>
      </c>
      <c r="AR586" s="116">
        <f t="shared" si="122"/>
        <v>0.20468756588086495</v>
      </c>
      <c r="AS586" s="116">
        <f t="shared" si="123"/>
        <v>5.5268815587815245E-3</v>
      </c>
      <c r="AT586" s="116">
        <f t="shared" si="124"/>
        <v>0.14915979513390185</v>
      </c>
      <c r="AU586" s="116">
        <f t="shared" si="125"/>
        <v>0.1475509271931639</v>
      </c>
      <c r="AV586" s="116">
        <f t="shared" si="126"/>
        <v>0.20456684342428935</v>
      </c>
      <c r="AW586" s="116">
        <f t="shared" si="127"/>
        <v>2.0703263017653649E-2</v>
      </c>
      <c r="AX586" s="116">
        <f t="shared" si="128"/>
        <v>0.99999999999999989</v>
      </c>
      <c r="AY586" s="116">
        <f>SUMPRODUCT(AN586:AW586,幕後結果_最佳化!$Z$1005:$AI$1005)</f>
        <v>0.2087597667188964</v>
      </c>
      <c r="AZ586" s="116">
        <f>(SUMPRODUCT(AN586:AW586,MMULT(AN586:AW586,幕後結果!$AB$9:$AK$18)))*252</f>
        <v>4.1945760944087543E-2</v>
      </c>
      <c r="BA586" s="116">
        <f t="shared" si="129"/>
        <v>0.20480664282216909</v>
      </c>
      <c r="BB586" s="92">
        <f t="shared" si="130"/>
        <v>0.80983587462497619</v>
      </c>
      <c r="BC586" s="50"/>
      <c r="BD586" s="50"/>
    </row>
    <row r="587" spans="1:56">
      <c r="A587" s="85">
        <v>586</v>
      </c>
      <c r="B587" s="116">
        <v>0.29025968207702912</v>
      </c>
      <c r="C587" s="116">
        <v>2.823388488923273E-2</v>
      </c>
      <c r="D587" s="116">
        <v>5.2696881881260982E-2</v>
      </c>
      <c r="E587" s="116">
        <v>0.8684138646782007</v>
      </c>
      <c r="F587" s="116">
        <v>0.10724756828332138</v>
      </c>
      <c r="G587" s="116">
        <v>0.77758534473433349</v>
      </c>
      <c r="H587" s="116">
        <v>0.18019114057197982</v>
      </c>
      <c r="I587" s="116">
        <v>0.95610021558899172</v>
      </c>
      <c r="J587" s="116">
        <v>3.9495057136522238E-2</v>
      </c>
      <c r="K587" s="94">
        <v>0.17867979519262778</v>
      </c>
      <c r="L587" s="95"/>
      <c r="M587" s="96">
        <v>586</v>
      </c>
      <c r="N587" s="119">
        <v>-0.55262624884383749</v>
      </c>
      <c r="O587" s="119">
        <v>-1.9074080344234094</v>
      </c>
      <c r="P587" s="119">
        <v>-1.6192486988491592</v>
      </c>
      <c r="Q587" s="119">
        <v>1.118924685704205</v>
      </c>
      <c r="R587" s="119">
        <v>-1.2412994804294331</v>
      </c>
      <c r="S587" s="119">
        <v>0.76406365389603881</v>
      </c>
      <c r="T587" s="119">
        <v>-0.91463689851369356</v>
      </c>
      <c r="U587" s="116">
        <v>1.7071209774402503</v>
      </c>
      <c r="V587" s="116">
        <v>-1.7565759558329701</v>
      </c>
      <c r="W587" s="88">
        <v>-0.92040799854081767</v>
      </c>
      <c r="X587" s="50"/>
      <c r="Y587" s="89">
        <v>586</v>
      </c>
      <c r="Z587" s="116">
        <f>(幕後結果!$AB$2+幕後結果!$AB$4*幕後結果_最佳化!$N1588)*12/3</f>
        <v>-0.73440366351913744</v>
      </c>
      <c r="AA587" s="116">
        <f>(幕後結果!$AC$2+幕後結果!$AC$4*幕後結果_最佳化!$O1588)*12/3</f>
        <v>-4.0544810301231724</v>
      </c>
      <c r="AB587" s="116">
        <f>(幕後結果!$AD$2+幕後結果!$AD$4*幕後結果_最佳化!$P1588)*12/3</f>
        <v>-1.2999768771726061</v>
      </c>
      <c r="AC587" s="116">
        <f>(幕後結果!$AE$2+幕後結果!$AE$4*幕後結果_最佳化!$Q1588)*12/3</f>
        <v>0.95459013967531148</v>
      </c>
      <c r="AD587" s="116">
        <f>(幕後結果!$AF$2+幕後結果!$AF$4*幕後結果_最佳化!$R1588)*12/3</f>
        <v>-1.1676496883849594</v>
      </c>
      <c r="AE587" s="116">
        <f>(幕後結果!$AG$2+幕後結果!$AG$4*幕後結果_最佳化!$S1588)*12/3</f>
        <v>0.47662696770837149</v>
      </c>
      <c r="AF587" s="116">
        <f>(幕後結果!$AH$2+幕後結果!$AH$4*幕後結果_最佳化!$T1588)*12/3</f>
        <v>-0.33140346626352568</v>
      </c>
      <c r="AG587" s="116">
        <f>(幕後結果!$AI$2+幕後結果!$AI$4*幕後結果_最佳化!$U1588)*12/3</f>
        <v>0.74685183980509817</v>
      </c>
      <c r="AH587" s="116">
        <f>(幕後結果!$AJ$2+幕後結果!$AJ$4*幕後結果_最佳化!$V1588)*12/3</f>
        <v>-2.0433956079346043</v>
      </c>
      <c r="AI587" s="90">
        <f>(幕後結果!$AK$2+幕後結果!$AK$4*幕後結果_最佳化!$W1588)*12/3</f>
        <v>-1.4157070271957501</v>
      </c>
      <c r="AJ587" s="50"/>
      <c r="AK587" s="50"/>
      <c r="AL587" s="50"/>
      <c r="AM587" s="98">
        <v>586</v>
      </c>
      <c r="AN587" s="116">
        <f t="shared" si="118"/>
        <v>6.3179979814644169E-2</v>
      </c>
      <c r="AO587" s="116">
        <f t="shared" si="119"/>
        <v>4.24263574927441E-2</v>
      </c>
      <c r="AP587" s="116">
        <f t="shared" si="120"/>
        <v>0.12509327297532555</v>
      </c>
      <c r="AQ587" s="116">
        <f t="shared" si="121"/>
        <v>0.15464910064190246</v>
      </c>
      <c r="AR587" s="116">
        <f t="shared" si="122"/>
        <v>0.15639249754546775</v>
      </c>
      <c r="AS587" s="116">
        <f t="shared" si="123"/>
        <v>0.10873509260490823</v>
      </c>
      <c r="AT587" s="116">
        <f t="shared" si="124"/>
        <v>0.1242124303163742</v>
      </c>
      <c r="AU587" s="116">
        <f t="shared" si="125"/>
        <v>6.575467209026767E-3</v>
      </c>
      <c r="AV587" s="116">
        <f t="shared" si="126"/>
        <v>0.11101352265172119</v>
      </c>
      <c r="AW587" s="116">
        <f t="shared" si="127"/>
        <v>0.10772227874788544</v>
      </c>
      <c r="AX587" s="116">
        <f t="shared" si="128"/>
        <v>0.99999999999999989</v>
      </c>
      <c r="AY587" s="116">
        <f>SUMPRODUCT(AN587:AW587,幕後結果_最佳化!$Z$1005:$AI$1005)</f>
        <v>0.27133596208723904</v>
      </c>
      <c r="AZ587" s="116">
        <f>(SUMPRODUCT(AN587:AW587,MMULT(AN587:AW587,幕後結果!$AB$9:$AK$18)))*252</f>
        <v>3.9321852852931209E-2</v>
      </c>
      <c r="BA587" s="116">
        <f t="shared" si="129"/>
        <v>0.19829738488676851</v>
      </c>
      <c r="BB587" s="92">
        <f t="shared" si="130"/>
        <v>1.1519867607819447</v>
      </c>
      <c r="BC587" s="50"/>
      <c r="BD587" s="50"/>
    </row>
    <row r="588" spans="1:56">
      <c r="A588" s="85">
        <v>587</v>
      </c>
      <c r="B588" s="116">
        <v>0.37660252085027435</v>
      </c>
      <c r="C588" s="116">
        <v>0.5441847093086043</v>
      </c>
      <c r="D588" s="116">
        <v>0.88066622440000408</v>
      </c>
      <c r="E588" s="116">
        <v>0.879681417679685</v>
      </c>
      <c r="F588" s="116">
        <v>0.84515291445255691</v>
      </c>
      <c r="G588" s="116">
        <v>0.30194529591455566</v>
      </c>
      <c r="H588" s="116">
        <v>0.28130588698637671</v>
      </c>
      <c r="I588" s="116">
        <v>0.85805605089880599</v>
      </c>
      <c r="J588" s="116">
        <v>0.63049011806544542</v>
      </c>
      <c r="K588" s="94">
        <v>0.78020131605263576</v>
      </c>
      <c r="L588" s="95"/>
      <c r="M588" s="96">
        <v>587</v>
      </c>
      <c r="N588" s="119">
        <v>-0.31441608419470202</v>
      </c>
      <c r="O588" s="119">
        <v>0.11098204928424643</v>
      </c>
      <c r="P588" s="119">
        <v>1.1783237795777404</v>
      </c>
      <c r="Q588" s="119">
        <v>1.1733956903907017</v>
      </c>
      <c r="R588" s="119">
        <v>1.0158639643030181</v>
      </c>
      <c r="S588" s="119">
        <v>-0.5188138025012049</v>
      </c>
      <c r="T588" s="119">
        <v>-0.57896650529448179</v>
      </c>
      <c r="U588" s="116">
        <v>1.0716263388008056</v>
      </c>
      <c r="V588" s="116">
        <v>0.33315171509113195</v>
      </c>
      <c r="W588" s="88">
        <v>0.77287329962491436</v>
      </c>
      <c r="X588" s="50"/>
      <c r="Y588" s="89">
        <v>587</v>
      </c>
      <c r="Z588" s="116">
        <f>(幕後結果!$AB$2+幕後結果!$AB$4*幕後結果_最佳化!$N1589)*12/3</f>
        <v>-0.43865373905656146</v>
      </c>
      <c r="AA588" s="116">
        <f>(幕後結果!$AC$2+幕後結果!$AC$4*幕後結果_最佳化!$O1589)*12/3</f>
        <v>-1.252295390461166</v>
      </c>
      <c r="AB588" s="116">
        <f>(幕後結果!$AD$2+幕後結果!$AD$4*幕後結果_最佳化!$P1589)*12/3</f>
        <v>1.3993095305254153</v>
      </c>
      <c r="AC588" s="116">
        <f>(幕後結果!$AE$2+幕後結果!$AE$4*幕後結果_最佳化!$Q1589)*12/3</f>
        <v>2.0170018959264824</v>
      </c>
      <c r="AD588" s="116">
        <f>(幕後結果!$AF$2+幕後結果!$AF$4*幕後結果_最佳化!$R1589)*12/3</f>
        <v>0.83962148040058537</v>
      </c>
      <c r="AE588" s="116">
        <f>(幕後結果!$AG$2+幕後結果!$AG$4*幕後結果_最佳化!$S1589)*12/3</f>
        <v>0.87769405610901641</v>
      </c>
      <c r="AF588" s="116">
        <f>(幕後結果!$AH$2+幕後結果!$AH$4*幕後結果_最佳化!$T1589)*12/3</f>
        <v>0.80034852166284975</v>
      </c>
      <c r="AG588" s="116">
        <f>(幕後結果!$AI$2+幕後結果!$AI$4*幕後結果_最佳化!$U1589)*12/3</f>
        <v>0.33978335847864405</v>
      </c>
      <c r="AH588" s="116">
        <f>(幕後結果!$AJ$2+幕後結果!$AJ$4*幕後結果_最佳化!$V1589)*12/3</f>
        <v>0.58914459046722167</v>
      </c>
      <c r="AI588" s="90">
        <f>(幕後結果!$AK$2+幕後結果!$AK$4*幕後結果_最佳化!$W1589)*12/3</f>
        <v>8.9583130474467476E-2</v>
      </c>
      <c r="AJ588" s="50"/>
      <c r="AK588" s="50"/>
      <c r="AL588" s="50"/>
      <c r="AM588" s="98">
        <v>587</v>
      </c>
      <c r="AN588" s="116">
        <f t="shared" si="118"/>
        <v>7.9078553529314963E-2</v>
      </c>
      <c r="AO588" s="116">
        <f t="shared" si="119"/>
        <v>0.21908368201150644</v>
      </c>
      <c r="AP588" s="116">
        <f t="shared" si="120"/>
        <v>0.1628816951333138</v>
      </c>
      <c r="AQ588" s="116">
        <f t="shared" si="121"/>
        <v>0.12453684436028581</v>
      </c>
      <c r="AR588" s="116">
        <f t="shared" si="122"/>
        <v>9.149600021389262E-2</v>
      </c>
      <c r="AS588" s="116">
        <f t="shared" si="123"/>
        <v>0.12063391164953025</v>
      </c>
      <c r="AT588" s="116">
        <f t="shared" si="124"/>
        <v>9.8205555484564819E-2</v>
      </c>
      <c r="AU588" s="116">
        <f t="shared" si="125"/>
        <v>1.7983688679218689E-2</v>
      </c>
      <c r="AV588" s="116">
        <f t="shared" si="126"/>
        <v>3.0923192431110809E-2</v>
      </c>
      <c r="AW588" s="116">
        <f t="shared" si="127"/>
        <v>5.5176876507261864E-2</v>
      </c>
      <c r="AX588" s="116">
        <f t="shared" si="128"/>
        <v>1</v>
      </c>
      <c r="AY588" s="116">
        <f>SUMPRODUCT(AN588:AW588,幕後結果_最佳化!$Z$1005:$AI$1005)</f>
        <v>4.0803742756895904E-3</v>
      </c>
      <c r="AZ588" s="116">
        <f>(SUMPRODUCT(AN588:AW588,MMULT(AN588:AW588,幕後結果!$AB$9:$AK$18)))*252</f>
        <v>5.5204487095731392E-2</v>
      </c>
      <c r="BA588" s="116">
        <f t="shared" si="129"/>
        <v>0.234956351469228</v>
      </c>
      <c r="BB588" s="92">
        <f t="shared" si="130"/>
        <v>-0.16522058451096855</v>
      </c>
      <c r="BC588" s="50"/>
      <c r="BD588" s="50"/>
    </row>
    <row r="589" spans="1:56">
      <c r="A589" s="85">
        <v>588</v>
      </c>
      <c r="B589" s="116">
        <v>0.21029291956609453</v>
      </c>
      <c r="C589" s="116">
        <v>0.41004841153462701</v>
      </c>
      <c r="D589" s="116">
        <v>7.4214947595746317E-2</v>
      </c>
      <c r="E589" s="116">
        <v>0.44607315461896468</v>
      </c>
      <c r="F589" s="116">
        <v>0.6259515273107803</v>
      </c>
      <c r="G589" s="116">
        <v>0.70517784895735902</v>
      </c>
      <c r="H589" s="116">
        <v>0.89213344593965616</v>
      </c>
      <c r="I589" s="116">
        <v>0.80302310682726685</v>
      </c>
      <c r="J589" s="116">
        <v>0.54608164797136949</v>
      </c>
      <c r="K589" s="94">
        <v>0.37163599015556192</v>
      </c>
      <c r="L589" s="95"/>
      <c r="M589" s="96">
        <v>588</v>
      </c>
      <c r="N589" s="119">
        <v>-0.80540529164824559</v>
      </c>
      <c r="O589" s="119">
        <v>-0.22742044612071977</v>
      </c>
      <c r="P589" s="119">
        <v>-1.4450996574783355</v>
      </c>
      <c r="Q589" s="119">
        <v>-0.13558886419051774</v>
      </c>
      <c r="R589" s="119">
        <v>0.32114970379715524</v>
      </c>
      <c r="S589" s="119">
        <v>0.53935155447246153</v>
      </c>
      <c r="T589" s="119">
        <v>1.2379540259833977</v>
      </c>
      <c r="U589" s="116">
        <v>0.85246909249205294</v>
      </c>
      <c r="V589" s="116">
        <v>0.11576763181752413</v>
      </c>
      <c r="W589" s="88">
        <v>-0.32752348874182485</v>
      </c>
      <c r="X589" s="50"/>
      <c r="Y589" s="89">
        <v>588</v>
      </c>
      <c r="Z589" s="116">
        <f>(幕後結果!$AB$2+幕後結果!$AB$4*幕後結果_最佳化!$N1590)*12/3</f>
        <v>-1.0482415844375859</v>
      </c>
      <c r="AA589" s="116">
        <f>(幕後結果!$AC$2+幕後結果!$AC$4*幕後結果_最佳化!$O1590)*12/3</f>
        <v>-1.7612983415517032</v>
      </c>
      <c r="AB589" s="116">
        <f>(幕後結果!$AD$2+幕後結果!$AD$4*幕後結果_最佳化!$P1590)*12/3</f>
        <v>-1.0546781958550313</v>
      </c>
      <c r="AC589" s="116">
        <f>(幕後結果!$AE$2+幕後結果!$AE$4*幕後結果_最佳化!$Q1590)*12/3</f>
        <v>0.36155000511333296</v>
      </c>
      <c r="AD589" s="116">
        <f>(幕後結果!$AF$2+幕後結果!$AF$4*幕後結果_最佳化!$R1590)*12/3</f>
        <v>-9.7826333726496323E-3</v>
      </c>
      <c r="AE589" s="116">
        <f>(幕後結果!$AG$2+幕後結果!$AG$4*幕後結果_最佳化!$S1590)*12/3</f>
        <v>0.1844115692891162</v>
      </c>
      <c r="AF589" s="116">
        <f>(幕後結果!$AH$2+幕後結果!$AH$4*幕後結果_最佳化!$T1590)*12/3</f>
        <v>2.0888839041424268</v>
      </c>
      <c r="AG589" s="116">
        <f>(幕後結果!$AI$2+幕後結果!$AI$4*幕後結果_最佳化!$U1590)*12/3</f>
        <v>-0.15882877032518894</v>
      </c>
      <c r="AH589" s="116">
        <f>(幕後結果!$AJ$2+幕後結果!$AJ$4*幕後結果_最佳化!$V1590)*12/3</f>
        <v>0.17415305486051402</v>
      </c>
      <c r="AI589" s="90">
        <f>(幕後結果!$AK$2+幕後結果!$AK$4*幕後結果_最佳化!$W1590)*12/3</f>
        <v>-0.61383514441346465</v>
      </c>
      <c r="AJ589" s="50"/>
      <c r="AK589" s="50"/>
      <c r="AL589" s="50"/>
      <c r="AM589" s="98">
        <v>588</v>
      </c>
      <c r="AN589" s="116">
        <f t="shared" si="118"/>
        <v>0.17083956096442571</v>
      </c>
      <c r="AO589" s="116">
        <f t="shared" si="119"/>
        <v>3.3572006740645116E-2</v>
      </c>
      <c r="AP589" s="116">
        <f t="shared" si="120"/>
        <v>1.8011300875488592E-2</v>
      </c>
      <c r="AQ589" s="116">
        <f t="shared" si="121"/>
        <v>0.16049343690661999</v>
      </c>
      <c r="AR589" s="116">
        <f t="shared" si="122"/>
        <v>8.7889790638165544E-2</v>
      </c>
      <c r="AS589" s="116">
        <f t="shared" si="123"/>
        <v>0.16126561634323011</v>
      </c>
      <c r="AT589" s="116">
        <f t="shared" si="124"/>
        <v>3.7103980498476741E-2</v>
      </c>
      <c r="AU589" s="116">
        <f t="shared" si="125"/>
        <v>0.16213414408529414</v>
      </c>
      <c r="AV589" s="116">
        <f t="shared" si="126"/>
        <v>1.7270812424630286E-2</v>
      </c>
      <c r="AW589" s="116">
        <f t="shared" si="127"/>
        <v>0.15141935052302372</v>
      </c>
      <c r="AX589" s="116">
        <f t="shared" si="128"/>
        <v>0.99999999999999989</v>
      </c>
      <c r="AY589" s="116">
        <f>SUMPRODUCT(AN589:AW589,幕後結果_最佳化!$Z$1005:$AI$1005)</f>
        <v>-2.0026026671068481E-3</v>
      </c>
      <c r="AZ589" s="116">
        <f>(SUMPRODUCT(AN589:AW589,MMULT(AN589:AW589,幕後結果!$AB$9:$AK$18)))*252</f>
        <v>5.3619314439356525E-2</v>
      </c>
      <c r="BA589" s="116">
        <f t="shared" si="129"/>
        <v>0.23155844713453347</v>
      </c>
      <c r="BB589" s="92">
        <f t="shared" si="130"/>
        <v>-0.19391476848615599</v>
      </c>
      <c r="BC589" s="50"/>
      <c r="BD589" s="50"/>
    </row>
    <row r="590" spans="1:56">
      <c r="A590" s="85">
        <v>589</v>
      </c>
      <c r="B590" s="116">
        <v>0.96151815142881358</v>
      </c>
      <c r="C590" s="116">
        <v>0.10004308024894937</v>
      </c>
      <c r="D590" s="116">
        <v>0.46485489664081125</v>
      </c>
      <c r="E590" s="116">
        <v>0.10524054838514862</v>
      </c>
      <c r="F590" s="116">
        <v>0.96450295802473951</v>
      </c>
      <c r="G590" s="116">
        <v>0.49763119701531044</v>
      </c>
      <c r="H590" s="116">
        <v>0.56719801917546442</v>
      </c>
      <c r="I590" s="116">
        <v>0.47202716887043672</v>
      </c>
      <c r="J590" s="116">
        <v>0.88864204769827082</v>
      </c>
      <c r="K590" s="94">
        <v>0.9697768718332278</v>
      </c>
      <c r="L590" s="95"/>
      <c r="M590" s="96">
        <v>589</v>
      </c>
      <c r="N590" s="119">
        <v>1.7685817584907715</v>
      </c>
      <c r="O590" s="119">
        <v>-1.2813061303083968</v>
      </c>
      <c r="P590" s="119">
        <v>-8.82099700160274E-2</v>
      </c>
      <c r="Q590" s="119">
        <v>-1.2522436451863441</v>
      </c>
      <c r="R590" s="119">
        <v>1.8055152971766371</v>
      </c>
      <c r="S590" s="119">
        <v>-5.9377434292377752E-3</v>
      </c>
      <c r="T590" s="119">
        <v>0.1692449666421432</v>
      </c>
      <c r="U590" s="116">
        <v>-7.0175043506849152E-2</v>
      </c>
      <c r="V590" s="116">
        <v>1.2193380705949006</v>
      </c>
      <c r="W590" s="88">
        <v>1.87752440015138</v>
      </c>
      <c r="X590" s="50"/>
      <c r="Y590" s="89">
        <v>589</v>
      </c>
      <c r="Z590" s="116">
        <f>(幕後結果!$AB$2+幕後結果!$AB$4*幕後結果_最佳化!$N1591)*12/3</f>
        <v>2.1474930592436912</v>
      </c>
      <c r="AA590" s="116">
        <f>(幕後結果!$AC$2+幕後結果!$AC$4*幕後結果_最佳化!$O1591)*12/3</f>
        <v>-2.9899886171632226</v>
      </c>
      <c r="AB590" s="116">
        <f>(幕後結果!$AD$2+幕後結果!$AD$4*幕後結果_最佳化!$P1591)*12/3</f>
        <v>0.78851262446326287</v>
      </c>
      <c r="AC590" s="116">
        <f>(幕後結果!$AE$2+幕後結果!$AE$4*幕後結果_最佳化!$Q1591)*12/3</f>
        <v>-0.15735524642940901</v>
      </c>
      <c r="AD590" s="116">
        <f>(幕後結果!$AF$2+幕後結果!$AF$4*幕後結果_最佳化!$R1591)*12/3</f>
        <v>0.81312077664603144</v>
      </c>
      <c r="AE590" s="116">
        <f>(幕後結果!$AG$2+幕後結果!$AG$4*幕後結果_最佳化!$S1591)*12/3</f>
        <v>-0.15619242457406363</v>
      </c>
      <c r="AF590" s="116">
        <f>(幕後結果!$AH$2+幕後結果!$AH$4*幕後結果_最佳化!$T1591)*12/3</f>
        <v>2.2749312192238609</v>
      </c>
      <c r="AG590" s="116">
        <f>(幕後結果!$AI$2+幕後結果!$AI$4*幕後結果_最佳化!$U1591)*12/3</f>
        <v>0.36845445276461608</v>
      </c>
      <c r="AH590" s="116">
        <f>(幕後結果!$AJ$2+幕後結果!$AJ$4*幕後結果_最佳化!$V1591)*12/3</f>
        <v>1.0344769144252932</v>
      </c>
      <c r="AI590" s="90">
        <f>(幕後結果!$AK$2+幕後結果!$AK$4*幕後結果_最佳化!$W1591)*12/3</f>
        <v>0.93648415699870036</v>
      </c>
      <c r="AJ590" s="50"/>
      <c r="AK590" s="50"/>
      <c r="AL590" s="50"/>
      <c r="AM590" s="98">
        <v>589</v>
      </c>
      <c r="AN590" s="116">
        <f t="shared" si="118"/>
        <v>0.17141677017168988</v>
      </c>
      <c r="AO590" s="116">
        <f t="shared" si="119"/>
        <v>0.18684663399637239</v>
      </c>
      <c r="AP590" s="116">
        <f t="shared" si="120"/>
        <v>3.3892862168912255E-2</v>
      </c>
      <c r="AQ590" s="116">
        <f t="shared" si="121"/>
        <v>5.6823425631519056E-2</v>
      </c>
      <c r="AR590" s="116">
        <f t="shared" si="122"/>
        <v>1.2630010810870104E-2</v>
      </c>
      <c r="AS590" s="116">
        <f t="shared" si="123"/>
        <v>0.1665042960236133</v>
      </c>
      <c r="AT590" s="116">
        <f t="shared" si="124"/>
        <v>0.12348268521275919</v>
      </c>
      <c r="AU590" s="116">
        <f t="shared" si="125"/>
        <v>2.5907732105709565E-2</v>
      </c>
      <c r="AV590" s="116">
        <f t="shared" si="126"/>
        <v>0.1184117633370303</v>
      </c>
      <c r="AW590" s="116">
        <f t="shared" si="127"/>
        <v>0.10408382054152397</v>
      </c>
      <c r="AX590" s="116">
        <f t="shared" si="128"/>
        <v>0.99999999999999989</v>
      </c>
      <c r="AY590" s="116">
        <f>SUMPRODUCT(AN590:AW590,幕後結果_最佳化!$Z$1005:$AI$1005)</f>
        <v>-3.8463833575685634E-2</v>
      </c>
      <c r="AZ590" s="116">
        <f>(SUMPRODUCT(AN590:AW590,MMULT(AN590:AW590,幕後結果!$AB$9:$AK$18)))*252</f>
        <v>6.0083773038300488E-2</v>
      </c>
      <c r="BA590" s="116">
        <f t="shared" si="129"/>
        <v>0.24511991562967805</v>
      </c>
      <c r="BB590" s="92">
        <f t="shared" si="130"/>
        <v>-0.33193481389169693</v>
      </c>
      <c r="BC590" s="50"/>
      <c r="BD590" s="50"/>
    </row>
    <row r="591" spans="1:56">
      <c r="A591" s="85">
        <v>590</v>
      </c>
      <c r="B591" s="116">
        <v>0.60311333788768606</v>
      </c>
      <c r="C591" s="116">
        <v>0.37410888150071164</v>
      </c>
      <c r="D591" s="116">
        <v>0.91271592853287897</v>
      </c>
      <c r="E591" s="116">
        <v>0.76520480842137917</v>
      </c>
      <c r="F591" s="116">
        <v>0.81726193375476641</v>
      </c>
      <c r="G591" s="116">
        <v>0.93383779045915793</v>
      </c>
      <c r="H591" s="116">
        <v>0.57294535729446672</v>
      </c>
      <c r="I591" s="116">
        <v>0.79286570758297592</v>
      </c>
      <c r="J591" s="116">
        <v>0.63598864004668831</v>
      </c>
      <c r="K591" s="94">
        <v>0.15671643048279793</v>
      </c>
      <c r="L591" s="95"/>
      <c r="M591" s="96">
        <v>590</v>
      </c>
      <c r="N591" s="119">
        <v>0.26141391912324474</v>
      </c>
      <c r="O591" s="119">
        <v>-0.32099027195920027</v>
      </c>
      <c r="P591" s="119">
        <v>1.3576708734240326</v>
      </c>
      <c r="Q591" s="119">
        <v>0.72314568675825375</v>
      </c>
      <c r="R591" s="119">
        <v>0.90497971740772998</v>
      </c>
      <c r="S591" s="119">
        <v>1.50499866842321</v>
      </c>
      <c r="T591" s="119">
        <v>0.1838778452104135</v>
      </c>
      <c r="U591" s="116">
        <v>0.81640491785132496</v>
      </c>
      <c r="V591" s="116">
        <v>0.34775695399543549</v>
      </c>
      <c r="W591" s="88">
        <v>-1.0080449970970122</v>
      </c>
      <c r="X591" s="50"/>
      <c r="Y591" s="89">
        <v>590</v>
      </c>
      <c r="Z591" s="116">
        <f>(幕後結果!$AB$2+幕後結果!$AB$4*幕後結果_最佳化!$N1592)*12/3</f>
        <v>0.27626823010209484</v>
      </c>
      <c r="AA591" s="116">
        <f>(幕後結果!$AC$2+幕後結果!$AC$4*幕後結果_最佳化!$O1592)*12/3</f>
        <v>-1.7975537195864668</v>
      </c>
      <c r="AB591" s="116">
        <f>(幕後結果!$AD$2+幕後結果!$AD$4*幕後結果_最佳化!$P1592)*12/3</f>
        <v>1.684170255989839</v>
      </c>
      <c r="AC591" s="116">
        <f>(幕後結果!$AE$2+幕後結果!$AE$4*幕後結果_最佳化!$Q1592)*12/3</f>
        <v>1.6923378304423782</v>
      </c>
      <c r="AD591" s="116">
        <f>(幕後結果!$AF$2+幕後結果!$AF$4*幕後結果_最佳化!$R1592)*12/3</f>
        <v>0.67550923290885911</v>
      </c>
      <c r="AE591" s="116">
        <f>(幕後結果!$AG$2+幕後結果!$AG$4*幕後結果_最佳化!$S1592)*12/3</f>
        <v>2.1399310081809948</v>
      </c>
      <c r="AF591" s="116">
        <f>(幕後結果!$AH$2+幕後結果!$AH$4*幕後結果_最佳化!$T1592)*12/3</f>
        <v>1.5828375935299743</v>
      </c>
      <c r="AG591" s="116">
        <f>(幕後結果!$AI$2+幕後結果!$AI$4*幕後結果_最佳化!$U1592)*12/3</f>
        <v>0.44873200853509387</v>
      </c>
      <c r="AH591" s="116">
        <f>(幕後結果!$AJ$2+幕後結果!$AJ$4*幕後結果_最佳化!$V1592)*12/3</f>
        <v>0.67677154052298938</v>
      </c>
      <c r="AI591" s="90">
        <f>(幕後結果!$AK$2+幕後結果!$AK$4*幕後結果_最佳化!$W1592)*12/3</f>
        <v>-0.47733193419608405</v>
      </c>
      <c r="AJ591" s="50"/>
      <c r="AK591" s="50"/>
      <c r="AL591" s="50"/>
      <c r="AM591" s="98">
        <v>590</v>
      </c>
      <c r="AN591" s="116">
        <f t="shared" si="118"/>
        <v>0.14759515085078365</v>
      </c>
      <c r="AO591" s="116">
        <f t="shared" si="119"/>
        <v>0.13888974749050498</v>
      </c>
      <c r="AP591" s="116">
        <f t="shared" si="120"/>
        <v>6.8674424663501404E-2</v>
      </c>
      <c r="AQ591" s="116">
        <f t="shared" si="121"/>
        <v>7.1562869235026361E-2</v>
      </c>
      <c r="AR591" s="116">
        <f t="shared" si="122"/>
        <v>0.10257884250913728</v>
      </c>
      <c r="AS591" s="116">
        <f t="shared" si="123"/>
        <v>9.3611978551677411E-2</v>
      </c>
      <c r="AT591" s="116">
        <f t="shared" si="124"/>
        <v>9.9684470430544486E-2</v>
      </c>
      <c r="AU591" s="116">
        <f t="shared" si="125"/>
        <v>9.4179719127782086E-2</v>
      </c>
      <c r="AV591" s="116">
        <f t="shared" si="126"/>
        <v>0.14362293094736689</v>
      </c>
      <c r="AW591" s="116">
        <f t="shared" si="127"/>
        <v>3.9599866193675219E-2</v>
      </c>
      <c r="AX591" s="116">
        <f t="shared" si="128"/>
        <v>0.99999999999999978</v>
      </c>
      <c r="AY591" s="116">
        <f>SUMPRODUCT(AN591:AW591,幕後結果_最佳化!$Z$1005:$AI$1005)</f>
        <v>-3.1073726914865055E-2</v>
      </c>
      <c r="AZ591" s="116">
        <f>(SUMPRODUCT(AN591:AW591,MMULT(AN591:AW591,幕後結果!$AB$9:$AK$18)))*252</f>
        <v>5.0990923843958098E-2</v>
      </c>
      <c r="BA591" s="116">
        <f t="shared" si="129"/>
        <v>0.22581169997136574</v>
      </c>
      <c r="BB591" s="92">
        <f t="shared" si="130"/>
        <v>-0.32759031938666316</v>
      </c>
      <c r="BC591" s="50"/>
      <c r="BD591" s="50"/>
    </row>
    <row r="592" spans="1:56">
      <c r="A592" s="85">
        <v>591</v>
      </c>
      <c r="B592" s="116">
        <v>0.13518931670842771</v>
      </c>
      <c r="C592" s="116">
        <v>0.66313707656130005</v>
      </c>
      <c r="D592" s="116">
        <v>0.96483208682948995</v>
      </c>
      <c r="E592" s="116">
        <v>0.37477235832472866</v>
      </c>
      <c r="F592" s="116">
        <v>0.18030166872044084</v>
      </c>
      <c r="G592" s="116">
        <v>0.72876818901863283</v>
      </c>
      <c r="H592" s="116">
        <v>0.49123701337106018</v>
      </c>
      <c r="I592" s="116">
        <v>0.54849115344473565</v>
      </c>
      <c r="J592" s="116">
        <v>0.46512350889233334</v>
      </c>
      <c r="K592" s="94">
        <v>0.9017087731385296</v>
      </c>
      <c r="L592" s="95"/>
      <c r="M592" s="96">
        <v>591</v>
      </c>
      <c r="N592" s="119">
        <v>-1.1021910240413877</v>
      </c>
      <c r="O592" s="119">
        <v>0.42104003629305731</v>
      </c>
      <c r="P592" s="119">
        <v>1.8097418693002507</v>
      </c>
      <c r="Q592" s="119">
        <v>-0.31923974983137954</v>
      </c>
      <c r="R592" s="119">
        <v>-0.91421604002576617</v>
      </c>
      <c r="S592" s="119">
        <v>0.60909175555994155</v>
      </c>
      <c r="T592" s="119">
        <v>-2.196731669548602E-2</v>
      </c>
      <c r="U592" s="116">
        <v>0.12185015348630392</v>
      </c>
      <c r="V592" s="116">
        <v>-8.753405443174353E-2</v>
      </c>
      <c r="W592" s="88">
        <v>1.2913496721241855</v>
      </c>
      <c r="X592" s="50"/>
      <c r="Y592" s="89">
        <v>591</v>
      </c>
      <c r="Z592" s="116">
        <f>(幕後結果!$AB$2+幕後結果!$AB$4*幕後結果_最佳化!$N1593)*12/3</f>
        <v>-1.416716028280596</v>
      </c>
      <c r="AA592" s="116">
        <f>(幕後結果!$AC$2+幕後結果!$AC$4*幕後結果_最佳化!$O1593)*12/3</f>
        <v>-0.8934587562868338</v>
      </c>
      <c r="AB592" s="116">
        <f>(幕後結果!$AD$2+幕後結果!$AD$4*幕後結果_最佳化!$P1593)*12/3</f>
        <v>1.7403111775840567</v>
      </c>
      <c r="AC592" s="116">
        <f>(幕後結果!$AE$2+幕後結果!$AE$4*幕後結果_最佳化!$Q1593)*12/3</f>
        <v>1.0901846455880491</v>
      </c>
      <c r="AD592" s="116">
        <f>(幕後結果!$AF$2+幕後結果!$AF$4*幕後結果_最佳化!$R1593)*12/3</f>
        <v>-0.45680832899450552</v>
      </c>
      <c r="AE592" s="116">
        <f>(幕後結果!$AG$2+幕後結果!$AG$4*幕後結果_最佳化!$S1593)*12/3</f>
        <v>0.71870888763063023</v>
      </c>
      <c r="AF592" s="116">
        <f>(幕後結果!$AH$2+幕後結果!$AH$4*幕後結果_最佳化!$T1593)*12/3</f>
        <v>0.83752594342425934</v>
      </c>
      <c r="AG592" s="116">
        <f>(幕後結果!$AI$2+幕後結果!$AI$4*幕後結果_最佳化!$U1593)*12/3</f>
        <v>-1.4199005486642566</v>
      </c>
      <c r="AH592" s="116">
        <f>(幕後結果!$AJ$2+幕後結果!$AJ$4*幕後結果_最佳化!$V1593)*12/3</f>
        <v>0.1034044978993577</v>
      </c>
      <c r="AI592" s="90">
        <f>(幕後結果!$AK$2+幕後結果!$AK$4*幕後結果_最佳化!$W1593)*12/3</f>
        <v>-0.17862229992885995</v>
      </c>
      <c r="AJ592" s="50"/>
      <c r="AK592" s="50"/>
      <c r="AL592" s="50"/>
      <c r="AM592" s="98">
        <v>591</v>
      </c>
      <c r="AN592" s="116">
        <f t="shared" si="118"/>
        <v>5.1460948094217474E-2</v>
      </c>
      <c r="AO592" s="116">
        <f t="shared" si="119"/>
        <v>7.835124193355722E-2</v>
      </c>
      <c r="AP592" s="116">
        <f t="shared" si="120"/>
        <v>1.4081444433327602E-4</v>
      </c>
      <c r="AQ592" s="116">
        <f t="shared" si="121"/>
        <v>0.12839935408691511</v>
      </c>
      <c r="AR592" s="116">
        <f t="shared" si="122"/>
        <v>6.736986871341108E-2</v>
      </c>
      <c r="AS592" s="116">
        <f t="shared" si="123"/>
        <v>0.2326756601775769</v>
      </c>
      <c r="AT592" s="116">
        <f t="shared" si="124"/>
        <v>7.9702480811720683E-2</v>
      </c>
      <c r="AU592" s="116">
        <f t="shared" si="125"/>
        <v>5.7231065472975309E-2</v>
      </c>
      <c r="AV592" s="116">
        <f t="shared" si="126"/>
        <v>0.10846678304283751</v>
      </c>
      <c r="AW592" s="116">
        <f t="shared" si="127"/>
        <v>0.19620178322245535</v>
      </c>
      <c r="AX592" s="116">
        <f t="shared" si="128"/>
        <v>1</v>
      </c>
      <c r="AY592" s="116">
        <f>SUMPRODUCT(AN592:AW592,幕後結果_最佳化!$Z$1005:$AI$1005)</f>
        <v>6.1138513677689313E-2</v>
      </c>
      <c r="AZ592" s="116">
        <f>(SUMPRODUCT(AN592:AW592,MMULT(AN592:AW592,幕後結果!$AB$9:$AK$18)))*252</f>
        <v>4.6980256138813417E-2</v>
      </c>
      <c r="BA592" s="116">
        <f t="shared" si="129"/>
        <v>0.21674929328330789</v>
      </c>
      <c r="BB592" s="92">
        <f t="shared" si="130"/>
        <v>8.4145666181481754E-2</v>
      </c>
      <c r="BC592" s="50"/>
      <c r="BD592" s="50"/>
    </row>
    <row r="593" spans="1:56">
      <c r="A593" s="85">
        <v>592</v>
      </c>
      <c r="B593" s="116">
        <v>0.15206520350600017</v>
      </c>
      <c r="C593" s="116">
        <v>0.3581494564131944</v>
      </c>
      <c r="D593" s="116">
        <v>0.98403805850327997</v>
      </c>
      <c r="E593" s="116">
        <v>0.48781747188646496</v>
      </c>
      <c r="F593" s="116">
        <v>0.65811719393166812</v>
      </c>
      <c r="G593" s="116">
        <v>0.87163720986041726</v>
      </c>
      <c r="H593" s="116">
        <v>0.12727318451312342</v>
      </c>
      <c r="I593" s="116">
        <v>0.92040070606586033</v>
      </c>
      <c r="J593" s="116">
        <v>0.2194768674112928</v>
      </c>
      <c r="K593" s="94">
        <v>0.5545376305130798</v>
      </c>
      <c r="L593" s="95"/>
      <c r="M593" s="96">
        <v>592</v>
      </c>
      <c r="N593" s="119">
        <v>-1.0276161867038682</v>
      </c>
      <c r="O593" s="119">
        <v>-0.36340962503571234</v>
      </c>
      <c r="P593" s="119">
        <v>2.1453623990919102</v>
      </c>
      <c r="Q593" s="119">
        <v>-3.0541817009220151E-2</v>
      </c>
      <c r="R593" s="119">
        <v>0.40733002668304602</v>
      </c>
      <c r="S593" s="119">
        <v>1.1341644326856488</v>
      </c>
      <c r="T593" s="119">
        <v>-1.1393759824707352</v>
      </c>
      <c r="U593" s="116">
        <v>1.4077720206072299</v>
      </c>
      <c r="V593" s="116">
        <v>-0.77396120265274793</v>
      </c>
      <c r="W593" s="88">
        <v>0.13713417616506496</v>
      </c>
      <c r="X593" s="50"/>
      <c r="Y593" s="89">
        <v>592</v>
      </c>
      <c r="Z593" s="116">
        <f>(幕後結果!$AB$2+幕後結果!$AB$4*幕後結果_最佳化!$N1594)*12/3</f>
        <v>-1.3241276093864391</v>
      </c>
      <c r="AA593" s="116">
        <f>(幕後結果!$AC$2+幕後結果!$AC$4*幕後結果_最佳化!$O1594)*12/3</f>
        <v>-1.9680081574822674</v>
      </c>
      <c r="AB593" s="116">
        <f>(幕後結果!$AD$2+幕後結果!$AD$4*幕後結果_最佳化!$P1594)*12/3</f>
        <v>1.9737283783093134</v>
      </c>
      <c r="AC593" s="116">
        <f>(幕後結果!$AE$2+幕後結果!$AE$4*幕後結果_最佳化!$Q1594)*12/3</f>
        <v>1.2473667643597304</v>
      </c>
      <c r="AD593" s="116">
        <f>(幕後結果!$AF$2+幕後結果!$AF$4*幕後結果_最佳化!$R1594)*12/3</f>
        <v>0.39954911564314194</v>
      </c>
      <c r="AE593" s="116">
        <f>(幕後結果!$AG$2+幕後結果!$AG$4*幕後結果_最佳化!$S1594)*12/3</f>
        <v>1.2656770406769429</v>
      </c>
      <c r="AF593" s="116">
        <f>(幕後結果!$AH$2+幕後結果!$AH$4*幕後結果_最佳化!$T1594)*12/3</f>
        <v>0.10459120938516553</v>
      </c>
      <c r="AG593" s="116">
        <f>(幕後結果!$AI$2+幕後結果!$AI$4*幕後結果_最佳化!$U1594)*12/3</f>
        <v>0.37217860166003569</v>
      </c>
      <c r="AH593" s="116">
        <f>(幕後結果!$AJ$2+幕後結果!$AJ$4*幕後結果_最佳化!$V1594)*12/3</f>
        <v>-0.52381567813387453</v>
      </c>
      <c r="AI593" s="90">
        <f>(幕後結果!$AK$2+幕後結果!$AK$4*幕後結果_最佳化!$W1594)*12/3</f>
        <v>-0.53679829442040061</v>
      </c>
      <c r="AJ593" s="50"/>
      <c r="AK593" s="50"/>
      <c r="AL593" s="50"/>
      <c r="AM593" s="98">
        <v>592</v>
      </c>
      <c r="AN593" s="116">
        <f t="shared" si="118"/>
        <v>0.13848966709391364</v>
      </c>
      <c r="AO593" s="116">
        <f t="shared" si="119"/>
        <v>0.12007935189636611</v>
      </c>
      <c r="AP593" s="116">
        <f t="shared" si="120"/>
        <v>0.15866321530041705</v>
      </c>
      <c r="AQ593" s="116">
        <f t="shared" si="121"/>
        <v>0.14158124308794676</v>
      </c>
      <c r="AR593" s="116">
        <f t="shared" si="122"/>
        <v>4.0867652434058613E-2</v>
      </c>
      <c r="AS593" s="116">
        <f t="shared" si="123"/>
        <v>0.13845534657561445</v>
      </c>
      <c r="AT593" s="116">
        <f t="shared" si="124"/>
        <v>7.0466586241394472E-2</v>
      </c>
      <c r="AU593" s="116">
        <f t="shared" si="125"/>
        <v>0.15044421990663701</v>
      </c>
      <c r="AV593" s="116">
        <f t="shared" si="126"/>
        <v>1.1437502330594639E-2</v>
      </c>
      <c r="AW593" s="116">
        <f t="shared" si="127"/>
        <v>2.9515215133057486E-2</v>
      </c>
      <c r="AX593" s="116">
        <f t="shared" si="128"/>
        <v>1.0000000000000002</v>
      </c>
      <c r="AY593" s="116">
        <f>SUMPRODUCT(AN593:AW593,幕後結果_最佳化!$Z$1005:$AI$1005)</f>
        <v>2.2702469511508956E-2</v>
      </c>
      <c r="AZ593" s="116">
        <f>(SUMPRODUCT(AN593:AW593,MMULT(AN593:AW593,幕後結果!$AB$9:$AK$18)))*252</f>
        <v>5.5860867298375756E-2</v>
      </c>
      <c r="BA593" s="116">
        <f t="shared" si="129"/>
        <v>0.23634903701596874</v>
      </c>
      <c r="BB593" s="92">
        <f t="shared" si="130"/>
        <v>-8.5456368866552279E-2</v>
      </c>
      <c r="BC593" s="50"/>
      <c r="BD593" s="50"/>
    </row>
    <row r="594" spans="1:56">
      <c r="A594" s="85">
        <v>593</v>
      </c>
      <c r="B594" s="116">
        <v>0.88627570824616075</v>
      </c>
      <c r="C594" s="116">
        <v>7.1905942622093599E-2</v>
      </c>
      <c r="D594" s="116">
        <v>0.83770308776266189</v>
      </c>
      <c r="E594" s="116">
        <v>0.1677043590275491</v>
      </c>
      <c r="F594" s="116">
        <v>0.18488370878727434</v>
      </c>
      <c r="G594" s="116">
        <v>0.53180104960070218</v>
      </c>
      <c r="H594" s="116">
        <v>0.63359181994780567</v>
      </c>
      <c r="I594" s="116">
        <v>0.45739860565168455</v>
      </c>
      <c r="J594" s="116">
        <v>0.56639309555981021</v>
      </c>
      <c r="K594" s="94">
        <v>0.79778301917831929</v>
      </c>
      <c r="L594" s="95"/>
      <c r="M594" s="96">
        <v>593</v>
      </c>
      <c r="N594" s="119">
        <v>1.2069573136490319</v>
      </c>
      <c r="O594" s="119">
        <v>-1.4617421386529348</v>
      </c>
      <c r="P594" s="119">
        <v>0.98506157859314503</v>
      </c>
      <c r="Q594" s="119">
        <v>-0.96327662994287055</v>
      </c>
      <c r="R594" s="119">
        <v>-0.89690911179621169</v>
      </c>
      <c r="S594" s="119">
        <v>7.9798017883342814E-2</v>
      </c>
      <c r="T594" s="119">
        <v>0.34138155350540006</v>
      </c>
      <c r="U594" s="116">
        <v>-0.10698962406333574</v>
      </c>
      <c r="V594" s="116">
        <v>0.16719857085935486</v>
      </c>
      <c r="W594" s="88">
        <v>0.83372855787198297</v>
      </c>
      <c r="X594" s="50"/>
      <c r="Y594" s="89">
        <v>593</v>
      </c>
      <c r="Z594" s="116">
        <f>(幕後結果!$AB$2+幕後結果!$AB$4*幕後結果_最佳化!$N1595)*12/3</f>
        <v>1.4502080068491665</v>
      </c>
      <c r="AA594" s="116">
        <f>(幕後結果!$AC$2+幕後結果!$AC$4*幕後結果_最佳化!$O1595)*12/3</f>
        <v>-3.2874393767583023</v>
      </c>
      <c r="AB594" s="116">
        <f>(幕後結果!$AD$2+幕後結果!$AD$4*幕後結果_最佳化!$P1595)*12/3</f>
        <v>1.5304306035096473</v>
      </c>
      <c r="AC594" s="116">
        <f>(幕後結果!$AE$2+幕後結果!$AE$4*幕後結果_最佳化!$Q1595)*12/3</f>
        <v>0.24052792719948868</v>
      </c>
      <c r="AD594" s="116">
        <f>(幕後結果!$AF$2+幕後結果!$AF$4*幕後結果_最佳化!$R1595)*12/3</f>
        <v>-0.87435122529217635</v>
      </c>
      <c r="AE594" s="116">
        <f>(幕後結果!$AG$2+幕後結果!$AG$4*幕後結果_最佳化!$S1595)*12/3</f>
        <v>-0.16558406075691207</v>
      </c>
      <c r="AF594" s="116">
        <f>(幕後結果!$AH$2+幕後結果!$AH$4*幕後結果_最佳化!$T1595)*12/3</f>
        <v>1.7420106231302996</v>
      </c>
      <c r="AG594" s="116">
        <f>(幕後結果!$AI$2+幕後結果!$AI$4*幕後結果_最佳化!$U1595)*12/3</f>
        <v>-0.41463086685625622</v>
      </c>
      <c r="AH594" s="116">
        <f>(幕後結果!$AJ$2+幕後結果!$AJ$4*幕後結果_最佳化!$V1595)*12/3</f>
        <v>7.1188458564121843E-2</v>
      </c>
      <c r="AI594" s="90">
        <f>(幕後結果!$AK$2+幕後結果!$AK$4*幕後結果_最佳化!$W1595)*12/3</f>
        <v>-0.16611627396974726</v>
      </c>
      <c r="AJ594" s="50"/>
      <c r="AK594" s="50"/>
      <c r="AL594" s="50"/>
      <c r="AM594" s="98">
        <v>593</v>
      </c>
      <c r="AN594" s="116">
        <f t="shared" si="118"/>
        <v>8.9511530495940878E-2</v>
      </c>
      <c r="AO594" s="116">
        <f t="shared" si="119"/>
        <v>0.14484880097558284</v>
      </c>
      <c r="AP594" s="116">
        <f t="shared" si="120"/>
        <v>3.9905794874705962E-2</v>
      </c>
      <c r="AQ594" s="116">
        <f t="shared" si="121"/>
        <v>0.1842861657782435</v>
      </c>
      <c r="AR594" s="116">
        <f t="shared" si="122"/>
        <v>1.3560703439275982E-2</v>
      </c>
      <c r="AS594" s="116">
        <f t="shared" si="123"/>
        <v>0.20652771455550903</v>
      </c>
      <c r="AT594" s="116">
        <f t="shared" si="124"/>
        <v>4.2500513034740617E-2</v>
      </c>
      <c r="AU594" s="116">
        <f t="shared" si="125"/>
        <v>0.10983437236038301</v>
      </c>
      <c r="AV594" s="116">
        <f t="shared" si="126"/>
        <v>0.10252983570165239</v>
      </c>
      <c r="AW594" s="116">
        <f t="shared" si="127"/>
        <v>6.6494568783965841E-2</v>
      </c>
      <c r="AX594" s="116">
        <f t="shared" si="128"/>
        <v>0.99999999999999989</v>
      </c>
      <c r="AY594" s="116">
        <f>SUMPRODUCT(AN594:AW594,幕後結果_最佳化!$Z$1005:$AI$1005)</f>
        <v>-6.231469401919848E-4</v>
      </c>
      <c r="AZ594" s="116">
        <f>(SUMPRODUCT(AN594:AW594,MMULT(AN594:AW594,幕後結果!$AB$9:$AK$18)))*252</f>
        <v>5.7143378958851097E-2</v>
      </c>
      <c r="BA594" s="116">
        <f t="shared" si="129"/>
        <v>0.23904681332084537</v>
      </c>
      <c r="BB594" s="92">
        <f t="shared" si="130"/>
        <v>-0.18206955506148417</v>
      </c>
      <c r="BC594" s="50"/>
      <c r="BD594" s="50"/>
    </row>
    <row r="595" spans="1:56">
      <c r="A595" s="85">
        <v>594</v>
      </c>
      <c r="B595" s="116">
        <v>0.83392623630986984</v>
      </c>
      <c r="C595" s="116">
        <v>0.2264757279049221</v>
      </c>
      <c r="D595" s="116">
        <v>0.97031401824888497</v>
      </c>
      <c r="E595" s="116">
        <v>0.63095325553567894</v>
      </c>
      <c r="F595" s="116">
        <v>0.34573130047441847</v>
      </c>
      <c r="G595" s="116">
        <v>0.18315377086050644</v>
      </c>
      <c r="H595" s="116">
        <v>0.78037107993779653</v>
      </c>
      <c r="I595" s="116">
        <v>0.2837246773378419</v>
      </c>
      <c r="J595" s="116">
        <v>0.80055465831389916</v>
      </c>
      <c r="K595" s="94">
        <v>0.96692830670312357</v>
      </c>
      <c r="L595" s="95"/>
      <c r="M595" s="96">
        <v>594</v>
      </c>
      <c r="N595" s="119">
        <v>0.96979732320706846</v>
      </c>
      <c r="O595" s="119">
        <v>-0.75050360100838964</v>
      </c>
      <c r="P595" s="119">
        <v>1.8854288390624943</v>
      </c>
      <c r="Q595" s="119">
        <v>0.33437912589101698</v>
      </c>
      <c r="R595" s="119">
        <v>-0.39687098568944357</v>
      </c>
      <c r="S595" s="119">
        <v>-0.90341149450615466</v>
      </c>
      <c r="T595" s="119">
        <v>0.77344707353656117</v>
      </c>
      <c r="U595" s="116">
        <v>-0.57181198824095125</v>
      </c>
      <c r="V595" s="116">
        <v>0.84360408043290314</v>
      </c>
      <c r="W595" s="88">
        <v>1.8374507099490363</v>
      </c>
      <c r="X595" s="50"/>
      <c r="Y595" s="89">
        <v>594</v>
      </c>
      <c r="Z595" s="116">
        <f>(幕後結果!$AB$2+幕後結果!$AB$4*幕後結果_最佳化!$N1596)*12/3</f>
        <v>1.155761926590305</v>
      </c>
      <c r="AA595" s="116">
        <f>(幕後結果!$AC$2+幕後結果!$AC$4*幕後結果_最佳化!$O1596)*12/3</f>
        <v>-2.3279064661381454</v>
      </c>
      <c r="AB595" s="116">
        <f>(幕後結果!$AD$2+幕後結果!$AD$4*幕後結果_最佳化!$P1596)*12/3</f>
        <v>2.3109080750822302</v>
      </c>
      <c r="AC595" s="116">
        <f>(幕後結果!$AE$2+幕後結果!$AE$4*幕後結果_最佳化!$Q1596)*12/3</f>
        <v>1.5027132159003049</v>
      </c>
      <c r="AD595" s="116">
        <f>(幕後結果!$AF$2+幕後結果!$AF$4*幕後結果_最佳化!$R1596)*12/3</f>
        <v>-0.25542961279050092</v>
      </c>
      <c r="AE595" s="116">
        <f>(幕後結果!$AG$2+幕後結果!$AG$4*幕後結果_最佳化!$S1596)*12/3</f>
        <v>0.17965914726777274</v>
      </c>
      <c r="AF595" s="116">
        <f>(幕後結果!$AH$2+幕後結果!$AH$4*幕後結果_最佳化!$T1596)*12/3</f>
        <v>2.1818353149840304</v>
      </c>
      <c r="AG595" s="116">
        <f>(幕後結果!$AI$2+幕後結果!$AI$4*幕後結果_最佳化!$U1596)*12/3</f>
        <v>-1.0925460450297588</v>
      </c>
      <c r="AH595" s="116">
        <f>(幕後結果!$AJ$2+幕後結果!$AJ$4*幕後結果_最佳化!$V1596)*12/3</f>
        <v>0.93188977276610141</v>
      </c>
      <c r="AI595" s="90">
        <f>(幕後結果!$AK$2+幕後結果!$AK$4*幕後結果_最佳化!$W1596)*12/3</f>
        <v>0.46458698817739524</v>
      </c>
      <c r="AJ595" s="50"/>
      <c r="AK595" s="50"/>
      <c r="AL595" s="50"/>
      <c r="AM595" s="98">
        <v>594</v>
      </c>
      <c r="AN595" s="116">
        <f t="shared" si="118"/>
        <v>0.11331447409118574</v>
      </c>
      <c r="AO595" s="116">
        <f t="shared" si="119"/>
        <v>2.100633912139126E-2</v>
      </c>
      <c r="AP595" s="116">
        <f t="shared" si="120"/>
        <v>0.17118694960446534</v>
      </c>
      <c r="AQ595" s="116">
        <f t="shared" si="121"/>
        <v>0.18650818565673766</v>
      </c>
      <c r="AR595" s="116">
        <f t="shared" si="122"/>
        <v>7.6138952971237114E-2</v>
      </c>
      <c r="AS595" s="116">
        <f t="shared" si="123"/>
        <v>0.12751330808282946</v>
      </c>
      <c r="AT595" s="116">
        <f t="shared" si="124"/>
        <v>4.6333066671938219E-2</v>
      </c>
      <c r="AU595" s="116">
        <f t="shared" si="125"/>
        <v>4.8207602569015811E-3</v>
      </c>
      <c r="AV595" s="116">
        <f t="shared" si="126"/>
        <v>7.829300998523045E-2</v>
      </c>
      <c r="AW595" s="116">
        <f t="shared" si="127"/>
        <v>0.1748849535580832</v>
      </c>
      <c r="AX595" s="116">
        <f t="shared" si="128"/>
        <v>1</v>
      </c>
      <c r="AY595" s="116">
        <f>SUMPRODUCT(AN595:AW595,幕後結果_最佳化!$Z$1005:$AI$1005)</f>
        <v>0.2385845268785044</v>
      </c>
      <c r="AZ595" s="116">
        <f>(SUMPRODUCT(AN595:AW595,MMULT(AN595:AW595,幕後結果!$AB$9:$AK$18)))*252</f>
        <v>4.4794341990733517E-2</v>
      </c>
      <c r="BA595" s="116">
        <f t="shared" si="129"/>
        <v>0.21164673867256617</v>
      </c>
      <c r="BB595" s="92">
        <f t="shared" si="130"/>
        <v>0.92458087521605259</v>
      </c>
      <c r="BC595" s="50"/>
      <c r="BD595" s="50"/>
    </row>
    <row r="596" spans="1:56">
      <c r="A596" s="85">
        <v>595</v>
      </c>
      <c r="B596" s="116">
        <v>0.56450366654904283</v>
      </c>
      <c r="C596" s="116">
        <v>0.14809562114782771</v>
      </c>
      <c r="D596" s="116">
        <v>0.26382291066689101</v>
      </c>
      <c r="E596" s="116">
        <v>0.82413843359120231</v>
      </c>
      <c r="F596" s="116">
        <v>0.74698972632911764</v>
      </c>
      <c r="G596" s="116">
        <v>0.71347103385232336</v>
      </c>
      <c r="H596" s="116">
        <v>0.21254293488286935</v>
      </c>
      <c r="I596" s="116">
        <v>0.10320754849110148</v>
      </c>
      <c r="J596" s="116">
        <v>0.24303055002875396</v>
      </c>
      <c r="K596" s="94">
        <v>0.33883217924023157</v>
      </c>
      <c r="L596" s="95"/>
      <c r="M596" s="96">
        <v>595</v>
      </c>
      <c r="N596" s="119">
        <v>0.16239771908827691</v>
      </c>
      <c r="O596" s="119">
        <v>-1.0446359832143493</v>
      </c>
      <c r="P596" s="119">
        <v>-0.63160377175758919</v>
      </c>
      <c r="Q596" s="119">
        <v>0.93125217827667306</v>
      </c>
      <c r="R596" s="119">
        <v>0.66504681980394209</v>
      </c>
      <c r="S596" s="119">
        <v>0.56355365883262354</v>
      </c>
      <c r="T596" s="119">
        <v>-0.79762890889112836</v>
      </c>
      <c r="U596" s="116">
        <v>-1.2634845460803608</v>
      </c>
      <c r="V596" s="116">
        <v>-0.69658730948860859</v>
      </c>
      <c r="W596" s="88">
        <v>-0.41565242549448522</v>
      </c>
      <c r="X596" s="50"/>
      <c r="Y596" s="89">
        <v>595</v>
      </c>
      <c r="Z596" s="116">
        <f>(幕後結果!$AB$2+幕後結果!$AB$4*幕後結果_最佳化!$N1597)*12/3</f>
        <v>0.15333462765046943</v>
      </c>
      <c r="AA596" s="116">
        <f>(幕後結果!$AC$2+幕後結果!$AC$4*幕後結果_最佳化!$O1597)*12/3</f>
        <v>-2.8033933133712181</v>
      </c>
      <c r="AB596" s="116">
        <f>(幕後結果!$AD$2+幕後結果!$AD$4*幕後結果_最佳化!$P1597)*12/3</f>
        <v>-0.14175153369918803</v>
      </c>
      <c r="AC596" s="116">
        <f>(幕後結果!$AE$2+幕後結果!$AE$4*幕後結果_最佳化!$Q1597)*12/3</f>
        <v>1.243194255522684</v>
      </c>
      <c r="AD596" s="116">
        <f>(幕後結果!$AF$2+幕後結果!$AF$4*幕後結果_最佳化!$R1597)*12/3</f>
        <v>0.26230033923919249</v>
      </c>
      <c r="AE596" s="116">
        <f>(幕後結果!$AG$2+幕後結果!$AG$4*幕後結果_最佳化!$S1597)*12/3</f>
        <v>0.96953314139757829</v>
      </c>
      <c r="AF596" s="116">
        <f>(幕後結果!$AH$2+幕後結果!$AH$4*幕後結果_最佳化!$T1597)*12/3</f>
        <v>0.47159905943833086</v>
      </c>
      <c r="AG596" s="116">
        <f>(幕後結果!$AI$2+幕後結果!$AI$4*幕後結果_最佳化!$U1597)*12/3</f>
        <v>-2.0466810302651139</v>
      </c>
      <c r="AH596" s="116">
        <f>(幕後結果!$AJ$2+幕後結果!$AJ$4*幕後結果_最佳化!$V1597)*12/3</f>
        <v>-0.95261840582960966</v>
      </c>
      <c r="AI596" s="90">
        <f>(幕後結果!$AK$2+幕後結果!$AK$4*幕後結果_最佳化!$W1597)*12/3</f>
        <v>-0.62888798398819434</v>
      </c>
      <c r="AJ596" s="50"/>
      <c r="AK596" s="50"/>
      <c r="AL596" s="50"/>
      <c r="AM596" s="98">
        <v>595</v>
      </c>
      <c r="AN596" s="116">
        <f t="shared" si="118"/>
        <v>6.5974355855716413E-2</v>
      </c>
      <c r="AO596" s="116">
        <f t="shared" si="119"/>
        <v>5.5041880782430483E-2</v>
      </c>
      <c r="AP596" s="116">
        <f t="shared" si="120"/>
        <v>0.161625905473195</v>
      </c>
      <c r="AQ596" s="116">
        <f t="shared" si="121"/>
        <v>0.11416054825225309</v>
      </c>
      <c r="AR596" s="116">
        <f t="shared" si="122"/>
        <v>8.4925941540937785E-2</v>
      </c>
      <c r="AS596" s="116">
        <f t="shared" si="123"/>
        <v>0.13343923319396161</v>
      </c>
      <c r="AT596" s="116">
        <f t="shared" si="124"/>
        <v>8.1928800586012748E-2</v>
      </c>
      <c r="AU596" s="116">
        <f t="shared" si="125"/>
        <v>0.14251343169506683</v>
      </c>
      <c r="AV596" s="116">
        <f t="shared" si="126"/>
        <v>6.3759897749493893E-2</v>
      </c>
      <c r="AW596" s="116">
        <f t="shared" si="127"/>
        <v>9.6630004870931985E-2</v>
      </c>
      <c r="AX596" s="116">
        <f t="shared" si="128"/>
        <v>0.99999999999999978</v>
      </c>
      <c r="AY596" s="116">
        <f>SUMPRODUCT(AN596:AW596,幕後結果_最佳化!$Z$1005:$AI$1005)</f>
        <v>8.2470638157145337E-2</v>
      </c>
      <c r="AZ596" s="116">
        <f>(SUMPRODUCT(AN596:AW596,MMULT(AN596:AW596,幕後結果!$AB$9:$AK$18)))*252</f>
        <v>4.5402746201447783E-2</v>
      </c>
      <c r="BA596" s="116">
        <f t="shared" si="129"/>
        <v>0.21307920171018049</v>
      </c>
      <c r="BB596" s="92">
        <f t="shared" si="130"/>
        <v>0.18570859023100392</v>
      </c>
      <c r="BC596" s="50"/>
      <c r="BD596" s="50"/>
    </row>
    <row r="597" spans="1:56">
      <c r="A597" s="85">
        <v>596</v>
      </c>
      <c r="B597" s="116">
        <v>0.4857482722450257</v>
      </c>
      <c r="C597" s="116">
        <v>0.65716218498325096</v>
      </c>
      <c r="D597" s="116">
        <v>0.26553809336433876</v>
      </c>
      <c r="E597" s="116">
        <v>0.91675434113713461</v>
      </c>
      <c r="F597" s="116">
        <v>0.19030753779912879</v>
      </c>
      <c r="G597" s="116">
        <v>0.68119720325899413</v>
      </c>
      <c r="H597" s="116">
        <v>0.57845585915801401</v>
      </c>
      <c r="I597" s="116">
        <v>0.469894833991088</v>
      </c>
      <c r="J597" s="116">
        <v>0.29167124442730019</v>
      </c>
      <c r="K597" s="94">
        <v>9.1972978391189342E-2</v>
      </c>
      <c r="L597" s="95"/>
      <c r="M597" s="96">
        <v>596</v>
      </c>
      <c r="N597" s="119">
        <v>-3.5731385530450327E-2</v>
      </c>
      <c r="O597" s="119">
        <v>0.40473048673955442</v>
      </c>
      <c r="P597" s="119">
        <v>-0.62636404575497839</v>
      </c>
      <c r="Q597" s="119">
        <v>1.383566219946571</v>
      </c>
      <c r="R597" s="119">
        <v>-0.87676355992811206</v>
      </c>
      <c r="S597" s="119">
        <v>0.4710492103501524</v>
      </c>
      <c r="T597" s="119">
        <v>0.19794476239983635</v>
      </c>
      <c r="U597" s="116">
        <v>-7.5534224637291161E-2</v>
      </c>
      <c r="V597" s="116">
        <v>-0.54850894515088511</v>
      </c>
      <c r="W597" s="88">
        <v>-1.3287030545688536</v>
      </c>
      <c r="X597" s="50"/>
      <c r="Y597" s="89">
        <v>596</v>
      </c>
      <c r="Z597" s="116">
        <f>(幕後結果!$AB$2+幕後結果!$AB$4*幕後結果_最佳化!$N1598)*12/3</f>
        <v>-9.2652640823714341E-2</v>
      </c>
      <c r="AA597" s="116">
        <f>(幕後結果!$AC$2+幕後結果!$AC$4*幕後結果_最佳化!$O1598)*12/3</f>
        <v>-0.82327508064737709</v>
      </c>
      <c r="AB597" s="116">
        <f>(幕後結果!$AD$2+幕後結果!$AD$4*幕後結果_最佳化!$P1598)*12/3</f>
        <v>-4.9682523509131382E-2</v>
      </c>
      <c r="AC597" s="116">
        <f>(幕後結果!$AE$2+幕後結果!$AE$4*幕後結果_最佳化!$Q1598)*12/3</f>
        <v>1.8114004150423522</v>
      </c>
      <c r="AD597" s="116">
        <f>(幕後結果!$AF$2+幕後結果!$AF$4*幕後結果_最佳化!$R1598)*12/3</f>
        <v>-0.56967421409601982</v>
      </c>
      <c r="AE597" s="116">
        <f>(幕後結果!$AG$2+幕後結果!$AG$4*幕後結果_最佳化!$S1598)*12/3</f>
        <v>1.332707824336679</v>
      </c>
      <c r="AF597" s="116">
        <f>(幕後結果!$AH$2+幕後結果!$AH$4*幕後結果_最佳化!$T1598)*12/3</f>
        <v>0.94261835698366259</v>
      </c>
      <c r="AG597" s="116">
        <f>(幕後結果!$AI$2+幕後結果!$AI$4*幕後結果_最佳化!$U1598)*12/3</f>
        <v>-1.117088217144826</v>
      </c>
      <c r="AH597" s="116">
        <f>(幕後結果!$AJ$2+幕後結果!$AJ$4*幕後結果_最佳化!$V1598)*12/3</f>
        <v>-0.20967548612919562</v>
      </c>
      <c r="AI597" s="90">
        <f>(幕後結果!$AK$2+幕後結果!$AK$4*幕後結果_最佳化!$W1598)*12/3</f>
        <v>-1.0363411872029877</v>
      </c>
      <c r="AJ597" s="50"/>
      <c r="AK597" s="50"/>
      <c r="AL597" s="50"/>
      <c r="AM597" s="98">
        <v>596</v>
      </c>
      <c r="AN597" s="116">
        <f t="shared" si="118"/>
        <v>4.3032971749861378E-2</v>
      </c>
      <c r="AO597" s="116">
        <f t="shared" si="119"/>
        <v>0.152314369198425</v>
      </c>
      <c r="AP597" s="116">
        <f t="shared" si="120"/>
        <v>8.7854474106483726E-2</v>
      </c>
      <c r="AQ597" s="116">
        <f t="shared" si="121"/>
        <v>2.3991421973627344E-2</v>
      </c>
      <c r="AR597" s="116">
        <f t="shared" si="122"/>
        <v>4.6481170349938428E-2</v>
      </c>
      <c r="AS597" s="116">
        <f t="shared" si="123"/>
        <v>7.4206305194880542E-3</v>
      </c>
      <c r="AT597" s="116">
        <f t="shared" si="124"/>
        <v>0.11980826524817413</v>
      </c>
      <c r="AU597" s="116">
        <f t="shared" si="125"/>
        <v>0.21381374535382627</v>
      </c>
      <c r="AV597" s="116">
        <f t="shared" si="126"/>
        <v>0.15832276681710614</v>
      </c>
      <c r="AW597" s="116">
        <f t="shared" si="127"/>
        <v>0.14696018468306962</v>
      </c>
      <c r="AX597" s="116">
        <f t="shared" si="128"/>
        <v>1</v>
      </c>
      <c r="AY597" s="116">
        <f>SUMPRODUCT(AN597:AW597,幕後結果_最佳化!$Z$1005:$AI$1005)</f>
        <v>-0.22672891476529736</v>
      </c>
      <c r="AZ597" s="116">
        <f>(SUMPRODUCT(AN597:AW597,MMULT(AN597:AW597,幕後結果!$AB$9:$AK$18)))*252</f>
        <v>5.4425128590032103E-2</v>
      </c>
      <c r="BA597" s="116">
        <f t="shared" si="129"/>
        <v>0.23329193854488864</v>
      </c>
      <c r="BB597" s="92">
        <f t="shared" si="130"/>
        <v>-1.1557575304447008</v>
      </c>
      <c r="BC597" s="50"/>
      <c r="BD597" s="50"/>
    </row>
    <row r="598" spans="1:56">
      <c r="A598" s="85">
        <v>597</v>
      </c>
      <c r="B598" s="116">
        <v>0.81888081385519729</v>
      </c>
      <c r="C598" s="116">
        <v>0.96153044603359583</v>
      </c>
      <c r="D598" s="116">
        <v>0.44332107510400909</v>
      </c>
      <c r="E598" s="116">
        <v>0.84121317278968943</v>
      </c>
      <c r="F598" s="116">
        <v>0.94733130849243374</v>
      </c>
      <c r="G598" s="116">
        <v>0.64568653097149187</v>
      </c>
      <c r="H598" s="116">
        <v>0.48021405400110928</v>
      </c>
      <c r="I598" s="116">
        <v>0.91626253614683173</v>
      </c>
      <c r="J598" s="116">
        <v>0.60358622420212549</v>
      </c>
      <c r="K598" s="94">
        <v>0.45452684515717467</v>
      </c>
      <c r="L598" s="95"/>
      <c r="M598" s="96">
        <v>597</v>
      </c>
      <c r="N598" s="119">
        <v>0.91110818866798193</v>
      </c>
      <c r="O598" s="119">
        <v>1.7687290141124508</v>
      </c>
      <c r="P598" s="119">
        <v>-0.14255435299593952</v>
      </c>
      <c r="Q598" s="119">
        <v>0.99945639074062209</v>
      </c>
      <c r="R598" s="119">
        <v>1.6195109006810244</v>
      </c>
      <c r="S598" s="119">
        <v>0.37370078926577777</v>
      </c>
      <c r="T598" s="119">
        <v>-4.961636162140716E-2</v>
      </c>
      <c r="U598" s="116">
        <v>1.3803629306544185</v>
      </c>
      <c r="V598" s="116">
        <v>0.26264066799156782</v>
      </c>
      <c r="W598" s="88">
        <v>-0.1142322463567014</v>
      </c>
      <c r="X598" s="50"/>
      <c r="Y598" s="89">
        <v>597</v>
      </c>
      <c r="Z598" s="116">
        <f>(幕後結果!$AB$2+幕後結果!$AB$4*幕後結果_最佳化!$N1599)*12/3</f>
        <v>1.0828964083103663</v>
      </c>
      <c r="AA598" s="116">
        <f>(幕後結果!$AC$2+幕後結果!$AC$4*幕後結果_最佳化!$O1599)*12/3</f>
        <v>1.1386805896097554</v>
      </c>
      <c r="AB598" s="116">
        <f>(幕後結果!$AD$2+幕後結果!$AD$4*幕後結果_最佳化!$P1599)*12/3</f>
        <v>0.79297439274906922</v>
      </c>
      <c r="AC598" s="116">
        <f>(幕後結果!$AE$2+幕後結果!$AE$4*幕後結果_最佳化!$Q1599)*12/3</f>
        <v>1.9393166440818621</v>
      </c>
      <c r="AD598" s="116">
        <f>(幕後結果!$AF$2+幕後結果!$AF$4*幕後結果_最佳化!$R1599)*12/3</f>
        <v>1.2379274265009783</v>
      </c>
      <c r="AE598" s="116">
        <f>(幕後結果!$AG$2+幕後結果!$AG$4*幕後結果_最佳化!$S1599)*12/3</f>
        <v>1.935410733894795</v>
      </c>
      <c r="AF598" s="116">
        <f>(幕後結果!$AH$2+幕後結果!$AH$4*幕後結果_最佳化!$T1599)*12/3</f>
        <v>1.5675931168192558</v>
      </c>
      <c r="AG598" s="116">
        <f>(幕後結果!$AI$2+幕後結果!$AI$4*幕後結果_最佳化!$U1599)*12/3</f>
        <v>1.3929292563596123</v>
      </c>
      <c r="AH598" s="116">
        <f>(幕後結果!$AJ$2+幕後結果!$AJ$4*幕後結果_最佳化!$V1599)*12/3</f>
        <v>1.3438040595699174</v>
      </c>
      <c r="AI598" s="90">
        <f>(幕後結果!$AK$2+幕後結果!$AK$4*幕後結果_最佳化!$W1599)*12/3</f>
        <v>0.39167756074315369</v>
      </c>
      <c r="AJ598" s="50"/>
      <c r="AK598" s="50"/>
      <c r="AL598" s="50"/>
      <c r="AM598" s="98">
        <v>597</v>
      </c>
      <c r="AN598" s="116">
        <f t="shared" si="118"/>
        <v>5.4029778988316152E-2</v>
      </c>
      <c r="AO598" s="116">
        <f t="shared" si="119"/>
        <v>0.1318838031126702</v>
      </c>
      <c r="AP598" s="116">
        <f t="shared" si="120"/>
        <v>7.1179270539234188E-2</v>
      </c>
      <c r="AQ598" s="116">
        <f t="shared" si="121"/>
        <v>0.14453486568418175</v>
      </c>
      <c r="AR598" s="116">
        <f t="shared" si="122"/>
        <v>0.15896042160234611</v>
      </c>
      <c r="AS598" s="116">
        <f t="shared" si="123"/>
        <v>7.0661777481136917E-2</v>
      </c>
      <c r="AT598" s="116">
        <f t="shared" si="124"/>
        <v>0.14824561628088712</v>
      </c>
      <c r="AU598" s="116">
        <f t="shared" si="125"/>
        <v>0.10984586430852462</v>
      </c>
      <c r="AV598" s="116">
        <f t="shared" si="126"/>
        <v>2.0901384809244899E-2</v>
      </c>
      <c r="AW598" s="116">
        <f t="shared" si="127"/>
        <v>8.9757217193458028E-2</v>
      </c>
      <c r="AX598" s="116">
        <f t="shared" si="128"/>
        <v>0.99999999999999978</v>
      </c>
      <c r="AY598" s="116">
        <f>SUMPRODUCT(AN598:AW598,幕後結果_最佳化!$Z$1005:$AI$1005)</f>
        <v>4.1931200302045571E-2</v>
      </c>
      <c r="AZ598" s="116">
        <f>(SUMPRODUCT(AN598:AW598,MMULT(AN598:AW598,幕後結果!$AB$9:$AK$18)))*252</f>
        <v>4.1492485114497886E-2</v>
      </c>
      <c r="BA598" s="116">
        <f t="shared" si="129"/>
        <v>0.20369704247852469</v>
      </c>
      <c r="BB598" s="92">
        <f t="shared" si="130"/>
        <v>-4.7560813164804197E-3</v>
      </c>
      <c r="BC598" s="50"/>
      <c r="BD598" s="50"/>
    </row>
    <row r="599" spans="1:56">
      <c r="A599" s="85">
        <v>598</v>
      </c>
      <c r="B599" s="116">
        <v>0.43463075681799501</v>
      </c>
      <c r="C599" s="116">
        <v>0.32573801675433622</v>
      </c>
      <c r="D599" s="116">
        <v>0.461724602867984</v>
      </c>
      <c r="E599" s="116">
        <v>0.83645695713217938</v>
      </c>
      <c r="F599" s="116">
        <v>0.99194710522427765</v>
      </c>
      <c r="G599" s="116">
        <v>0.66539603300204986</v>
      </c>
      <c r="H599" s="116">
        <v>0.78486885107142634</v>
      </c>
      <c r="I599" s="116">
        <v>0.64979591604289477</v>
      </c>
      <c r="J599" s="116">
        <v>0.5111561890901084</v>
      </c>
      <c r="K599" s="94">
        <v>0.62916246448851121</v>
      </c>
      <c r="L599" s="95"/>
      <c r="M599" s="96">
        <v>598</v>
      </c>
      <c r="N599" s="119">
        <v>-0.16459659223429918</v>
      </c>
      <c r="O599" s="119">
        <v>-0.45171260893513104</v>
      </c>
      <c r="P599" s="119">
        <v>-9.6089858555703525E-2</v>
      </c>
      <c r="Q599" s="119">
        <v>0.98000006669059825</v>
      </c>
      <c r="R599" s="119">
        <v>2.4065093996908695</v>
      </c>
      <c r="S599" s="119">
        <v>0.42723532542411802</v>
      </c>
      <c r="T599" s="119">
        <v>0.78874288434491757</v>
      </c>
      <c r="U599" s="116">
        <v>0.38476954077331393</v>
      </c>
      <c r="V599" s="116">
        <v>2.7968064744943621E-2</v>
      </c>
      <c r="W599" s="88">
        <v>0.32963592920615636</v>
      </c>
      <c r="X599" s="50"/>
      <c r="Y599" s="89">
        <v>598</v>
      </c>
      <c r="Z599" s="116">
        <f>(幕後結果!$AB$2+幕後結果!$AB$4*幕後結果_最佳化!$N1600)*12/3</f>
        <v>-0.25264528935176223</v>
      </c>
      <c r="AA599" s="116">
        <f>(幕後結果!$AC$2+幕後結果!$AC$4*幕後結果_最佳化!$O1600)*12/3</f>
        <v>-2.0147125879186549</v>
      </c>
      <c r="AB599" s="116">
        <f>(幕後結果!$AD$2+幕後結果!$AD$4*幕後結果_最佳化!$P1600)*12/3</f>
        <v>0.28370984156557588</v>
      </c>
      <c r="AC599" s="116">
        <f>(幕後結果!$AE$2+幕後結果!$AE$4*幕後結果_最佳化!$Q1600)*12/3</f>
        <v>1.4878974033898713</v>
      </c>
      <c r="AD599" s="116">
        <f>(幕後結果!$AF$2+幕後結果!$AF$4*幕後結果_最佳化!$R1600)*12/3</f>
        <v>1.5673544090783256</v>
      </c>
      <c r="AE599" s="116">
        <f>(幕後結果!$AG$2+幕後結果!$AG$4*幕後結果_最佳化!$S1600)*12/3</f>
        <v>1.2485303909627614</v>
      </c>
      <c r="AF599" s="116">
        <f>(幕後結果!$AH$2+幕後結果!$AH$4*幕後結果_最佳化!$T1600)*12/3</f>
        <v>2.2981183199807327</v>
      </c>
      <c r="AG599" s="116">
        <f>(幕後結果!$AI$2+幕後結果!$AI$4*幕後結果_最佳化!$U1600)*12/3</f>
        <v>-4.3984235006175876E-2</v>
      </c>
      <c r="AH599" s="116">
        <f>(幕後結果!$AJ$2+幕後結果!$AJ$4*幕後結果_最佳化!$V1600)*12/3</f>
        <v>0.38010635740133464</v>
      </c>
      <c r="AI599" s="90">
        <f>(幕後結果!$AK$2+幕後結果!$AK$4*幕後結果_最佳化!$W1600)*12/3</f>
        <v>0.19750257126091944</v>
      </c>
      <c r="AJ599" s="50"/>
      <c r="AK599" s="50"/>
      <c r="AL599" s="50"/>
      <c r="AM599" s="98">
        <v>598</v>
      </c>
      <c r="AN599" s="116">
        <f t="shared" si="118"/>
        <v>2.774309780723741E-2</v>
      </c>
      <c r="AO599" s="116">
        <f t="shared" si="119"/>
        <v>5.4486303213442895E-2</v>
      </c>
      <c r="AP599" s="116">
        <f t="shared" si="120"/>
        <v>0.10387598107960432</v>
      </c>
      <c r="AQ599" s="116">
        <f t="shared" si="121"/>
        <v>8.4206710318682237E-2</v>
      </c>
      <c r="AR599" s="116">
        <f t="shared" si="122"/>
        <v>4.7223549670960721E-2</v>
      </c>
      <c r="AS599" s="116">
        <f t="shared" si="123"/>
        <v>0.1798220203719651</v>
      </c>
      <c r="AT599" s="116">
        <f t="shared" si="124"/>
        <v>0.17692414529251244</v>
      </c>
      <c r="AU599" s="116">
        <f t="shared" si="125"/>
        <v>3.2266221654447959E-2</v>
      </c>
      <c r="AV599" s="116">
        <f t="shared" si="126"/>
        <v>0.13815010897899585</v>
      </c>
      <c r="AW599" s="116">
        <f t="shared" si="127"/>
        <v>0.15530186161215101</v>
      </c>
      <c r="AX599" s="116">
        <f t="shared" si="128"/>
        <v>0.99999999999999978</v>
      </c>
      <c r="AY599" s="116">
        <f>SUMPRODUCT(AN599:AW599,幕後結果_最佳化!$Z$1005:$AI$1005)</f>
        <v>0.23858285864621159</v>
      </c>
      <c r="AZ599" s="116">
        <f>(SUMPRODUCT(AN599:AW599,MMULT(AN599:AW599,幕後結果!$AB$9:$AK$18)))*252</f>
        <v>4.3297396429647091E-2</v>
      </c>
      <c r="BA599" s="116">
        <f t="shared" si="129"/>
        <v>0.2080802643924865</v>
      </c>
      <c r="BB599" s="92">
        <f t="shared" si="130"/>
        <v>0.94042007884567758</v>
      </c>
      <c r="BC599" s="50"/>
      <c r="BD599" s="50"/>
    </row>
    <row r="600" spans="1:56">
      <c r="A600" s="85">
        <v>599</v>
      </c>
      <c r="B600" s="116">
        <v>0.80436387338115245</v>
      </c>
      <c r="C600" s="116">
        <v>0.44434729068413259</v>
      </c>
      <c r="D600" s="116">
        <v>0.13761149013153506</v>
      </c>
      <c r="E600" s="116">
        <v>0.68193336413150818</v>
      </c>
      <c r="F600" s="116">
        <v>0.47060797513476404</v>
      </c>
      <c r="G600" s="116">
        <v>0.26394301100389539</v>
      </c>
      <c r="H600" s="116">
        <v>0.83020084607485001</v>
      </c>
      <c r="I600" s="116">
        <v>0.60201212226326084</v>
      </c>
      <c r="J600" s="116">
        <v>0.68779491919827174</v>
      </c>
      <c r="K600" s="94">
        <v>0.447843891380038</v>
      </c>
      <c r="L600" s="95"/>
      <c r="M600" s="96">
        <v>599</v>
      </c>
      <c r="N600" s="119">
        <v>0.8573124074697317</v>
      </c>
      <c r="O600" s="119">
        <v>-0.13995621981818365</v>
      </c>
      <c r="P600" s="119">
        <v>-1.0911134158735556</v>
      </c>
      <c r="Q600" s="119">
        <v>0.47311200587536689</v>
      </c>
      <c r="R600" s="119">
        <v>-7.3741658558556994E-2</v>
      </c>
      <c r="S600" s="119">
        <v>-0.63123631277273407</v>
      </c>
      <c r="T600" s="119">
        <v>0.95495924396395127</v>
      </c>
      <c r="U600" s="116">
        <v>0.25855869605448584</v>
      </c>
      <c r="V600" s="116">
        <v>0.48960962875024683</v>
      </c>
      <c r="W600" s="88">
        <v>-0.13111064197201205</v>
      </c>
      <c r="X600" s="50"/>
      <c r="Y600" s="89">
        <v>599</v>
      </c>
      <c r="Z600" s="116">
        <f>(幕後結果!$AB$2+幕後結果!$AB$4*幕後結果_最佳化!$N1601)*12/3</f>
        <v>1.0161062348128496</v>
      </c>
      <c r="AA600" s="116">
        <f>(幕後結果!$AC$2+幕後結果!$AC$4*幕後結果_最佳化!$O1601)*12/3</f>
        <v>-1.4963009092282775</v>
      </c>
      <c r="AB600" s="116">
        <f>(幕後結果!$AD$2+幕後結果!$AD$4*幕後結果_最佳化!$P1601)*12/3</f>
        <v>-0.238483172571331</v>
      </c>
      <c r="AC600" s="116">
        <f>(幕後結果!$AE$2+幕後結果!$AE$4*幕後結果_最佳化!$Q1601)*12/3</f>
        <v>1.0005722661205767</v>
      </c>
      <c r="AD600" s="116">
        <f>(幕後結果!$AF$2+幕後結果!$AF$4*幕後結果_最佳化!$R1601)*12/3</f>
        <v>-0.24454305673302112</v>
      </c>
      <c r="AE600" s="116">
        <f>(幕後結果!$AG$2+幕後結果!$AG$4*幕後結果_最佳化!$S1601)*12/3</f>
        <v>6.9364809721663201E-2</v>
      </c>
      <c r="AF600" s="116">
        <f>(幕後結果!$AH$2+幕後結果!$AH$4*幕後結果_最佳化!$T1601)*12/3</f>
        <v>2.1356269667984402</v>
      </c>
      <c r="AG600" s="116">
        <f>(幕後結果!$AI$2+幕後結果!$AI$4*幕後結果_最佳化!$U1601)*12/3</f>
        <v>-0.13895521699509139</v>
      </c>
      <c r="AH600" s="116">
        <f>(幕後結果!$AJ$2+幕後結果!$AJ$4*幕後結果_最佳化!$V1601)*12/3</f>
        <v>0.69263760483778236</v>
      </c>
      <c r="AI600" s="90">
        <f>(幕後結果!$AK$2+幕後結果!$AK$4*幕後結果_最佳化!$W1601)*12/3</f>
        <v>-0.27414618937079493</v>
      </c>
      <c r="AJ600" s="50"/>
      <c r="AK600" s="50"/>
      <c r="AL600" s="50"/>
      <c r="AM600" s="98">
        <v>599</v>
      </c>
      <c r="AN600" s="116">
        <f t="shared" si="118"/>
        <v>8.8732765111071421E-2</v>
      </c>
      <c r="AO600" s="116">
        <f t="shared" si="119"/>
        <v>8.7789912965720057E-2</v>
      </c>
      <c r="AP600" s="116">
        <f t="shared" si="120"/>
        <v>1.1442772722003365E-2</v>
      </c>
      <c r="AQ600" s="116">
        <f t="shared" si="121"/>
        <v>0.10475306708249456</v>
      </c>
      <c r="AR600" s="116">
        <f t="shared" si="122"/>
        <v>0.11204780541861277</v>
      </c>
      <c r="AS600" s="116">
        <f t="shared" si="123"/>
        <v>0.20893353230286035</v>
      </c>
      <c r="AT600" s="116">
        <f t="shared" si="124"/>
        <v>0.14422763989081802</v>
      </c>
      <c r="AU600" s="116">
        <f t="shared" si="125"/>
        <v>5.6422131427804986E-2</v>
      </c>
      <c r="AV600" s="116">
        <f t="shared" si="126"/>
        <v>5.6328507877624862E-2</v>
      </c>
      <c r="AW600" s="116">
        <f t="shared" si="127"/>
        <v>0.12932186520098954</v>
      </c>
      <c r="AX600" s="116">
        <f t="shared" si="128"/>
        <v>0.99999999999999989</v>
      </c>
      <c r="AY600" s="116">
        <f>SUMPRODUCT(AN600:AW600,幕後結果_最佳化!$Z$1005:$AI$1005)</f>
        <v>0.11703154430119893</v>
      </c>
      <c r="AZ600" s="116">
        <f>(SUMPRODUCT(AN600:AW600,MMULT(AN600:AW600,幕後結果!$AB$9:$AK$18)))*252</f>
        <v>4.5584918060208451E-2</v>
      </c>
      <c r="BA600" s="116">
        <f t="shared" si="129"/>
        <v>0.21350624829313181</v>
      </c>
      <c r="BB600" s="92">
        <f t="shared" si="130"/>
        <v>0.34721018655819652</v>
      </c>
      <c r="BC600" s="50"/>
      <c r="BD600" s="50"/>
    </row>
    <row r="601" spans="1:56">
      <c r="A601" s="85">
        <v>600</v>
      </c>
      <c r="B601" s="116">
        <v>0.95482613114809478</v>
      </c>
      <c r="C601" s="116">
        <v>0.69706414481009205</v>
      </c>
      <c r="D601" s="116">
        <v>0.27273606058818789</v>
      </c>
      <c r="E601" s="116">
        <v>0.89706186319115866</v>
      </c>
      <c r="F601" s="116">
        <v>0.85291602848197634</v>
      </c>
      <c r="G601" s="116">
        <v>0.6377635046368364</v>
      </c>
      <c r="H601" s="116">
        <v>0.95509915161399839</v>
      </c>
      <c r="I601" s="116">
        <v>0.73764595041639436</v>
      </c>
      <c r="J601" s="116">
        <v>0.1505223703026275</v>
      </c>
      <c r="K601" s="94">
        <v>0.90082787779434592</v>
      </c>
      <c r="L601" s="95"/>
      <c r="M601" s="96">
        <v>600</v>
      </c>
      <c r="N601" s="119">
        <v>1.6935662403778231</v>
      </c>
      <c r="O601" s="119">
        <v>0.51597522867923951</v>
      </c>
      <c r="P601" s="119">
        <v>-0.60455890167624227</v>
      </c>
      <c r="Q601" s="119">
        <v>1.2649862033826758</v>
      </c>
      <c r="R601" s="119">
        <v>1.04902210877617</v>
      </c>
      <c r="S601" s="119">
        <v>0.35248710062042737</v>
      </c>
      <c r="T601" s="119">
        <v>1.6964446879991926</v>
      </c>
      <c r="U601" s="116">
        <v>0.63610482760509202</v>
      </c>
      <c r="V601" s="116">
        <v>-1.034195578824429</v>
      </c>
      <c r="W601" s="88">
        <v>1.2862831972980771</v>
      </c>
      <c r="X601" s="50"/>
      <c r="Y601" s="89">
        <v>600</v>
      </c>
      <c r="Z601" s="116">
        <f>(幕後結果!$AB$2+幕後結果!$AB$4*幕後結果_最佳化!$N1602)*12/3</f>
        <v>2.0543575129578997</v>
      </c>
      <c r="AA601" s="116">
        <f>(幕後結果!$AC$2+幕後結果!$AC$4*幕後結果_最佳化!$O1602)*12/3</f>
        <v>-0.51972156166775818</v>
      </c>
      <c r="AB601" s="116">
        <f>(幕後結果!$AD$2+幕後結果!$AD$4*幕後結果_最佳化!$P1602)*12/3</f>
        <v>0.50132968837219472</v>
      </c>
      <c r="AC601" s="116">
        <f>(幕後結果!$AE$2+幕後結果!$AE$4*幕後結果_最佳化!$Q1602)*12/3</f>
        <v>1.8528050909968954</v>
      </c>
      <c r="AD601" s="116">
        <f>(幕後結果!$AF$2+幕後結果!$AF$4*幕後結果_最佳化!$R1602)*12/3</f>
        <v>0.663691810109443</v>
      </c>
      <c r="AE601" s="116">
        <f>(幕後結果!$AG$2+幕後結果!$AG$4*幕後結果_最佳化!$S1602)*12/3</f>
        <v>1.7695745301879879</v>
      </c>
      <c r="AF601" s="116">
        <f>(幕後結果!$AH$2+幕後結果!$AH$4*幕後結果_最佳化!$T1602)*12/3</f>
        <v>3.1786096110528086</v>
      </c>
      <c r="AG601" s="116">
        <f>(幕後結果!$AI$2+幕後結果!$AI$4*幕後結果_最佳化!$U1602)*12/3</f>
        <v>0.91342964091302414</v>
      </c>
      <c r="AH601" s="116">
        <f>(幕後結果!$AJ$2+幕後結果!$AJ$4*幕後結果_最佳化!$V1602)*12/3</f>
        <v>0.36821785751478647</v>
      </c>
      <c r="AI601" s="90">
        <f>(幕後結果!$AK$2+幕後結果!$AK$4*幕後結果_最佳化!$W1602)*12/3</f>
        <v>0.95906285788679713</v>
      </c>
      <c r="AJ601" s="50"/>
      <c r="AK601" s="50"/>
      <c r="AL601" s="50"/>
      <c r="AM601" s="98">
        <v>600</v>
      </c>
      <c r="AN601" s="116">
        <f t="shared" si="118"/>
        <v>6.0177304078180192E-2</v>
      </c>
      <c r="AO601" s="116">
        <f t="shared" si="119"/>
        <v>0.16215070889170966</v>
      </c>
      <c r="AP601" s="116">
        <f t="shared" si="120"/>
        <v>1.7100501740539696E-2</v>
      </c>
      <c r="AQ601" s="116">
        <f t="shared" si="121"/>
        <v>0.14251603657252879</v>
      </c>
      <c r="AR601" s="116">
        <f t="shared" si="122"/>
        <v>0.16775010798907858</v>
      </c>
      <c r="AS601" s="116">
        <f t="shared" si="123"/>
        <v>0.12545354127355138</v>
      </c>
      <c r="AT601" s="116">
        <f t="shared" si="124"/>
        <v>4.7503161719829844E-2</v>
      </c>
      <c r="AU601" s="116">
        <f t="shared" si="125"/>
        <v>0.12466482794217666</v>
      </c>
      <c r="AV601" s="116">
        <f t="shared" si="126"/>
        <v>0.13396591014948639</v>
      </c>
      <c r="AW601" s="116">
        <f t="shared" si="127"/>
        <v>1.8717899642918742E-2</v>
      </c>
      <c r="AX601" s="116">
        <f t="shared" si="128"/>
        <v>0.99999999999999978</v>
      </c>
      <c r="AY601" s="116">
        <f>SUMPRODUCT(AN601:AW601,幕後結果_最佳化!$Z$1005:$AI$1005)</f>
        <v>-9.1881372989341542E-2</v>
      </c>
      <c r="AZ601" s="116">
        <f>(SUMPRODUCT(AN601:AW601,MMULT(AN601:AW601,幕後結果!$AB$9:$AK$18)))*252</f>
        <v>4.9934866668666152E-2</v>
      </c>
      <c r="BA601" s="116">
        <f t="shared" si="129"/>
        <v>0.22346110773167252</v>
      </c>
      <c r="BB601" s="92">
        <f t="shared" si="130"/>
        <v>-0.60315360626952685</v>
      </c>
      <c r="BC601" s="50"/>
      <c r="BD601" s="50"/>
    </row>
    <row r="602" spans="1:56">
      <c r="A602" s="85">
        <v>601</v>
      </c>
      <c r="B602" s="116">
        <v>0.53543774543921341</v>
      </c>
      <c r="C602" s="116">
        <v>0.84961524426588686</v>
      </c>
      <c r="D602" s="116">
        <v>0.82219167092720213</v>
      </c>
      <c r="E602" s="116">
        <v>0.23672765950474228</v>
      </c>
      <c r="F602" s="116">
        <v>0.55021514580160691</v>
      </c>
      <c r="G602" s="116">
        <v>4.8141767155495785E-2</v>
      </c>
      <c r="H602" s="116">
        <v>0.65460088153994067</v>
      </c>
      <c r="I602" s="116">
        <v>0.17322485286239431</v>
      </c>
      <c r="J602" s="116">
        <v>0.45570051084092422</v>
      </c>
      <c r="K602" s="94">
        <v>0.26410084346702822</v>
      </c>
      <c r="L602" s="95"/>
      <c r="M602" s="96">
        <v>601</v>
      </c>
      <c r="N602" s="119">
        <v>8.8946398328229398E-2</v>
      </c>
      <c r="O602" s="119">
        <v>1.0347846106444334</v>
      </c>
      <c r="P602" s="119">
        <v>0.92374968299250382</v>
      </c>
      <c r="Q602" s="119">
        <v>-0.71686837208415566</v>
      </c>
      <c r="R602" s="119">
        <v>0.12620493075717887</v>
      </c>
      <c r="S602" s="119">
        <v>-1.6631443987309285</v>
      </c>
      <c r="T602" s="119">
        <v>0.39777202943313755</v>
      </c>
      <c r="U602" s="116">
        <v>-0.94149801557699508</v>
      </c>
      <c r="V602" s="116">
        <v>-0.11127154169131605</v>
      </c>
      <c r="W602" s="88">
        <v>-0.63075353813918544</v>
      </c>
      <c r="X602" s="50"/>
      <c r="Y602" s="89">
        <v>601</v>
      </c>
      <c r="Z602" s="116">
        <f>(幕後結果!$AB$2+幕後結果!$AB$4*幕後結果_最佳化!$N1603)*12/3</f>
        <v>6.2141111208981435E-2</v>
      </c>
      <c r="AA602" s="116">
        <f>(幕後結果!$AC$2+幕後結果!$AC$4*幕後結果_最佳化!$O1603)*12/3</f>
        <v>5.5818088950544187E-2</v>
      </c>
      <c r="AB602" s="116">
        <f>(幕後結果!$AD$2+幕後結果!$AD$4*幕後結果_最佳化!$P1603)*12/3</f>
        <v>1.3941730903054657</v>
      </c>
      <c r="AC602" s="116">
        <f>(幕後結果!$AE$2+幕後結果!$AE$4*幕後結果_最佳化!$Q1603)*12/3</f>
        <v>0.77012344707698854</v>
      </c>
      <c r="AD602" s="116">
        <f>(幕後結果!$AF$2+幕後結果!$AF$4*幕後結果_最佳化!$R1603)*12/3</f>
        <v>0.14552602472190113</v>
      </c>
      <c r="AE602" s="116">
        <f>(幕後結果!$AG$2+幕後結果!$AG$4*幕後結果_最佳化!$S1603)*12/3</f>
        <v>-0.80873097673863859</v>
      </c>
      <c r="AF602" s="116">
        <f>(幕後結果!$AH$2+幕後結果!$AH$4*幕後結果_最佳化!$T1603)*12/3</f>
        <v>1.8004615357630405</v>
      </c>
      <c r="AG602" s="116">
        <f>(幕後結果!$AI$2+幕後結果!$AI$4*幕後結果_最佳化!$U1603)*12/3</f>
        <v>-1.9841174170509597</v>
      </c>
      <c r="AH602" s="116">
        <f>(幕後結果!$AJ$2+幕後結果!$AJ$4*幕後結果_最佳化!$V1603)*12/3</f>
        <v>0.47260305851768641</v>
      </c>
      <c r="AI602" s="90">
        <f>(幕後結果!$AK$2+幕後結果!$AK$4*幕後結果_最佳化!$W1603)*12/3</f>
        <v>-0.71133432369675909</v>
      </c>
      <c r="AJ602" s="50"/>
      <c r="AK602" s="50"/>
      <c r="AL602" s="50"/>
      <c r="AM602" s="98">
        <v>601</v>
      </c>
      <c r="AN602" s="116">
        <f t="shared" si="118"/>
        <v>0.1264631706320169</v>
      </c>
      <c r="AO602" s="116">
        <f t="shared" si="119"/>
        <v>5.9363548835547064E-2</v>
      </c>
      <c r="AP602" s="116">
        <f t="shared" si="120"/>
        <v>0.1326171295882588</v>
      </c>
      <c r="AQ602" s="116">
        <f t="shared" si="121"/>
        <v>7.4222627772603536E-2</v>
      </c>
      <c r="AR602" s="116">
        <f t="shared" si="122"/>
        <v>0.1228743998041394</v>
      </c>
      <c r="AS602" s="116">
        <f t="shared" si="123"/>
        <v>0.1432526642785362</v>
      </c>
      <c r="AT602" s="116">
        <f t="shared" si="124"/>
        <v>0.12025268219554244</v>
      </c>
      <c r="AU602" s="116">
        <f t="shared" si="125"/>
        <v>1.3834940451590521E-2</v>
      </c>
      <c r="AV602" s="116">
        <f t="shared" si="126"/>
        <v>0.11481751594829517</v>
      </c>
      <c r="AW602" s="116">
        <f t="shared" si="127"/>
        <v>9.2301320493470021E-2</v>
      </c>
      <c r="AX602" s="116">
        <f t="shared" si="128"/>
        <v>1</v>
      </c>
      <c r="AY602" s="116">
        <f>SUMPRODUCT(AN602:AW602,幕後結果_最佳化!$Z$1005:$AI$1005)</f>
        <v>0.18859988735603767</v>
      </c>
      <c r="AZ602" s="116">
        <f>(SUMPRODUCT(AN602:AW602,MMULT(AN602:AW602,幕後結果!$AB$9:$AK$18)))*252</f>
        <v>4.4656254495230571E-2</v>
      </c>
      <c r="BA602" s="116">
        <f t="shared" si="129"/>
        <v>0.21132026522610312</v>
      </c>
      <c r="BB602" s="92">
        <f t="shared" si="130"/>
        <v>0.6894742782957678</v>
      </c>
      <c r="BC602" s="50"/>
      <c r="BD602" s="50"/>
    </row>
    <row r="603" spans="1:56">
      <c r="A603" s="85">
        <v>602</v>
      </c>
      <c r="B603" s="116">
        <v>0.21574037676651914</v>
      </c>
      <c r="C603" s="116">
        <v>0.54089559894884864</v>
      </c>
      <c r="D603" s="116">
        <v>0.32168909425331771</v>
      </c>
      <c r="E603" s="116">
        <v>0.57236740204811754</v>
      </c>
      <c r="F603" s="116">
        <v>0.34402129563813211</v>
      </c>
      <c r="G603" s="116">
        <v>0.11017852372072912</v>
      </c>
      <c r="H603" s="116">
        <v>0.73432931708130522</v>
      </c>
      <c r="I603" s="116">
        <v>0.55167775844950784</v>
      </c>
      <c r="J603" s="116">
        <v>0.86440447815579402</v>
      </c>
      <c r="K603" s="94">
        <v>0.6000119766304155</v>
      </c>
      <c r="L603" s="95"/>
      <c r="M603" s="96">
        <v>602</v>
      </c>
      <c r="N603" s="119">
        <v>-0.78666029387836733</v>
      </c>
      <c r="O603" s="119">
        <v>0.10269026260465772</v>
      </c>
      <c r="P603" s="119">
        <v>-0.46298071765877502</v>
      </c>
      <c r="Q603" s="119">
        <v>0.18240462572086527</v>
      </c>
      <c r="R603" s="119">
        <v>-0.40151283375560542</v>
      </c>
      <c r="S603" s="119">
        <v>-1.2255792576114373</v>
      </c>
      <c r="T603" s="119">
        <v>0.62595971381013571</v>
      </c>
      <c r="U603" s="116">
        <v>0.12990134127098579</v>
      </c>
      <c r="V603" s="116">
        <v>1.1003238511058655</v>
      </c>
      <c r="W603" s="88">
        <v>0.25337810328828136</v>
      </c>
      <c r="X603" s="50"/>
      <c r="Y603" s="89">
        <v>602</v>
      </c>
      <c r="Z603" s="116">
        <f>(幕後結果!$AB$2+幕後結果!$AB$4*幕後結果_最佳化!$N1604)*12/3</f>
        <v>-1.0249687250167536</v>
      </c>
      <c r="AA603" s="116">
        <f>(幕後結果!$AC$2+幕後結果!$AC$4*幕後結果_最佳化!$O1604)*12/3</f>
        <v>-1.3047530501927012</v>
      </c>
      <c r="AB603" s="116">
        <f>(幕後結果!$AD$2+幕後結果!$AD$4*幕後結果_最佳化!$P1604)*12/3</f>
        <v>-0.16504363242865361</v>
      </c>
      <c r="AC603" s="116">
        <f>(幕後結果!$AE$2+幕後結果!$AE$4*幕後結果_最佳化!$Q1604)*12/3</f>
        <v>0.88190013596170758</v>
      </c>
      <c r="AD603" s="116">
        <f>(幕後結果!$AF$2+幕後結果!$AF$4*幕後結果_最佳化!$R1604)*12/3</f>
        <v>-0.33835041445142666</v>
      </c>
      <c r="AE603" s="116">
        <f>(幕後結果!$AG$2+幕後結果!$AG$4*幕後結果_最佳化!$S1604)*12/3</f>
        <v>-0.72803923879154964</v>
      </c>
      <c r="AF603" s="116">
        <f>(幕後結果!$AH$2+幕後結果!$AH$4*幕後結果_最佳化!$T1604)*12/3</f>
        <v>1.4836725292914172</v>
      </c>
      <c r="AG603" s="116">
        <f>(幕後結果!$AI$2+幕後結果!$AI$4*幕後結果_最佳化!$U1604)*12/3</f>
        <v>-1.2204286743777537</v>
      </c>
      <c r="AH603" s="116">
        <f>(幕後結果!$AJ$2+幕後結果!$AJ$4*幕後結果_最佳化!$V1604)*12/3</f>
        <v>0.82758033869313563</v>
      </c>
      <c r="AI603" s="90">
        <f>(幕後結果!$AK$2+幕後結果!$AK$4*幕後結果_最佳化!$W1604)*12/3</f>
        <v>-0.56224275533316226</v>
      </c>
      <c r="AJ603" s="50"/>
      <c r="AK603" s="50"/>
      <c r="AL603" s="50"/>
      <c r="AM603" s="98">
        <v>602</v>
      </c>
      <c r="AN603" s="116">
        <f t="shared" si="118"/>
        <v>8.5750736640520256E-2</v>
      </c>
      <c r="AO603" s="116">
        <f t="shared" si="119"/>
        <v>3.0895257049251491E-2</v>
      </c>
      <c r="AP603" s="116">
        <f t="shared" si="120"/>
        <v>0.16453908078647209</v>
      </c>
      <c r="AQ603" s="116">
        <f t="shared" si="121"/>
        <v>9.5966908983234747E-2</v>
      </c>
      <c r="AR603" s="116">
        <f t="shared" si="122"/>
        <v>8.196156107422475E-3</v>
      </c>
      <c r="AS603" s="116">
        <f t="shared" si="123"/>
        <v>8.4012202407602043E-2</v>
      </c>
      <c r="AT603" s="116">
        <f t="shared" si="124"/>
        <v>0.15225659666912073</v>
      </c>
      <c r="AU603" s="116">
        <f t="shared" si="125"/>
        <v>0.10975990842967334</v>
      </c>
      <c r="AV603" s="116">
        <f t="shared" si="126"/>
        <v>0.12779367123357449</v>
      </c>
      <c r="AW603" s="116">
        <f t="shared" si="127"/>
        <v>0.14082948169312817</v>
      </c>
      <c r="AX603" s="116">
        <f t="shared" si="128"/>
        <v>0.99999999999999978</v>
      </c>
      <c r="AY603" s="116">
        <f>SUMPRODUCT(AN603:AW603,幕後結果_最佳化!$Z$1005:$AI$1005)</f>
        <v>0.18685629073541674</v>
      </c>
      <c r="AZ603" s="116">
        <f>(SUMPRODUCT(AN603:AW603,MMULT(AN603:AW603,幕後結果!$AB$9:$AK$18)))*252</f>
        <v>4.6098743709177152E-2</v>
      </c>
      <c r="BA603" s="116">
        <f t="shared" si="129"/>
        <v>0.21470617995106045</v>
      </c>
      <c r="BB603" s="92">
        <f t="shared" si="130"/>
        <v>0.67048042477505654</v>
      </c>
      <c r="BC603" s="50"/>
      <c r="BD603" s="50"/>
    </row>
    <row r="604" spans="1:56">
      <c r="A604" s="85">
        <v>603</v>
      </c>
      <c r="B604" s="116">
        <v>8.3214326123673077E-2</v>
      </c>
      <c r="C604" s="116">
        <v>0.91571796903121316</v>
      </c>
      <c r="D604" s="116">
        <v>0.54084832598587895</v>
      </c>
      <c r="E604" s="116">
        <v>0.18280073214142201</v>
      </c>
      <c r="F604" s="116">
        <v>0.82575479647430883</v>
      </c>
      <c r="G604" s="116">
        <v>0.19273228547248555</v>
      </c>
      <c r="H604" s="116">
        <v>7.3513425285355094E-2</v>
      </c>
      <c r="I604" s="116">
        <v>0.93710394174296918</v>
      </c>
      <c r="J604" s="116">
        <v>0.40734138613418724</v>
      </c>
      <c r="K604" s="94">
        <v>1.0795030882519541E-2</v>
      </c>
      <c r="L604" s="95"/>
      <c r="M604" s="96">
        <v>603</v>
      </c>
      <c r="N604" s="119">
        <v>-1.3837707819906235</v>
      </c>
      <c r="O604" s="119">
        <v>1.3768324297355696</v>
      </c>
      <c r="P604" s="119">
        <v>0.10257114115131816</v>
      </c>
      <c r="Q604" s="119">
        <v>-0.90474317132791648</v>
      </c>
      <c r="R604" s="119">
        <v>0.93752142734062394</v>
      </c>
      <c r="S604" s="119">
        <v>-0.86787170382741974</v>
      </c>
      <c r="T604" s="119">
        <v>-1.4501135735770019</v>
      </c>
      <c r="U604" s="116">
        <v>1.5309080617553119</v>
      </c>
      <c r="V604" s="116">
        <v>-0.2343892902210194</v>
      </c>
      <c r="W604" s="88">
        <v>-2.2975035328240581</v>
      </c>
      <c r="X604" s="50"/>
      <c r="Y604" s="89">
        <v>603</v>
      </c>
      <c r="Z604" s="116">
        <f>(幕後結果!$AB$2+幕後結果!$AB$4*幕後結果_最佳化!$N1605)*12/3</f>
        <v>-1.7663114885177258</v>
      </c>
      <c r="AA604" s="116">
        <f>(幕後結果!$AC$2+幕後結果!$AC$4*幕後結果_最佳化!$O1605)*12/3</f>
        <v>0.39922778760257693</v>
      </c>
      <c r="AB604" s="116">
        <f>(幕後結果!$AD$2+幕後結果!$AD$4*幕後結果_最佳化!$P1605)*12/3</f>
        <v>0.27426285617245633</v>
      </c>
      <c r="AC604" s="116">
        <f>(幕後結果!$AE$2+幕後結果!$AE$4*幕後結果_最佳化!$Q1605)*12/3</f>
        <v>0.41176322989367181</v>
      </c>
      <c r="AD604" s="116">
        <f>(幕後結果!$AF$2+幕後結果!$AF$4*幕後結果_最佳化!$R1605)*12/3</f>
        <v>0.68981861449781467</v>
      </c>
      <c r="AE604" s="116">
        <f>(幕後結果!$AG$2+幕後結果!$AG$4*幕後結果_最佳化!$S1605)*12/3</f>
        <v>-0.63037381214446819</v>
      </c>
      <c r="AF604" s="116">
        <f>(幕後結果!$AH$2+幕後結果!$AH$4*幕後結果_最佳化!$T1605)*12/3</f>
        <v>-0.14121824884449663</v>
      </c>
      <c r="AG604" s="116">
        <f>(幕後結果!$AI$2+幕後結果!$AI$4*幕後結果_最佳化!$U1605)*12/3</f>
        <v>0.26593560665900773</v>
      </c>
      <c r="AH604" s="116">
        <f>(幕後結果!$AJ$2+幕後結果!$AJ$4*幕後結果_最佳化!$V1605)*12/3</f>
        <v>9.8632571735379246E-2</v>
      </c>
      <c r="AI604" s="90">
        <f>(幕後結果!$AK$2+幕後結果!$AK$4*幕後結果_最佳化!$W1605)*12/3</f>
        <v>-1.5945956098791101</v>
      </c>
      <c r="AJ604" s="50"/>
      <c r="AK604" s="50"/>
      <c r="AL604" s="50"/>
      <c r="AM604" s="98">
        <v>603</v>
      </c>
      <c r="AN604" s="116">
        <f t="shared" si="118"/>
        <v>0.17419140692126064</v>
      </c>
      <c r="AO604" s="116">
        <f t="shared" si="119"/>
        <v>1.3022640636674866E-2</v>
      </c>
      <c r="AP604" s="116">
        <f t="shared" si="120"/>
        <v>0.12740122098415976</v>
      </c>
      <c r="AQ604" s="116">
        <f t="shared" si="121"/>
        <v>7.2089544057241481E-2</v>
      </c>
      <c r="AR604" s="116">
        <f t="shared" si="122"/>
        <v>0.14132800892051559</v>
      </c>
      <c r="AS604" s="116">
        <f t="shared" si="123"/>
        <v>0.11654401924041559</v>
      </c>
      <c r="AT604" s="116">
        <f t="shared" si="124"/>
        <v>5.8007052127206381E-2</v>
      </c>
      <c r="AU604" s="116">
        <f t="shared" si="125"/>
        <v>0.1865471273049914</v>
      </c>
      <c r="AV604" s="116">
        <f t="shared" si="126"/>
        <v>8.325541918813513E-2</v>
      </c>
      <c r="AW604" s="116">
        <f t="shared" si="127"/>
        <v>2.7613560619399239E-2</v>
      </c>
      <c r="AX604" s="116">
        <f t="shared" si="128"/>
        <v>1</v>
      </c>
      <c r="AY604" s="116">
        <f>SUMPRODUCT(AN604:AW604,幕後結果_最佳化!$Z$1005:$AI$1005)</f>
        <v>3.9846028957341351E-2</v>
      </c>
      <c r="AZ604" s="116">
        <f>(SUMPRODUCT(AN604:AW604,MMULT(AN604:AW604,幕後結果!$AB$9:$AK$18)))*252</f>
        <v>5.5298929833918598E-2</v>
      </c>
      <c r="BA604" s="116">
        <f t="shared" si="129"/>
        <v>0.23515724491054618</v>
      </c>
      <c r="BB604" s="92">
        <f t="shared" si="130"/>
        <v>-1.2986931547953714E-2</v>
      </c>
      <c r="BC604" s="50"/>
      <c r="BD604" s="50"/>
    </row>
    <row r="605" spans="1:56">
      <c r="A605" s="85">
        <v>604</v>
      </c>
      <c r="B605" s="116">
        <v>0.89204580546054602</v>
      </c>
      <c r="C605" s="116">
        <v>0.5859858298332199</v>
      </c>
      <c r="D605" s="116">
        <v>0.29803177286484805</v>
      </c>
      <c r="E605" s="116">
        <v>4.9979183971409658E-2</v>
      </c>
      <c r="F605" s="116">
        <v>0.95979924039863285</v>
      </c>
      <c r="G605" s="116">
        <v>0.72412031303481594</v>
      </c>
      <c r="H605" s="116">
        <v>0.8173223502664988</v>
      </c>
      <c r="I605" s="116">
        <v>0.84132935859313496</v>
      </c>
      <c r="J605" s="116">
        <v>0.31667084831595149</v>
      </c>
      <c r="K605" s="94">
        <v>0.23821126038879314</v>
      </c>
      <c r="L605" s="95"/>
      <c r="M605" s="96">
        <v>604</v>
      </c>
      <c r="N605" s="119">
        <v>1.2374814709928732</v>
      </c>
      <c r="O605" s="119">
        <v>0.21723098282592129</v>
      </c>
      <c r="P605" s="119">
        <v>-0.53006978722266063</v>
      </c>
      <c r="Q605" s="119">
        <v>-1.6450554920362175</v>
      </c>
      <c r="R605" s="119">
        <v>1.7483611007349253</v>
      </c>
      <c r="S605" s="119">
        <v>0.59512581503156858</v>
      </c>
      <c r="T605" s="119">
        <v>0.9052078206491232</v>
      </c>
      <c r="U605" s="116">
        <v>0.99993640971978104</v>
      </c>
      <c r="V605" s="116">
        <v>-0.47702868351723943</v>
      </c>
      <c r="W605" s="88">
        <v>-0.71206823898985727</v>
      </c>
      <c r="X605" s="50"/>
      <c r="Y605" s="89">
        <v>604</v>
      </c>
      <c r="Z605" s="116">
        <f>(幕後結果!$AB$2+幕後結果!$AB$4*幕後結果_最佳化!$N1606)*12/3</f>
        <v>1.4881052865140443</v>
      </c>
      <c r="AA605" s="116">
        <f>(幕後結果!$AC$2+幕後結果!$AC$4*幕後結果_最佳化!$O1606)*12/3</f>
        <v>-0.97103987801459235</v>
      </c>
      <c r="AB605" s="116">
        <f>(幕後結果!$AD$2+幕後結果!$AD$4*幕後結果_最佳化!$P1606)*12/3</f>
        <v>0.39812725913454633</v>
      </c>
      <c r="AC605" s="116">
        <f>(幕後結果!$AE$2+幕後結果!$AE$4*幕後結果_最佳化!$Q1606)*12/3</f>
        <v>-0.3187190505247457</v>
      </c>
      <c r="AD605" s="116">
        <f>(幕後結果!$AF$2+幕後結果!$AF$4*幕後結果_最佳化!$R1606)*12/3</f>
        <v>0.88415244196697229</v>
      </c>
      <c r="AE605" s="116">
        <f>(幕後結果!$AG$2+幕後結果!$AG$4*幕後結果_最佳化!$S1606)*12/3</f>
        <v>0.25116677143489419</v>
      </c>
      <c r="AF605" s="116">
        <f>(幕後結果!$AH$2+幕後結果!$AH$4*幕後結果_最佳化!$T1606)*12/3</f>
        <v>2.7857549875416781</v>
      </c>
      <c r="AG605" s="116">
        <f>(幕後結果!$AI$2+幕後結果!$AI$4*幕後結果_最佳化!$U1606)*12/3</f>
        <v>1.2892286771442603</v>
      </c>
      <c r="AH605" s="116">
        <f>(幕後結果!$AJ$2+幕後結果!$AJ$4*幕後結果_最佳化!$V1606)*12/3</f>
        <v>0.44167635695200547</v>
      </c>
      <c r="AI605" s="90">
        <f>(幕後結果!$AK$2+幕後結果!$AK$4*幕後結果_最佳化!$W1606)*12/3</f>
        <v>-0.12201537727505202</v>
      </c>
      <c r="AJ605" s="50"/>
      <c r="AK605" s="50"/>
      <c r="AL605" s="50"/>
      <c r="AM605" s="98">
        <v>604</v>
      </c>
      <c r="AN605" s="116">
        <f t="shared" si="118"/>
        <v>0.13934434013680522</v>
      </c>
      <c r="AO605" s="116">
        <f t="shared" si="119"/>
        <v>0.10784838403831547</v>
      </c>
      <c r="AP605" s="116">
        <f t="shared" si="120"/>
        <v>0.1301616223493437</v>
      </c>
      <c r="AQ605" s="116">
        <f t="shared" si="121"/>
        <v>9.2224460083392718E-2</v>
      </c>
      <c r="AR605" s="116">
        <f t="shared" si="122"/>
        <v>0.1094074363191702</v>
      </c>
      <c r="AS605" s="116">
        <f t="shared" si="123"/>
        <v>3.2795661664557448E-2</v>
      </c>
      <c r="AT605" s="116">
        <f t="shared" si="124"/>
        <v>7.2771180247687001E-2</v>
      </c>
      <c r="AU605" s="116">
        <f t="shared" si="125"/>
        <v>0.10359901011130017</v>
      </c>
      <c r="AV605" s="116">
        <f t="shared" si="126"/>
        <v>7.5878012847112097E-2</v>
      </c>
      <c r="AW605" s="116">
        <f t="shared" si="127"/>
        <v>0.13596989220231576</v>
      </c>
      <c r="AX605" s="116">
        <f t="shared" si="128"/>
        <v>0.99999999999999978</v>
      </c>
      <c r="AY605" s="116">
        <f>SUMPRODUCT(AN605:AW605,幕後結果_最佳化!$Z$1005:$AI$1005)</f>
        <v>-5.2863139317144786E-2</v>
      </c>
      <c r="AZ605" s="116">
        <f>(SUMPRODUCT(AN605:AW605,MMULT(AN605:AW605,幕後結果!$AB$9:$AK$18)))*252</f>
        <v>4.5671205466916699E-2</v>
      </c>
      <c r="BA605" s="116">
        <f t="shared" si="129"/>
        <v>0.21370822508017023</v>
      </c>
      <c r="BB605" s="92">
        <f t="shared" si="130"/>
        <v>-0.44810226317316665</v>
      </c>
      <c r="BC605" s="50"/>
      <c r="BD605" s="50"/>
    </row>
    <row r="606" spans="1:56">
      <c r="A606" s="85">
        <v>605</v>
      </c>
      <c r="B606" s="116">
        <v>0.58821837616143569</v>
      </c>
      <c r="C606" s="116">
        <v>0.26039329633726327</v>
      </c>
      <c r="D606" s="116">
        <v>0.9849384488617754</v>
      </c>
      <c r="E606" s="116">
        <v>0.534498101928637</v>
      </c>
      <c r="F606" s="116">
        <v>0.22583392554299331</v>
      </c>
      <c r="G606" s="116">
        <v>0.82267755358481454</v>
      </c>
      <c r="H606" s="116">
        <v>0.27756392303996336</v>
      </c>
      <c r="I606" s="116">
        <v>0.44916314507129673</v>
      </c>
      <c r="J606" s="116">
        <v>0.28193819583850988</v>
      </c>
      <c r="K606" s="94">
        <v>0.55384839650010176</v>
      </c>
      <c r="L606" s="95"/>
      <c r="M606" s="96">
        <v>605</v>
      </c>
      <c r="N606" s="119">
        <v>0.22296435639999873</v>
      </c>
      <c r="O606" s="119">
        <v>-0.64213336693757683</v>
      </c>
      <c r="P606" s="119">
        <v>2.1684679278091168</v>
      </c>
      <c r="Q606" s="119">
        <v>8.6581972246926028E-2</v>
      </c>
      <c r="R606" s="119">
        <v>-0.75263737629386962</v>
      </c>
      <c r="S606" s="119">
        <v>0.92561731292361071</v>
      </c>
      <c r="T606" s="119">
        <v>-0.59009367942969859</v>
      </c>
      <c r="U606" s="116">
        <v>-0.12777594116285185</v>
      </c>
      <c r="V606" s="116">
        <v>-0.5770933569589779</v>
      </c>
      <c r="W606" s="88">
        <v>0.13539040877459418</v>
      </c>
      <c r="X606" s="50"/>
      <c r="Y606" s="89">
        <v>605</v>
      </c>
      <c r="Z606" s="116">
        <f>(幕後結果!$AB$2+幕後結果!$AB$4*幕後結果_最佳化!$N1607)*12/3</f>
        <v>0.22853116024292933</v>
      </c>
      <c r="AA606" s="116">
        <f>(幕後結果!$AC$2+幕後結果!$AC$4*幕後結果_最佳化!$O1607)*12/3</f>
        <v>-2.2434530177936329</v>
      </c>
      <c r="AB606" s="116">
        <f>(幕後結果!$AD$2+幕後結果!$AD$4*幕後結果_最佳化!$P1607)*12/3</f>
        <v>2.3420791374789838</v>
      </c>
      <c r="AC606" s="116">
        <f>(幕後結果!$AE$2+幕後結果!$AE$4*幕後結果_最佳化!$Q1607)*12/3</f>
        <v>1.3640109095825561</v>
      </c>
      <c r="AD606" s="116">
        <f>(幕後結果!$AF$2+幕後結果!$AF$4*幕後結果_最佳化!$R1607)*12/3</f>
        <v>-0.4472186180148312</v>
      </c>
      <c r="AE606" s="116">
        <f>(幕後結果!$AG$2+幕後結果!$AG$4*幕後結果_最佳化!$S1607)*12/3</f>
        <v>1.2639346165369898</v>
      </c>
      <c r="AF606" s="116">
        <f>(幕後結果!$AH$2+幕後結果!$AH$4*幕後結果_最佳化!$T1607)*12/3</f>
        <v>0.63450655236199482</v>
      </c>
      <c r="AG606" s="116">
        <f>(幕後結果!$AI$2+幕後結果!$AI$4*幕後結果_最佳化!$U1607)*12/3</f>
        <v>-0.95155370035663556</v>
      </c>
      <c r="AH606" s="116">
        <f>(幕後結果!$AJ$2+幕後結果!$AJ$4*幕後結果_最佳化!$V1607)*12/3</f>
        <v>-0.39220513501474596</v>
      </c>
      <c r="AI606" s="90">
        <f>(幕後結果!$AK$2+幕後結果!$AK$4*幕後結果_最佳化!$W1607)*12/3</f>
        <v>-0.51231827389071027</v>
      </c>
      <c r="AJ606" s="50"/>
      <c r="AK606" s="50"/>
      <c r="AL606" s="50"/>
      <c r="AM606" s="98">
        <v>605</v>
      </c>
      <c r="AN606" s="116">
        <f t="shared" si="118"/>
        <v>4.5104700749064419E-2</v>
      </c>
      <c r="AO606" s="116">
        <f t="shared" si="119"/>
        <v>5.6450823716052964E-2</v>
      </c>
      <c r="AP606" s="116">
        <f t="shared" si="120"/>
        <v>8.1036902123064095E-2</v>
      </c>
      <c r="AQ606" s="116">
        <f t="shared" si="121"/>
        <v>0.13225948099237791</v>
      </c>
      <c r="AR606" s="116">
        <f t="shared" si="122"/>
        <v>9.2751877081989967E-2</v>
      </c>
      <c r="AS606" s="116">
        <f t="shared" si="123"/>
        <v>9.6948898014374382E-2</v>
      </c>
      <c r="AT606" s="116">
        <f t="shared" si="124"/>
        <v>0.14593900267552368</v>
      </c>
      <c r="AU606" s="116">
        <f t="shared" si="125"/>
        <v>0.10688327433050335</v>
      </c>
      <c r="AV606" s="116">
        <f t="shared" si="126"/>
        <v>0.14597747888866333</v>
      </c>
      <c r="AW606" s="116">
        <f t="shared" si="127"/>
        <v>9.6647561428385861E-2</v>
      </c>
      <c r="AX606" s="116">
        <f t="shared" si="128"/>
        <v>0.99999999999999989</v>
      </c>
      <c r="AY606" s="116">
        <f>SUMPRODUCT(AN606:AW606,幕後結果_最佳化!$Z$1005:$AI$1005)</f>
        <v>0.16342034140474687</v>
      </c>
      <c r="AZ606" s="116">
        <f>(SUMPRODUCT(AN606:AW606,MMULT(AN606:AW606,幕後結果!$AB$9:$AK$18)))*252</f>
        <v>4.1168601346805681E-2</v>
      </c>
      <c r="BA606" s="116">
        <f t="shared" si="129"/>
        <v>0.20290047152928373</v>
      </c>
      <c r="BB606" s="92">
        <f t="shared" si="130"/>
        <v>0.59398748803475654</v>
      </c>
      <c r="BC606" s="50"/>
      <c r="BD606" s="50"/>
    </row>
    <row r="607" spans="1:56">
      <c r="A607" s="85">
        <v>606</v>
      </c>
      <c r="B607" s="116">
        <v>0.13201256985626375</v>
      </c>
      <c r="C607" s="116">
        <v>0.8324764257694135</v>
      </c>
      <c r="D607" s="116">
        <v>0.6721615685440101</v>
      </c>
      <c r="E607" s="116">
        <v>0.34621227661410781</v>
      </c>
      <c r="F607" s="116">
        <v>0.88524562007608987</v>
      </c>
      <c r="G607" s="116">
        <v>0.18430763557385199</v>
      </c>
      <c r="H607" s="116">
        <v>0.50181643285746436</v>
      </c>
      <c r="I607" s="116">
        <v>0.83775403135179038</v>
      </c>
      <c r="J607" s="116">
        <v>0.91379282999708522</v>
      </c>
      <c r="K607" s="94">
        <v>5.9815567143208792E-2</v>
      </c>
      <c r="L607" s="95"/>
      <c r="M607" s="96">
        <v>606</v>
      </c>
      <c r="N607" s="119">
        <v>-1.1169279340440816</v>
      </c>
      <c r="O607" s="119">
        <v>0.96399756143698279</v>
      </c>
      <c r="P607" s="119">
        <v>0.44588978288038117</v>
      </c>
      <c r="Q607" s="119">
        <v>-0.39556690843728398</v>
      </c>
      <c r="R607" s="119">
        <v>1.2016252350826238</v>
      </c>
      <c r="S607" s="119">
        <v>-0.89907019755413076</v>
      </c>
      <c r="T607" s="119">
        <v>4.5531376913372805E-3</v>
      </c>
      <c r="U607" s="116">
        <v>0.98526903740031901</v>
      </c>
      <c r="V607" s="116">
        <v>1.3644870093272692</v>
      </c>
      <c r="W607" s="88">
        <v>-1.5563237177793909</v>
      </c>
      <c r="X607" s="50"/>
      <c r="Y607" s="89">
        <v>606</v>
      </c>
      <c r="Z607" s="116">
        <f>(幕後結果!$AB$2+幕後結果!$AB$4*幕後結果_最佳化!$N1608)*12/3</f>
        <v>-1.4350126447433242</v>
      </c>
      <c r="AA607" s="116">
        <f>(幕後結果!$AC$2+幕後結果!$AC$4*幕後結果_最佳化!$O1608)*12/3</f>
        <v>-0.14650410749584308</v>
      </c>
      <c r="AB607" s="116">
        <f>(幕後結果!$AD$2+幕後結果!$AD$4*幕後結果_最佳化!$P1608)*12/3</f>
        <v>0.60999660734908789</v>
      </c>
      <c r="AC607" s="116">
        <f>(幕後結果!$AE$2+幕後結果!$AE$4*幕後結果_最佳化!$Q1608)*12/3</f>
        <v>0.80639144606455593</v>
      </c>
      <c r="AD607" s="116">
        <f>(幕後結果!$AF$2+幕後結果!$AF$4*幕後結果_最佳化!$R1608)*12/3</f>
        <v>0.88751982971823928</v>
      </c>
      <c r="AE607" s="116">
        <f>(幕後結果!$AG$2+幕後結果!$AG$4*幕後結果_最佳化!$S1608)*12/3</f>
        <v>-0.3328198579836612</v>
      </c>
      <c r="AF607" s="116">
        <f>(幕後結果!$AH$2+幕後結果!$AH$4*幕後結果_最佳化!$T1608)*12/3</f>
        <v>1.305559535398094</v>
      </c>
      <c r="AG607" s="116">
        <f>(幕後結果!$AI$2+幕後結果!$AI$4*幕後結果_最佳化!$U1608)*12/3</f>
        <v>-0.16073775868636575</v>
      </c>
      <c r="AH607" s="116">
        <f>(幕後結果!$AJ$2+幕後結果!$AJ$4*幕後結果_最佳化!$V1608)*12/3</f>
        <v>1.4144764174435764</v>
      </c>
      <c r="AI607" s="90">
        <f>(幕後結果!$AK$2+幕後結果!$AK$4*幕後結果_最佳化!$W1608)*12/3</f>
        <v>-1.039251875930493</v>
      </c>
      <c r="AJ607" s="50"/>
      <c r="AK607" s="50"/>
      <c r="AL607" s="50"/>
      <c r="AM607" s="98">
        <v>606</v>
      </c>
      <c r="AN607" s="116">
        <f t="shared" si="118"/>
        <v>0.16851475481638928</v>
      </c>
      <c r="AO607" s="116">
        <f t="shared" si="119"/>
        <v>0.15415422247577945</v>
      </c>
      <c r="AP607" s="116">
        <f t="shared" si="120"/>
        <v>7.975661845317264E-2</v>
      </c>
      <c r="AQ607" s="116">
        <f t="shared" si="121"/>
        <v>8.0790557306525387E-2</v>
      </c>
      <c r="AR607" s="116">
        <f t="shared" si="122"/>
        <v>4.0204535400561604E-2</v>
      </c>
      <c r="AS607" s="116">
        <f t="shared" si="123"/>
        <v>0.10457290485044579</v>
      </c>
      <c r="AT607" s="116">
        <f t="shared" si="124"/>
        <v>5.3570625175239944E-2</v>
      </c>
      <c r="AU607" s="116">
        <f t="shared" si="125"/>
        <v>0.17588799926799117</v>
      </c>
      <c r="AV607" s="116">
        <f t="shared" si="126"/>
        <v>0.1148963585432449</v>
      </c>
      <c r="AW607" s="116">
        <f t="shared" si="127"/>
        <v>2.7651423710649825E-2</v>
      </c>
      <c r="AX607" s="116">
        <f t="shared" si="128"/>
        <v>0.99999999999999978</v>
      </c>
      <c r="AY607" s="116">
        <f>SUMPRODUCT(AN607:AW607,幕後結果_最佳化!$Z$1005:$AI$1005)</f>
        <v>-0.15201559410625637</v>
      </c>
      <c r="AZ607" s="116">
        <f>(SUMPRODUCT(AN607:AW607,MMULT(AN607:AW607,幕後結果!$AB$9:$AK$18)))*252</f>
        <v>6.1128050617467337E-2</v>
      </c>
      <c r="BA607" s="116">
        <f t="shared" si="129"/>
        <v>0.24724087570114156</v>
      </c>
      <c r="BB607" s="92">
        <f t="shared" si="130"/>
        <v>-0.78836314405335361</v>
      </c>
      <c r="BC607" s="50"/>
      <c r="BD607" s="50"/>
    </row>
    <row r="608" spans="1:56">
      <c r="A608" s="85">
        <v>607</v>
      </c>
      <c r="B608" s="116">
        <v>0.41519181917804837</v>
      </c>
      <c r="C608" s="116">
        <v>0.18125787030525609</v>
      </c>
      <c r="D608" s="116">
        <v>0.75846276265415824</v>
      </c>
      <c r="E608" s="116">
        <v>0.15023240660425152</v>
      </c>
      <c r="F608" s="116">
        <v>0.43660966160312076</v>
      </c>
      <c r="G608" s="116">
        <v>0.28957910836266865</v>
      </c>
      <c r="H608" s="116">
        <v>0.58561881336467891</v>
      </c>
      <c r="I608" s="116">
        <v>0.75701693802975312</v>
      </c>
      <c r="J608" s="116">
        <v>0.13627624729986154</v>
      </c>
      <c r="K608" s="94">
        <v>0.59113093050725873</v>
      </c>
      <c r="L608" s="95"/>
      <c r="M608" s="96">
        <v>607</v>
      </c>
      <c r="N608" s="119">
        <v>-0.21420956378603362</v>
      </c>
      <c r="O608" s="119">
        <v>-0.91058184362252204</v>
      </c>
      <c r="P608" s="119">
        <v>0.70136625644728723</v>
      </c>
      <c r="Q608" s="119">
        <v>-1.0354371298566449</v>
      </c>
      <c r="R608" s="119">
        <v>-0.15957062128659766</v>
      </c>
      <c r="S608" s="119">
        <v>-0.55461472248432186</v>
      </c>
      <c r="T608" s="119">
        <v>0.21628914061985183</v>
      </c>
      <c r="U608" s="116">
        <v>0.69673903705734341</v>
      </c>
      <c r="V608" s="116">
        <v>-1.0972033831098049</v>
      </c>
      <c r="W608" s="88">
        <v>0.23045511355502363</v>
      </c>
      <c r="X608" s="50"/>
      <c r="Y608" s="89">
        <v>607</v>
      </c>
      <c r="Z608" s="116">
        <f>(幕後結果!$AB$2+幕後結果!$AB$4*幕後結果_最佳化!$N1609)*12/3</f>
        <v>-0.31424229387254576</v>
      </c>
      <c r="AA608" s="116">
        <f>(幕後結果!$AC$2+幕後結果!$AC$4*幕後結果_最佳化!$O1609)*12/3</f>
        <v>-2.6513784842977319</v>
      </c>
      <c r="AB608" s="116">
        <f>(幕後結果!$AD$2+幕後結果!$AD$4*幕後結果_最佳化!$P1609)*12/3</f>
        <v>0.91271588254667535</v>
      </c>
      <c r="AC608" s="116">
        <f>(幕後結果!$AE$2+幕後結果!$AE$4*幕後結果_最佳化!$Q1609)*12/3</f>
        <v>0.13203542192980522</v>
      </c>
      <c r="AD608" s="116">
        <f>(幕後結果!$AF$2+幕後結果!$AF$4*幕後結果_最佳化!$R1609)*12/3</f>
        <v>-0.29693951588374579</v>
      </c>
      <c r="AE608" s="116">
        <f>(幕後結果!$AG$2+幕後結果!$AG$4*幕後結果_最佳化!$S1609)*12/3</f>
        <v>-0.80962160060849309</v>
      </c>
      <c r="AF608" s="116">
        <f>(幕後結果!$AH$2+幕後結果!$AH$4*幕後結果_最佳化!$T1609)*12/3</f>
        <v>1.4792727025791024</v>
      </c>
      <c r="AG608" s="116">
        <f>(幕後結果!$AI$2+幕後結果!$AI$4*幕後結果_最佳化!$U1609)*12/3</f>
        <v>-0.14132499968895618</v>
      </c>
      <c r="AH608" s="116">
        <f>(幕後結果!$AJ$2+幕後結果!$AJ$4*幕後結果_最佳化!$V1609)*12/3</f>
        <v>-0.7993415480572178</v>
      </c>
      <c r="AI608" s="90">
        <f>(幕後結果!$AK$2+幕後結果!$AK$4*幕後結果_最佳化!$W1609)*12/3</f>
        <v>-0.64746935127212435</v>
      </c>
      <c r="AJ608" s="50"/>
      <c r="AK608" s="50"/>
      <c r="AL608" s="50"/>
      <c r="AM608" s="98">
        <v>607</v>
      </c>
      <c r="AN608" s="116">
        <f t="shared" si="118"/>
        <v>1.9081136241137633E-2</v>
      </c>
      <c r="AO608" s="116">
        <f t="shared" si="119"/>
        <v>0.100122200374194</v>
      </c>
      <c r="AP608" s="116">
        <f t="shared" si="120"/>
        <v>0.16103206419938293</v>
      </c>
      <c r="AQ608" s="116">
        <f t="shared" si="121"/>
        <v>0.11952629689874344</v>
      </c>
      <c r="AR608" s="116">
        <f t="shared" si="122"/>
        <v>0.16902587558453649</v>
      </c>
      <c r="AS608" s="116">
        <f t="shared" si="123"/>
        <v>4.6319834571769719E-2</v>
      </c>
      <c r="AT608" s="116">
        <f t="shared" si="124"/>
        <v>8.1627349286034101E-2</v>
      </c>
      <c r="AU608" s="116">
        <f t="shared" si="125"/>
        <v>6.3936152467606436E-2</v>
      </c>
      <c r="AV608" s="116">
        <f t="shared" si="126"/>
        <v>0.15541061290258629</v>
      </c>
      <c r="AW608" s="116">
        <f t="shared" si="127"/>
        <v>8.3918477474008948E-2</v>
      </c>
      <c r="AX608" s="116">
        <f t="shared" si="128"/>
        <v>0.99999999999999989</v>
      </c>
      <c r="AY608" s="116">
        <f>SUMPRODUCT(AN608:AW608,幕後結果_最佳化!$Z$1005:$AI$1005)</f>
        <v>7.5053109040507576E-2</v>
      </c>
      <c r="AZ608" s="116">
        <f>(SUMPRODUCT(AN608:AW608,MMULT(AN608:AW608,幕後結果!$AB$9:$AK$18)))*252</f>
        <v>4.0652184662560049E-2</v>
      </c>
      <c r="BA608" s="116">
        <f t="shared" si="129"/>
        <v>0.2016238692778215</v>
      </c>
      <c r="BB608" s="92">
        <f t="shared" si="130"/>
        <v>0.15947074696896713</v>
      </c>
      <c r="BC608" s="50"/>
      <c r="BD608" s="50"/>
    </row>
    <row r="609" spans="1:56">
      <c r="A609" s="85">
        <v>608</v>
      </c>
      <c r="B609" s="116">
        <v>0.52500710613388102</v>
      </c>
      <c r="C609" s="116">
        <v>0.52198185777745487</v>
      </c>
      <c r="D609" s="116">
        <v>0.6574686114212247</v>
      </c>
      <c r="E609" s="116">
        <v>0.17841773335206756</v>
      </c>
      <c r="F609" s="116">
        <v>0.46809717603076573</v>
      </c>
      <c r="G609" s="116">
        <v>0.12783411692307634</v>
      </c>
      <c r="H609" s="116">
        <v>0.27078827862004329</v>
      </c>
      <c r="I609" s="116">
        <v>0.81919969907320001</v>
      </c>
      <c r="J609" s="116">
        <v>0.64886704352285673</v>
      </c>
      <c r="K609" s="94">
        <v>0.28310173191505594</v>
      </c>
      <c r="L609" s="95"/>
      <c r="M609" s="96">
        <v>608</v>
      </c>
      <c r="N609" s="119">
        <v>6.2724625444256513E-2</v>
      </c>
      <c r="O609" s="119">
        <v>5.5128257117270742E-2</v>
      </c>
      <c r="P609" s="119">
        <v>0.40556428249849275</v>
      </c>
      <c r="Q609" s="119">
        <v>-0.92141180706862325</v>
      </c>
      <c r="R609" s="119">
        <v>-8.0053944540249694E-2</v>
      </c>
      <c r="S609" s="119">
        <v>-1.1366892045564305</v>
      </c>
      <c r="T609" s="119">
        <v>-0.61043066902258891</v>
      </c>
      <c r="U609" s="116">
        <v>0.91231940550935131</v>
      </c>
      <c r="V609" s="116">
        <v>0.38226351673698361</v>
      </c>
      <c r="W609" s="88">
        <v>-0.57365178142627404</v>
      </c>
      <c r="X609" s="50"/>
      <c r="Y609" s="89">
        <v>608</v>
      </c>
      <c r="Z609" s="116">
        <f>(幕後結果!$AB$2+幕後結果!$AB$4*幕後結果_最佳化!$N1610)*12/3</f>
        <v>2.9585458677812454E-2</v>
      </c>
      <c r="AA609" s="116">
        <f>(幕後結果!$AC$2+幕後結果!$AC$4*幕後結果_最佳化!$O1610)*12/3</f>
        <v>-1.2964980909862769</v>
      </c>
      <c r="AB609" s="116">
        <f>(幕後結果!$AD$2+幕後結果!$AD$4*幕後結果_最佳化!$P1610)*12/3</f>
        <v>0.83805687655877781</v>
      </c>
      <c r="AC609" s="116">
        <f>(幕後結果!$AE$2+幕後結果!$AE$4*幕後結果_最佳化!$Q1610)*12/3</f>
        <v>0.3285762433470607</v>
      </c>
      <c r="AD609" s="116">
        <f>(幕後結果!$AF$2+幕後結果!$AF$4*幕後結果_最佳化!$R1610)*12/3</f>
        <v>-0.1672304576090706</v>
      </c>
      <c r="AE609" s="116">
        <f>(幕後結果!$AG$2+幕後結果!$AG$4*幕後結果_最佳化!$S1610)*12/3</f>
        <v>-0.91086541946091248</v>
      </c>
      <c r="AF609" s="116">
        <f>(幕後結果!$AH$2+幕後結果!$AH$4*幕後結果_最佳化!$T1610)*12/3</f>
        <v>0.78039889448234634</v>
      </c>
      <c r="AG609" s="116">
        <f>(幕後結果!$AI$2+幕後結果!$AI$4*幕後結果_最佳化!$U1610)*12/3</f>
        <v>0.17731330606005913</v>
      </c>
      <c r="AH609" s="116">
        <f>(幕後結果!$AJ$2+幕後結果!$AJ$4*幕後結果_最佳化!$V1610)*12/3</f>
        <v>0.42644829266619827</v>
      </c>
      <c r="AI609" s="90">
        <f>(幕後結果!$AK$2+幕後結果!$AK$4*幕後結果_最佳化!$W1610)*12/3</f>
        <v>-0.81780242939824754</v>
      </c>
      <c r="AJ609" s="50"/>
      <c r="AK609" s="50"/>
      <c r="AL609" s="50"/>
      <c r="AM609" s="98">
        <v>608</v>
      </c>
      <c r="AN609" s="116">
        <f t="shared" si="118"/>
        <v>9.8036238515258306E-2</v>
      </c>
      <c r="AO609" s="116">
        <f t="shared" si="119"/>
        <v>0.10589328600719722</v>
      </c>
      <c r="AP609" s="116">
        <f t="shared" si="120"/>
        <v>9.5173733489914439E-2</v>
      </c>
      <c r="AQ609" s="116">
        <f t="shared" si="121"/>
        <v>0.10974451949308359</v>
      </c>
      <c r="AR609" s="116">
        <f t="shared" si="122"/>
        <v>2.7559260430132255E-2</v>
      </c>
      <c r="AS609" s="116">
        <f t="shared" si="123"/>
        <v>0.13001510359900248</v>
      </c>
      <c r="AT609" s="116">
        <f t="shared" si="124"/>
        <v>0.13533342277117569</v>
      </c>
      <c r="AU609" s="116">
        <f t="shared" si="125"/>
        <v>1.6019740909443351E-3</v>
      </c>
      <c r="AV609" s="116">
        <f t="shared" si="126"/>
        <v>0.12753452838539184</v>
      </c>
      <c r="AW609" s="116">
        <f t="shared" si="127"/>
        <v>0.1691079332178998</v>
      </c>
      <c r="AX609" s="116">
        <f t="shared" si="128"/>
        <v>0.99999999999999978</v>
      </c>
      <c r="AY609" s="116">
        <f>SUMPRODUCT(AN609:AW609,幕後結果_最佳化!$Z$1005:$AI$1005)</f>
        <v>0.14150501020329559</v>
      </c>
      <c r="AZ609" s="116">
        <f>(SUMPRODUCT(AN609:AW609,MMULT(AN609:AW609,幕後結果!$AB$9:$AK$18)))*252</f>
        <v>4.637721544930256E-2</v>
      </c>
      <c r="BA609" s="116">
        <f t="shared" si="129"/>
        <v>0.21535369848066821</v>
      </c>
      <c r="BB609" s="92">
        <f t="shared" si="130"/>
        <v>0.45787470054593526</v>
      </c>
      <c r="BC609" s="50"/>
      <c r="BD609" s="50"/>
    </row>
    <row r="610" spans="1:56">
      <c r="A610" s="85">
        <v>609</v>
      </c>
      <c r="B610" s="116">
        <v>8.4905853777070828E-2</v>
      </c>
      <c r="C610" s="116">
        <v>0.15647967526192108</v>
      </c>
      <c r="D610" s="116">
        <v>0.36188449721199234</v>
      </c>
      <c r="E610" s="116">
        <v>0.50803280961978237</v>
      </c>
      <c r="F610" s="116">
        <v>0.69248448367760118</v>
      </c>
      <c r="G610" s="116">
        <v>0.80008270575389706</v>
      </c>
      <c r="H610" s="116">
        <v>0.91630169407736473</v>
      </c>
      <c r="I610" s="116">
        <v>0.91030258712382128</v>
      </c>
      <c r="J610" s="116">
        <v>0.11722518107871482</v>
      </c>
      <c r="K610" s="94">
        <v>0.61576166692422407</v>
      </c>
      <c r="L610" s="95"/>
      <c r="M610" s="96">
        <v>609</v>
      </c>
      <c r="N610" s="119">
        <v>-1.3728090789904697</v>
      </c>
      <c r="O610" s="119">
        <v>-1.009031868955838</v>
      </c>
      <c r="P610" s="119">
        <v>-0.35342613648779581</v>
      </c>
      <c r="Q610" s="119">
        <v>2.0136628481036256E-2</v>
      </c>
      <c r="R610" s="119">
        <v>0.50290504687432058</v>
      </c>
      <c r="S610" s="119">
        <v>0.84191668817705645</v>
      </c>
      <c r="T610" s="119">
        <v>1.3806174604974701</v>
      </c>
      <c r="U610" s="116">
        <v>1.3426206949431048</v>
      </c>
      <c r="V610" s="116">
        <v>-1.1889728213089281</v>
      </c>
      <c r="W610" s="88">
        <v>0.29436806589818743</v>
      </c>
      <c r="X610" s="50"/>
      <c r="Y610" s="89">
        <v>609</v>
      </c>
      <c r="Z610" s="116">
        <f>(幕後結果!$AB$2+幕後結果!$AB$4*幕後結果_最佳化!$N1611)*12/3</f>
        <v>-1.7527019818073308</v>
      </c>
      <c r="AA610" s="116">
        <f>(幕後結果!$AC$2+幕後結果!$AC$4*幕後結果_最佳化!$O1611)*12/3</f>
        <v>-2.8877148032672686</v>
      </c>
      <c r="AB610" s="116">
        <f>(幕後結果!$AD$2+幕後結果!$AD$4*幕後結果_最佳化!$P1611)*12/3</f>
        <v>-0.35962392134518667</v>
      </c>
      <c r="AC610" s="116">
        <f>(幕後結果!$AE$2+幕後結果!$AE$4*幕後結果_最佳化!$Q1611)*12/3</f>
        <v>0.56278858111710672</v>
      </c>
      <c r="AD610" s="116">
        <f>(幕後結果!$AF$2+幕後結果!$AF$4*幕後結果_最佳化!$R1611)*12/3</f>
        <v>0.1673909287144221</v>
      </c>
      <c r="AE610" s="116">
        <f>(幕後結果!$AG$2+幕後結果!$AG$4*幕後結果_最佳化!$S1611)*12/3</f>
        <v>0.38837015365847777</v>
      </c>
      <c r="AF610" s="116">
        <f>(幕後結果!$AH$2+幕後結果!$AH$4*幕後結果_最佳化!$T1611)*12/3</f>
        <v>2.1953818310356086</v>
      </c>
      <c r="AG610" s="116">
        <f>(幕後結果!$AI$2+幕後結果!$AI$4*幕後結果_最佳化!$U1611)*12/3</f>
        <v>0.19469024341178076</v>
      </c>
      <c r="AH610" s="116">
        <f>(幕後結果!$AJ$2+幕後結果!$AJ$4*幕後結果_最佳化!$V1611)*12/3</f>
        <v>-0.86260551053449974</v>
      </c>
      <c r="AI610" s="90">
        <f>(幕後結果!$AK$2+幕後結果!$AK$4*幕後結果_最佳化!$W1611)*12/3</f>
        <v>-0.52782284792366496</v>
      </c>
      <c r="AJ610" s="50"/>
      <c r="AK610" s="50"/>
      <c r="AL610" s="50"/>
      <c r="AM610" s="98">
        <v>609</v>
      </c>
      <c r="AN610" s="116">
        <f t="shared" si="118"/>
        <v>0.14194267616945144</v>
      </c>
      <c r="AO610" s="116">
        <f t="shared" si="119"/>
        <v>9.01195318489703E-2</v>
      </c>
      <c r="AP610" s="116">
        <f t="shared" si="120"/>
        <v>7.8713213264972215E-2</v>
      </c>
      <c r="AQ610" s="116">
        <f t="shared" si="121"/>
        <v>6.183853450826593E-2</v>
      </c>
      <c r="AR610" s="116">
        <f t="shared" si="122"/>
        <v>9.2155606044508356E-2</v>
      </c>
      <c r="AS610" s="116">
        <f t="shared" si="123"/>
        <v>3.5442092740527301E-2</v>
      </c>
      <c r="AT610" s="116">
        <f t="shared" si="124"/>
        <v>9.5003799949228765E-2</v>
      </c>
      <c r="AU610" s="116">
        <f t="shared" si="125"/>
        <v>0.16429902926781628</v>
      </c>
      <c r="AV610" s="116">
        <f t="shared" si="126"/>
        <v>9.6954622163068174E-2</v>
      </c>
      <c r="AW610" s="116">
        <f t="shared" si="127"/>
        <v>0.14353089404319128</v>
      </c>
      <c r="AX610" s="116">
        <f t="shared" si="128"/>
        <v>1</v>
      </c>
      <c r="AY610" s="116">
        <f>SUMPRODUCT(AN610:AW610,幕後結果_最佳化!$Z$1005:$AI$1005)</f>
        <v>-0.10300541171693831</v>
      </c>
      <c r="AZ610" s="116">
        <f>(SUMPRODUCT(AN610:AW610,MMULT(AN610:AW610,幕後結果!$AB$9:$AK$18)))*252</f>
        <v>4.9544976595358184E-2</v>
      </c>
      <c r="BA610" s="116">
        <f t="shared" si="129"/>
        <v>0.22258700904445924</v>
      </c>
      <c r="BB610" s="92">
        <f t="shared" si="130"/>
        <v>-0.65549832554601306</v>
      </c>
      <c r="BC610" s="50"/>
      <c r="BD610" s="50"/>
    </row>
    <row r="611" spans="1:56">
      <c r="A611" s="85">
        <v>610</v>
      </c>
      <c r="B611" s="116">
        <v>0.26445020117292328</v>
      </c>
      <c r="C611" s="116">
        <v>0.17512107063995797</v>
      </c>
      <c r="D611" s="116">
        <v>9.2610360525772206E-2</v>
      </c>
      <c r="E611" s="116">
        <v>0.49362347330778267</v>
      </c>
      <c r="F611" s="116">
        <v>0.51911032812320945</v>
      </c>
      <c r="G611" s="116">
        <v>0.21745280918463461</v>
      </c>
      <c r="H611" s="116">
        <v>0.16483656266941127</v>
      </c>
      <c r="I611" s="116">
        <v>0.18319828537565508</v>
      </c>
      <c r="J611" s="116">
        <v>0.45378125370905731</v>
      </c>
      <c r="K611" s="94">
        <v>0.25478058131217507</v>
      </c>
      <c r="L611" s="95"/>
      <c r="M611" s="96">
        <v>610</v>
      </c>
      <c r="N611" s="119">
        <v>-0.62968545249172136</v>
      </c>
      <c r="O611" s="119">
        <v>-0.93411971896081702</v>
      </c>
      <c r="P611" s="119">
        <v>-1.3248505614341921</v>
      </c>
      <c r="Q611" s="119">
        <v>-1.5984262728842916E-2</v>
      </c>
      <c r="R611" s="119">
        <v>4.792082343407271E-2</v>
      </c>
      <c r="S611" s="119">
        <v>-0.78082467660247434</v>
      </c>
      <c r="T611" s="119">
        <v>-0.97477249124666465</v>
      </c>
      <c r="U611" s="116">
        <v>-0.90324369762193679</v>
      </c>
      <c r="V611" s="116">
        <v>-0.11611360386394695</v>
      </c>
      <c r="W611" s="88">
        <v>-0.65952116018004925</v>
      </c>
      <c r="X611" s="50"/>
      <c r="Y611" s="89">
        <v>610</v>
      </c>
      <c r="Z611" s="116">
        <f>(幕後結果!$AB$2+幕後結果!$AB$4*幕後結果_最佳化!$N1612)*12/3</f>
        <v>-0.83007654839193945</v>
      </c>
      <c r="AA611" s="116">
        <f>(幕後結果!$AC$2+幕後結果!$AC$4*幕後結果_最佳化!$O1612)*12/3</f>
        <v>-2.7199140463086846</v>
      </c>
      <c r="AB611" s="116">
        <f>(幕後結果!$AD$2+幕後結果!$AD$4*幕後結果_最佳化!$P1612)*12/3</f>
        <v>-0.96940124334997246</v>
      </c>
      <c r="AC611" s="116">
        <f>(幕後結果!$AE$2+幕後結果!$AE$4*幕後結果_最佳化!$Q1612)*12/3</f>
        <v>0.3648196868150288</v>
      </c>
      <c r="AD611" s="116">
        <f>(幕後結果!$AF$2+幕後結果!$AF$4*幕後結果_最佳化!$R1612)*12/3</f>
        <v>-0.25632569818304218</v>
      </c>
      <c r="AE611" s="116">
        <f>(幕後結果!$AG$2+幕後結果!$AG$4*幕後結果_最佳化!$S1612)*12/3</f>
        <v>-0.86166559072141313</v>
      </c>
      <c r="AF611" s="116">
        <f>(幕後結果!$AH$2+幕後結果!$AH$4*幕後結果_最佳化!$T1612)*12/3</f>
        <v>8.4330780425833973E-2</v>
      </c>
      <c r="AG611" s="116">
        <f>(幕後結果!$AI$2+幕後結果!$AI$4*幕後結果_最佳化!$U1612)*12/3</f>
        <v>-2.1873019184124787</v>
      </c>
      <c r="AH611" s="116">
        <f>(幕後結果!$AJ$2+幕後結果!$AJ$4*幕後結果_最佳化!$V1612)*12/3</f>
        <v>-0.80938863698167329</v>
      </c>
      <c r="AI611" s="90">
        <f>(幕後結果!$AK$2+幕後結果!$AK$4*幕後結果_最佳化!$W1612)*12/3</f>
        <v>-1.159751637866774</v>
      </c>
      <c r="AJ611" s="50"/>
      <c r="AK611" s="50"/>
      <c r="AL611" s="50"/>
      <c r="AM611" s="98">
        <v>610</v>
      </c>
      <c r="AN611" s="116">
        <f t="shared" si="118"/>
        <v>0.10218189762149522</v>
      </c>
      <c r="AO611" s="116">
        <f t="shared" si="119"/>
        <v>0.16280836570432244</v>
      </c>
      <c r="AP611" s="116">
        <f t="shared" si="120"/>
        <v>0.17755100419970449</v>
      </c>
      <c r="AQ611" s="116">
        <f t="shared" si="121"/>
        <v>0.13522752666392227</v>
      </c>
      <c r="AR611" s="116">
        <f t="shared" si="122"/>
        <v>9.3739279047226592E-2</v>
      </c>
      <c r="AS611" s="116">
        <f t="shared" si="123"/>
        <v>2.6472410856722434E-2</v>
      </c>
      <c r="AT611" s="116">
        <f t="shared" si="124"/>
        <v>1.660022874356094E-2</v>
      </c>
      <c r="AU611" s="116">
        <f t="shared" si="125"/>
        <v>0.13395983340458903</v>
      </c>
      <c r="AV611" s="116">
        <f t="shared" si="126"/>
        <v>9.8458570660962683E-2</v>
      </c>
      <c r="AW611" s="116">
        <f t="shared" si="127"/>
        <v>5.3000883097494123E-2</v>
      </c>
      <c r="AX611" s="116">
        <f t="shared" si="128"/>
        <v>1.0000000000000002</v>
      </c>
      <c r="AY611" s="116">
        <f>SUMPRODUCT(AN611:AW611,幕後結果_最佳化!$Z$1005:$AI$1005)</f>
        <v>-0.12038250014636505</v>
      </c>
      <c r="AZ611" s="116">
        <f>(SUMPRODUCT(AN611:AW611,MMULT(AN611:AW611,幕後結果!$AB$9:$AK$18)))*252</f>
        <v>5.1889201295570966E-2</v>
      </c>
      <c r="BA611" s="116">
        <f t="shared" si="129"/>
        <v>0.22779201323920681</v>
      </c>
      <c r="BB611" s="92">
        <f t="shared" si="130"/>
        <v>-0.71680520236194745</v>
      </c>
      <c r="BC611" s="50"/>
      <c r="BD611" s="50"/>
    </row>
    <row r="612" spans="1:56">
      <c r="A612" s="85">
        <v>611</v>
      </c>
      <c r="B612" s="116">
        <v>0.53455697902819121</v>
      </c>
      <c r="C612" s="116">
        <v>0.47915904154492428</v>
      </c>
      <c r="D612" s="116">
        <v>0.27240281834177837</v>
      </c>
      <c r="E612" s="116">
        <v>0.39648875922688998</v>
      </c>
      <c r="F612" s="116">
        <v>0.85385510446289636</v>
      </c>
      <c r="G612" s="116">
        <v>0.87561004563639733</v>
      </c>
      <c r="H612" s="116">
        <v>0.78670095077967406</v>
      </c>
      <c r="I612" s="116">
        <v>0.66752573431939477</v>
      </c>
      <c r="J612" s="116">
        <v>0.95305681131538078</v>
      </c>
      <c r="K612" s="94">
        <v>0.79376780154807181</v>
      </c>
      <c r="L612" s="95"/>
      <c r="M612" s="96">
        <v>611</v>
      </c>
      <c r="N612" s="119">
        <v>8.6730110411363581E-2</v>
      </c>
      <c r="O612" s="119">
        <v>-5.2264319834577556E-2</v>
      </c>
      <c r="P612" s="119">
        <v>-0.60556200854274711</v>
      </c>
      <c r="Q612" s="119">
        <v>-0.26244612168895676</v>
      </c>
      <c r="R612" s="119">
        <v>1.0531117220206694</v>
      </c>
      <c r="S612" s="119">
        <v>1.1533179412866181</v>
      </c>
      <c r="T612" s="119">
        <v>0.7950264808764681</v>
      </c>
      <c r="U612" s="116">
        <v>0.43309117829905591</v>
      </c>
      <c r="V612" s="116">
        <v>1.6752439513892425</v>
      </c>
      <c r="W612" s="88">
        <v>0.81956453728490453</v>
      </c>
      <c r="X612" s="50"/>
      <c r="Y612" s="89">
        <v>611</v>
      </c>
      <c r="Z612" s="116">
        <f>(幕後結果!$AB$2+幕後結果!$AB$4*幕後結果_最佳化!$N1613)*12/3</f>
        <v>5.9389478066181528E-2</v>
      </c>
      <c r="AA612" s="116">
        <f>(幕後結果!$AC$2+幕後結果!$AC$4*幕後結果_最佳化!$O1613)*12/3</f>
        <v>-1.4424071755900971</v>
      </c>
      <c r="AB612" s="116">
        <f>(幕後結果!$AD$2+幕後結果!$AD$4*幕後結果_最佳化!$P1613)*12/3</f>
        <v>-4.1200542193014833E-2</v>
      </c>
      <c r="AC612" s="116">
        <f>(幕後結果!$AE$2+幕後結果!$AE$4*幕後結果_最佳化!$Q1613)*12/3</f>
        <v>0.5509155727481766</v>
      </c>
      <c r="AD612" s="116">
        <f>(幕後結果!$AF$2+幕後結果!$AF$4*幕後結果_最佳化!$R1613)*12/3</f>
        <v>0.53861504557877082</v>
      </c>
      <c r="AE612" s="116">
        <f>(幕後結果!$AG$2+幕後結果!$AG$4*幕後結果_最佳化!$S1613)*12/3</f>
        <v>1.0239919401528388</v>
      </c>
      <c r="AF612" s="116">
        <f>(幕後結果!$AH$2+幕後結果!$AH$4*幕後結果_最佳化!$T1613)*12/3</f>
        <v>2.0989689543660597</v>
      </c>
      <c r="AG612" s="116">
        <f>(幕後結果!$AI$2+幕後結果!$AI$4*幕後結果_最佳化!$U1613)*12/3</f>
        <v>-5.2251703808949057E-2</v>
      </c>
      <c r="AH612" s="116">
        <f>(幕後結果!$AJ$2+幕後結果!$AJ$4*幕後結果_最佳化!$V1613)*12/3</f>
        <v>1.4891138701796149</v>
      </c>
      <c r="AI612" s="90">
        <f>(幕後結果!$AK$2+幕後結果!$AK$4*幕後結果_最佳化!$W1613)*12/3</f>
        <v>0.33128140218834595</v>
      </c>
      <c r="AJ612" s="50"/>
      <c r="AK612" s="50"/>
      <c r="AL612" s="50"/>
      <c r="AM612" s="98">
        <v>611</v>
      </c>
      <c r="AN612" s="116">
        <f t="shared" si="118"/>
        <v>0.15459102165909702</v>
      </c>
      <c r="AO612" s="116">
        <f t="shared" si="119"/>
        <v>9.2478790591087309E-2</v>
      </c>
      <c r="AP612" s="116">
        <f t="shared" si="120"/>
        <v>4.494234452024818E-2</v>
      </c>
      <c r="AQ612" s="116">
        <f t="shared" si="121"/>
        <v>0.17132415965478806</v>
      </c>
      <c r="AR612" s="116">
        <f t="shared" si="122"/>
        <v>9.6174536486365578E-2</v>
      </c>
      <c r="AS612" s="116">
        <f t="shared" si="123"/>
        <v>9.3390758730223872E-2</v>
      </c>
      <c r="AT612" s="116">
        <f t="shared" si="124"/>
        <v>1.7237526957827157E-2</v>
      </c>
      <c r="AU612" s="116">
        <f t="shared" si="125"/>
        <v>0.10418113187187363</v>
      </c>
      <c r="AV612" s="116">
        <f t="shared" si="126"/>
        <v>0.18217663279960281</v>
      </c>
      <c r="AW612" s="116">
        <f t="shared" si="127"/>
        <v>4.3503096728886172E-2</v>
      </c>
      <c r="AX612" s="116">
        <f t="shared" si="128"/>
        <v>0.99999999999999978</v>
      </c>
      <c r="AY612" s="116">
        <f>SUMPRODUCT(AN612:AW612,幕後結果_最佳化!$Z$1005:$AI$1005)</f>
        <v>9.3630127741802481E-3</v>
      </c>
      <c r="AZ612" s="116">
        <f>(SUMPRODUCT(AN612:AW612,MMULT(AN612:AW612,幕後結果!$AB$9:$AK$18)))*252</f>
        <v>5.0475733816098156E-2</v>
      </c>
      <c r="BA612" s="116">
        <f t="shared" si="129"/>
        <v>0.22466805250435176</v>
      </c>
      <c r="BB612" s="92">
        <f t="shared" si="130"/>
        <v>-0.14927350307258372</v>
      </c>
      <c r="BC612" s="50"/>
      <c r="BD612" s="50"/>
    </row>
    <row r="613" spans="1:56">
      <c r="A613" s="85">
        <v>612</v>
      </c>
      <c r="B613" s="116">
        <v>0.42332965990795612</v>
      </c>
      <c r="C613" s="116">
        <v>0.78900897431628714</v>
      </c>
      <c r="D613" s="116">
        <v>0.85731275200429202</v>
      </c>
      <c r="E613" s="116">
        <v>0.34662865006124033</v>
      </c>
      <c r="F613" s="116">
        <v>0.36109700690248814</v>
      </c>
      <c r="G613" s="116">
        <v>5.9948037780609198E-2</v>
      </c>
      <c r="H613" s="116">
        <v>1.5543203668353822E-2</v>
      </c>
      <c r="I613" s="116">
        <v>0.51047208581577475</v>
      </c>
      <c r="J613" s="116">
        <v>6.1996038875497428E-2</v>
      </c>
      <c r="K613" s="94">
        <v>0.5587386561825789</v>
      </c>
      <c r="L613" s="95"/>
      <c r="M613" s="96">
        <v>612</v>
      </c>
      <c r="N613" s="119">
        <v>-0.1933826275891819</v>
      </c>
      <c r="O613" s="119">
        <v>0.80298734105260161</v>
      </c>
      <c r="P613" s="119">
        <v>1.0683237563144163</v>
      </c>
      <c r="Q613" s="119">
        <v>-0.39443853242631732</v>
      </c>
      <c r="R613" s="119">
        <v>-0.35552807809032733</v>
      </c>
      <c r="S613" s="119">
        <v>-1.5552099491602212</v>
      </c>
      <c r="T613" s="119">
        <v>-2.1559648833614391</v>
      </c>
      <c r="U613" s="116">
        <v>2.6252641647118886E-2</v>
      </c>
      <c r="V613" s="116">
        <v>-1.5382312702778049</v>
      </c>
      <c r="W613" s="88">
        <v>0.14777202512560472</v>
      </c>
      <c r="X613" s="50"/>
      <c r="Y613" s="89">
        <v>612</v>
      </c>
      <c r="Z613" s="116">
        <f>(幕後結果!$AB$2+幕後結果!$AB$4*幕後結果_最佳化!$N1614)*12/3</f>
        <v>-0.28838460297141089</v>
      </c>
      <c r="AA613" s="116">
        <f>(幕後結果!$AC$2+幕後結果!$AC$4*幕後結果_最佳化!$O1614)*12/3</f>
        <v>-0.2881456312320263</v>
      </c>
      <c r="AB613" s="116">
        <f>(幕後結果!$AD$2+幕後結果!$AD$4*幕後結果_最佳化!$P1614)*12/3</f>
        <v>1.4107917845508513</v>
      </c>
      <c r="AC613" s="116">
        <f>(幕後結果!$AE$2+幕後結果!$AE$4*幕後結果_最佳化!$Q1614)*12/3</f>
        <v>0.98109283503299693</v>
      </c>
      <c r="AD613" s="116">
        <f>(幕後結果!$AF$2+幕後結果!$AF$4*幕後結果_最佳化!$R1614)*12/3</f>
        <v>-0.15226823802523043</v>
      </c>
      <c r="AE613" s="116">
        <f>(幕後結果!$AG$2+幕後結果!$AG$4*幕後結果_最佳化!$S1614)*12/3</f>
        <v>-0.69236468514575422</v>
      </c>
      <c r="AF613" s="116">
        <f>(幕後結果!$AH$2+幕後結果!$AH$4*幕後結果_最佳化!$T1614)*12/3</f>
        <v>-0.7566543608345867</v>
      </c>
      <c r="AG613" s="116">
        <f>(幕後結果!$AI$2+幕後結果!$AI$4*幕後結果_最佳化!$U1614)*12/3</f>
        <v>-1.1061799893378828</v>
      </c>
      <c r="AH613" s="116">
        <f>(幕後結果!$AJ$2+幕後結果!$AJ$4*幕後結果_最佳化!$V1614)*12/3</f>
        <v>-1.0434722458648107</v>
      </c>
      <c r="AI613" s="90">
        <f>(幕後結果!$AK$2+幕後結果!$AK$4*幕後結果_最佳化!$W1614)*12/3</f>
        <v>-0.70337177779531057</v>
      </c>
      <c r="AJ613" s="50"/>
      <c r="AK613" s="50"/>
      <c r="AL613" s="50"/>
      <c r="AM613" s="98">
        <v>612</v>
      </c>
      <c r="AN613" s="116">
        <f t="shared" si="118"/>
        <v>0.10024858856594303</v>
      </c>
      <c r="AO613" s="116">
        <f t="shared" si="119"/>
        <v>0.17068724322862813</v>
      </c>
      <c r="AP613" s="116">
        <f t="shared" si="120"/>
        <v>5.4970778178749277E-2</v>
      </c>
      <c r="AQ613" s="116">
        <f t="shared" si="121"/>
        <v>8.6167126255824594E-2</v>
      </c>
      <c r="AR613" s="116">
        <f t="shared" si="122"/>
        <v>0.10111904739298354</v>
      </c>
      <c r="AS613" s="116">
        <f t="shared" si="123"/>
        <v>0.16523062924962398</v>
      </c>
      <c r="AT613" s="116">
        <f t="shared" si="124"/>
        <v>2.0090953604443958E-2</v>
      </c>
      <c r="AU613" s="116">
        <f t="shared" si="125"/>
        <v>0.14490625414377004</v>
      </c>
      <c r="AV613" s="116">
        <f t="shared" si="126"/>
        <v>7.3982052564849882E-2</v>
      </c>
      <c r="AW613" s="116">
        <f t="shared" si="127"/>
        <v>8.2597326815183572E-2</v>
      </c>
      <c r="AX613" s="116">
        <f t="shared" si="128"/>
        <v>0.99999999999999989</v>
      </c>
      <c r="AY613" s="116">
        <f>SUMPRODUCT(AN613:AW613,幕後結果_最佳化!$Z$1005:$AI$1005)</f>
        <v>-0.20312056040893248</v>
      </c>
      <c r="AZ613" s="116">
        <f>(SUMPRODUCT(AN613:AW613,MMULT(AN613:AW613,幕後結果!$AB$9:$AK$18)))*252</f>
        <v>5.5059064195189036E-2</v>
      </c>
      <c r="BA613" s="116">
        <f t="shared" si="129"/>
        <v>0.23464667948894788</v>
      </c>
      <c r="BB613" s="92">
        <f t="shared" si="130"/>
        <v>-1.0484723710761921</v>
      </c>
      <c r="BC613" s="50"/>
      <c r="BD613" s="50"/>
    </row>
    <row r="614" spans="1:56">
      <c r="A614" s="85">
        <v>613</v>
      </c>
      <c r="B614" s="116">
        <v>0.80710052762413653</v>
      </c>
      <c r="C614" s="116">
        <v>0.55602796014557443</v>
      </c>
      <c r="D614" s="116">
        <v>0.92760948241169694</v>
      </c>
      <c r="E614" s="116">
        <v>0.70997850416985209</v>
      </c>
      <c r="F614" s="116">
        <v>0.50443326131424948</v>
      </c>
      <c r="G614" s="116">
        <v>0.22264135117634365</v>
      </c>
      <c r="H614" s="116">
        <v>9.6238857394885358E-2</v>
      </c>
      <c r="I614" s="116">
        <v>0.83958952415291432</v>
      </c>
      <c r="J614" s="116">
        <v>0.76853516302703473</v>
      </c>
      <c r="K614" s="94">
        <v>0.13905596420892641</v>
      </c>
      <c r="L614" s="95"/>
      <c r="M614" s="96">
        <v>613</v>
      </c>
      <c r="N614" s="119">
        <v>0.8672611376705408</v>
      </c>
      <c r="O614" s="119">
        <v>0.14090615496033762</v>
      </c>
      <c r="P614" s="119">
        <v>1.4582159266624275</v>
      </c>
      <c r="Q614" s="119">
        <v>0.55332192317418682</v>
      </c>
      <c r="R614" s="119">
        <v>1.1112766880797327E-2</v>
      </c>
      <c r="S614" s="119">
        <v>-0.76330301846219828</v>
      </c>
      <c r="T614" s="119">
        <v>-1.303284312553697</v>
      </c>
      <c r="U614" s="116">
        <v>0.99277225924629109</v>
      </c>
      <c r="V614" s="116">
        <v>0.73403128034006726</v>
      </c>
      <c r="W614" s="88">
        <v>-1.0845704957915729</v>
      </c>
      <c r="X614" s="50"/>
      <c r="Y614" s="89">
        <v>613</v>
      </c>
      <c r="Z614" s="116">
        <f>(幕後結果!$AB$2+幕後結果!$AB$4*幕後結果_最佳化!$N1615)*12/3</f>
        <v>1.0284580847421827</v>
      </c>
      <c r="AA614" s="116">
        <f>(幕後結果!$AC$2+幕後結果!$AC$4*幕後結果_最佳化!$O1615)*12/3</f>
        <v>-1.1083876779732722</v>
      </c>
      <c r="AB614" s="116">
        <f>(幕後結果!$AD$2+幕後結果!$AD$4*幕後結果_最佳化!$P1615)*12/3</f>
        <v>2.0006188141156587</v>
      </c>
      <c r="AC614" s="116">
        <f>(幕後結果!$AE$2+幕後結果!$AE$4*幕後結果_最佳化!$Q1615)*12/3</f>
        <v>1.708898048367951</v>
      </c>
      <c r="AD614" s="116">
        <f>(幕後結果!$AF$2+幕後結果!$AF$4*幕後結果_最佳化!$R1615)*12/3</f>
        <v>9.7523204758799054E-2</v>
      </c>
      <c r="AE614" s="116">
        <f>(幕後結果!$AG$2+幕後結果!$AG$4*幕後結果_最佳化!$S1615)*12/3</f>
        <v>0.57087836875482134</v>
      </c>
      <c r="AF614" s="116">
        <f>(幕後結果!$AH$2+幕後結果!$AH$4*幕後結果_最佳化!$T1615)*12/3</f>
        <v>0.26441870705905435</v>
      </c>
      <c r="AG614" s="116">
        <f>(幕後結果!$AI$2+幕後結果!$AI$4*幕後結果_最佳化!$U1615)*12/3</f>
        <v>0.6690373780714487</v>
      </c>
      <c r="AH614" s="116">
        <f>(幕後結果!$AJ$2+幕後結果!$AJ$4*幕後結果_最佳化!$V1615)*12/3</f>
        <v>0.88761761941246509</v>
      </c>
      <c r="AI614" s="90">
        <f>(幕後結果!$AK$2+幕後結果!$AK$4*幕後結果_最佳化!$W1615)*12/3</f>
        <v>-0.72509629133123388</v>
      </c>
      <c r="AJ614" s="50"/>
      <c r="AK614" s="50"/>
      <c r="AL614" s="50"/>
      <c r="AM614" s="98">
        <v>613</v>
      </c>
      <c r="AN614" s="116">
        <f t="shared" si="118"/>
        <v>0.11064188550570718</v>
      </c>
      <c r="AO614" s="116">
        <f t="shared" si="119"/>
        <v>9.2644735811428083E-2</v>
      </c>
      <c r="AP614" s="116">
        <f t="shared" si="120"/>
        <v>8.4502477569726397E-2</v>
      </c>
      <c r="AQ614" s="116">
        <f t="shared" si="121"/>
        <v>5.7246770556658673E-2</v>
      </c>
      <c r="AR614" s="116">
        <f t="shared" si="122"/>
        <v>6.6726092261448128E-2</v>
      </c>
      <c r="AS614" s="116">
        <f t="shared" si="123"/>
        <v>0.13363385972230618</v>
      </c>
      <c r="AT614" s="116">
        <f t="shared" si="124"/>
        <v>8.2450430160621827E-2</v>
      </c>
      <c r="AU614" s="116">
        <f t="shared" si="125"/>
        <v>0.13795143911597316</v>
      </c>
      <c r="AV614" s="116">
        <f t="shared" si="126"/>
        <v>0.1564607406739815</v>
      </c>
      <c r="AW614" s="116">
        <f t="shared" si="127"/>
        <v>7.7741568622148857E-2</v>
      </c>
      <c r="AX614" s="116">
        <f t="shared" si="128"/>
        <v>1</v>
      </c>
      <c r="AY614" s="116">
        <f>SUMPRODUCT(AN614:AW614,幕後結果_最佳化!$Z$1005:$AI$1005)</f>
        <v>-2.8895037182118593E-2</v>
      </c>
      <c r="AZ614" s="116">
        <f>(SUMPRODUCT(AN614:AW614,MMULT(AN614:AW614,幕後結果!$AB$9:$AK$18)))*252</f>
        <v>5.0244946981307145E-2</v>
      </c>
      <c r="BA614" s="116">
        <f t="shared" si="129"/>
        <v>0.22415384667970153</v>
      </c>
      <c r="BB614" s="92">
        <f t="shared" si="130"/>
        <v>-0.32029357624501592</v>
      </c>
      <c r="BC614" s="50"/>
      <c r="BD614" s="50"/>
    </row>
    <row r="615" spans="1:56">
      <c r="A615" s="85">
        <v>614</v>
      </c>
      <c r="B615" s="116">
        <v>0.90750276593497659</v>
      </c>
      <c r="C615" s="116">
        <v>0.6407273748547142</v>
      </c>
      <c r="D615" s="116">
        <v>0.7262554200227449</v>
      </c>
      <c r="E615" s="116">
        <v>0.15807335074103612</v>
      </c>
      <c r="F615" s="116">
        <v>0.97645995802177055</v>
      </c>
      <c r="G615" s="116">
        <v>0.28998384034366764</v>
      </c>
      <c r="H615" s="116">
        <v>0.33171803879271589</v>
      </c>
      <c r="I615" s="116">
        <v>0.86618369168220033</v>
      </c>
      <c r="J615" s="116">
        <v>0.42082255623792997</v>
      </c>
      <c r="K615" s="94">
        <v>0.68389183870340586</v>
      </c>
      <c r="L615" s="95"/>
      <c r="M615" s="96">
        <v>614</v>
      </c>
      <c r="N615" s="119">
        <v>1.3255328900534138</v>
      </c>
      <c r="O615" s="119">
        <v>0.36040371310040609</v>
      </c>
      <c r="P615" s="119">
        <v>0.60152681084736548</v>
      </c>
      <c r="Q615" s="119">
        <v>-1.0024077481829747</v>
      </c>
      <c r="R615" s="119">
        <v>1.985579055733403</v>
      </c>
      <c r="S615" s="119">
        <v>-0.55343192865735125</v>
      </c>
      <c r="T615" s="119">
        <v>-0.43517407676610564</v>
      </c>
      <c r="U615" s="116">
        <v>1.1085308657999611</v>
      </c>
      <c r="V615" s="116">
        <v>-0.19978962924435101</v>
      </c>
      <c r="W615" s="88">
        <v>0.47860969129889497</v>
      </c>
      <c r="X615" s="50"/>
      <c r="Y615" s="89">
        <v>614</v>
      </c>
      <c r="Z615" s="116">
        <f>(幕後結果!$AB$2+幕後結果!$AB$4*幕後結果_最佳化!$N1616)*12/3</f>
        <v>1.597425560795094</v>
      </c>
      <c r="AA615" s="116">
        <f>(幕後結果!$AC$2+幕後結果!$AC$4*幕後結果_最佳化!$O1616)*12/3</f>
        <v>-0.76608706039659025</v>
      </c>
      <c r="AB615" s="116">
        <f>(幕後結果!$AD$2+幕後結果!$AD$4*幕後結果_最佳化!$P1616)*12/3</f>
        <v>1.4190887930539553</v>
      </c>
      <c r="AC615" s="116">
        <f>(幕後結果!$AE$2+幕後結果!$AE$4*幕後結果_最佳化!$Q1616)*12/3</f>
        <v>0.44407626855288757</v>
      </c>
      <c r="AD615" s="116">
        <f>(幕後結果!$AF$2+幕後結果!$AF$4*幕後結果_最佳化!$R1616)*12/3</f>
        <v>1.219462919863967</v>
      </c>
      <c r="AE615" s="116">
        <f>(幕後結果!$AG$2+幕後結果!$AG$4*幕後結果_最佳化!$S1616)*12/3</f>
        <v>5.509509865263551E-2</v>
      </c>
      <c r="AF615" s="116">
        <f>(幕後結果!$AH$2+幕後結果!$AH$4*幕後結果_最佳化!$T1616)*12/3</f>
        <v>1.6963080634963772</v>
      </c>
      <c r="AG615" s="116">
        <f>(幕後結果!$AI$2+幕後結果!$AI$4*幕後結果_最佳化!$U1616)*12/3</f>
        <v>1.4088534909454336</v>
      </c>
      <c r="AH615" s="116">
        <f>(幕後結果!$AJ$2+幕後結果!$AJ$4*幕後結果_最佳化!$V1616)*12/3</f>
        <v>0.61657571929803401</v>
      </c>
      <c r="AI615" s="90">
        <f>(幕後結果!$AK$2+幕後結果!$AK$4*幕後結果_最佳化!$W1616)*12/3</f>
        <v>0.38518266321769329</v>
      </c>
      <c r="AJ615" s="50"/>
      <c r="AK615" s="50"/>
      <c r="AL615" s="50"/>
      <c r="AM615" s="98">
        <v>614</v>
      </c>
      <c r="AN615" s="116">
        <f t="shared" si="118"/>
        <v>0.12394369463444908</v>
      </c>
      <c r="AO615" s="116">
        <f t="shared" si="119"/>
        <v>2.2660092129912175E-2</v>
      </c>
      <c r="AP615" s="116">
        <f t="shared" si="120"/>
        <v>7.9386751035216132E-4</v>
      </c>
      <c r="AQ615" s="116">
        <f t="shared" si="121"/>
        <v>0.14779518040809581</v>
      </c>
      <c r="AR615" s="116">
        <f t="shared" si="122"/>
        <v>0.1113484438073183</v>
      </c>
      <c r="AS615" s="116">
        <f t="shared" si="123"/>
        <v>9.9633472471358633E-2</v>
      </c>
      <c r="AT615" s="116">
        <f t="shared" si="124"/>
        <v>3.0790801188100361E-3</v>
      </c>
      <c r="AU615" s="116">
        <f t="shared" si="125"/>
        <v>0.14781186468895852</v>
      </c>
      <c r="AV615" s="116">
        <f t="shared" si="126"/>
        <v>0.18488314957447222</v>
      </c>
      <c r="AW615" s="116">
        <f t="shared" si="127"/>
        <v>0.15805115465627292</v>
      </c>
      <c r="AX615" s="116">
        <f t="shared" si="128"/>
        <v>0.99999999999999989</v>
      </c>
      <c r="AY615" s="116">
        <f>SUMPRODUCT(AN615:AW615,幕後結果_最佳化!$Z$1005:$AI$1005)</f>
        <v>-3.6635673096634735E-2</v>
      </c>
      <c r="AZ615" s="116">
        <f>(SUMPRODUCT(AN615:AW615,MMULT(AN615:AW615,幕後結果!$AB$9:$AK$18)))*252</f>
        <v>4.7203467441006862E-2</v>
      </c>
      <c r="BA615" s="116">
        <f t="shared" si="129"/>
        <v>0.21726358977289972</v>
      </c>
      <c r="BB615" s="92">
        <f t="shared" si="130"/>
        <v>-0.36607916301010862</v>
      </c>
      <c r="BC615" s="50"/>
      <c r="BD615" s="50"/>
    </row>
    <row r="616" spans="1:56">
      <c r="A616" s="85">
        <v>615</v>
      </c>
      <c r="B616" s="116">
        <v>0.67952665271342205</v>
      </c>
      <c r="C616" s="116">
        <v>0.62430949140889203</v>
      </c>
      <c r="D616" s="116">
        <v>0.42982955249433674</v>
      </c>
      <c r="E616" s="116">
        <v>0.92322535322346266</v>
      </c>
      <c r="F616" s="116">
        <v>7.1857549883538541E-2</v>
      </c>
      <c r="G616" s="116">
        <v>0.88725365646040544</v>
      </c>
      <c r="H616" s="116">
        <v>0.11519368315319389</v>
      </c>
      <c r="I616" s="116">
        <v>0.32845069499893231</v>
      </c>
      <c r="J616" s="116">
        <v>0.47696535021456099</v>
      </c>
      <c r="K616" s="94">
        <v>0.25798461759213054</v>
      </c>
      <c r="L616" s="95"/>
      <c r="M616" s="96">
        <v>615</v>
      </c>
      <c r="N616" s="119">
        <v>0.46637557070218888</v>
      </c>
      <c r="O616" s="119">
        <v>0.31681890673452257</v>
      </c>
      <c r="P616" s="119">
        <v>-0.17680812727957768</v>
      </c>
      <c r="Q616" s="119">
        <v>1.4271061726731149</v>
      </c>
      <c r="R616" s="119">
        <v>-1.4620952881466407</v>
      </c>
      <c r="S616" s="119">
        <v>1.2120514487395155</v>
      </c>
      <c r="T616" s="119">
        <v>-1.1993616151005637</v>
      </c>
      <c r="U616" s="116">
        <v>-0.44419530001932989</v>
      </c>
      <c r="V616" s="116">
        <v>-5.7771424081815057E-2</v>
      </c>
      <c r="W616" s="88">
        <v>-0.64957120946922697</v>
      </c>
      <c r="X616" s="50"/>
      <c r="Y616" s="89">
        <v>615</v>
      </c>
      <c r="Z616" s="116">
        <f>(幕後結果!$AB$2+幕後結果!$AB$4*幕後結果_最佳化!$N1617)*12/3</f>
        <v>0.53073844996648289</v>
      </c>
      <c r="AA616" s="116">
        <f>(幕後結果!$AC$2+幕後結果!$AC$4*幕後結果_最佳化!$O1617)*12/3</f>
        <v>-0.90079804916330586</v>
      </c>
      <c r="AB616" s="116">
        <f>(幕後結果!$AD$2+幕後結果!$AD$4*幕後結果_最佳化!$P1617)*12/3</f>
        <v>0.48190471238637639</v>
      </c>
      <c r="AC616" s="116">
        <f>(幕後結果!$AE$2+幕後結果!$AE$4*幕後結果_最佳化!$Q1617)*12/3</f>
        <v>1.9636478329856086</v>
      </c>
      <c r="AD616" s="116">
        <f>(幕後結果!$AF$2+幕後結果!$AF$4*幕後結果_最佳化!$R1617)*12/3</f>
        <v>-0.94494090656077956</v>
      </c>
      <c r="AE616" s="116">
        <f>(幕後結果!$AG$2+幕後結果!$AG$4*幕後結果_最佳化!$S1617)*12/3</f>
        <v>2.0076387930320432</v>
      </c>
      <c r="AF616" s="116">
        <f>(幕後結果!$AH$2+幕後結果!$AH$4*幕後結果_最佳化!$T1617)*12/3</f>
        <v>-0.36908864997549218</v>
      </c>
      <c r="AG616" s="116">
        <f>(幕後結果!$AI$2+幕後結果!$AI$4*幕後結果_最佳化!$U1617)*12/3</f>
        <v>-1.3634781216287335</v>
      </c>
      <c r="AH616" s="116">
        <f>(幕後結果!$AJ$2+幕後結果!$AJ$4*幕後結果_最佳化!$V1617)*12/3</f>
        <v>-0.12172783540920185</v>
      </c>
      <c r="AI616" s="90">
        <f>(幕後結果!$AK$2+幕後結果!$AK$4*幕後結果_最佳化!$W1617)*12/3</f>
        <v>-0.74628427321252977</v>
      </c>
      <c r="AJ616" s="50"/>
      <c r="AK616" s="50"/>
      <c r="AL616" s="50"/>
      <c r="AM616" s="98">
        <v>615</v>
      </c>
      <c r="AN616" s="116">
        <f t="shared" si="118"/>
        <v>6.7521054439308853E-4</v>
      </c>
      <c r="AO616" s="116">
        <f t="shared" si="119"/>
        <v>0.13358827541720955</v>
      </c>
      <c r="AP616" s="116">
        <f t="shared" si="120"/>
        <v>0.13517937949732955</v>
      </c>
      <c r="AQ616" s="116">
        <f t="shared" si="121"/>
        <v>8.5564439907288944E-2</v>
      </c>
      <c r="AR616" s="116">
        <f t="shared" si="122"/>
        <v>1.3910606812213653E-2</v>
      </c>
      <c r="AS616" s="116">
        <f t="shared" si="123"/>
        <v>0.1620775832676076</v>
      </c>
      <c r="AT616" s="116">
        <f t="shared" si="124"/>
        <v>0.11656659097941091</v>
      </c>
      <c r="AU616" s="116">
        <f t="shared" si="125"/>
        <v>5.6707796579604154E-2</v>
      </c>
      <c r="AV616" s="116">
        <f t="shared" si="126"/>
        <v>0.1106703578434191</v>
      </c>
      <c r="AW616" s="116">
        <f t="shared" si="127"/>
        <v>0.18505975915152348</v>
      </c>
      <c r="AX616" s="116">
        <f t="shared" si="128"/>
        <v>1</v>
      </c>
      <c r="AY616" s="116">
        <f>SUMPRODUCT(AN616:AW616,幕後結果_最佳化!$Z$1005:$AI$1005)</f>
        <v>3.7760558603275624E-2</v>
      </c>
      <c r="AZ616" s="116">
        <f>(SUMPRODUCT(AN616:AW616,MMULT(AN616:AW616,幕後結果!$AB$9:$AK$18)))*252</f>
        <v>4.6689418230630088E-2</v>
      </c>
      <c r="BA616" s="116">
        <f t="shared" si="129"/>
        <v>0.21607734316820468</v>
      </c>
      <c r="BB616" s="92">
        <f t="shared" si="130"/>
        <v>-2.3785193400511207E-2</v>
      </c>
      <c r="BC616" s="50"/>
      <c r="BD616" s="50"/>
    </row>
    <row r="617" spans="1:56">
      <c r="A617" s="85">
        <v>616</v>
      </c>
      <c r="B617" s="116">
        <v>0.15805628344578682</v>
      </c>
      <c r="C617" s="116">
        <v>0.97783653298447604</v>
      </c>
      <c r="D617" s="116">
        <v>0.44013957061478504</v>
      </c>
      <c r="E617" s="116">
        <v>0.89197792198422032</v>
      </c>
      <c r="F617" s="116">
        <v>9.2093005158625729E-2</v>
      </c>
      <c r="G617" s="116">
        <v>0.29107380157016283</v>
      </c>
      <c r="H617" s="116">
        <v>0.81049658757723431</v>
      </c>
      <c r="I617" s="116">
        <v>0.7992775655264841</v>
      </c>
      <c r="J617" s="116">
        <v>0.17187047607591133</v>
      </c>
      <c r="K617" s="94">
        <v>0.7375215526106238</v>
      </c>
      <c r="L617" s="95"/>
      <c r="M617" s="96">
        <v>616</v>
      </c>
      <c r="N617" s="119">
        <v>-1.0024784554739481</v>
      </c>
      <c r="O617" s="119">
        <v>2.0109860139124613</v>
      </c>
      <c r="P617" s="119">
        <v>-0.15061536363076594</v>
      </c>
      <c r="Q617" s="119">
        <v>1.2371156350326744</v>
      </c>
      <c r="R617" s="119">
        <v>-1.3279760765098159</v>
      </c>
      <c r="S617" s="119">
        <v>-0.55025045246694315</v>
      </c>
      <c r="T617" s="119">
        <v>0.87972772749853212</v>
      </c>
      <c r="U617" s="116">
        <v>0.83904355472231251</v>
      </c>
      <c r="V617" s="116">
        <v>-0.94679950876929342</v>
      </c>
      <c r="W617" s="88">
        <v>0.6357231346991381</v>
      </c>
      <c r="X617" s="50"/>
      <c r="Y617" s="89">
        <v>616</v>
      </c>
      <c r="Z617" s="116">
        <f>(幕後結果!$AB$2+幕後結果!$AB$4*幕後結果_最佳化!$N1618)*12/3</f>
        <v>-1.2929178492011011</v>
      </c>
      <c r="AA617" s="116">
        <f>(幕後結果!$AC$2+幕後結果!$AC$4*幕後結果_最佳化!$O1618)*12/3</f>
        <v>1.306266285883561</v>
      </c>
      <c r="AB617" s="116">
        <f>(幕後結果!$AD$2+幕後結果!$AD$4*幕後結果_最佳化!$P1618)*12/3</f>
        <v>0.23426278162044256</v>
      </c>
      <c r="AC617" s="116">
        <f>(幕後結果!$AE$2+幕後結果!$AE$4*幕後結果_最佳化!$Q1618)*12/3</f>
        <v>2.0376899020508814</v>
      </c>
      <c r="AD617" s="116">
        <f>(幕後結果!$AF$2+幕後結果!$AF$4*幕後結果_最佳化!$R1618)*12/3</f>
        <v>-0.62544150739818816</v>
      </c>
      <c r="AE617" s="116">
        <f>(幕後結果!$AG$2+幕後結果!$AG$4*幕後結果_最佳化!$S1618)*12/3</f>
        <v>0.75825333821862673</v>
      </c>
      <c r="AF617" s="116">
        <f>(幕後結果!$AH$2+幕後結果!$AH$4*幕後結果_最佳化!$T1618)*12/3</f>
        <v>1.3325213038533357</v>
      </c>
      <c r="AG617" s="116">
        <f>(幕後結果!$AI$2+幕後結果!$AI$4*幕後結果_最佳化!$U1618)*12/3</f>
        <v>-0.75477518699527846</v>
      </c>
      <c r="AH617" s="116">
        <f>(幕後結果!$AJ$2+幕後結果!$AJ$4*幕後結果_最佳化!$V1618)*12/3</f>
        <v>9.8536166016339313E-2</v>
      </c>
      <c r="AI617" s="90">
        <f>(幕後結果!$AK$2+幕後結果!$AK$4*幕後結果_最佳化!$W1618)*12/3</f>
        <v>-0.28092185459819741</v>
      </c>
      <c r="AJ617" s="50"/>
      <c r="AK617" s="50"/>
      <c r="AL617" s="50"/>
      <c r="AM617" s="98">
        <v>616</v>
      </c>
      <c r="AN617" s="116">
        <f t="shared" si="118"/>
        <v>4.4934667178459613E-2</v>
      </c>
      <c r="AO617" s="116">
        <f t="shared" si="119"/>
        <v>0.10450458202454901</v>
      </c>
      <c r="AP617" s="116">
        <f t="shared" si="120"/>
        <v>3.6277986850864405E-2</v>
      </c>
      <c r="AQ617" s="116">
        <f t="shared" si="121"/>
        <v>0.17363447653550795</v>
      </c>
      <c r="AR617" s="116">
        <f t="shared" si="122"/>
        <v>0.16959482029300013</v>
      </c>
      <c r="AS617" s="116">
        <f t="shared" si="123"/>
        <v>7.3842352380676241E-2</v>
      </c>
      <c r="AT617" s="116">
        <f t="shared" si="124"/>
        <v>0.10833487186977141</v>
      </c>
      <c r="AU617" s="116">
        <f t="shared" si="125"/>
        <v>9.0532554522942926E-2</v>
      </c>
      <c r="AV617" s="116">
        <f t="shared" si="126"/>
        <v>0.166308929280198</v>
      </c>
      <c r="AW617" s="116">
        <f t="shared" si="127"/>
        <v>3.2034759064030312E-2</v>
      </c>
      <c r="AX617" s="116">
        <f t="shared" si="128"/>
        <v>1.0000000000000002</v>
      </c>
      <c r="AY617" s="116">
        <f>SUMPRODUCT(AN617:AW617,幕後結果_最佳化!$Z$1005:$AI$1005)</f>
        <v>0.10257126640719792</v>
      </c>
      <c r="AZ617" s="116">
        <f>(SUMPRODUCT(AN617:AW617,MMULT(AN617:AW617,幕後結果!$AB$9:$AK$18)))*252</f>
        <v>4.2078231499168679E-2</v>
      </c>
      <c r="BA617" s="116">
        <f t="shared" si="129"/>
        <v>0.20512979183718946</v>
      </c>
      <c r="BB617" s="92">
        <f t="shared" si="130"/>
        <v>0.29089517360091077</v>
      </c>
      <c r="BC617" s="50"/>
      <c r="BD617" s="50"/>
    </row>
    <row r="618" spans="1:56">
      <c r="A618" s="85">
        <v>617</v>
      </c>
      <c r="B618" s="116">
        <v>0.28329573652172058</v>
      </c>
      <c r="C618" s="116">
        <v>0.59379616020381132</v>
      </c>
      <c r="D618" s="116">
        <v>0.69652280364723262</v>
      </c>
      <c r="E618" s="116">
        <v>0.92999711026675747</v>
      </c>
      <c r="F618" s="116">
        <v>0.14378349701360627</v>
      </c>
      <c r="G618" s="116">
        <v>0.13792818005612162</v>
      </c>
      <c r="H618" s="116">
        <v>0.34365252455515582</v>
      </c>
      <c r="I618" s="116">
        <v>0.91556845300966838</v>
      </c>
      <c r="J618" s="116">
        <v>0.92749127437317136</v>
      </c>
      <c r="K618" s="94">
        <v>0.34240290170729204</v>
      </c>
      <c r="L618" s="95"/>
      <c r="M618" s="96">
        <v>617</v>
      </c>
      <c r="N618" s="119">
        <v>-0.57307860459845128</v>
      </c>
      <c r="O618" s="119">
        <v>0.23732111880334011</v>
      </c>
      <c r="P618" s="119">
        <v>0.51442570313573832</v>
      </c>
      <c r="Q618" s="119">
        <v>1.47576950637807</v>
      </c>
      <c r="R618" s="119">
        <v>-1.0634741232583571</v>
      </c>
      <c r="S618" s="119">
        <v>-1.0896749371584458</v>
      </c>
      <c r="T618" s="119">
        <v>-0.40251500306996896</v>
      </c>
      <c r="U618" s="116">
        <v>1.3758660946062986</v>
      </c>
      <c r="V618" s="116">
        <v>1.4573584822292762</v>
      </c>
      <c r="W618" s="88">
        <v>-0.40591398310942151</v>
      </c>
      <c r="X618" s="50"/>
      <c r="Y618" s="89">
        <v>617</v>
      </c>
      <c r="Z618" s="116">
        <f>(幕後結果!$AB$2+幕後結果!$AB$4*幕後結果_最佳化!$N1619)*12/3</f>
        <v>-0.75979629392354597</v>
      </c>
      <c r="AA618" s="116">
        <f>(幕後結果!$AC$2+幕後結果!$AC$4*幕後結果_最佳化!$O1619)*12/3</f>
        <v>-1.1006648512048114</v>
      </c>
      <c r="AB618" s="116">
        <f>(幕後結果!$AD$2+幕後結果!$AD$4*幕後結果_最佳化!$P1619)*12/3</f>
        <v>0.75933741389983356</v>
      </c>
      <c r="AC618" s="116">
        <f>(幕後結果!$AE$2+幕後結果!$AE$4*幕後結果_最佳化!$Q1619)*12/3</f>
        <v>2.0862162057848677</v>
      </c>
      <c r="AD618" s="116">
        <f>(幕後結果!$AF$2+幕後結果!$AF$4*幕後結果_最佳化!$R1619)*12/3</f>
        <v>-0.57446754395213062</v>
      </c>
      <c r="AE618" s="116">
        <f>(幕後結果!$AG$2+幕後結果!$AG$4*幕後結果_最佳化!$S1619)*12/3</f>
        <v>0.27991123997596945</v>
      </c>
      <c r="AF618" s="116">
        <f>(幕後結果!$AH$2+幕後結果!$AH$4*幕後結果_最佳化!$T1619)*12/3</f>
        <v>0.37306605273235305</v>
      </c>
      <c r="AG618" s="116">
        <f>(幕後結果!$AI$2+幕後結果!$AI$4*幕後結果_最佳化!$U1619)*12/3</f>
        <v>0.17399741745409925</v>
      </c>
      <c r="AH618" s="116">
        <f>(幕後結果!$AJ$2+幕後結果!$AJ$4*幕後結果_最佳化!$V1619)*12/3</f>
        <v>1.1866743667775155</v>
      </c>
      <c r="AI618" s="90">
        <f>(幕後結果!$AK$2+幕後結果!$AK$4*幕後結果_最佳化!$W1619)*12/3</f>
        <v>-0.8129780518956059</v>
      </c>
      <c r="AJ618" s="50"/>
      <c r="AK618" s="50"/>
      <c r="AL618" s="50"/>
      <c r="AM618" s="98">
        <v>617</v>
      </c>
      <c r="AN618" s="116">
        <f t="shared" si="118"/>
        <v>0.17914126351868612</v>
      </c>
      <c r="AO618" s="116">
        <f t="shared" si="119"/>
        <v>0.18477957287314423</v>
      </c>
      <c r="AP618" s="116">
        <f t="shared" si="120"/>
        <v>2.2007564400272316E-3</v>
      </c>
      <c r="AQ618" s="116">
        <f t="shared" si="121"/>
        <v>7.4679687351062674E-2</v>
      </c>
      <c r="AR618" s="116">
        <f t="shared" si="122"/>
        <v>3.9794210666345253E-2</v>
      </c>
      <c r="AS618" s="116">
        <f t="shared" si="123"/>
        <v>3.5177593571518374E-2</v>
      </c>
      <c r="AT618" s="116">
        <f t="shared" si="124"/>
        <v>0.13617917521276815</v>
      </c>
      <c r="AU618" s="116">
        <f t="shared" si="125"/>
        <v>4.3585043443290873E-2</v>
      </c>
      <c r="AV618" s="116">
        <f t="shared" si="126"/>
        <v>0.14573327191811841</v>
      </c>
      <c r="AW618" s="116">
        <f t="shared" si="127"/>
        <v>0.15872942500503867</v>
      </c>
      <c r="AX618" s="116">
        <f t="shared" si="128"/>
        <v>0.99999999999999978</v>
      </c>
      <c r="AY618" s="116">
        <f>SUMPRODUCT(AN618:AW618,幕後結果_最佳化!$Z$1005:$AI$1005)</f>
        <v>-0.10039449243955488</v>
      </c>
      <c r="AZ618" s="116">
        <f>(SUMPRODUCT(AN618:AW618,MMULT(AN618:AW618,幕後結果!$AB$9:$AK$18)))*252</f>
        <v>5.6082593714268866E-2</v>
      </c>
      <c r="BA618" s="116">
        <f t="shared" si="129"/>
        <v>0.23681763809790196</v>
      </c>
      <c r="BB618" s="92">
        <f t="shared" si="130"/>
        <v>-0.60508369896129111</v>
      </c>
      <c r="BC618" s="50"/>
      <c r="BD618" s="50"/>
    </row>
    <row r="619" spans="1:56">
      <c r="A619" s="85">
        <v>618</v>
      </c>
      <c r="B619" s="116">
        <v>2.0009228695641035E-2</v>
      </c>
      <c r="C619" s="116">
        <v>0.18901673256872553</v>
      </c>
      <c r="D619" s="116">
        <v>0.85983318201567194</v>
      </c>
      <c r="E619" s="116">
        <v>4.557781033772268E-2</v>
      </c>
      <c r="F619" s="116">
        <v>0.86902744805358112</v>
      </c>
      <c r="G619" s="116">
        <v>0.63575332603418389</v>
      </c>
      <c r="H619" s="116">
        <v>0.91105296840587968</v>
      </c>
      <c r="I619" s="116">
        <v>0.26853731438925554</v>
      </c>
      <c r="J619" s="116">
        <v>0.96484280065881967</v>
      </c>
      <c r="K619" s="94">
        <v>9.6736267568040546E-2</v>
      </c>
      <c r="L619" s="95"/>
      <c r="M619" s="96">
        <v>618</v>
      </c>
      <c r="N619" s="119">
        <v>-2.0535583438183744</v>
      </c>
      <c r="O619" s="119">
        <v>-0.88152548744975134</v>
      </c>
      <c r="P619" s="119">
        <v>1.0795701586503423</v>
      </c>
      <c r="Q619" s="119">
        <v>-1.6893330630297623</v>
      </c>
      <c r="R619" s="119">
        <v>1.1218056018500717</v>
      </c>
      <c r="S619" s="119">
        <v>0.34713041065576161</v>
      </c>
      <c r="T619" s="119">
        <v>1.3472675997247185</v>
      </c>
      <c r="U619" s="116">
        <v>-0.61724273984504607</v>
      </c>
      <c r="V619" s="116">
        <v>1.8098799974266162</v>
      </c>
      <c r="W619" s="88">
        <v>-1.3003748216930073</v>
      </c>
      <c r="X619" s="50"/>
      <c r="Y619" s="89">
        <v>618</v>
      </c>
      <c r="Z619" s="116">
        <f>(幕後結果!$AB$2+幕後結果!$AB$4*幕後結果_最佳化!$N1620)*12/3</f>
        <v>-2.5978865017347328</v>
      </c>
      <c r="AA619" s="116">
        <f>(幕後結果!$AC$2+幕後結果!$AC$4*幕後結果_最佳化!$O1620)*12/3</f>
        <v>-2.7711486608812472</v>
      </c>
      <c r="AB619" s="116">
        <f>(幕後結果!$AD$2+幕後結果!$AD$4*幕後結果_最佳化!$P1620)*12/3</f>
        <v>0.68919396544766276</v>
      </c>
      <c r="AC619" s="116">
        <f>(幕後結果!$AE$2+幕後結果!$AE$4*幕後結果_最佳化!$Q1620)*12/3</f>
        <v>-0.35751559127339938</v>
      </c>
      <c r="AD619" s="116">
        <f>(幕後結果!$AF$2+幕後結果!$AF$4*幕後結果_最佳化!$R1620)*12/3</f>
        <v>0.6210425567881861</v>
      </c>
      <c r="AE619" s="116">
        <f>(幕後結果!$AG$2+幕後結果!$AG$4*幕後結果_最佳化!$S1620)*12/3</f>
        <v>-0.70157351442338245</v>
      </c>
      <c r="AF619" s="116">
        <f>(幕後結果!$AH$2+幕後結果!$AH$4*幕後結果_最佳化!$T1620)*12/3</f>
        <v>2.4503387925417455</v>
      </c>
      <c r="AG619" s="116">
        <f>(幕後結果!$AI$2+幕後結果!$AI$4*幕後結果_最佳化!$U1620)*12/3</f>
        <v>-2.3148402073643188</v>
      </c>
      <c r="AH619" s="116">
        <f>(幕後結果!$AJ$2+幕後結果!$AJ$4*幕後結果_最佳化!$V1620)*12/3</f>
        <v>1.0438297795488936</v>
      </c>
      <c r="AI619" s="90">
        <f>(幕後結果!$AK$2+幕後結果!$AK$4*幕後結果_最佳化!$W1620)*12/3</f>
        <v>-1.3298730769421054</v>
      </c>
      <c r="AJ619" s="50"/>
      <c r="AK619" s="50"/>
      <c r="AL619" s="50"/>
      <c r="AM619" s="98">
        <v>618</v>
      </c>
      <c r="AN619" s="116">
        <f t="shared" si="118"/>
        <v>4.7170107288420721E-2</v>
      </c>
      <c r="AO619" s="116">
        <f t="shared" si="119"/>
        <v>5.2883965019421712E-2</v>
      </c>
      <c r="AP619" s="116">
        <f t="shared" si="120"/>
        <v>3.670722748869238E-2</v>
      </c>
      <c r="AQ619" s="116">
        <f t="shared" si="121"/>
        <v>2.0859273634362883E-2</v>
      </c>
      <c r="AR619" s="116">
        <f t="shared" si="122"/>
        <v>0.1696017216373171</v>
      </c>
      <c r="AS619" s="116">
        <f t="shared" si="123"/>
        <v>0.22679612783564509</v>
      </c>
      <c r="AT619" s="116">
        <f t="shared" si="124"/>
        <v>0.13089003473833555</v>
      </c>
      <c r="AU619" s="116">
        <f t="shared" si="125"/>
        <v>5.6712181227386367E-2</v>
      </c>
      <c r="AV619" s="116">
        <f t="shared" si="126"/>
        <v>0.19899847607590038</v>
      </c>
      <c r="AW619" s="116">
        <f t="shared" si="127"/>
        <v>5.9380885054517767E-2</v>
      </c>
      <c r="AX619" s="116">
        <f t="shared" si="128"/>
        <v>0.99999999999999989</v>
      </c>
      <c r="AY619" s="116">
        <f>SUMPRODUCT(AN619:AW619,幕後結果_最佳化!$Z$1005:$AI$1005)</f>
        <v>0.13495409901411759</v>
      </c>
      <c r="AZ619" s="116">
        <f>(SUMPRODUCT(AN619:AW619,MMULT(AN619:AW619,幕後結果!$AB$9:$AK$18)))*252</f>
        <v>4.5648560368025955E-2</v>
      </c>
      <c r="BA619" s="116">
        <f t="shared" si="129"/>
        <v>0.21365523716498491</v>
      </c>
      <c r="BB619" s="92">
        <f t="shared" si="130"/>
        <v>0.43085346390565316</v>
      </c>
      <c r="BC619" s="50"/>
      <c r="BD619" s="50"/>
    </row>
    <row r="620" spans="1:56">
      <c r="A620" s="85">
        <v>619</v>
      </c>
      <c r="B620" s="116">
        <v>0.21847579750534574</v>
      </c>
      <c r="C620" s="116">
        <v>0.12550923841890493</v>
      </c>
      <c r="D620" s="116">
        <v>5.7922200394897372E-2</v>
      </c>
      <c r="E620" s="116">
        <v>0.4593084623004029</v>
      </c>
      <c r="F620" s="116">
        <v>0.79178001100336792</v>
      </c>
      <c r="G620" s="116">
        <v>8.549040974993094E-2</v>
      </c>
      <c r="H620" s="116">
        <v>0.59527507525415579</v>
      </c>
      <c r="I620" s="116">
        <v>0.28954062096011324</v>
      </c>
      <c r="J620" s="116">
        <v>0.93835737202830627</v>
      </c>
      <c r="K620" s="94">
        <v>0.63042388095028401</v>
      </c>
      <c r="L620" s="95"/>
      <c r="M620" s="96">
        <v>619</v>
      </c>
      <c r="N620" s="119">
        <v>-0.77735120064635921</v>
      </c>
      <c r="O620" s="119">
        <v>-1.1478791009919758</v>
      </c>
      <c r="P620" s="119">
        <v>-1.5724578769431958</v>
      </c>
      <c r="Q620" s="119">
        <v>-0.1021760663500377</v>
      </c>
      <c r="R620" s="119">
        <v>0.81261299611433158</v>
      </c>
      <c r="S620" s="119">
        <v>-1.3690590432259737</v>
      </c>
      <c r="T620" s="119">
        <v>0.24113582244860857</v>
      </c>
      <c r="U620" s="116">
        <v>-0.55472723893772102</v>
      </c>
      <c r="V620" s="116">
        <v>1.5411295636781359</v>
      </c>
      <c r="W620" s="88">
        <v>0.33297621399399036</v>
      </c>
      <c r="X620" s="50"/>
      <c r="Y620" s="89">
        <v>619</v>
      </c>
      <c r="Z620" s="116">
        <f>(幕後結果!$AB$2+幕後結果!$AB$4*幕後結果_最佳化!$N1621)*12/3</f>
        <v>-1.0134110166198989</v>
      </c>
      <c r="AA620" s="116">
        <f>(幕後結果!$AC$2+幕後結果!$AC$4*幕後結果_最佳化!$O1621)*12/3</f>
        <v>-3.0273200131508951</v>
      </c>
      <c r="AB620" s="116">
        <f>(幕後結果!$AD$2+幕後結果!$AD$4*幕後結果_最佳化!$P1621)*12/3</f>
        <v>-1.2500001699607037</v>
      </c>
      <c r="AC620" s="116">
        <f>(幕後結果!$AE$2+幕後結果!$AE$4*幕後結果_最佳化!$Q1621)*12/3</f>
        <v>0.19816585082649085</v>
      </c>
      <c r="AD620" s="116">
        <f>(幕後結果!$AF$2+幕後結果!$AF$4*幕後結果_最佳化!$R1621)*12/3</f>
        <v>0.20891091300367629</v>
      </c>
      <c r="AE620" s="116">
        <f>(幕後結果!$AG$2+幕後結果!$AG$4*幕後結果_最佳化!$S1621)*12/3</f>
        <v>-1.3959804373427396</v>
      </c>
      <c r="AF620" s="116">
        <f>(幕後結果!$AH$2+幕後結果!$AH$4*幕後結果_最佳化!$T1621)*12/3</f>
        <v>1.3657648519299215</v>
      </c>
      <c r="AG620" s="116">
        <f>(幕後結果!$AI$2+幕後結果!$AI$4*幕後結果_最佳化!$U1621)*12/3</f>
        <v>-1.7330551416336268</v>
      </c>
      <c r="AH620" s="116">
        <f>(幕後結果!$AJ$2+幕後結果!$AJ$4*幕後結果_最佳化!$V1621)*12/3</f>
        <v>0.55078642013441859</v>
      </c>
      <c r="AI620" s="90">
        <f>(幕後結果!$AK$2+幕後結果!$AK$4*幕後結果_最佳化!$W1621)*12/3</f>
        <v>-0.54108388867031965</v>
      </c>
      <c r="AJ620" s="50"/>
      <c r="AK620" s="50"/>
      <c r="AL620" s="50"/>
      <c r="AM620" s="98">
        <v>619</v>
      </c>
      <c r="AN620" s="116">
        <f t="shared" si="118"/>
        <v>0.11884651987162131</v>
      </c>
      <c r="AO620" s="116">
        <f t="shared" si="119"/>
        <v>5.8860537847181399E-2</v>
      </c>
      <c r="AP620" s="116">
        <f t="shared" si="120"/>
        <v>0.1517447105010131</v>
      </c>
      <c r="AQ620" s="116">
        <f t="shared" si="121"/>
        <v>0.147122861057084</v>
      </c>
      <c r="AR620" s="116">
        <f t="shared" si="122"/>
        <v>9.679136472402021E-2</v>
      </c>
      <c r="AS620" s="116">
        <f t="shared" si="123"/>
        <v>9.1647907290295275E-2</v>
      </c>
      <c r="AT620" s="116">
        <f t="shared" si="124"/>
        <v>1.357260903590452E-2</v>
      </c>
      <c r="AU620" s="116">
        <f t="shared" si="125"/>
        <v>0.14764575800055868</v>
      </c>
      <c r="AV620" s="116">
        <f t="shared" si="126"/>
        <v>3.6618999900053843E-2</v>
      </c>
      <c r="AW620" s="116">
        <f t="shared" si="127"/>
        <v>0.13714873177226763</v>
      </c>
      <c r="AX620" s="116">
        <f t="shared" si="128"/>
        <v>0.99999999999999989</v>
      </c>
      <c r="AY620" s="116">
        <f>SUMPRODUCT(AN620:AW620,幕後結果_最佳化!$Z$1005:$AI$1005)</f>
        <v>-1.8205984615685428E-2</v>
      </c>
      <c r="AZ620" s="116">
        <f>(SUMPRODUCT(AN620:AW620,MMULT(AN620:AW620,幕後結果!$AB$9:$AK$18)))*252</f>
        <v>4.770776244431036E-2</v>
      </c>
      <c r="BA620" s="116">
        <f t="shared" si="129"/>
        <v>0.2184210668509573</v>
      </c>
      <c r="BB620" s="92">
        <f t="shared" si="130"/>
        <v>-0.27976232099160087</v>
      </c>
      <c r="BC620" s="50"/>
      <c r="BD620" s="50"/>
    </row>
    <row r="621" spans="1:56">
      <c r="A621" s="85">
        <v>620</v>
      </c>
      <c r="B621" s="116">
        <v>3.8794284106649535E-2</v>
      </c>
      <c r="C621" s="116">
        <v>0.37900064659064236</v>
      </c>
      <c r="D621" s="116">
        <v>0.4075056788167124</v>
      </c>
      <c r="E621" s="116">
        <v>0.25604273891331553</v>
      </c>
      <c r="F621" s="116">
        <v>0.48460715914817443</v>
      </c>
      <c r="G621" s="116">
        <v>1.3626471799135009E-2</v>
      </c>
      <c r="H621" s="116">
        <v>0.75035170621952796</v>
      </c>
      <c r="I621" s="116">
        <v>2.2015959525956141E-4</v>
      </c>
      <c r="J621" s="116">
        <v>0.68426233386278046</v>
      </c>
      <c r="K621" s="94">
        <v>0.12559169663626202</v>
      </c>
      <c r="L621" s="95"/>
      <c r="M621" s="96">
        <v>620</v>
      </c>
      <c r="N621" s="119">
        <v>-1.7648524424755598</v>
      </c>
      <c r="O621" s="119">
        <v>-0.3081065029004012</v>
      </c>
      <c r="P621" s="119">
        <v>-0.23396602134650379</v>
      </c>
      <c r="Q621" s="119">
        <v>-0.65559385896777056</v>
      </c>
      <c r="R621" s="119">
        <v>-3.859370868912082E-2</v>
      </c>
      <c r="S621" s="119">
        <v>-2.2078756369801207</v>
      </c>
      <c r="T621" s="119">
        <v>0.6755969357550774</v>
      </c>
      <c r="U621" s="116">
        <v>-3.5146588805714636</v>
      </c>
      <c r="V621" s="116">
        <v>0.47965134202825388</v>
      </c>
      <c r="W621" s="88">
        <v>-1.1474797605553295</v>
      </c>
      <c r="X621" s="50"/>
      <c r="Y621" s="89">
        <v>620</v>
      </c>
      <c r="Z621" s="116">
        <f>(幕後結果!$AB$2+幕後結果!$AB$4*幕後結果_最佳化!$N1622)*12/3</f>
        <v>-2.2394435753390343</v>
      </c>
      <c r="AA621" s="116">
        <f>(幕後結果!$AC$2+幕後結果!$AC$4*幕後結果_最佳化!$O1622)*12/3</f>
        <v>-1.955851248502368</v>
      </c>
      <c r="AB621" s="116">
        <f>(幕後結果!$AD$2+幕後結果!$AD$4*幕後結果_最佳化!$P1622)*12/3</f>
        <v>-0.30306475718663461</v>
      </c>
      <c r="AC621" s="116">
        <f>(幕後結果!$AE$2+幕後結果!$AE$4*幕後結果_最佳化!$Q1622)*12/3</f>
        <v>0.19886634698936922</v>
      </c>
      <c r="AD621" s="116">
        <f>(幕後結果!$AF$2+幕後結果!$AF$4*幕後結果_最佳化!$R1622)*12/3</f>
        <v>-0.14925696777734138</v>
      </c>
      <c r="AE621" s="116">
        <f>(幕後結果!$AG$2+幕後結果!$AG$4*幕後結果_最佳化!$S1622)*12/3</f>
        <v>-2.14276900825414</v>
      </c>
      <c r="AF621" s="116">
        <f>(幕後結果!$AH$2+幕後結果!$AH$4*幕後結果_最佳化!$T1622)*12/3</f>
        <v>1.5363082674419954</v>
      </c>
      <c r="AG621" s="116">
        <f>(幕後結果!$AI$2+幕後結果!$AI$4*幕後結果_最佳化!$U1622)*12/3</f>
        <v>-5.8687348126273413</v>
      </c>
      <c r="AH621" s="116">
        <f>(幕後結果!$AJ$2+幕後結果!$AJ$4*幕後結果_最佳化!$V1622)*12/3</f>
        <v>-0.29320841335733439</v>
      </c>
      <c r="AI621" s="90">
        <f>(幕後結果!$AK$2+幕後結果!$AK$4*幕後結果_最佳化!$W1622)*12/3</f>
        <v>-1.6662945044461044</v>
      </c>
      <c r="AJ621" s="50"/>
      <c r="AK621" s="50"/>
      <c r="AL621" s="50"/>
      <c r="AM621" s="98">
        <v>620</v>
      </c>
      <c r="AN621" s="116">
        <f t="shared" si="118"/>
        <v>0.16014626379135427</v>
      </c>
      <c r="AO621" s="116">
        <f t="shared" si="119"/>
        <v>0.10149213430356804</v>
      </c>
      <c r="AP621" s="116">
        <f t="shared" si="120"/>
        <v>0.15083633654266829</v>
      </c>
      <c r="AQ621" s="116">
        <f t="shared" si="121"/>
        <v>4.4330399994592193E-2</v>
      </c>
      <c r="AR621" s="116">
        <f t="shared" si="122"/>
        <v>5.7585718830305929E-2</v>
      </c>
      <c r="AS621" s="116">
        <f t="shared" si="123"/>
        <v>4.0177675033727184E-2</v>
      </c>
      <c r="AT621" s="116">
        <f t="shared" si="124"/>
        <v>0.10027335585679595</v>
      </c>
      <c r="AU621" s="116">
        <f t="shared" si="125"/>
        <v>0.14225849377422592</v>
      </c>
      <c r="AV621" s="116">
        <f t="shared" si="126"/>
        <v>8.700144833129056E-2</v>
      </c>
      <c r="AW621" s="116">
        <f t="shared" si="127"/>
        <v>0.11589817354147179</v>
      </c>
      <c r="AX621" s="116">
        <f t="shared" si="128"/>
        <v>1</v>
      </c>
      <c r="AY621" s="116">
        <f>SUMPRODUCT(AN621:AW621,幕後結果_最佳化!$Z$1005:$AI$1005)</f>
        <v>-6.3300162168065208E-2</v>
      </c>
      <c r="AZ621" s="116">
        <f>(SUMPRODUCT(AN621:AW621,MMULT(AN621:AW621,幕後結果!$AB$9:$AK$18)))*252</f>
        <v>5.2921570485546889E-2</v>
      </c>
      <c r="BA621" s="116">
        <f t="shared" si="129"/>
        <v>0.23004688758065581</v>
      </c>
      <c r="BB621" s="92">
        <f t="shared" si="130"/>
        <v>-0.46164572485611571</v>
      </c>
      <c r="BC621" s="50"/>
      <c r="BD621" s="50"/>
    </row>
    <row r="622" spans="1:56">
      <c r="A622" s="85">
        <v>621</v>
      </c>
      <c r="B622" s="116">
        <v>0.70926535037212868</v>
      </c>
      <c r="C622" s="116">
        <v>6.0990356431293691E-2</v>
      </c>
      <c r="D622" s="116">
        <v>0.96369456371395068</v>
      </c>
      <c r="E622" s="116">
        <v>0.52356001784174055</v>
      </c>
      <c r="F622" s="116">
        <v>0.18642952755577724</v>
      </c>
      <c r="G622" s="116">
        <v>8.2063995412192448E-2</v>
      </c>
      <c r="H622" s="116">
        <v>0.37975781780586138</v>
      </c>
      <c r="I622" s="116">
        <v>0.99026360750613351</v>
      </c>
      <c r="J622" s="116">
        <v>0.93996760884693842</v>
      </c>
      <c r="K622" s="94">
        <v>0.80170663842551027</v>
      </c>
      <c r="L622" s="95"/>
      <c r="M622" s="96">
        <v>621</v>
      </c>
      <c r="N622" s="119">
        <v>0.5512398011921249</v>
      </c>
      <c r="O622" s="119">
        <v>-1.5465130417079394</v>
      </c>
      <c r="P622" s="119">
        <v>1.7952688685009415</v>
      </c>
      <c r="Q622" s="119">
        <v>5.9090576593718892E-2</v>
      </c>
      <c r="R622" s="119">
        <v>-0.89113070313199172</v>
      </c>
      <c r="S622" s="119">
        <v>-1.3913213884118578</v>
      </c>
      <c r="T622" s="119">
        <v>-0.30611690689236115</v>
      </c>
      <c r="U622" s="116">
        <v>2.3363542746013835</v>
      </c>
      <c r="V622" s="116">
        <v>1.5545017384654234</v>
      </c>
      <c r="W622" s="88">
        <v>0.84773292930018129</v>
      </c>
      <c r="X622" s="50"/>
      <c r="Y622" s="89">
        <v>621</v>
      </c>
      <c r="Z622" s="116">
        <f>(幕後結果!$AB$2+幕後結果!$AB$4*幕後結果_最佳化!$N1623)*12/3</f>
        <v>0.63610166901274567</v>
      </c>
      <c r="AA622" s="116">
        <f>(幕後結果!$AC$2+幕後結果!$AC$4*幕後結果_最佳化!$O1623)*12/3</f>
        <v>-3.4612319277452919</v>
      </c>
      <c r="AB622" s="116">
        <f>(幕後結果!$AD$2+幕後結果!$AD$4*幕後結果_最佳化!$P1623)*12/3</f>
        <v>2.0259264560138401</v>
      </c>
      <c r="AC622" s="116">
        <f>(幕後結果!$AE$2+幕後結果!$AE$4*幕後結果_最佳化!$Q1623)*12/3</f>
        <v>1.1191725767016167</v>
      </c>
      <c r="AD622" s="116">
        <f>(幕後結果!$AF$2+幕後結果!$AF$4*幕後結果_最佳化!$R1623)*12/3</f>
        <v>-0.69091650168229279</v>
      </c>
      <c r="AE622" s="116">
        <f>(幕後結果!$AG$2+幕後結果!$AG$4*幕後結果_最佳化!$S1623)*12/3</f>
        <v>-0.68678900871846815</v>
      </c>
      <c r="AF622" s="116">
        <f>(幕後結果!$AH$2+幕後結果!$AH$4*幕後結果_最佳化!$T1623)*12/3</f>
        <v>1.0244237564759333</v>
      </c>
      <c r="AG622" s="116">
        <f>(幕後結果!$AI$2+幕後結果!$AI$4*幕後結果_最佳化!$U1623)*12/3</f>
        <v>1.9778590437735524</v>
      </c>
      <c r="AH622" s="116">
        <f>(幕後結果!$AJ$2+幕後結果!$AJ$4*幕後結果_最佳化!$V1623)*12/3</f>
        <v>1.1541298892164342</v>
      </c>
      <c r="AI622" s="90">
        <f>(幕後結果!$AK$2+幕後結果!$AK$4*幕後結果_最佳化!$W1623)*12/3</f>
        <v>-0.26456554956486855</v>
      </c>
      <c r="AJ622" s="50"/>
      <c r="AK622" s="50"/>
      <c r="AL622" s="50"/>
      <c r="AM622" s="98">
        <v>621</v>
      </c>
      <c r="AN622" s="116">
        <f t="shared" si="118"/>
        <v>0.14843001601384498</v>
      </c>
      <c r="AO622" s="116">
        <f t="shared" si="119"/>
        <v>0.11358041685274081</v>
      </c>
      <c r="AP622" s="116">
        <f t="shared" si="120"/>
        <v>2.804609395590513E-2</v>
      </c>
      <c r="AQ622" s="116">
        <f t="shared" si="121"/>
        <v>2.8686729040146033E-2</v>
      </c>
      <c r="AR622" s="116">
        <f t="shared" si="122"/>
        <v>0.15734339953931753</v>
      </c>
      <c r="AS622" s="116">
        <f t="shared" si="123"/>
        <v>9.8856657293793768E-2</v>
      </c>
      <c r="AT622" s="116">
        <f t="shared" si="124"/>
        <v>0.20815397449489192</v>
      </c>
      <c r="AU622" s="116">
        <f t="shared" si="125"/>
        <v>2.9009207307504619E-3</v>
      </c>
      <c r="AV622" s="116">
        <f t="shared" si="126"/>
        <v>0.20818710777244653</v>
      </c>
      <c r="AW622" s="116">
        <f t="shared" si="127"/>
        <v>5.8146843061628161E-3</v>
      </c>
      <c r="AX622" s="116">
        <f t="shared" si="128"/>
        <v>0.99999999999999989</v>
      </c>
      <c r="AY622" s="116">
        <f>SUMPRODUCT(AN622:AW622,幕後結果_最佳化!$Z$1005:$AI$1005)</f>
        <v>0.16982503968671306</v>
      </c>
      <c r="AZ622" s="116">
        <f>(SUMPRODUCT(AN622:AW622,MMULT(AN622:AW622,幕後結果!$AB$9:$AK$18)))*252</f>
        <v>5.1599130618098836E-2</v>
      </c>
      <c r="BA622" s="116">
        <f t="shared" si="129"/>
        <v>0.22715442020374341</v>
      </c>
      <c r="BB622" s="92">
        <f t="shared" si="130"/>
        <v>0.55876103829663182</v>
      </c>
      <c r="BC622" s="50"/>
      <c r="BD622" s="50"/>
    </row>
    <row r="623" spans="1:56">
      <c r="A623" s="85">
        <v>622</v>
      </c>
      <c r="B623" s="116">
        <v>0.13795556133631393</v>
      </c>
      <c r="C623" s="116">
        <v>0.45815959417307339</v>
      </c>
      <c r="D623" s="116">
        <v>0.60948491393905924</v>
      </c>
      <c r="E623" s="116">
        <v>0.28372846135246399</v>
      </c>
      <c r="F623" s="116">
        <v>0.98852511666266185</v>
      </c>
      <c r="G623" s="116">
        <v>0.9615105938993489</v>
      </c>
      <c r="H623" s="116">
        <v>0.47100229800148985</v>
      </c>
      <c r="I623" s="116">
        <v>0.46694983380323896</v>
      </c>
      <c r="J623" s="116">
        <v>2.4166516502091451E-2</v>
      </c>
      <c r="K623" s="94">
        <v>0.39841465109916996</v>
      </c>
      <c r="L623" s="95"/>
      <c r="M623" s="96">
        <v>622</v>
      </c>
      <c r="N623" s="119">
        <v>-1.0895506709459035</v>
      </c>
      <c r="O623" s="119">
        <v>-0.10507135564748196</v>
      </c>
      <c r="P623" s="119">
        <v>0.27797679473090431</v>
      </c>
      <c r="Q623" s="119">
        <v>-0.57180081853452869</v>
      </c>
      <c r="R623" s="119">
        <v>2.2742698515291226</v>
      </c>
      <c r="S623" s="119">
        <v>1.7684912590591457</v>
      </c>
      <c r="T623" s="119">
        <v>-7.2750582675679673E-2</v>
      </c>
      <c r="U623" s="116">
        <v>-8.2939472531348007E-2</v>
      </c>
      <c r="V623" s="116">
        <v>-1.9744285620233601</v>
      </c>
      <c r="W623" s="88">
        <v>-0.25745272925858764</v>
      </c>
      <c r="X623" s="50"/>
      <c r="Y623" s="89">
        <v>622</v>
      </c>
      <c r="Z623" s="116">
        <f>(幕後結果!$AB$2+幕後結果!$AB$4*幕後結果_最佳化!$N1624)*12/3</f>
        <v>-1.40102239287811</v>
      </c>
      <c r="AA623" s="116">
        <f>(幕後結果!$AC$2+幕後結果!$AC$4*幕後結果_最佳化!$O1624)*12/3</f>
        <v>-1.6173803644749531</v>
      </c>
      <c r="AB623" s="116">
        <f>(幕後結果!$AD$2+幕後結果!$AD$4*幕後結果_最佳化!$P1624)*12/3</f>
        <v>0.36425902025428925</v>
      </c>
      <c r="AC623" s="116">
        <f>(幕後結果!$AE$2+幕後結果!$AE$4*幕後結果_最佳化!$Q1624)*12/3</f>
        <v>0.45566745645745832</v>
      </c>
      <c r="AD623" s="116">
        <f>(幕後結果!$AF$2+幕後結果!$AF$4*幕後結果_最佳化!$R1624)*12/3</f>
        <v>1.4594226893682432</v>
      </c>
      <c r="AE623" s="116">
        <f>(幕後結果!$AG$2+幕後結果!$AG$4*幕後結果_最佳化!$S1624)*12/3</f>
        <v>1.3204670137797154</v>
      </c>
      <c r="AF623" s="116">
        <f>(幕後結果!$AH$2+幕後結果!$AH$4*幕後結果_最佳化!$T1624)*12/3</f>
        <v>1.3796205057921263</v>
      </c>
      <c r="AG623" s="116">
        <f>(幕後結果!$AI$2+幕後結果!$AI$4*幕後結果_最佳化!$U1624)*12/3</f>
        <v>-1.0149620220570974</v>
      </c>
      <c r="AH623" s="116">
        <f>(幕後結果!$AJ$2+幕後結果!$AJ$4*幕後結果_最佳化!$V1624)*12/3</f>
        <v>-1.3119832239341647</v>
      </c>
      <c r="AI623" s="90">
        <f>(幕後結果!$AK$2+幕後結果!$AK$4*幕後結果_最佳化!$W1624)*12/3</f>
        <v>-0.3948865438763996</v>
      </c>
      <c r="AJ623" s="50"/>
      <c r="AK623" s="50"/>
      <c r="AL623" s="50"/>
      <c r="AM623" s="98">
        <v>622</v>
      </c>
      <c r="AN623" s="116">
        <f t="shared" si="118"/>
        <v>0.13761283480500222</v>
      </c>
      <c r="AO623" s="116">
        <f t="shared" si="119"/>
        <v>0.15246513575213955</v>
      </c>
      <c r="AP623" s="116">
        <f t="shared" si="120"/>
        <v>8.0935955529124443E-2</v>
      </c>
      <c r="AQ623" s="116">
        <f t="shared" si="121"/>
        <v>6.1844352949908039E-2</v>
      </c>
      <c r="AR623" s="116">
        <f t="shared" si="122"/>
        <v>0.13665522271514635</v>
      </c>
      <c r="AS623" s="116">
        <f t="shared" si="123"/>
        <v>7.1358509677912116E-2</v>
      </c>
      <c r="AT623" s="116">
        <f t="shared" si="124"/>
        <v>0.13294820341617924</v>
      </c>
      <c r="AU623" s="116">
        <f t="shared" si="125"/>
        <v>5.1169417358841715E-2</v>
      </c>
      <c r="AV623" s="116">
        <f t="shared" si="126"/>
        <v>7.9006498145886266E-3</v>
      </c>
      <c r="AW623" s="116">
        <f t="shared" si="127"/>
        <v>0.16710971798115762</v>
      </c>
      <c r="AX623" s="116">
        <f t="shared" si="128"/>
        <v>1</v>
      </c>
      <c r="AY623" s="116">
        <f>SUMPRODUCT(AN623:AW623,幕後結果_最佳化!$Z$1005:$AI$1005)</f>
        <v>-5.813209122325641E-2</v>
      </c>
      <c r="AZ623" s="116">
        <f>(SUMPRODUCT(AN623:AW623,MMULT(AN623:AW623,幕後結果!$AB$9:$AK$18)))*252</f>
        <v>4.5785714398744647E-2</v>
      </c>
      <c r="BA623" s="116">
        <f t="shared" si="129"/>
        <v>0.21397596687185375</v>
      </c>
      <c r="BB623" s="92">
        <f t="shared" si="130"/>
        <v>-0.47216560205456465</v>
      </c>
      <c r="BC623" s="50"/>
      <c r="BD623" s="50"/>
    </row>
    <row r="624" spans="1:56">
      <c r="A624" s="85">
        <v>623</v>
      </c>
      <c r="B624" s="116">
        <v>0.82375719117461599</v>
      </c>
      <c r="C624" s="116">
        <v>0.31221211888141109</v>
      </c>
      <c r="D624" s="116">
        <v>8.0038583245490402E-2</v>
      </c>
      <c r="E624" s="116">
        <v>0.72839682677352724</v>
      </c>
      <c r="F624" s="116">
        <v>0.57683940968235525</v>
      </c>
      <c r="G624" s="116">
        <v>1.890240656249853E-2</v>
      </c>
      <c r="H624" s="116">
        <v>0.57863281768994312</v>
      </c>
      <c r="I624" s="116">
        <v>0.97420217563903111</v>
      </c>
      <c r="J624" s="116">
        <v>0.25987496212460259</v>
      </c>
      <c r="K624" s="94">
        <v>0.55301025725082287</v>
      </c>
      <c r="L624" s="95"/>
      <c r="M624" s="96">
        <v>623</v>
      </c>
      <c r="N624" s="119">
        <v>0.92977881423856956</v>
      </c>
      <c r="O624" s="119">
        <v>-0.48958974052581589</v>
      </c>
      <c r="P624" s="119">
        <v>-1.4048120782889193</v>
      </c>
      <c r="Q624" s="119">
        <v>0.60797154500851414</v>
      </c>
      <c r="R624" s="119">
        <v>0.1938144390863614</v>
      </c>
      <c r="S624" s="119">
        <v>-2.0769647461463325</v>
      </c>
      <c r="T624" s="119">
        <v>0.19839712760307085</v>
      </c>
      <c r="U624" s="116">
        <v>1.9464921605520036</v>
      </c>
      <c r="V624" s="116">
        <v>-0.64373093805680903</v>
      </c>
      <c r="W624" s="88">
        <v>0.13327046402583059</v>
      </c>
      <c r="X624" s="50"/>
      <c r="Y624" s="89">
        <v>623</v>
      </c>
      <c r="Z624" s="116">
        <f>(幕後結果!$AB$2+幕後結果!$AB$4*幕後結果_最佳化!$N1625)*12/3</f>
        <v>1.1060769308976519</v>
      </c>
      <c r="AA624" s="116">
        <f>(幕後結果!$AC$2+幕後結果!$AC$4*幕後結果_最佳化!$O1625)*12/3</f>
        <v>-1.971825149642912</v>
      </c>
      <c r="AB624" s="116">
        <f>(幕後結果!$AD$2+幕後結果!$AD$4*幕後結果_最佳化!$P1625)*12/3</f>
        <v>-0.52381398009149871</v>
      </c>
      <c r="AC624" s="116">
        <f>(幕後結果!$AE$2+幕後結果!$AE$4*幕後結果_最佳化!$Q1625)*12/3</f>
        <v>0.96823703092521729</v>
      </c>
      <c r="AD624" s="116">
        <f>(幕後結果!$AF$2+幕後結果!$AF$4*幕後結果_最佳化!$R1625)*12/3</f>
        <v>-0.12509456123272955</v>
      </c>
      <c r="AE624" s="116">
        <f>(幕後結果!$AG$2+幕後結果!$AG$4*幕後結果_最佳化!$S1625)*12/3</f>
        <v>-1.0174851787318056</v>
      </c>
      <c r="AF624" s="116">
        <f>(幕後結果!$AH$2+幕後結果!$AH$4*幕後結果_最佳化!$T1625)*12/3</f>
        <v>1.5437873733947614</v>
      </c>
      <c r="AG624" s="116">
        <f>(幕後結果!$AI$2+幕後結果!$AI$4*幕後結果_最佳化!$U1625)*12/3</f>
        <v>1.8334085434425855</v>
      </c>
      <c r="AH624" s="116">
        <f>(幕後結果!$AJ$2+幕後結果!$AJ$4*幕後結果_最佳化!$V1625)*12/3</f>
        <v>-0.13531274420411826</v>
      </c>
      <c r="AI624" s="90">
        <f>(幕後結果!$AK$2+幕後結果!$AK$4*幕後結果_最佳化!$W1625)*12/3</f>
        <v>-0.28759002710621207</v>
      </c>
      <c r="AJ624" s="50"/>
      <c r="AK624" s="50"/>
      <c r="AL624" s="50"/>
      <c r="AM624" s="98">
        <v>623</v>
      </c>
      <c r="AN624" s="116">
        <f t="shared" si="118"/>
        <v>0.11313502419930073</v>
      </c>
      <c r="AO624" s="116">
        <f t="shared" si="119"/>
        <v>6.1497626383461693E-2</v>
      </c>
      <c r="AP624" s="116">
        <f t="shared" si="120"/>
        <v>6.0312664920256616E-2</v>
      </c>
      <c r="AQ624" s="116">
        <f t="shared" si="121"/>
        <v>0.14371502718501986</v>
      </c>
      <c r="AR624" s="116">
        <f t="shared" si="122"/>
        <v>3.9938670600086101E-2</v>
      </c>
      <c r="AS624" s="116">
        <f t="shared" si="123"/>
        <v>3.0537415072055848E-3</v>
      </c>
      <c r="AT624" s="116">
        <f t="shared" si="124"/>
        <v>0.11976059605068771</v>
      </c>
      <c r="AU624" s="116">
        <f t="shared" si="125"/>
        <v>0.20668913260314292</v>
      </c>
      <c r="AV624" s="116">
        <f t="shared" si="126"/>
        <v>0.21290675486788527</v>
      </c>
      <c r="AW624" s="116">
        <f t="shared" si="127"/>
        <v>3.8990761682953498E-2</v>
      </c>
      <c r="AX624" s="116">
        <f t="shared" si="128"/>
        <v>0.99999999999999989</v>
      </c>
      <c r="AY624" s="116">
        <f>SUMPRODUCT(AN624:AW624,幕後結果_最佳化!$Z$1005:$AI$1005)</f>
        <v>4.5529661905294928E-2</v>
      </c>
      <c r="AZ624" s="116">
        <f>(SUMPRODUCT(AN624:AW624,MMULT(AN624:AW624,幕後結果!$AB$9:$AK$18)))*252</f>
        <v>5.4115615296302225E-2</v>
      </c>
      <c r="BA624" s="116">
        <f t="shared" si="129"/>
        <v>0.23262763227162467</v>
      </c>
      <c r="BB624" s="92">
        <f t="shared" si="130"/>
        <v>1.1304168295125133E-2</v>
      </c>
      <c r="BC624" s="50"/>
      <c r="BD624" s="50"/>
    </row>
    <row r="625" spans="1:56">
      <c r="A625" s="85">
        <v>624</v>
      </c>
      <c r="B625" s="116">
        <v>0.96283238536495808</v>
      </c>
      <c r="C625" s="116">
        <v>0.91389541074895542</v>
      </c>
      <c r="D625" s="116">
        <v>0.72104861404616605</v>
      </c>
      <c r="E625" s="116">
        <v>0.74862425658779741</v>
      </c>
      <c r="F625" s="116">
        <v>0.92363857865563914</v>
      </c>
      <c r="G625" s="116">
        <v>1.3571069985181872E-2</v>
      </c>
      <c r="H625" s="116">
        <v>0.51522745925201519</v>
      </c>
      <c r="I625" s="116">
        <v>0.62512239677801329</v>
      </c>
      <c r="J625" s="116">
        <v>0.60859832348427423</v>
      </c>
      <c r="K625" s="94">
        <v>0.65225365066321084</v>
      </c>
      <c r="L625" s="95"/>
      <c r="M625" s="96">
        <v>624</v>
      </c>
      <c r="N625" s="119">
        <v>1.784544508165733</v>
      </c>
      <c r="O625" s="119">
        <v>1.3651395976601683</v>
      </c>
      <c r="P625" s="119">
        <v>0.58595943968063191</v>
      </c>
      <c r="Q625" s="119">
        <v>0.67016676642413064</v>
      </c>
      <c r="R625" s="119">
        <v>1.4299797095954945</v>
      </c>
      <c r="S625" s="119">
        <v>-2.2094675082740887</v>
      </c>
      <c r="T625" s="119">
        <v>3.8178852958209795E-2</v>
      </c>
      <c r="U625" s="116">
        <v>0.31896216093332619</v>
      </c>
      <c r="V625" s="116">
        <v>0.27566763920281823</v>
      </c>
      <c r="W625" s="88">
        <v>0.39141203390050522</v>
      </c>
      <c r="X625" s="50"/>
      <c r="Y625" s="89">
        <v>624</v>
      </c>
      <c r="Z625" s="116">
        <f>(幕後結果!$AB$2+幕後結果!$AB$4*幕後結果_最佳化!$N1626)*12/3</f>
        <v>2.1673116174380422</v>
      </c>
      <c r="AA625" s="116">
        <f>(幕後結果!$AC$2+幕後結果!$AC$4*幕後結果_最佳化!$O1626)*12/3</f>
        <v>0.6583935199167319</v>
      </c>
      <c r="AB625" s="116">
        <f>(幕後結果!$AD$2+幕後結果!$AD$4*幕後結果_最佳化!$P1626)*12/3</f>
        <v>1.6458995475569962</v>
      </c>
      <c r="AC625" s="116">
        <f>(幕後結果!$AE$2+幕後結果!$AE$4*幕後結果_最佳化!$Q1626)*12/3</f>
        <v>1.854464432081502</v>
      </c>
      <c r="AD625" s="116">
        <f>(幕後結果!$AF$2+幕後結果!$AF$4*幕後結果_最佳化!$R1626)*12/3</f>
        <v>1.0760651839938606</v>
      </c>
      <c r="AE625" s="116">
        <f>(幕後結果!$AG$2+幕後結果!$AG$4*幕後結果_最佳化!$S1626)*12/3</f>
        <v>6.774212383814332E-2</v>
      </c>
      <c r="AF625" s="116">
        <f>(幕後結果!$AH$2+幕後結果!$AH$4*幕後結果_最佳化!$T1626)*12/3</f>
        <v>2.0117392745720233</v>
      </c>
      <c r="AG625" s="116">
        <f>(幕後結果!$AI$2+幕後結果!$AI$4*幕後結果_最佳化!$U1626)*12/3</f>
        <v>0.48480410485267678</v>
      </c>
      <c r="AH625" s="116">
        <f>(幕後結果!$AJ$2+幕後結果!$AJ$4*幕後結果_最佳化!$V1626)*12/3</f>
        <v>1.3653393351227345</v>
      </c>
      <c r="AI625" s="90">
        <f>(幕後結果!$AK$2+幕後結果!$AK$4*幕後結果_最佳化!$W1626)*12/3</f>
        <v>0.48569769011029512</v>
      </c>
      <c r="AJ625" s="50"/>
      <c r="AK625" s="50"/>
      <c r="AL625" s="50"/>
      <c r="AM625" s="98">
        <v>624</v>
      </c>
      <c r="AN625" s="116">
        <f t="shared" si="118"/>
        <v>5.8807898705365895E-2</v>
      </c>
      <c r="AO625" s="116">
        <f t="shared" si="119"/>
        <v>3.0679878281367284E-2</v>
      </c>
      <c r="AP625" s="116">
        <f t="shared" si="120"/>
        <v>0.14667751441557556</v>
      </c>
      <c r="AQ625" s="116">
        <f t="shared" si="121"/>
        <v>2.6224157836507937E-2</v>
      </c>
      <c r="AR625" s="116">
        <f t="shared" si="122"/>
        <v>7.6886542879143344E-2</v>
      </c>
      <c r="AS625" s="116">
        <f t="shared" si="123"/>
        <v>4.6998617528471689E-2</v>
      </c>
      <c r="AT625" s="116">
        <f t="shared" si="124"/>
        <v>0.21019576465409551</v>
      </c>
      <c r="AU625" s="116">
        <f t="shared" si="125"/>
        <v>0.12248603557061802</v>
      </c>
      <c r="AV625" s="116">
        <f t="shared" si="126"/>
        <v>3.540817104562783E-2</v>
      </c>
      <c r="AW625" s="116">
        <f t="shared" si="127"/>
        <v>0.24563541908322706</v>
      </c>
      <c r="AX625" s="116">
        <f t="shared" si="128"/>
        <v>1</v>
      </c>
      <c r="AY625" s="116">
        <f>SUMPRODUCT(AN625:AW625,幕後結果_最佳化!$Z$1005:$AI$1005)</f>
        <v>0.10076709547694002</v>
      </c>
      <c r="AZ625" s="116">
        <f>(SUMPRODUCT(AN625:AW625,MMULT(AN625:AW625,幕後結果!$AB$9:$AK$18)))*252</f>
        <v>4.3457384933494957E-2</v>
      </c>
      <c r="BA625" s="116">
        <f t="shared" si="129"/>
        <v>0.20846434931060745</v>
      </c>
      <c r="BB625" s="92">
        <f t="shared" si="130"/>
        <v>0.27758748998716931</v>
      </c>
      <c r="BC625" s="50"/>
      <c r="BD625" s="50"/>
    </row>
    <row r="626" spans="1:56">
      <c r="A626" s="85">
        <v>625</v>
      </c>
      <c r="B626" s="116">
        <v>0.4568899711869201</v>
      </c>
      <c r="C626" s="116">
        <v>0.14412816922456884</v>
      </c>
      <c r="D626" s="116">
        <v>0.59932501729318988</v>
      </c>
      <c r="E626" s="116">
        <v>0.65352524581388405</v>
      </c>
      <c r="F626" s="116">
        <v>0.78190986024969567</v>
      </c>
      <c r="G626" s="116">
        <v>0.8834983585848708</v>
      </c>
      <c r="H626" s="116">
        <v>0.41336412745830686</v>
      </c>
      <c r="I626" s="116">
        <v>5.5909640534386185E-3</v>
      </c>
      <c r="J626" s="116">
        <v>0.42484989210798685</v>
      </c>
      <c r="K626" s="94">
        <v>0.85230496094394081</v>
      </c>
      <c r="L626" s="95"/>
      <c r="M626" s="96">
        <v>625</v>
      </c>
      <c r="N626" s="119">
        <v>-0.10827198791236591</v>
      </c>
      <c r="O626" s="119">
        <v>-1.0619545068323331</v>
      </c>
      <c r="P626" s="119">
        <v>0.2516003793005186</v>
      </c>
      <c r="Q626" s="119">
        <v>0.39485553313352439</v>
      </c>
      <c r="R626" s="119">
        <v>0.77865956765647693</v>
      </c>
      <c r="S626" s="119">
        <v>1.1926581478791545</v>
      </c>
      <c r="T626" s="119">
        <v>-0.21889960404298486</v>
      </c>
      <c r="U626" s="116">
        <v>-2.5369614048112306</v>
      </c>
      <c r="V626" s="116">
        <v>-0.18950149406828115</v>
      </c>
      <c r="W626" s="88">
        <v>1.0463703465545389</v>
      </c>
      <c r="X626" s="50"/>
      <c r="Y626" s="89">
        <v>625</v>
      </c>
      <c r="Z626" s="116">
        <f>(幕後結果!$AB$2+幕後結果!$AB$4*幕後結果_最佳化!$N1627)*12/3</f>
        <v>-0.18271545450138063</v>
      </c>
      <c r="AA626" s="116">
        <f>(幕後結果!$AC$2+幕後結果!$AC$4*幕後結果_最佳化!$O1627)*12/3</f>
        <v>-2.8507766593716632</v>
      </c>
      <c r="AB626" s="116">
        <f>(幕後結果!$AD$2+幕後結果!$AD$4*幕後結果_最佳化!$P1627)*12/3</f>
        <v>0.53977547929253855</v>
      </c>
      <c r="AC626" s="116">
        <f>(幕後結果!$AE$2+幕後結果!$AE$4*幕後結果_最佳化!$Q1627)*12/3</f>
        <v>1.0433097629618113</v>
      </c>
      <c r="AD626" s="116">
        <f>(幕後結果!$AF$2+幕後結果!$AF$4*幕後結果_最佳化!$R1627)*12/3</f>
        <v>0.38848741428075551</v>
      </c>
      <c r="AE626" s="116">
        <f>(幕後結果!$AG$2+幕後結果!$AG$4*幕後結果_最佳化!$S1627)*12/3</f>
        <v>1.2451057666296492</v>
      </c>
      <c r="AF626" s="116">
        <f>(幕後結果!$AH$2+幕後結果!$AH$4*幕後結果_最佳化!$T1627)*12/3</f>
        <v>1.0638685548331317</v>
      </c>
      <c r="AG626" s="116">
        <f>(幕後結果!$AI$2+幕後結果!$AI$4*幕後結果_最佳化!$U1627)*12/3</f>
        <v>-3.5942377270170991</v>
      </c>
      <c r="AH626" s="116">
        <f>(幕後結果!$AJ$2+幕後結果!$AJ$4*幕後結果_最佳化!$V1627)*12/3</f>
        <v>-0.60813575715063095</v>
      </c>
      <c r="AI626" s="90">
        <f>(幕後結果!$AK$2+幕後結果!$AK$4*幕後結果_最佳化!$W1627)*12/3</f>
        <v>1.7854902921889737E-2</v>
      </c>
      <c r="AJ626" s="50"/>
      <c r="AK626" s="50"/>
      <c r="AL626" s="50"/>
      <c r="AM626" s="98">
        <v>625</v>
      </c>
      <c r="AN626" s="116">
        <f t="shared" si="118"/>
        <v>0.13113739686318579</v>
      </c>
      <c r="AO626" s="116">
        <f t="shared" si="119"/>
        <v>0.12069855838265586</v>
      </c>
      <c r="AP626" s="116">
        <f t="shared" si="120"/>
        <v>0.1164642767050407</v>
      </c>
      <c r="AQ626" s="116">
        <f t="shared" si="121"/>
        <v>0.17099022656088361</v>
      </c>
      <c r="AR626" s="116">
        <f t="shared" si="122"/>
        <v>3.5611780950615395E-2</v>
      </c>
      <c r="AS626" s="116">
        <f t="shared" si="123"/>
        <v>0.1179386398947712</v>
      </c>
      <c r="AT626" s="116">
        <f t="shared" si="124"/>
        <v>5.3709288136004736E-2</v>
      </c>
      <c r="AU626" s="116">
        <f t="shared" si="125"/>
        <v>7.9452599790884468E-2</v>
      </c>
      <c r="AV626" s="116">
        <f t="shared" si="126"/>
        <v>1.8212840879642637E-2</v>
      </c>
      <c r="AW626" s="116">
        <f t="shared" si="127"/>
        <v>0.15578439183631576</v>
      </c>
      <c r="AX626" s="116">
        <f t="shared" si="128"/>
        <v>1</v>
      </c>
      <c r="AY626" s="116">
        <f>SUMPRODUCT(AN626:AW626,幕後結果_最佳化!$Z$1005:$AI$1005)</f>
        <v>1.1456042913855033E-2</v>
      </c>
      <c r="AZ626" s="116">
        <f>(SUMPRODUCT(AN626:AW626,MMULT(AN626:AW626,幕後結果!$AB$9:$AK$18)))*252</f>
        <v>4.9401174273853064E-2</v>
      </c>
      <c r="BA626" s="116">
        <f t="shared" si="129"/>
        <v>0.22226374934715076</v>
      </c>
      <c r="BB626" s="92">
        <f t="shared" si="130"/>
        <v>-0.14147136984103095</v>
      </c>
      <c r="BC626" s="50"/>
      <c r="BD626" s="50"/>
    </row>
    <row r="627" spans="1:56">
      <c r="A627" s="85">
        <v>626</v>
      </c>
      <c r="B627" s="116">
        <v>0.7434984472579973</v>
      </c>
      <c r="C627" s="116">
        <v>0.98555797914356136</v>
      </c>
      <c r="D627" s="116">
        <v>0.37213040222912364</v>
      </c>
      <c r="E627" s="116">
        <v>0.73210192081938663</v>
      </c>
      <c r="F627" s="116">
        <v>0.81240076101099201</v>
      </c>
      <c r="G627" s="116">
        <v>0.90008284169512009</v>
      </c>
      <c r="H627" s="116">
        <v>0.55138879456299139</v>
      </c>
      <c r="I627" s="116">
        <v>0.71663698236646023</v>
      </c>
      <c r="J627" s="116">
        <v>0.44532429561982001</v>
      </c>
      <c r="K627" s="94">
        <v>0.32239842556350817</v>
      </c>
      <c r="L627" s="95"/>
      <c r="M627" s="96">
        <v>626</v>
      </c>
      <c r="N627" s="119">
        <v>0.65416872961545747</v>
      </c>
      <c r="O627" s="119">
        <v>2.1850655364886871</v>
      </c>
      <c r="P627" s="119">
        <v>-0.32621617482399395</v>
      </c>
      <c r="Q627" s="119">
        <v>0.61918247071967769</v>
      </c>
      <c r="R627" s="119">
        <v>0.88677791903564873</v>
      </c>
      <c r="S627" s="119">
        <v>1.2820237453340679</v>
      </c>
      <c r="T627" s="119">
        <v>0.1291709136977949</v>
      </c>
      <c r="U627" s="116">
        <v>0.57287986991657203</v>
      </c>
      <c r="V627" s="116">
        <v>-0.13748355408840282</v>
      </c>
      <c r="W627" s="88">
        <v>-0.46100244473638358</v>
      </c>
      <c r="X627" s="50"/>
      <c r="Y627" s="89">
        <v>626</v>
      </c>
      <c r="Z627" s="116">
        <f>(幕後結果!$AB$2+幕後結果!$AB$4*幕後結果_最佳化!$N1628)*12/3</f>
        <v>0.76389312094785522</v>
      </c>
      <c r="AA627" s="116">
        <f>(幕後結果!$AC$2+幕後結果!$AC$4*幕後結果_最佳化!$O1628)*12/3</f>
        <v>1.6900984760692526</v>
      </c>
      <c r="AB627" s="116">
        <f>(幕後結果!$AD$2+幕後結果!$AD$4*幕後結果_最佳化!$P1628)*12/3</f>
        <v>0.59883308162163207</v>
      </c>
      <c r="AC627" s="116">
        <f>(幕後結果!$AE$2+幕後結果!$AE$4*幕後結果_最佳化!$Q1628)*12/3</f>
        <v>1.676995314837465</v>
      </c>
      <c r="AD627" s="116">
        <f>(幕後結果!$AF$2+幕後結果!$AF$4*幕後結果_最佳化!$R1628)*12/3</f>
        <v>0.75128305589151168</v>
      </c>
      <c r="AE627" s="116">
        <f>(幕後結果!$AG$2+幕後結果!$AG$4*幕後結果_最佳化!$S1628)*12/3</f>
        <v>2.3356216575475348</v>
      </c>
      <c r="AF627" s="116">
        <f>(幕後結果!$AH$2+幕後結果!$AH$4*幕後結果_最佳化!$T1628)*12/3</f>
        <v>1.4861346301018274</v>
      </c>
      <c r="AG627" s="116">
        <f>(幕後結果!$AI$2+幕後結果!$AI$4*幕後結果_最佳化!$U1628)*12/3</f>
        <v>0.23688397412014806</v>
      </c>
      <c r="AH627" s="116">
        <f>(幕後結果!$AJ$2+幕後結果!$AJ$4*幕後結果_最佳化!$V1628)*12/3</f>
        <v>0.99415157993287939</v>
      </c>
      <c r="AI627" s="90">
        <f>(幕後結果!$AK$2+幕後結果!$AK$4*幕後結果_最佳化!$W1628)*12/3</f>
        <v>0.11611282645219695</v>
      </c>
      <c r="AJ627" s="50"/>
      <c r="AK627" s="50"/>
      <c r="AL627" s="50"/>
      <c r="AM627" s="98">
        <v>626</v>
      </c>
      <c r="AN627" s="116">
        <f t="shared" si="118"/>
        <v>4.9621306798668399E-2</v>
      </c>
      <c r="AO627" s="116">
        <f t="shared" si="119"/>
        <v>0.18264629608567354</v>
      </c>
      <c r="AP627" s="116">
        <f t="shared" si="120"/>
        <v>0.12308666835132148</v>
      </c>
      <c r="AQ627" s="116">
        <f t="shared" si="121"/>
        <v>0.10693160763733195</v>
      </c>
      <c r="AR627" s="116">
        <f t="shared" si="122"/>
        <v>0.13770231064840066</v>
      </c>
      <c r="AS627" s="116">
        <f t="shared" si="123"/>
        <v>0.13516653850716603</v>
      </c>
      <c r="AT627" s="116">
        <f t="shared" si="124"/>
        <v>1.7104009240888458E-2</v>
      </c>
      <c r="AU627" s="116">
        <f t="shared" si="125"/>
        <v>2.2159510241034929E-3</v>
      </c>
      <c r="AV627" s="116">
        <f t="shared" si="126"/>
        <v>0.12596072561536009</v>
      </c>
      <c r="AW627" s="116">
        <f t="shared" si="127"/>
        <v>0.11956458609108586</v>
      </c>
      <c r="AX627" s="116">
        <f t="shared" si="128"/>
        <v>1.0000000000000002</v>
      </c>
      <c r="AY627" s="116">
        <f>SUMPRODUCT(AN627:AW627,幕後結果_最佳化!$Z$1005:$AI$1005)</f>
        <v>-7.3640793492540643E-2</v>
      </c>
      <c r="AZ627" s="116">
        <f>(SUMPRODUCT(AN627:AW627,MMULT(AN627:AW627,幕後結果!$AB$9:$AK$18)))*252</f>
        <v>5.1961002804509174E-2</v>
      </c>
      <c r="BA627" s="116">
        <f t="shared" si="129"/>
        <v>0.22794956197481314</v>
      </c>
      <c r="BB627" s="92">
        <f t="shared" si="130"/>
        <v>-0.51125693106362546</v>
      </c>
      <c r="BC627" s="50"/>
      <c r="BD627" s="50"/>
    </row>
    <row r="628" spans="1:56">
      <c r="A628" s="85">
        <v>627</v>
      </c>
      <c r="B628" s="116">
        <v>0.69278703263996344</v>
      </c>
      <c r="C628" s="116">
        <v>0.87951941193815486</v>
      </c>
      <c r="D628" s="116">
        <v>0.42718638892269056</v>
      </c>
      <c r="E628" s="116">
        <v>0.79841892525070723</v>
      </c>
      <c r="F628" s="116">
        <v>0.56894993415543027</v>
      </c>
      <c r="G628" s="116">
        <v>0.38125884252633346</v>
      </c>
      <c r="H628" s="116">
        <v>7.2121844988545236E-2</v>
      </c>
      <c r="I628" s="116">
        <v>0.56232193649902951</v>
      </c>
      <c r="J628" s="116">
        <v>0.66500161696380311</v>
      </c>
      <c r="K628" s="94">
        <v>0.91472773127491047</v>
      </c>
      <c r="L628" s="95"/>
      <c r="M628" s="96">
        <v>627</v>
      </c>
      <c r="N628" s="119">
        <v>0.50376584065484409</v>
      </c>
      <c r="O628" s="119">
        <v>1.1725877202772623</v>
      </c>
      <c r="P628" s="119">
        <v>-0.18354198646229639</v>
      </c>
      <c r="Q628" s="119">
        <v>0.83598711911264856</v>
      </c>
      <c r="R628" s="119">
        <v>0.17370140702616155</v>
      </c>
      <c r="S628" s="119">
        <v>-0.3021762804056895</v>
      </c>
      <c r="T628" s="119">
        <v>-1.4601687921655773</v>
      </c>
      <c r="U628" s="116">
        <v>0.15685880464368229</v>
      </c>
      <c r="V628" s="116">
        <v>0.4261524462270096</v>
      </c>
      <c r="W628" s="88">
        <v>1.3704562050550304</v>
      </c>
      <c r="X628" s="50"/>
      <c r="Y628" s="89">
        <v>627</v>
      </c>
      <c r="Z628" s="116">
        <f>(幕後結果!$AB$2+幕後結果!$AB$4*幕後結果_最佳化!$N1629)*12/3</f>
        <v>0.57716035446590208</v>
      </c>
      <c r="AA628" s="116">
        <f>(幕後結果!$AC$2+幕後結果!$AC$4*幕後結果_最佳化!$O1629)*12/3</f>
        <v>0.28176244153046914</v>
      </c>
      <c r="AB628" s="116">
        <f>(幕後結果!$AD$2+幕後結果!$AD$4*幕後結果_最佳化!$P1629)*12/3</f>
        <v>0.57425066968520022</v>
      </c>
      <c r="AC628" s="116">
        <f>(幕後結果!$AE$2+幕後結果!$AE$4*幕後結果_最佳化!$Q1629)*12/3</f>
        <v>1.6837039612602061</v>
      </c>
      <c r="AD628" s="116">
        <f>(幕後結果!$AF$2+幕後結果!$AF$4*幕後結果_最佳化!$R1629)*12/3</f>
        <v>0.19807590838835168</v>
      </c>
      <c r="AE628" s="116">
        <f>(幕後結果!$AG$2+幕後結果!$AG$4*幕後結果_最佳化!$S1629)*12/3</f>
        <v>0.96360251324978707</v>
      </c>
      <c r="AF628" s="116">
        <f>(幕後結果!$AH$2+幕後結果!$AH$4*幕後結果_最佳化!$T1629)*12/3</f>
        <v>-0.11065402125268675</v>
      </c>
      <c r="AG628" s="116">
        <f>(幕後結果!$AI$2+幕後結果!$AI$4*幕後結果_最佳化!$U1629)*12/3</f>
        <v>-0.48006353671152202</v>
      </c>
      <c r="AH628" s="116">
        <f>(幕後結果!$AJ$2+幕後結果!$AJ$4*幕後結果_最佳化!$V1629)*12/3</f>
        <v>0.64324386002568112</v>
      </c>
      <c r="AI628" s="90">
        <f>(幕後結果!$AK$2+幕後結果!$AK$4*幕後結果_最佳化!$W1629)*12/3</f>
        <v>0.43781332227628872</v>
      </c>
      <c r="AJ628" s="50"/>
      <c r="AK628" s="50"/>
      <c r="AL628" s="50"/>
      <c r="AM628" s="98">
        <v>627</v>
      </c>
      <c r="AN628" s="116">
        <f t="shared" si="118"/>
        <v>5.8969275753236954E-2</v>
      </c>
      <c r="AO628" s="116">
        <f t="shared" si="119"/>
        <v>0.19631376551631416</v>
      </c>
      <c r="AP628" s="116">
        <f t="shared" si="120"/>
        <v>1.1277294355011491E-2</v>
      </c>
      <c r="AQ628" s="116">
        <f t="shared" si="121"/>
        <v>5.8035944526283981E-2</v>
      </c>
      <c r="AR628" s="116">
        <f t="shared" si="122"/>
        <v>7.8153912685037952E-3</v>
      </c>
      <c r="AS628" s="116">
        <f t="shared" si="123"/>
        <v>0.20474918777942933</v>
      </c>
      <c r="AT628" s="116">
        <f t="shared" si="124"/>
        <v>0.20802630893318663</v>
      </c>
      <c r="AU628" s="116">
        <f t="shared" si="125"/>
        <v>0.10184730991080923</v>
      </c>
      <c r="AV628" s="116">
        <f t="shared" si="126"/>
        <v>0.12505211503600874</v>
      </c>
      <c r="AW628" s="116">
        <f t="shared" si="127"/>
        <v>2.7913406921215706E-2</v>
      </c>
      <c r="AX628" s="116">
        <f t="shared" si="128"/>
        <v>1</v>
      </c>
      <c r="AY628" s="116">
        <f>SUMPRODUCT(AN628:AW628,幕後結果_最佳化!$Z$1005:$AI$1005)</f>
        <v>2.3059644831218917E-2</v>
      </c>
      <c r="AZ628" s="116">
        <f>(SUMPRODUCT(AN628:AW628,MMULT(AN628:AW628,幕後結果!$AB$9:$AK$18)))*252</f>
        <v>5.9425380800053641E-2</v>
      </c>
      <c r="BA628" s="116">
        <f t="shared" si="129"/>
        <v>0.24377321592015322</v>
      </c>
      <c r="BB628" s="92">
        <f t="shared" si="130"/>
        <v>-8.1388577058768008E-2</v>
      </c>
      <c r="BC628" s="50"/>
      <c r="BD628" s="50"/>
    </row>
    <row r="629" spans="1:56">
      <c r="A629" s="85">
        <v>628</v>
      </c>
      <c r="B629" s="116">
        <v>0.14547586321559614</v>
      </c>
      <c r="C629" s="116">
        <v>4.9372992814187944E-2</v>
      </c>
      <c r="D629" s="116">
        <v>0.78807833779472536</v>
      </c>
      <c r="E629" s="116">
        <v>0.57958626172668271</v>
      </c>
      <c r="F629" s="116">
        <v>0.46054200100117804</v>
      </c>
      <c r="G629" s="116">
        <v>0.54028527606829457</v>
      </c>
      <c r="H629" s="116">
        <v>0.2544342258444281</v>
      </c>
      <c r="I629" s="116">
        <v>0.35320680298390328</v>
      </c>
      <c r="J629" s="116">
        <v>0.73847791883048775</v>
      </c>
      <c r="K629" s="94">
        <v>5.8312907268320835E-2</v>
      </c>
      <c r="L629" s="95"/>
      <c r="M629" s="96">
        <v>628</v>
      </c>
      <c r="N629" s="119">
        <v>-1.0560360907794357</v>
      </c>
      <c r="O629" s="119">
        <v>-1.6509637082266126</v>
      </c>
      <c r="P629" s="119">
        <v>0.79977128238726314</v>
      </c>
      <c r="Q629" s="119">
        <v>0.20083515074791333</v>
      </c>
      <c r="R629" s="119">
        <v>-9.9068349337164921E-2</v>
      </c>
      <c r="S629" s="119">
        <v>0.10115244316870846</v>
      </c>
      <c r="T629" s="119">
        <v>-0.66060065059539685</v>
      </c>
      <c r="U629" s="116">
        <v>-0.37667706911763499</v>
      </c>
      <c r="V629" s="116">
        <v>0.63865996513922163</v>
      </c>
      <c r="W629" s="88">
        <v>-1.5690949576505633</v>
      </c>
      <c r="X629" s="50"/>
      <c r="Y629" s="89">
        <v>628</v>
      </c>
      <c r="Z629" s="116">
        <f>(幕後結果!$AB$2+幕後結果!$AB$4*幕後結果_最佳化!$N1630)*12/3</f>
        <v>-1.3594123525709414</v>
      </c>
      <c r="AA629" s="116">
        <f>(幕後結果!$AC$2+幕後結果!$AC$4*幕後結果_最佳化!$O1630)*12/3</f>
        <v>-3.744820847966233</v>
      </c>
      <c r="AB629" s="116">
        <f>(幕後結果!$AD$2+幕後結果!$AD$4*幕後結果_最佳化!$P1630)*12/3</f>
        <v>0.66919045567969493</v>
      </c>
      <c r="AC629" s="116">
        <f>(幕後結果!$AE$2+幕後結果!$AE$4*幕後結果_最佳化!$Q1630)*12/3</f>
        <v>0.87347359503704436</v>
      </c>
      <c r="AD629" s="116">
        <f>(幕後結果!$AF$2+幕後結果!$AF$4*幕後結果_最佳化!$R1630)*12/3</f>
        <v>-0.19304440550676852</v>
      </c>
      <c r="AE629" s="116">
        <f>(幕後結果!$AG$2+幕後結果!$AG$4*幕後結果_最佳化!$S1630)*12/3</f>
        <v>4.1823383786052104E-3</v>
      </c>
      <c r="AF629" s="116">
        <f>(幕後結果!$AH$2+幕後結果!$AH$4*幕後結果_最佳化!$T1630)*12/3</f>
        <v>0.35439282324597388</v>
      </c>
      <c r="AG629" s="116">
        <f>(幕後結果!$AI$2+幕後結果!$AI$4*幕後結果_最佳化!$U1630)*12/3</f>
        <v>-1.7582948645403373</v>
      </c>
      <c r="AH629" s="116">
        <f>(幕後結果!$AJ$2+幕後結果!$AJ$4*幕後結果_最佳化!$V1630)*12/3</f>
        <v>-0.25914010238054846</v>
      </c>
      <c r="AI629" s="90">
        <f>(幕後結果!$AK$2+幕後結果!$AK$4*幕後結果_最佳化!$W1630)*12/3</f>
        <v>-1.612027425608259</v>
      </c>
      <c r="AJ629" s="50"/>
      <c r="AK629" s="50"/>
      <c r="AL629" s="50"/>
      <c r="AM629" s="98">
        <v>628</v>
      </c>
      <c r="AN629" s="116">
        <f t="shared" si="118"/>
        <v>5.4646647113223992E-2</v>
      </c>
      <c r="AO629" s="116">
        <f t="shared" si="119"/>
        <v>0.14716669569269561</v>
      </c>
      <c r="AP629" s="116">
        <f t="shared" si="120"/>
        <v>0.19655198333086099</v>
      </c>
      <c r="AQ629" s="116">
        <f t="shared" si="121"/>
        <v>8.0950654569752617E-3</v>
      </c>
      <c r="AR629" s="116">
        <f t="shared" si="122"/>
        <v>2.397436796787808E-2</v>
      </c>
      <c r="AS629" s="116">
        <f t="shared" si="123"/>
        <v>0.17430363679651101</v>
      </c>
      <c r="AT629" s="116">
        <f t="shared" si="124"/>
        <v>9.447675138946697E-2</v>
      </c>
      <c r="AU629" s="116">
        <f t="shared" si="125"/>
        <v>0.22494793055440909</v>
      </c>
      <c r="AV629" s="116">
        <f t="shared" si="126"/>
        <v>4.7086383979270501E-3</v>
      </c>
      <c r="AW629" s="116">
        <f t="shared" si="127"/>
        <v>7.1128283300052025E-2</v>
      </c>
      <c r="AX629" s="116">
        <f t="shared" si="128"/>
        <v>1</v>
      </c>
      <c r="AY629" s="116">
        <f>SUMPRODUCT(AN629:AW629,幕後結果_最佳化!$Z$1005:$AI$1005)</f>
        <v>-0.15407802098793402</v>
      </c>
      <c r="AZ629" s="116">
        <f>(SUMPRODUCT(AN629:AW629,MMULT(AN629:AW629,幕後結果!$AB$9:$AK$18)))*252</f>
        <v>5.9539189647702197E-2</v>
      </c>
      <c r="BA629" s="116">
        <f t="shared" si="129"/>
        <v>0.2440065360757826</v>
      </c>
      <c r="BB629" s="92">
        <f t="shared" si="130"/>
        <v>-0.80726534688709051</v>
      </c>
      <c r="BC629" s="50"/>
      <c r="BD629" s="50"/>
    </row>
    <row r="630" spans="1:56">
      <c r="A630" s="85">
        <v>629</v>
      </c>
      <c r="B630" s="116">
        <v>0.44979645109330479</v>
      </c>
      <c r="C630" s="116">
        <v>0.84801005489768877</v>
      </c>
      <c r="D630" s="116">
        <v>3.7854256415801091E-2</v>
      </c>
      <c r="E630" s="116">
        <v>0.35328697806230203</v>
      </c>
      <c r="F630" s="116">
        <v>0.55689306161667229</v>
      </c>
      <c r="G630" s="116">
        <v>0.87793529944896997</v>
      </c>
      <c r="H630" s="116">
        <v>0.70649047743840088</v>
      </c>
      <c r="I630" s="116">
        <v>0.99836283608762222</v>
      </c>
      <c r="J630" s="116">
        <v>0.15077431109158401</v>
      </c>
      <c r="K630" s="94">
        <v>0.62949230415698154</v>
      </c>
      <c r="L630" s="95"/>
      <c r="M630" s="96">
        <v>629</v>
      </c>
      <c r="N630" s="119">
        <v>-0.12617562928063097</v>
      </c>
      <c r="O630" s="119">
        <v>1.0279360929602597</v>
      </c>
      <c r="P630" s="119">
        <v>-1.7761480826820484</v>
      </c>
      <c r="Q630" s="119">
        <v>-0.37646133354866418</v>
      </c>
      <c r="R630" s="119">
        <v>0.1430966169036309</v>
      </c>
      <c r="S630" s="119">
        <v>1.1647272842652949</v>
      </c>
      <c r="T630" s="119">
        <v>0.54316087070131081</v>
      </c>
      <c r="U630" s="116">
        <v>2.9407366485372455</v>
      </c>
      <c r="V630" s="116">
        <v>-1.0331181251051125</v>
      </c>
      <c r="W630" s="88">
        <v>0.33050900219658902</v>
      </c>
      <c r="X630" s="50"/>
      <c r="Y630" s="89">
        <v>629</v>
      </c>
      <c r="Z630" s="116">
        <f>(幕後結果!$AB$2+幕後結果!$AB$4*幕後結果_最佳化!$N1631)*12/3</f>
        <v>-0.20494372754786694</v>
      </c>
      <c r="AA630" s="116">
        <f>(幕後結果!$AC$2+幕後結果!$AC$4*幕後結果_最佳化!$O1631)*12/3</f>
        <v>2.7689438901110419E-2</v>
      </c>
      <c r="AB630" s="116">
        <f>(幕後結果!$AD$2+幕後結果!$AD$4*幕後結果_最佳化!$P1631)*12/3</f>
        <v>-1.0092771009246864</v>
      </c>
      <c r="AC630" s="116">
        <f>(幕後結果!$AE$2+幕後結果!$AE$4*幕後結果_最佳化!$Q1631)*12/3</f>
        <v>0.36650487500335349</v>
      </c>
      <c r="AD630" s="116">
        <f>(幕後結果!$AF$2+幕後結果!$AF$4*幕後結果_最佳化!$R1631)*12/3</f>
        <v>-6.9815502358032966E-2</v>
      </c>
      <c r="AE630" s="116">
        <f>(幕後結果!$AG$2+幕後結果!$AG$4*幕後結果_最佳化!$S1631)*12/3</f>
        <v>0.89714156842354809</v>
      </c>
      <c r="AF630" s="116">
        <f>(幕後結果!$AH$2+幕後結果!$AH$4*幕後結果_最佳化!$T1631)*12/3</f>
        <v>1.5207954574894214</v>
      </c>
      <c r="AG630" s="116">
        <f>(幕後結果!$AI$2+幕後結果!$AI$4*幕後結果_最佳化!$U1631)*12/3</f>
        <v>2.5281394452476098</v>
      </c>
      <c r="AH630" s="116">
        <f>(幕後結果!$AJ$2+幕後結果!$AJ$4*幕後結果_最佳化!$V1631)*12/3</f>
        <v>-3.8773719042098448E-2</v>
      </c>
      <c r="AI630" s="90">
        <f>(幕後結果!$AK$2+幕後結果!$AK$4*幕後結果_最佳化!$W1631)*12/3</f>
        <v>-2.3606548549127804E-2</v>
      </c>
      <c r="AJ630" s="50"/>
      <c r="AK630" s="50"/>
      <c r="AL630" s="50"/>
      <c r="AM630" s="98">
        <v>629</v>
      </c>
      <c r="AN630" s="116">
        <f t="shared" si="118"/>
        <v>2.6980498682832824E-2</v>
      </c>
      <c r="AO630" s="116">
        <f t="shared" si="119"/>
        <v>0.18343821047036168</v>
      </c>
      <c r="AP630" s="116">
        <f t="shared" si="120"/>
        <v>6.3825712719087463E-2</v>
      </c>
      <c r="AQ630" s="116">
        <f t="shared" si="121"/>
        <v>0.20685783412959077</v>
      </c>
      <c r="AR630" s="116">
        <f t="shared" si="122"/>
        <v>2.6481493894853967E-2</v>
      </c>
      <c r="AS630" s="116">
        <f t="shared" si="123"/>
        <v>0.16901111403139954</v>
      </c>
      <c r="AT630" s="116">
        <f t="shared" si="124"/>
        <v>1.6139825473892234E-2</v>
      </c>
      <c r="AU630" s="116">
        <f t="shared" si="125"/>
        <v>9.0215470841867623E-2</v>
      </c>
      <c r="AV630" s="116">
        <f t="shared" si="126"/>
        <v>9.466138483455519E-2</v>
      </c>
      <c r="AW630" s="116">
        <f t="shared" si="127"/>
        <v>0.12238845492155842</v>
      </c>
      <c r="AX630" s="116">
        <f t="shared" si="128"/>
        <v>0.99999999999999978</v>
      </c>
      <c r="AY630" s="116">
        <f>SUMPRODUCT(AN630:AW630,幕後結果_最佳化!$Z$1005:$AI$1005)</f>
        <v>-7.2153151446312527E-2</v>
      </c>
      <c r="AZ630" s="116">
        <f>(SUMPRODUCT(AN630:AW630,MMULT(AN630:AW630,幕後結果!$AB$9:$AK$18)))*252</f>
        <v>5.6356464681320641E-2</v>
      </c>
      <c r="BA630" s="116">
        <f t="shared" si="129"/>
        <v>0.23739516566543775</v>
      </c>
      <c r="BB630" s="92">
        <f t="shared" si="130"/>
        <v>-0.48464824936013035</v>
      </c>
      <c r="BC630" s="50"/>
      <c r="BD630" s="50"/>
    </row>
    <row r="631" spans="1:56">
      <c r="A631" s="85">
        <v>630</v>
      </c>
      <c r="B631" s="116">
        <v>0.27380776007907759</v>
      </c>
      <c r="C631" s="116">
        <v>0.33124143752616453</v>
      </c>
      <c r="D631" s="116">
        <v>5.1528008282019311E-2</v>
      </c>
      <c r="E631" s="116">
        <v>0.98866246606421271</v>
      </c>
      <c r="F631" s="116">
        <v>0.6070442295560079</v>
      </c>
      <c r="G631" s="116">
        <v>0.43303261423186301</v>
      </c>
      <c r="H631" s="116">
        <v>3.8738707537408601E-2</v>
      </c>
      <c r="I631" s="116">
        <v>0.15499540979606974</v>
      </c>
      <c r="J631" s="116">
        <v>0.87083718228217677</v>
      </c>
      <c r="K631" s="94">
        <v>0.45570406135358899</v>
      </c>
      <c r="L631" s="95"/>
      <c r="M631" s="96">
        <v>630</v>
      </c>
      <c r="N631" s="119">
        <v>-0.60133704553259271</v>
      </c>
      <c r="O631" s="119">
        <v>-0.4364877639532343</v>
      </c>
      <c r="P631" s="119">
        <v>-1.6302152281406774</v>
      </c>
      <c r="Q631" s="119">
        <v>2.2788653981294846</v>
      </c>
      <c r="R631" s="119">
        <v>0.27162348349722626</v>
      </c>
      <c r="S631" s="119">
        <v>-0.1686585442335817</v>
      </c>
      <c r="T631" s="119">
        <v>-1.765514025917214</v>
      </c>
      <c r="U631" s="116">
        <v>-1.0152412966888766</v>
      </c>
      <c r="V631" s="116">
        <v>1.130357450858225</v>
      </c>
      <c r="W631" s="88">
        <v>-0.11126258661355812</v>
      </c>
      <c r="X631" s="50"/>
      <c r="Y631" s="89">
        <v>630</v>
      </c>
      <c r="Z631" s="116">
        <f>(幕後結果!$AB$2+幕後結果!$AB$4*幕後結果_最佳化!$N1632)*12/3</f>
        <v>-0.79488057248072808</v>
      </c>
      <c r="AA631" s="116">
        <f>(幕後結果!$AC$2+幕後結果!$AC$4*幕後結果_最佳化!$O1632)*12/3</f>
        <v>-2.0316778677143899</v>
      </c>
      <c r="AB631" s="116">
        <f>(幕後結果!$AD$2+幕後結果!$AD$4*幕後結果_最佳化!$P1632)*12/3</f>
        <v>-1.1747505365229718</v>
      </c>
      <c r="AC631" s="116">
        <f>(幕後結果!$AE$2+幕後結果!$AE$4*幕後結果_最佳化!$Q1632)*12/3</f>
        <v>2.0447433646165827</v>
      </c>
      <c r="AD631" s="116">
        <f>(幕後結果!$AF$2+幕後結果!$AF$4*幕後結果_最佳化!$R1632)*12/3</f>
        <v>0.10871700112213972</v>
      </c>
      <c r="AE631" s="116">
        <f>(幕後結果!$AG$2+幕後結果!$AG$4*幕後結果_最佳化!$S1632)*12/3</f>
        <v>0.94879558624874305</v>
      </c>
      <c r="AF631" s="116">
        <f>(幕後結果!$AH$2+幕後結果!$AH$4*幕後結果_最佳化!$T1632)*12/3</f>
        <v>-0.86875145505313467</v>
      </c>
      <c r="AG631" s="116">
        <f>(幕後結果!$AI$2+幕後結果!$AI$4*幕後結果_最佳化!$U1632)*12/3</f>
        <v>-2.3066375619959008</v>
      </c>
      <c r="AH631" s="116">
        <f>(幕後結果!$AJ$2+幕後結果!$AJ$4*幕後結果_最佳化!$V1632)*12/3</f>
        <v>8.628205555613605E-2</v>
      </c>
      <c r="AI631" s="90">
        <f>(幕後結果!$AK$2+幕後結果!$AK$4*幕後結果_最佳化!$W1632)*12/3</f>
        <v>-0.61253582388346817</v>
      </c>
      <c r="AJ631" s="50"/>
      <c r="AK631" s="50"/>
      <c r="AL631" s="50"/>
      <c r="AM631" s="98">
        <v>630</v>
      </c>
      <c r="AN631" s="116">
        <f t="shared" si="118"/>
        <v>5.3547759003515168E-2</v>
      </c>
      <c r="AO631" s="116">
        <f t="shared" si="119"/>
        <v>1.9440847807776683E-2</v>
      </c>
      <c r="AP631" s="116">
        <f t="shared" si="120"/>
        <v>2.3296080022486232E-2</v>
      </c>
      <c r="AQ631" s="116">
        <f t="shared" si="121"/>
        <v>0.21374868105423073</v>
      </c>
      <c r="AR631" s="116">
        <f t="shared" si="122"/>
        <v>0.1141268001278454</v>
      </c>
      <c r="AS631" s="116">
        <f t="shared" si="123"/>
        <v>0.20601177686442571</v>
      </c>
      <c r="AT631" s="116">
        <f t="shared" si="124"/>
        <v>1.2753330983062172E-2</v>
      </c>
      <c r="AU631" s="116">
        <f t="shared" si="125"/>
        <v>4.873475570942537E-2</v>
      </c>
      <c r="AV631" s="116">
        <f t="shared" si="126"/>
        <v>8.536820400869144E-2</v>
      </c>
      <c r="AW631" s="116">
        <f t="shared" si="127"/>
        <v>0.222971764418541</v>
      </c>
      <c r="AX631" s="116">
        <f t="shared" si="128"/>
        <v>0.99999999999999978</v>
      </c>
      <c r="AY631" s="116">
        <f>SUMPRODUCT(AN631:AW631,幕後結果_最佳化!$Z$1005:$AI$1005)</f>
        <v>0.12979243122316031</v>
      </c>
      <c r="AZ631" s="116">
        <f>(SUMPRODUCT(AN631:AW631,MMULT(AN631:AW631,幕後結果!$AB$9:$AK$18)))*252</f>
        <v>4.5004226436635597E-2</v>
      </c>
      <c r="BA631" s="116">
        <f t="shared" si="129"/>
        <v>0.21214199592875427</v>
      </c>
      <c r="BB631" s="92">
        <f t="shared" si="130"/>
        <v>0.40959561468603439</v>
      </c>
      <c r="BC631" s="50"/>
      <c r="BD631" s="50"/>
    </row>
    <row r="632" spans="1:56">
      <c r="A632" s="85">
        <v>631</v>
      </c>
      <c r="B632" s="116">
        <v>0.89744355973460399</v>
      </c>
      <c r="C632" s="116">
        <v>0.79204259867263005</v>
      </c>
      <c r="D632" s="116">
        <v>0.58785397000708595</v>
      </c>
      <c r="E632" s="116">
        <v>1.0476661304031687E-2</v>
      </c>
      <c r="F632" s="116">
        <v>0.68868296277665797</v>
      </c>
      <c r="G632" s="116">
        <v>2.8013867891606647E-2</v>
      </c>
      <c r="H632" s="116">
        <v>0.66875624538417555</v>
      </c>
      <c r="I632" s="116">
        <v>0.61210051464529291</v>
      </c>
      <c r="J632" s="116">
        <v>0.91469886643791498</v>
      </c>
      <c r="K632" s="94">
        <v>0.54894123114840232</v>
      </c>
      <c r="L632" s="95"/>
      <c r="M632" s="96">
        <v>631</v>
      </c>
      <c r="N632" s="119">
        <v>1.2671186146615028</v>
      </c>
      <c r="O632" s="119">
        <v>0.8135290413892643</v>
      </c>
      <c r="P632" s="119">
        <v>0.22202803396349707</v>
      </c>
      <c r="Q632" s="119">
        <v>-2.3088244874559192</v>
      </c>
      <c r="R632" s="119">
        <v>0.49212062241189375</v>
      </c>
      <c r="S632" s="119">
        <v>-1.9108198507605876</v>
      </c>
      <c r="T632" s="119">
        <v>0.43648137538701604</v>
      </c>
      <c r="U632" s="116">
        <v>0.28479791367619345</v>
      </c>
      <c r="V632" s="116">
        <v>1.3702711763462352</v>
      </c>
      <c r="W632" s="88">
        <v>0.12298681639063495</v>
      </c>
      <c r="X632" s="50"/>
      <c r="Y632" s="89">
        <v>631</v>
      </c>
      <c r="Z632" s="116">
        <f>(幕後結果!$AB$2+幕後結果!$AB$4*幕後結果_最佳化!$N1633)*12/3</f>
        <v>1.524901293998419</v>
      </c>
      <c r="AA632" s="116">
        <f>(幕後結果!$AC$2+幕後結果!$AC$4*幕後結果_最佳化!$O1633)*12/3</f>
        <v>-0.14672264124230838</v>
      </c>
      <c r="AB632" s="116">
        <f>(幕後結果!$AD$2+幕後結果!$AD$4*幕後結果_最佳化!$P1633)*12/3</f>
        <v>1.1188918375705046</v>
      </c>
      <c r="AC632" s="116">
        <f>(幕後結果!$AE$2+幕後結果!$AE$4*幕後結果_最佳化!$Q1633)*12/3</f>
        <v>-0.51781664823747864</v>
      </c>
      <c r="AD632" s="116">
        <f>(幕後結果!$AF$2+幕後結果!$AF$4*幕後結果_最佳化!$R1633)*12/3</f>
        <v>0.12162536410163576</v>
      </c>
      <c r="AE632" s="116">
        <f>(幕後結果!$AG$2+幕後結果!$AG$4*幕後結果_最佳化!$S1633)*12/3</f>
        <v>-1.7664952414245914</v>
      </c>
      <c r="AF632" s="116">
        <f>(幕後結果!$AH$2+幕後結果!$AH$4*幕後結果_最佳化!$T1633)*12/3</f>
        <v>2.3027281517065612</v>
      </c>
      <c r="AG632" s="116">
        <f>(幕後結果!$AI$2+幕後結果!$AI$4*幕後結果_最佳化!$U1633)*12/3</f>
        <v>0.12313893914416085</v>
      </c>
      <c r="AH632" s="116">
        <f>(幕後結果!$AJ$2+幕後結果!$AJ$4*幕後結果_最佳化!$V1633)*12/3</f>
        <v>1.7144662309928256</v>
      </c>
      <c r="AI632" s="90">
        <f>(幕後結果!$AK$2+幕後結果!$AK$4*幕後結果_最佳化!$W1633)*12/3</f>
        <v>-8.9888770445134436E-2</v>
      </c>
      <c r="AJ632" s="50"/>
      <c r="AK632" s="50"/>
      <c r="AL632" s="50"/>
      <c r="AM632" s="98">
        <v>631</v>
      </c>
      <c r="AN632" s="116">
        <f t="shared" si="118"/>
        <v>0.112907544491491</v>
      </c>
      <c r="AO632" s="116">
        <f t="shared" si="119"/>
        <v>0.10470012681169012</v>
      </c>
      <c r="AP632" s="116">
        <f t="shared" si="120"/>
        <v>9.1693780806083688E-2</v>
      </c>
      <c r="AQ632" s="116">
        <f t="shared" si="121"/>
        <v>5.0814532083572179E-2</v>
      </c>
      <c r="AR632" s="116">
        <f t="shared" si="122"/>
        <v>6.8020819596971788E-2</v>
      </c>
      <c r="AS632" s="116">
        <f t="shared" si="123"/>
        <v>0.12077675509421905</v>
      </c>
      <c r="AT632" s="116">
        <f t="shared" si="124"/>
        <v>0.17856297342583091</v>
      </c>
      <c r="AU632" s="116">
        <f t="shared" si="125"/>
        <v>4.3269784617605431E-2</v>
      </c>
      <c r="AV632" s="116">
        <f t="shared" si="126"/>
        <v>0.13469066725078249</v>
      </c>
      <c r="AW632" s="116">
        <f t="shared" si="127"/>
        <v>9.4563015821753291E-2</v>
      </c>
      <c r="AX632" s="116">
        <f t="shared" si="128"/>
        <v>1</v>
      </c>
      <c r="AY632" s="116">
        <f>SUMPRODUCT(AN632:AW632,幕後結果_最佳化!$Z$1005:$AI$1005)</f>
        <v>0.12953873256854903</v>
      </c>
      <c r="AZ632" s="116">
        <f>(SUMPRODUCT(AN632:AW632,MMULT(AN632:AW632,幕後結果!$AB$9:$AK$18)))*252</f>
        <v>4.7448348815644338E-2</v>
      </c>
      <c r="BA632" s="116">
        <f t="shared" si="129"/>
        <v>0.21782641900293989</v>
      </c>
      <c r="BB632" s="92">
        <f t="shared" si="130"/>
        <v>0.39774207814241175</v>
      </c>
      <c r="BC632" s="50"/>
      <c r="BD632" s="50"/>
    </row>
    <row r="633" spans="1:56">
      <c r="A633" s="85">
        <v>632</v>
      </c>
      <c r="B633" s="116">
        <v>0.24151417493282468</v>
      </c>
      <c r="C633" s="116">
        <v>0.30665177514194664</v>
      </c>
      <c r="D633" s="116">
        <v>0.65430876088322076</v>
      </c>
      <c r="E633" s="116">
        <v>0.34038250332869135</v>
      </c>
      <c r="F633" s="116">
        <v>0.68626654898373651</v>
      </c>
      <c r="G633" s="116">
        <v>0.38395722307824465</v>
      </c>
      <c r="H633" s="116">
        <v>3.2656228010385036E-2</v>
      </c>
      <c r="I633" s="116">
        <v>0.31437506594354248</v>
      </c>
      <c r="J633" s="116">
        <v>0.45443409228576059</v>
      </c>
      <c r="K633" s="94">
        <v>0.94243567361087166</v>
      </c>
      <c r="L633" s="95"/>
      <c r="M633" s="96">
        <v>632</v>
      </c>
      <c r="N633" s="119">
        <v>-0.70144018698133292</v>
      </c>
      <c r="O633" s="119">
        <v>-0.50536349987130269</v>
      </c>
      <c r="P633" s="119">
        <v>0.39697963502643369</v>
      </c>
      <c r="Q633" s="119">
        <v>-0.41141943323484126</v>
      </c>
      <c r="R633" s="119">
        <v>0.48529528157601048</v>
      </c>
      <c r="S633" s="119">
        <v>-0.29510398431001089</v>
      </c>
      <c r="T633" s="119">
        <v>-1.8431133948628786</v>
      </c>
      <c r="U633" s="116">
        <v>-0.48348679740452422</v>
      </c>
      <c r="V633" s="116">
        <v>-0.11446626834345656</v>
      </c>
      <c r="W633" s="88">
        <v>1.5755538767693862</v>
      </c>
      <c r="X633" s="50"/>
      <c r="Y633" s="89">
        <v>632</v>
      </c>
      <c r="Z633" s="116">
        <f>(幕後結果!$AB$2+幕後結果!$AB$4*幕後結果_最佳化!$N1634)*12/3</f>
        <v>-0.91916366747601508</v>
      </c>
      <c r="AA633" s="116">
        <f>(幕後結果!$AC$2+幕後結果!$AC$4*幕後結果_最佳化!$O1634)*12/3</f>
        <v>-2.1352911235872534</v>
      </c>
      <c r="AB633" s="116">
        <f>(幕後結果!$AD$2+幕後結果!$AD$4*幕後結果_最佳化!$P1634)*12/3</f>
        <v>0.54354495033992467</v>
      </c>
      <c r="AC633" s="116">
        <f>(幕後結果!$AE$2+幕後結果!$AE$4*幕後結果_最佳化!$Q1634)*12/3</f>
        <v>0.55387957380419839</v>
      </c>
      <c r="AD633" s="116">
        <f>(幕後結果!$AF$2+幕後結果!$AF$4*幕後結果_最佳化!$R1634)*12/3</f>
        <v>0.22224900025518787</v>
      </c>
      <c r="AE633" s="116">
        <f>(幕後結果!$AG$2+幕後結果!$AG$4*幕後結果_最佳化!$S1634)*12/3</f>
        <v>-0.26938124206065839</v>
      </c>
      <c r="AF633" s="116">
        <f>(幕後結果!$AH$2+幕後結果!$AH$4*幕後結果_最佳化!$T1634)*12/3</f>
        <v>-0.48721817988863947</v>
      </c>
      <c r="AG633" s="116">
        <f>(幕後結果!$AI$2+幕後結果!$AI$4*幕後結果_最佳化!$U1634)*12/3</f>
        <v>-1.6768566071452282</v>
      </c>
      <c r="AH633" s="116">
        <f>(幕後結果!$AJ$2+幕後結果!$AJ$4*幕後結果_最佳化!$V1634)*12/3</f>
        <v>-0.59373456693351045</v>
      </c>
      <c r="AI633" s="90">
        <f>(幕後結果!$AK$2+幕後結果!$AK$4*幕後結果_最佳化!$W1634)*12/3</f>
        <v>-5.5239007632559067E-2</v>
      </c>
      <c r="AJ633" s="50"/>
      <c r="AK633" s="50"/>
      <c r="AL633" s="50"/>
      <c r="AM633" s="98">
        <v>632</v>
      </c>
      <c r="AN633" s="116">
        <f t="shared" si="118"/>
        <v>0.18416776956777237</v>
      </c>
      <c r="AO633" s="116">
        <f t="shared" si="119"/>
        <v>0.19548997440542823</v>
      </c>
      <c r="AP633" s="116">
        <f t="shared" si="120"/>
        <v>0.18516674351112836</v>
      </c>
      <c r="AQ633" s="116">
        <f t="shared" si="121"/>
        <v>2.467058563778534E-2</v>
      </c>
      <c r="AR633" s="116">
        <f t="shared" si="122"/>
        <v>5.5192353064762029E-2</v>
      </c>
      <c r="AS633" s="116">
        <f t="shared" si="123"/>
        <v>0.11501516718737068</v>
      </c>
      <c r="AT633" s="116">
        <f t="shared" si="124"/>
        <v>6.8332225413130554E-2</v>
      </c>
      <c r="AU633" s="116">
        <f t="shared" si="125"/>
        <v>7.62877251805196E-2</v>
      </c>
      <c r="AV633" s="116">
        <f t="shared" si="126"/>
        <v>4.8508843072827143E-2</v>
      </c>
      <c r="AW633" s="116">
        <f t="shared" si="127"/>
        <v>4.7168612959275727E-2</v>
      </c>
      <c r="AX633" s="116">
        <f t="shared" si="128"/>
        <v>1</v>
      </c>
      <c r="AY633" s="116">
        <f>SUMPRODUCT(AN633:AW633,幕後結果_最佳化!$Z$1005:$AI$1005)</f>
        <v>-0.12425796503098305</v>
      </c>
      <c r="AZ633" s="116">
        <f>(SUMPRODUCT(AN633:AW633,MMULT(AN633:AW633,幕後結果!$AB$9:$AK$18)))*252</f>
        <v>6.1928346767030594E-2</v>
      </c>
      <c r="BA633" s="116">
        <f t="shared" si="129"/>
        <v>0.24885406721014344</v>
      </c>
      <c r="BB633" s="92">
        <f t="shared" si="130"/>
        <v>-0.6717108018565251</v>
      </c>
      <c r="BC633" s="50"/>
      <c r="BD633" s="50"/>
    </row>
    <row r="634" spans="1:56">
      <c r="A634" s="85">
        <v>633</v>
      </c>
      <c r="B634" s="116">
        <v>0.68027368442129976</v>
      </c>
      <c r="C634" s="116">
        <v>0.36996135937695795</v>
      </c>
      <c r="D634" s="116">
        <v>0.86754942425290116</v>
      </c>
      <c r="E634" s="116">
        <v>0.31725330492376269</v>
      </c>
      <c r="F634" s="116">
        <v>0.81057719465457412</v>
      </c>
      <c r="G634" s="116">
        <v>0.55469000796205936</v>
      </c>
      <c r="H634" s="116">
        <v>0.25734884234844158</v>
      </c>
      <c r="I634" s="116">
        <v>0.14021335596660056</v>
      </c>
      <c r="J634" s="116">
        <v>0.40626066790464743</v>
      </c>
      <c r="K634" s="94">
        <v>0.314204595693657</v>
      </c>
      <c r="L634" s="95"/>
      <c r="M634" s="96">
        <v>633</v>
      </c>
      <c r="N634" s="119">
        <v>0.46846424950360732</v>
      </c>
      <c r="O634" s="119">
        <v>-0.33195568872599379</v>
      </c>
      <c r="P634" s="119">
        <v>1.1148816258062784</v>
      </c>
      <c r="Q634" s="119">
        <v>-0.4753933831404793</v>
      </c>
      <c r="R634" s="119">
        <v>0.88002528762851762</v>
      </c>
      <c r="S634" s="119">
        <v>0.1375197483965252</v>
      </c>
      <c r="T634" s="119">
        <v>-0.65154043413875695</v>
      </c>
      <c r="U634" s="116">
        <v>-1.0793612639192558</v>
      </c>
      <c r="V634" s="116">
        <v>-0.23717460599131826</v>
      </c>
      <c r="W634" s="88">
        <v>-0.48396713790298512</v>
      </c>
      <c r="X634" s="50"/>
      <c r="Y634" s="89">
        <v>633</v>
      </c>
      <c r="Z634" s="116">
        <f>(幕後結果!$AB$2+幕後結果!$AB$4*幕後結果_最佳化!$N1635)*12/3</f>
        <v>0.53333164996135274</v>
      </c>
      <c r="AA634" s="116">
        <f>(幕後結果!$AC$2+幕後結果!$AC$4*幕後結果_最佳化!$O1635)*12/3</f>
        <v>-1.794675280349092</v>
      </c>
      <c r="AB634" s="116">
        <f>(幕後結果!$AD$2+幕後結果!$AD$4*幕後結果_最佳化!$P1635)*12/3</f>
        <v>1.5351739623226024</v>
      </c>
      <c r="AC634" s="116">
        <f>(幕後結果!$AE$2+幕後結果!$AE$4*幕後結果_最佳化!$Q1635)*12/3</f>
        <v>0.77641384046864348</v>
      </c>
      <c r="AD634" s="116">
        <f>(幕後結果!$AF$2+幕後結果!$AF$4*幕後結果_最佳化!$R1635)*12/3</f>
        <v>0.52639172936353051</v>
      </c>
      <c r="AE634" s="116">
        <f>(幕後結果!$AG$2+幕後結果!$AG$4*幕後結果_最佳化!$S1635)*12/3</f>
        <v>0.47592183228229606</v>
      </c>
      <c r="AF634" s="116">
        <f>(幕後結果!$AH$2+幕後結果!$AH$4*幕後結果_最佳化!$T1635)*12/3</f>
        <v>1.0119539974746043</v>
      </c>
      <c r="AG634" s="116">
        <f>(幕後結果!$AI$2+幕後結果!$AI$4*幕後結果_最佳化!$U1635)*12/3</f>
        <v>-1.6836275724713261</v>
      </c>
      <c r="AH634" s="116">
        <f>(幕後結果!$AJ$2+幕後結果!$AJ$4*幕後結果_最佳化!$V1635)*12/3</f>
        <v>-0.12136540478557423</v>
      </c>
      <c r="AI634" s="90">
        <f>(幕後結果!$AK$2+幕後結果!$AK$4*幕後結果_最佳化!$W1635)*12/3</f>
        <v>-0.52331785482950854</v>
      </c>
      <c r="AJ634" s="50"/>
      <c r="AK634" s="50"/>
      <c r="AL634" s="50"/>
      <c r="AM634" s="98">
        <v>633</v>
      </c>
      <c r="AN634" s="116">
        <f t="shared" si="118"/>
        <v>0.13609103935826061</v>
      </c>
      <c r="AO634" s="116">
        <f t="shared" si="119"/>
        <v>3.7455467320067375E-2</v>
      </c>
      <c r="AP634" s="116">
        <f t="shared" si="120"/>
        <v>0.11237711722263573</v>
      </c>
      <c r="AQ634" s="116">
        <f t="shared" si="121"/>
        <v>8.7839900790768283E-2</v>
      </c>
      <c r="AR634" s="116">
        <f t="shared" si="122"/>
        <v>0.12585935294058917</v>
      </c>
      <c r="AS634" s="116">
        <f t="shared" si="123"/>
        <v>0.11876335673030319</v>
      </c>
      <c r="AT634" s="116">
        <f t="shared" si="124"/>
        <v>7.9070926964952375E-3</v>
      </c>
      <c r="AU634" s="116">
        <f t="shared" si="125"/>
        <v>0.12753642446640581</v>
      </c>
      <c r="AV634" s="116">
        <f t="shared" si="126"/>
        <v>0.12735833042736777</v>
      </c>
      <c r="AW634" s="116">
        <f t="shared" si="127"/>
        <v>0.11881191804710678</v>
      </c>
      <c r="AX634" s="116">
        <f t="shared" si="128"/>
        <v>0.99999999999999989</v>
      </c>
      <c r="AY634" s="116">
        <f>SUMPRODUCT(AN634:AW634,幕後結果_最佳化!$Z$1005:$AI$1005)</f>
        <v>-2.3602352406858703E-2</v>
      </c>
      <c r="AZ634" s="116">
        <f>(SUMPRODUCT(AN634:AW634,MMULT(AN634:AW634,幕後結果!$AB$9:$AK$18)))*252</f>
        <v>4.752605947638458E-2</v>
      </c>
      <c r="BA634" s="116">
        <f t="shared" si="129"/>
        <v>0.21800472351851594</v>
      </c>
      <c r="BB634" s="92">
        <f t="shared" si="130"/>
        <v>-0.30505005273984542</v>
      </c>
      <c r="BC634" s="50"/>
      <c r="BD634" s="50"/>
    </row>
    <row r="635" spans="1:56">
      <c r="A635" s="85">
        <v>634</v>
      </c>
      <c r="B635" s="116">
        <v>0.32927051537657204</v>
      </c>
      <c r="C635" s="116">
        <v>0.28182893953888777</v>
      </c>
      <c r="D635" s="116">
        <v>0.51450416724281789</v>
      </c>
      <c r="E635" s="116">
        <v>0.29107824162123119</v>
      </c>
      <c r="F635" s="116">
        <v>0.73823078689950306</v>
      </c>
      <c r="G635" s="116">
        <v>0.33874346172974068</v>
      </c>
      <c r="H635" s="116">
        <v>8.7909888307128536E-2</v>
      </c>
      <c r="I635" s="116">
        <v>8.6299583890410814E-2</v>
      </c>
      <c r="J635" s="116">
        <v>0.27230679954979409</v>
      </c>
      <c r="K635" s="94">
        <v>0.15700444408504799</v>
      </c>
      <c r="L635" s="95"/>
      <c r="M635" s="96">
        <v>634</v>
      </c>
      <c r="N635" s="119">
        <v>-0.44192838340444862</v>
      </c>
      <c r="O635" s="119">
        <v>-0.57741687237432537</v>
      </c>
      <c r="P635" s="119">
        <v>3.6364568762332648E-2</v>
      </c>
      <c r="Q635" s="119">
        <v>-0.55023750385457681</v>
      </c>
      <c r="R635" s="119">
        <v>0.63790054002724328</v>
      </c>
      <c r="S635" s="119">
        <v>-0.41589488378156331</v>
      </c>
      <c r="T635" s="119">
        <v>-1.3537386377145681</v>
      </c>
      <c r="U635" s="116">
        <v>-1.3638995967268133</v>
      </c>
      <c r="V635" s="116">
        <v>-0.6058511519223353</v>
      </c>
      <c r="W635" s="88">
        <v>-1.006845785820927</v>
      </c>
      <c r="X635" s="50"/>
      <c r="Y635" s="89">
        <v>634</v>
      </c>
      <c r="Z635" s="116">
        <f>(幕後結果!$AB$2+幕後結果!$AB$4*幕後結果_最佳化!$N1636)*12/3</f>
        <v>-0.59696668474835568</v>
      </c>
      <c r="AA635" s="116">
        <f>(幕後結果!$AC$2+幕後結果!$AC$4*幕後結果_最佳化!$O1636)*12/3</f>
        <v>-2.2120382233921472</v>
      </c>
      <c r="AB635" s="116">
        <f>(幕後結果!$AD$2+幕後結果!$AD$4*幕後結果_最佳化!$P1636)*12/3</f>
        <v>0.30211395729416152</v>
      </c>
      <c r="AC635" s="116">
        <f>(幕後結果!$AE$2+幕後結果!$AE$4*幕後結果_最佳化!$Q1636)*12/3</f>
        <v>0.37119539104677712</v>
      </c>
      <c r="AD635" s="116">
        <f>(幕後結果!$AF$2+幕後結果!$AF$4*幕後結果_最佳化!$R1636)*12/3</f>
        <v>0.26041890267851653</v>
      </c>
      <c r="AE635" s="116">
        <f>(幕後結果!$AG$2+幕後結果!$AG$4*幕後結果_最佳化!$S1636)*12/3</f>
        <v>-0.44900515420412129</v>
      </c>
      <c r="AF635" s="116">
        <f>(幕後結果!$AH$2+幕後結果!$AH$4*幕後結果_最佳化!$T1636)*12/3</f>
        <v>5.0509736946985795E-2</v>
      </c>
      <c r="AG635" s="116">
        <f>(幕後結果!$AI$2+幕後結果!$AI$4*幕後結果_最佳化!$U1636)*12/3</f>
        <v>-2.5269135161624976</v>
      </c>
      <c r="AH635" s="116">
        <f>(幕後結果!$AJ$2+幕後結果!$AJ$4*幕後結果_最佳化!$V1636)*12/3</f>
        <v>-0.93977514729900891</v>
      </c>
      <c r="AI635" s="90">
        <f>(幕後結果!$AK$2+幕後結果!$AK$4*幕後結果_最佳化!$W1636)*12/3</f>
        <v>-1.1673045917763549</v>
      </c>
      <c r="AJ635" s="50"/>
      <c r="AK635" s="50"/>
      <c r="AL635" s="50"/>
      <c r="AM635" s="98">
        <v>634</v>
      </c>
      <c r="AN635" s="116">
        <f t="shared" si="118"/>
        <v>0.14848674025246855</v>
      </c>
      <c r="AO635" s="116">
        <f t="shared" si="119"/>
        <v>0.12557034217772378</v>
      </c>
      <c r="AP635" s="116">
        <f t="shared" si="120"/>
        <v>5.7169036114018343E-2</v>
      </c>
      <c r="AQ635" s="116">
        <f t="shared" si="121"/>
        <v>6.9678273342780608E-2</v>
      </c>
      <c r="AR635" s="116">
        <f t="shared" si="122"/>
        <v>0.15915700540004615</v>
      </c>
      <c r="AS635" s="116">
        <f t="shared" si="123"/>
        <v>9.0190157281531569E-2</v>
      </c>
      <c r="AT635" s="116">
        <f t="shared" si="124"/>
        <v>0.12490826984196045</v>
      </c>
      <c r="AU635" s="116">
        <f t="shared" si="125"/>
        <v>0.11859815168894768</v>
      </c>
      <c r="AV635" s="116">
        <f t="shared" si="126"/>
        <v>9.5904052715366769E-2</v>
      </c>
      <c r="AW635" s="116">
        <f t="shared" si="127"/>
        <v>1.0337971185156112E-2</v>
      </c>
      <c r="AX635" s="116">
        <f t="shared" si="128"/>
        <v>1</v>
      </c>
      <c r="AY635" s="116">
        <f>SUMPRODUCT(AN635:AW635,幕後結果_最佳化!$Z$1005:$AI$1005)</f>
        <v>-1.0328315659140464E-2</v>
      </c>
      <c r="AZ635" s="116">
        <f>(SUMPRODUCT(AN635:AW635,MMULT(AN635:AW635,幕後結果!$AB$9:$AK$18)))*252</f>
        <v>4.9090158869765824E-2</v>
      </c>
      <c r="BA635" s="116">
        <f t="shared" si="129"/>
        <v>0.22156299074928065</v>
      </c>
      <c r="BB635" s="92">
        <f t="shared" si="130"/>
        <v>-0.2402401027316575</v>
      </c>
      <c r="BC635" s="50"/>
      <c r="BD635" s="50"/>
    </row>
    <row r="636" spans="1:56">
      <c r="A636" s="85">
        <v>635</v>
      </c>
      <c r="B636" s="116">
        <v>0.24513543097488499</v>
      </c>
      <c r="C636" s="116">
        <v>0.73728695186840398</v>
      </c>
      <c r="D636" s="116">
        <v>0.40804262745331288</v>
      </c>
      <c r="E636" s="116">
        <v>0.8112270023197885</v>
      </c>
      <c r="F636" s="116">
        <v>0.66296889272738313</v>
      </c>
      <c r="G636" s="116">
        <v>0.51049975734222919</v>
      </c>
      <c r="H636" s="116">
        <v>0.53998496389699135</v>
      </c>
      <c r="I636" s="116">
        <v>0.89712223007223502</v>
      </c>
      <c r="J636" s="116">
        <v>0.2204149288500763</v>
      </c>
      <c r="K636" s="94">
        <v>0.27557791023825606</v>
      </c>
      <c r="L636" s="95"/>
      <c r="M636" s="96">
        <v>635</v>
      </c>
      <c r="N636" s="119">
        <v>-0.68987807942594281</v>
      </c>
      <c r="O636" s="119">
        <v>0.63500355525490504</v>
      </c>
      <c r="P636" s="119">
        <v>-0.23258296711402859</v>
      </c>
      <c r="Q636" s="119">
        <v>0.88242689785628459</v>
      </c>
      <c r="R636" s="119">
        <v>0.4205794332530014</v>
      </c>
      <c r="S636" s="119">
        <v>2.6322027847368278E-2</v>
      </c>
      <c r="T636" s="119">
        <v>0.10039584009458004</v>
      </c>
      <c r="U636" s="116">
        <v>1.2653230700768305</v>
      </c>
      <c r="V636" s="116">
        <v>-0.77079262778204705</v>
      </c>
      <c r="W636" s="88">
        <v>-0.59602904954383262</v>
      </c>
      <c r="X636" s="50"/>
      <c r="Y636" s="89">
        <v>635</v>
      </c>
      <c r="Z636" s="116">
        <f>(幕後結果!$AB$2+幕後結果!$AB$4*幕後結果_最佳化!$N1637)*12/3</f>
        <v>-0.90480872825177405</v>
      </c>
      <c r="AA636" s="116">
        <f>(幕後結果!$AC$2+幕後結果!$AC$4*幕後結果_最佳化!$O1637)*12/3</f>
        <v>-0.56277758268490108</v>
      </c>
      <c r="AB636" s="116">
        <f>(幕後結果!$AD$2+幕後結果!$AD$4*幕後結果_最佳化!$P1637)*12/3</f>
        <v>0.11768141776929364</v>
      </c>
      <c r="AC636" s="116">
        <f>(幕後結果!$AE$2+幕後結果!$AE$4*幕後結果_最佳化!$Q1637)*12/3</f>
        <v>1.5417050968363573</v>
      </c>
      <c r="AD636" s="116">
        <f>(幕後結果!$AF$2+幕後結果!$AF$4*幕後結果_最佳化!$R1637)*12/3</f>
        <v>0.34990750595922138</v>
      </c>
      <c r="AE636" s="116">
        <f>(幕後結果!$AG$2+幕後結果!$AG$4*幕後結果_最佳化!$S1637)*12/3</f>
        <v>0.85126100415093375</v>
      </c>
      <c r="AF636" s="116">
        <f>(幕後結果!$AH$2+幕後結果!$AH$4*幕後結果_最佳化!$T1637)*12/3</f>
        <v>1.0969147513906168</v>
      </c>
      <c r="AG636" s="116">
        <f>(幕後結果!$AI$2+幕後結果!$AI$4*幕後結果_最佳化!$U1637)*12/3</f>
        <v>0.28927093986542363</v>
      </c>
      <c r="AH636" s="116">
        <f>(幕後結果!$AJ$2+幕後結果!$AJ$4*幕後結果_最佳化!$V1637)*12/3</f>
        <v>-0.13886346018710632</v>
      </c>
      <c r="AI636" s="90">
        <f>(幕後結果!$AK$2+幕後結果!$AK$4*幕後結果_最佳化!$W1637)*12/3</f>
        <v>-0.63165945959217662</v>
      </c>
      <c r="AJ636" s="50"/>
      <c r="AK636" s="50"/>
      <c r="AL636" s="50"/>
      <c r="AM636" s="98">
        <v>635</v>
      </c>
      <c r="AN636" s="116">
        <f t="shared" si="118"/>
        <v>0.10477815906646237</v>
      </c>
      <c r="AO636" s="116">
        <f t="shared" si="119"/>
        <v>9.4406485695484987E-2</v>
      </c>
      <c r="AP636" s="116">
        <f t="shared" si="120"/>
        <v>0.14309514229729814</v>
      </c>
      <c r="AQ636" s="116">
        <f t="shared" si="121"/>
        <v>0.15826200526580622</v>
      </c>
      <c r="AR636" s="116">
        <f t="shared" si="122"/>
        <v>0.15183154949618058</v>
      </c>
      <c r="AS636" s="116">
        <f t="shared" si="123"/>
        <v>1.0468362951395672E-2</v>
      </c>
      <c r="AT636" s="116">
        <f t="shared" si="124"/>
        <v>4.7821155959258496E-2</v>
      </c>
      <c r="AU636" s="116">
        <f t="shared" si="125"/>
        <v>4.766550899650026E-2</v>
      </c>
      <c r="AV636" s="116">
        <f t="shared" si="126"/>
        <v>0.15777601680178482</v>
      </c>
      <c r="AW636" s="116">
        <f t="shared" si="127"/>
        <v>8.3895613469828337E-2</v>
      </c>
      <c r="AX636" s="116">
        <f t="shared" si="128"/>
        <v>0.99999999999999978</v>
      </c>
      <c r="AY636" s="116">
        <f>SUMPRODUCT(AN636:AW636,幕後結果_最佳化!$Z$1005:$AI$1005)</f>
        <v>7.0934727839113393E-2</v>
      </c>
      <c r="AZ636" s="116">
        <f>(SUMPRODUCT(AN636:AW636,MMULT(AN636:AW636,幕後結果!$AB$9:$AK$18)))*252</f>
        <v>4.21114601301621E-2</v>
      </c>
      <c r="BA636" s="116">
        <f t="shared" si="129"/>
        <v>0.20521077001503138</v>
      </c>
      <c r="BB636" s="92">
        <f t="shared" si="130"/>
        <v>0.13661431043341385</v>
      </c>
      <c r="BC636" s="50"/>
      <c r="BD636" s="50"/>
    </row>
    <row r="637" spans="1:56">
      <c r="A637" s="85">
        <v>636</v>
      </c>
      <c r="B637" s="116">
        <v>0.97138484238008083</v>
      </c>
      <c r="C637" s="116">
        <v>0.85159155878329873</v>
      </c>
      <c r="D637" s="116">
        <v>0.19642374729047996</v>
      </c>
      <c r="E637" s="116">
        <v>0.97679344234719845</v>
      </c>
      <c r="F637" s="116">
        <v>8.4394485176648715E-3</v>
      </c>
      <c r="G637" s="116">
        <v>0.17462305463953953</v>
      </c>
      <c r="H637" s="116">
        <v>0.67556976996077078</v>
      </c>
      <c r="I637" s="116">
        <v>0.17635265947775358</v>
      </c>
      <c r="J637" s="116">
        <v>0.16352769515559795</v>
      </c>
      <c r="K637" s="94">
        <v>0.89162716188673907</v>
      </c>
      <c r="L637" s="95"/>
      <c r="M637" s="96">
        <v>636</v>
      </c>
      <c r="N637" s="119">
        <v>1.9015476665184265</v>
      </c>
      <c r="O637" s="119">
        <v>1.0432837769499592</v>
      </c>
      <c r="P637" s="119">
        <v>-0.85446481868323032</v>
      </c>
      <c r="Q637" s="119">
        <v>1.9916168304529562</v>
      </c>
      <c r="R637" s="119">
        <v>-2.3893351457576113</v>
      </c>
      <c r="S637" s="119">
        <v>-0.93605259397596152</v>
      </c>
      <c r="T637" s="119">
        <v>0.45534582972336718</v>
      </c>
      <c r="U637" s="116">
        <v>-0.92935465564398834</v>
      </c>
      <c r="V637" s="116">
        <v>-0.98006225303873862</v>
      </c>
      <c r="W637" s="88">
        <v>1.2352279597949729</v>
      </c>
      <c r="X637" s="50"/>
      <c r="Y637" s="89">
        <v>636</v>
      </c>
      <c r="Z637" s="116">
        <f>(幕後結果!$AB$2+幕後結果!$AB$4*幕後結果_最佳化!$N1638)*12/3</f>
        <v>2.312576935127824</v>
      </c>
      <c r="AA637" s="116">
        <f>(幕後結果!$AC$2+幕後結果!$AC$4*幕後結果_最佳化!$O1638)*12/3</f>
        <v>0.22501855480881949</v>
      </c>
      <c r="AB637" s="116">
        <f>(幕後結果!$AD$2+幕後結果!$AD$4*幕後結果_最佳化!$P1638)*12/3</f>
        <v>0.40112079059767525</v>
      </c>
      <c r="AC637" s="116">
        <f>(幕後結果!$AE$2+幕後結果!$AE$4*幕後結果_最佳化!$Q1638)*12/3</f>
        <v>2.4244371832822305</v>
      </c>
      <c r="AD637" s="116">
        <f>(幕後結果!$AF$2+幕後結果!$AF$4*幕後結果_最佳化!$R1638)*12/3</f>
        <v>-1.5627478161840074</v>
      </c>
      <c r="AE637" s="116">
        <f>(幕後結果!$AG$2+幕後結果!$AG$4*幕後結果_最佳化!$S1638)*12/3</f>
        <v>1.028567142045945</v>
      </c>
      <c r="AF637" s="116">
        <f>(幕後結果!$AH$2+幕後結果!$AH$4*幕後結果_最佳化!$T1638)*12/3</f>
        <v>1.2570212022728644</v>
      </c>
      <c r="AG637" s="116">
        <f>(幕後結果!$AI$2+幕後結果!$AI$4*幕後結果_最佳化!$U1638)*12/3</f>
        <v>-1.4776420078251522</v>
      </c>
      <c r="AH637" s="116">
        <f>(幕後結果!$AJ$2+幕後結果!$AJ$4*幕後結果_最佳化!$V1638)*12/3</f>
        <v>-9.5689627501965191E-2</v>
      </c>
      <c r="AI637" s="90">
        <f>(幕後結果!$AK$2+幕後結果!$AK$4*幕後結果_最佳化!$W1638)*12/3</f>
        <v>0.25722654577243759</v>
      </c>
      <c r="AJ637" s="50"/>
      <c r="AK637" s="50"/>
      <c r="AL637" s="50"/>
      <c r="AM637" s="98">
        <v>636</v>
      </c>
      <c r="AN637" s="116">
        <f t="shared" si="118"/>
        <v>3.6968492586203433E-3</v>
      </c>
      <c r="AO637" s="116">
        <f t="shared" si="119"/>
        <v>6.6895391895374218E-2</v>
      </c>
      <c r="AP637" s="116">
        <f t="shared" si="120"/>
        <v>9.0799054473799062E-4</v>
      </c>
      <c r="AQ637" s="116">
        <f t="shared" si="121"/>
        <v>0.22489885669726928</v>
      </c>
      <c r="AR637" s="116">
        <f t="shared" si="122"/>
        <v>4.7090479408511354E-2</v>
      </c>
      <c r="AS637" s="116">
        <f t="shared" si="123"/>
        <v>4.7351243794411593E-2</v>
      </c>
      <c r="AT637" s="116">
        <f t="shared" si="124"/>
        <v>4.6763320499065959E-2</v>
      </c>
      <c r="AU637" s="116">
        <f t="shared" si="125"/>
        <v>0.23723869086907617</v>
      </c>
      <c r="AV637" s="116">
        <f t="shared" si="126"/>
        <v>0.10264081945386509</v>
      </c>
      <c r="AW637" s="116">
        <f t="shared" si="127"/>
        <v>0.2225163575790679</v>
      </c>
      <c r="AX637" s="116">
        <f t="shared" si="128"/>
        <v>0.99999999999999978</v>
      </c>
      <c r="AY637" s="116">
        <f>SUMPRODUCT(AN637:AW637,幕後結果_最佳化!$Z$1005:$AI$1005)</f>
        <v>-9.9421960887524224E-2</v>
      </c>
      <c r="AZ637" s="116">
        <f>(SUMPRODUCT(AN637:AW637,MMULT(AN637:AW637,幕後結果!$AB$9:$AK$18)))*252</f>
        <v>4.6811791858746454E-2</v>
      </c>
      <c r="BA637" s="116">
        <f t="shared" si="129"/>
        <v>0.21636032875447953</v>
      </c>
      <c r="BB637" s="92">
        <f t="shared" si="130"/>
        <v>-0.65780063150591594</v>
      </c>
      <c r="BC637" s="50"/>
      <c r="BD637" s="50"/>
    </row>
    <row r="638" spans="1:56">
      <c r="A638" s="85">
        <v>637</v>
      </c>
      <c r="B638" s="116">
        <v>0.94980743317779637</v>
      </c>
      <c r="C638" s="116">
        <v>0.29781774633305913</v>
      </c>
      <c r="D638" s="116">
        <v>3.7862148456139888E-2</v>
      </c>
      <c r="E638" s="116">
        <v>0.18355785597883378</v>
      </c>
      <c r="F638" s="116">
        <v>0.80631415787677496</v>
      </c>
      <c r="G638" s="116">
        <v>0.67561545434887016</v>
      </c>
      <c r="H638" s="116">
        <v>0.81178096219302831</v>
      </c>
      <c r="I638" s="116">
        <v>0.91974201001218825</v>
      </c>
      <c r="J638" s="116">
        <v>0.18555177922762001</v>
      </c>
      <c r="K638" s="94">
        <v>0.19741813505114281</v>
      </c>
      <c r="L638" s="95"/>
      <c r="M638" s="96">
        <v>637</v>
      </c>
      <c r="N638" s="119">
        <v>1.6429893651234528</v>
      </c>
      <c r="O638" s="119">
        <v>-0.53068729349761479</v>
      </c>
      <c r="P638" s="119">
        <v>-1.7760523021759704</v>
      </c>
      <c r="Q638" s="119">
        <v>-0.90188923209598959</v>
      </c>
      <c r="R638" s="119">
        <v>0.86439364225027471</v>
      </c>
      <c r="S638" s="119">
        <v>0.4554728560029595</v>
      </c>
      <c r="T638" s="119">
        <v>0.88447829232336916</v>
      </c>
      <c r="U638" s="116">
        <v>1.4033383078840376</v>
      </c>
      <c r="V638" s="116">
        <v>-0.89440814066048213</v>
      </c>
      <c r="W638" s="88">
        <v>-0.85087954233387864</v>
      </c>
      <c r="X638" s="50"/>
      <c r="Y638" s="89">
        <v>637</v>
      </c>
      <c r="Z638" s="116">
        <f>(幕後結果!$AB$2+幕後結果!$AB$4*幕後結果_最佳化!$N1639)*12/3</f>
        <v>1.9915637734125482</v>
      </c>
      <c r="AA638" s="116">
        <f>(幕後結果!$AC$2+幕後結果!$AC$4*幕後結果_最佳化!$O1639)*12/3</f>
        <v>-1.966493223476667</v>
      </c>
      <c r="AB638" s="116">
        <f>(幕後結果!$AD$2+幕後結果!$AD$4*幕後結果_最佳化!$P1639)*12/3</f>
        <v>-0.6346563126483854</v>
      </c>
      <c r="AC638" s="116">
        <f>(幕後結果!$AE$2+幕後結果!$AE$4*幕後結果_最佳化!$Q1639)*12/3</f>
        <v>-0.17878807062683189</v>
      </c>
      <c r="AD638" s="116">
        <f>(幕後結果!$AF$2+幕後結果!$AF$4*幕後結果_最佳化!$R1639)*12/3</f>
        <v>0.13249340899593373</v>
      </c>
      <c r="AE638" s="116">
        <f>(幕後結果!$AG$2+幕後結果!$AG$4*幕後結果_最佳化!$S1639)*12/3</f>
        <v>0.13629803918799363</v>
      </c>
      <c r="AF638" s="116">
        <f>(幕後結果!$AH$2+幕後結果!$AH$4*幕後結果_最佳化!$T1639)*12/3</f>
        <v>2.500183447533439</v>
      </c>
      <c r="AG638" s="116">
        <f>(幕後結果!$AI$2+幕後結果!$AI$4*幕後結果_最佳化!$U1639)*12/3</f>
        <v>1.8372218782045326</v>
      </c>
      <c r="AH638" s="116">
        <f>(幕後結果!$AJ$2+幕後結果!$AJ$4*幕後結果_最佳化!$V1639)*12/3</f>
        <v>-0.15383744474990158</v>
      </c>
      <c r="AI638" s="90">
        <f>(幕後結果!$AK$2+幕後結果!$AK$4*幕後結果_最佳化!$W1639)*12/3</f>
        <v>-0.33337786368774319</v>
      </c>
      <c r="AJ638" s="50"/>
      <c r="AK638" s="50"/>
      <c r="AL638" s="50"/>
      <c r="AM638" s="98">
        <v>637</v>
      </c>
      <c r="AN638" s="116">
        <f t="shared" si="118"/>
        <v>3.8556497438766935E-2</v>
      </c>
      <c r="AO638" s="116">
        <f t="shared" si="119"/>
        <v>0.14571058921871927</v>
      </c>
      <c r="AP638" s="116">
        <f t="shared" si="120"/>
        <v>0.17551606136040906</v>
      </c>
      <c r="AQ638" s="116">
        <f t="shared" si="121"/>
        <v>8.9478154376277486E-2</v>
      </c>
      <c r="AR638" s="116">
        <f t="shared" si="122"/>
        <v>2.6969676637871823E-2</v>
      </c>
      <c r="AS638" s="116">
        <f t="shared" si="123"/>
        <v>3.9148908198838192E-2</v>
      </c>
      <c r="AT638" s="116">
        <f t="shared" si="124"/>
        <v>7.0859436447288496E-2</v>
      </c>
      <c r="AU638" s="116">
        <f t="shared" si="125"/>
        <v>0.13998198997540995</v>
      </c>
      <c r="AV638" s="116">
        <f t="shared" si="126"/>
        <v>0.15575673542485138</v>
      </c>
      <c r="AW638" s="116">
        <f t="shared" si="127"/>
        <v>0.11802195092156734</v>
      </c>
      <c r="AX638" s="116">
        <f t="shared" si="128"/>
        <v>0.99999999999999978</v>
      </c>
      <c r="AY638" s="116">
        <f>SUMPRODUCT(AN638:AW638,幕後結果_最佳化!$Z$1005:$AI$1005)</f>
        <v>-9.0594485887808218E-2</v>
      </c>
      <c r="AZ638" s="116">
        <f>(SUMPRODUCT(AN638:AW638,MMULT(AN638:AW638,幕後結果!$AB$9:$AK$18)))*252</f>
        <v>4.9548963234095071E-2</v>
      </c>
      <c r="BA638" s="116">
        <f t="shared" si="129"/>
        <v>0.22259596410109297</v>
      </c>
      <c r="BB638" s="92">
        <f t="shared" si="130"/>
        <v>-0.59971656012227192</v>
      </c>
      <c r="BC638" s="50"/>
      <c r="BD638" s="50"/>
    </row>
    <row r="639" spans="1:56">
      <c r="A639" s="85">
        <v>638</v>
      </c>
      <c r="B639" s="116">
        <v>0.87152416331050131</v>
      </c>
      <c r="C639" s="116">
        <v>0.98363047072812204</v>
      </c>
      <c r="D639" s="116">
        <v>0.2123881021118732</v>
      </c>
      <c r="E639" s="116">
        <v>0.90414820693952036</v>
      </c>
      <c r="F639" s="116">
        <v>0.74783806087511118</v>
      </c>
      <c r="G639" s="116">
        <v>0.14790223510635636</v>
      </c>
      <c r="H639" s="116">
        <v>0.56114813102432337</v>
      </c>
      <c r="I639" s="116">
        <v>0.4049680077099167</v>
      </c>
      <c r="J639" s="116">
        <v>0.6234578310759773</v>
      </c>
      <c r="K639" s="94">
        <v>0.56466537624160251</v>
      </c>
      <c r="L639" s="95"/>
      <c r="M639" s="96">
        <v>638</v>
      </c>
      <c r="N639" s="119">
        <v>1.1336254965348975</v>
      </c>
      <c r="O639" s="119">
        <v>2.1352688167263758</v>
      </c>
      <c r="P639" s="119">
        <v>-0.79816248565467196</v>
      </c>
      <c r="Q639" s="119">
        <v>1.3055560160839697</v>
      </c>
      <c r="R639" s="119">
        <v>0.6677019292881291</v>
      </c>
      <c r="S639" s="119">
        <v>-1.0454728762915948</v>
      </c>
      <c r="T639" s="119">
        <v>0.15388078123934906</v>
      </c>
      <c r="U639" s="116">
        <v>-0.24050857631856218</v>
      </c>
      <c r="V639" s="116">
        <v>0.31457503346990734</v>
      </c>
      <c r="W639" s="88">
        <v>0.16280845938312913</v>
      </c>
      <c r="X639" s="50"/>
      <c r="Y639" s="89">
        <v>638</v>
      </c>
      <c r="Z639" s="116">
        <f>(幕後結果!$AB$2+幕後結果!$AB$4*幕後結果_最佳化!$N1640)*12/3</f>
        <v>1.3591628602066914</v>
      </c>
      <c r="AA639" s="116">
        <f>(幕後結果!$AC$2+幕後結果!$AC$4*幕後結果_最佳化!$O1640)*12/3</f>
        <v>1.6631326012287893</v>
      </c>
      <c r="AB639" s="116">
        <f>(幕後結果!$AD$2+幕後結果!$AD$4*幕後結果_最佳化!$P1640)*12/3</f>
        <v>0.32949905016848302</v>
      </c>
      <c r="AC639" s="116">
        <f>(幕後結果!$AE$2+幕後結果!$AE$4*幕後結果_最佳化!$Q1640)*12/3</f>
        <v>2.083408828991927</v>
      </c>
      <c r="AD639" s="116">
        <f>(幕後結果!$AF$2+幕後結果!$AF$4*幕後結果_最佳化!$R1640)*12/3</f>
        <v>0.59122501505535063</v>
      </c>
      <c r="AE639" s="116">
        <f>(幕後結果!$AG$2+幕後結果!$AG$4*幕後結果_最佳化!$S1640)*12/3</f>
        <v>0.99651796820756233</v>
      </c>
      <c r="AF639" s="116">
        <f>(幕後結果!$AH$2+幕後結果!$AH$4*幕後結果_最佳化!$T1640)*12/3</f>
        <v>1.5683141974523676</v>
      </c>
      <c r="AG639" s="116">
        <f>(幕後結果!$AI$2+幕後結果!$AI$4*幕後結果_最佳化!$U1640)*12/3</f>
        <v>-0.6079147232332196</v>
      </c>
      <c r="AH639" s="116">
        <f>(幕後結果!$AJ$2+幕後結果!$AJ$4*幕後結果_最佳化!$V1640)*12/3</f>
        <v>1.259672423405543</v>
      </c>
      <c r="AI639" s="90">
        <f>(幕後結果!$AK$2+幕後結果!$AK$4*幕後結果_最佳化!$W1640)*12/3</f>
        <v>0.30871416977371485</v>
      </c>
      <c r="AJ639" s="50"/>
      <c r="AK639" s="50"/>
      <c r="AL639" s="50"/>
      <c r="AM639" s="98">
        <v>638</v>
      </c>
      <c r="AN639" s="116">
        <f t="shared" si="118"/>
        <v>9.3750092229650528E-2</v>
      </c>
      <c r="AO639" s="116">
        <f t="shared" si="119"/>
        <v>1.401784339885033E-2</v>
      </c>
      <c r="AP639" s="116">
        <f t="shared" si="120"/>
        <v>7.2260935020902001E-2</v>
      </c>
      <c r="AQ639" s="116">
        <f t="shared" si="121"/>
        <v>7.1658701564398325E-2</v>
      </c>
      <c r="AR639" s="116">
        <f t="shared" si="122"/>
        <v>0.15731626808891316</v>
      </c>
      <c r="AS639" s="116">
        <f t="shared" si="123"/>
        <v>0.1414551887106435</v>
      </c>
      <c r="AT639" s="116">
        <f t="shared" si="124"/>
        <v>0.17452769683243918</v>
      </c>
      <c r="AU639" s="116">
        <f t="shared" si="125"/>
        <v>8.3188359290973807E-3</v>
      </c>
      <c r="AV639" s="116">
        <f t="shared" si="126"/>
        <v>0.11680616418419644</v>
      </c>
      <c r="AW639" s="116">
        <f t="shared" si="127"/>
        <v>0.14988827404090896</v>
      </c>
      <c r="AX639" s="116">
        <f t="shared" si="128"/>
        <v>1</v>
      </c>
      <c r="AY639" s="116">
        <f>SUMPRODUCT(AN639:AW639,幕後結果_最佳化!$Z$1005:$AI$1005)</f>
        <v>0.26201179203537683</v>
      </c>
      <c r="AZ639" s="116">
        <f>(SUMPRODUCT(AN639:AW639,MMULT(AN639:AW639,幕後結果!$AB$9:$AK$18)))*252</f>
        <v>4.0657481447065602E-2</v>
      </c>
      <c r="BA639" s="116">
        <f t="shared" si="129"/>
        <v>0.2016370041611053</v>
      </c>
      <c r="BB639" s="92">
        <f t="shared" si="130"/>
        <v>1.0866645879161616</v>
      </c>
      <c r="BC639" s="50"/>
      <c r="BD639" s="50"/>
    </row>
    <row r="640" spans="1:56">
      <c r="A640" s="85">
        <v>639</v>
      </c>
      <c r="B640" s="116">
        <v>2.3229476334176713E-2</v>
      </c>
      <c r="C640" s="116">
        <v>0.80506871451202322</v>
      </c>
      <c r="D640" s="116">
        <v>0.91524402715098674</v>
      </c>
      <c r="E640" s="116">
        <v>0.25668996145032041</v>
      </c>
      <c r="F640" s="116">
        <v>0.33657282412911749</v>
      </c>
      <c r="G640" s="116">
        <v>0.71206696129323821</v>
      </c>
      <c r="H640" s="116">
        <v>0.25171075667984377</v>
      </c>
      <c r="I640" s="116">
        <v>0.51304989958053127</v>
      </c>
      <c r="J640" s="116">
        <v>0.1186657897417267</v>
      </c>
      <c r="K640" s="94">
        <v>0.56288094780731712</v>
      </c>
      <c r="L640" s="95"/>
      <c r="M640" s="96">
        <v>639</v>
      </c>
      <c r="N640" s="119">
        <v>-1.9911995559998297</v>
      </c>
      <c r="O640" s="119">
        <v>0.85986661939790354</v>
      </c>
      <c r="P640" s="119">
        <v>1.3737737086845228</v>
      </c>
      <c r="Q640" s="119">
        <v>-0.65358389491686097</v>
      </c>
      <c r="R640" s="119">
        <v>-0.42183473781625885</v>
      </c>
      <c r="S640" s="119">
        <v>0.55943324562863694</v>
      </c>
      <c r="T640" s="119">
        <v>-0.66911595443179828</v>
      </c>
      <c r="U640" s="116">
        <v>3.2717083101283129E-2</v>
      </c>
      <c r="V640" s="116">
        <v>-1.1816828153619852</v>
      </c>
      <c r="W640" s="88">
        <v>0.15827754145048095</v>
      </c>
      <c r="X640" s="50"/>
      <c r="Y640" s="89">
        <v>639</v>
      </c>
      <c r="Z640" s="116">
        <f>(幕後結果!$AB$2+幕後結果!$AB$4*幕後結果_最佳化!$N1641)*12/3</f>
        <v>-2.5204649239692465</v>
      </c>
      <c r="AA640" s="116">
        <f>(幕後結果!$AC$2+幕後結果!$AC$4*幕後結果_最佳化!$O1641)*12/3</f>
        <v>-0.36596529400839151</v>
      </c>
      <c r="AB640" s="116">
        <f>(幕後結果!$AD$2+幕後結果!$AD$4*幕後結果_最佳化!$P1641)*12/3</f>
        <v>1.1396033528398095</v>
      </c>
      <c r="AC640" s="116">
        <f>(幕後結果!$AE$2+幕後結果!$AE$4*幕後結果_最佳化!$Q1641)*12/3</f>
        <v>0.76793368977731147</v>
      </c>
      <c r="AD640" s="116">
        <f>(幕後結果!$AF$2+幕後結果!$AF$4*幕後結果_最佳化!$R1641)*12/3</f>
        <v>-0.11349015244960603</v>
      </c>
      <c r="AE640" s="116">
        <f>(幕後結果!$AG$2+幕後結果!$AG$4*幕後結果_最佳化!$S1641)*12/3</f>
        <v>0.38926651551078417</v>
      </c>
      <c r="AF640" s="116">
        <f>(幕後結果!$AH$2+幕後結果!$AH$4*幕後結果_最佳化!$T1641)*12/3</f>
        <v>0.14666715667340924</v>
      </c>
      <c r="AG640" s="116">
        <f>(幕後結果!$AI$2+幕後結果!$AI$4*幕後結果_最佳化!$U1641)*12/3</f>
        <v>-1.9134078560931316</v>
      </c>
      <c r="AH640" s="116">
        <f>(幕後結果!$AJ$2+幕後結果!$AJ$4*幕後結果_最佳化!$V1641)*12/3</f>
        <v>-0.83576716868160383</v>
      </c>
      <c r="AI640" s="90">
        <f>(幕後結果!$AK$2+幕後結果!$AK$4*幕後結果_最佳化!$W1641)*12/3</f>
        <v>-0.85747387363541394</v>
      </c>
      <c r="AJ640" s="50"/>
      <c r="AK640" s="50"/>
      <c r="AL640" s="50"/>
      <c r="AM640" s="98">
        <v>639</v>
      </c>
      <c r="AN640" s="116">
        <f t="shared" si="118"/>
        <v>0.11746878838749342</v>
      </c>
      <c r="AO640" s="116">
        <f t="shared" si="119"/>
        <v>0.14984200482902987</v>
      </c>
      <c r="AP640" s="116">
        <f t="shared" si="120"/>
        <v>5.9497935636217865E-2</v>
      </c>
      <c r="AQ640" s="116">
        <f t="shared" si="121"/>
        <v>0.14641427859193223</v>
      </c>
      <c r="AR640" s="116">
        <f t="shared" si="122"/>
        <v>0.15058097423012173</v>
      </c>
      <c r="AS640" s="116">
        <f t="shared" si="123"/>
        <v>7.6545788243432666E-2</v>
      </c>
      <c r="AT640" s="116">
        <f t="shared" si="124"/>
        <v>2.8838168578957633E-2</v>
      </c>
      <c r="AU640" s="116">
        <f t="shared" si="125"/>
        <v>5.2469185167985023E-2</v>
      </c>
      <c r="AV640" s="116">
        <f t="shared" si="126"/>
        <v>4.2812808725192039E-2</v>
      </c>
      <c r="AW640" s="116">
        <f t="shared" si="127"/>
        <v>0.17553006760963744</v>
      </c>
      <c r="AX640" s="116">
        <f t="shared" si="128"/>
        <v>0.99999999999999978</v>
      </c>
      <c r="AY640" s="116">
        <f>SUMPRODUCT(AN640:AW640,幕後結果_最佳化!$Z$1005:$AI$1005)</f>
        <v>-0.10811610244248933</v>
      </c>
      <c r="AZ640" s="116">
        <f>(SUMPRODUCT(AN640:AW640,MMULT(AN640:AW640,幕後結果!$AB$9:$AK$18)))*252</f>
        <v>4.4965886091709116E-2</v>
      </c>
      <c r="BA640" s="116">
        <f t="shared" si="129"/>
        <v>0.21205161185831414</v>
      </c>
      <c r="BB640" s="92">
        <f t="shared" si="130"/>
        <v>-0.71216672733142572</v>
      </c>
      <c r="BC640" s="50"/>
      <c r="BD640" s="50"/>
    </row>
    <row r="641" spans="1:56">
      <c r="A641" s="85">
        <v>640</v>
      </c>
      <c r="B641" s="116">
        <v>0.743340818100374</v>
      </c>
      <c r="C641" s="116">
        <v>0.194477587587226</v>
      </c>
      <c r="D641" s="116">
        <v>0.73355629246162568</v>
      </c>
      <c r="E641" s="116">
        <v>0.41609438917649411</v>
      </c>
      <c r="F641" s="116">
        <v>3.194282941017712E-2</v>
      </c>
      <c r="G641" s="116">
        <v>0.57676122674809172</v>
      </c>
      <c r="H641" s="116">
        <v>0.63052497438096688</v>
      </c>
      <c r="I641" s="116">
        <v>0.32155390284387475</v>
      </c>
      <c r="J641" s="116">
        <v>0.75629022530617118</v>
      </c>
      <c r="K641" s="94">
        <v>0.3868671073006138</v>
      </c>
      <c r="L641" s="95"/>
      <c r="M641" s="96">
        <v>640</v>
      </c>
      <c r="N641" s="119">
        <v>0.65367942165958004</v>
      </c>
      <c r="O641" s="119">
        <v>-0.86151370697210072</v>
      </c>
      <c r="P641" s="119">
        <v>0.62360440792978666</v>
      </c>
      <c r="Q641" s="119">
        <v>-0.21189522187342122</v>
      </c>
      <c r="R641" s="119">
        <v>-1.8529769757679198</v>
      </c>
      <c r="S641" s="119">
        <v>0.19361475179517723</v>
      </c>
      <c r="T641" s="119">
        <v>0.33324407410366402</v>
      </c>
      <c r="U641" s="116">
        <v>-0.46335796199284662</v>
      </c>
      <c r="V641" s="116">
        <v>0.69441889210273211</v>
      </c>
      <c r="W641" s="88">
        <v>-0.28749384434052816</v>
      </c>
      <c r="X641" s="50"/>
      <c r="Y641" s="89">
        <v>640</v>
      </c>
      <c r="Z641" s="116">
        <f>(幕後結果!$AB$2+幕後結果!$AB$4*幕後結果_最佳化!$N1642)*12/3</f>
        <v>0.76328562046103565</v>
      </c>
      <c r="AA641" s="116">
        <f>(幕後結果!$AC$2+幕後結果!$AC$4*幕後結果_最佳化!$O1642)*12/3</f>
        <v>-2.5083524150595764</v>
      </c>
      <c r="AB641" s="116">
        <f>(幕後結果!$AD$2+幕後結果!$AD$4*幕後結果_最佳化!$P1642)*12/3</f>
        <v>1.1117536443925466</v>
      </c>
      <c r="AC641" s="116">
        <f>(幕後結果!$AE$2+幕後結果!$AE$4*幕後結果_最佳化!$Q1642)*12/3</f>
        <v>0.77108402273707188</v>
      </c>
      <c r="AD641" s="116">
        <f>(幕後結果!$AF$2+幕後結果!$AF$4*幕後結果_最佳化!$R1642)*12/3</f>
        <v>-1.4028833285727373</v>
      </c>
      <c r="AE641" s="116">
        <f>(幕後結果!$AG$2+幕後結果!$AG$4*幕後結果_最佳化!$S1642)*12/3</f>
        <v>0.20807368619416958</v>
      </c>
      <c r="AF641" s="116">
        <f>(幕後結果!$AH$2+幕後結果!$AH$4*幕後結果_最佳化!$T1642)*12/3</f>
        <v>1.2784030093897942</v>
      </c>
      <c r="AG641" s="116">
        <f>(幕後結果!$AI$2+幕後結果!$AI$4*幕後結果_最佳化!$U1642)*12/3</f>
        <v>-1.3055239499726032</v>
      </c>
      <c r="AH641" s="116">
        <f>(幕後結果!$AJ$2+幕後結果!$AJ$4*幕後結果_最佳化!$V1642)*12/3</f>
        <v>0.37353774936876144</v>
      </c>
      <c r="AI641" s="90">
        <f>(幕後結果!$AK$2+幕後結果!$AK$4*幕後結果_最佳化!$W1642)*12/3</f>
        <v>-0.81928302233599837</v>
      </c>
      <c r="AJ641" s="50"/>
      <c r="AK641" s="50"/>
      <c r="AL641" s="50"/>
      <c r="AM641" s="98">
        <v>640</v>
      </c>
      <c r="AN641" s="116">
        <f t="shared" si="118"/>
        <v>0.15313004430053859</v>
      </c>
      <c r="AO641" s="116">
        <f t="shared" si="119"/>
        <v>0.15787202693403501</v>
      </c>
      <c r="AP641" s="116">
        <f t="shared" si="120"/>
        <v>0.15224390902684579</v>
      </c>
      <c r="AQ641" s="116">
        <f t="shared" si="121"/>
        <v>8.272408229984847E-2</v>
      </c>
      <c r="AR641" s="116">
        <f t="shared" si="122"/>
        <v>0.10239268241014246</v>
      </c>
      <c r="AS641" s="116">
        <f t="shared" si="123"/>
        <v>8.1701435615675722E-2</v>
      </c>
      <c r="AT641" s="116">
        <f t="shared" si="124"/>
        <v>2.8448551890520955E-2</v>
      </c>
      <c r="AU641" s="116">
        <f t="shared" si="125"/>
        <v>6.3557384548910356E-2</v>
      </c>
      <c r="AV641" s="116">
        <f t="shared" si="126"/>
        <v>6.5554252808264754E-2</v>
      </c>
      <c r="AW641" s="116">
        <f t="shared" si="127"/>
        <v>0.11237563016521793</v>
      </c>
      <c r="AX641" s="116">
        <f t="shared" si="128"/>
        <v>1</v>
      </c>
      <c r="AY641" s="116">
        <f>SUMPRODUCT(AN641:AW641,幕後結果_最佳化!$Z$1005:$AI$1005)</f>
        <v>-0.11097053042082428</v>
      </c>
      <c r="AZ641" s="116">
        <f>(SUMPRODUCT(AN641:AW641,MMULT(AN641:AW641,幕後結果!$AB$9:$AK$18)))*252</f>
        <v>5.1501764158997716E-2</v>
      </c>
      <c r="BA641" s="116">
        <f t="shared" si="129"/>
        <v>0.22694000123159802</v>
      </c>
      <c r="BB641" s="92">
        <f t="shared" si="130"/>
        <v>-0.67802295578466798</v>
      </c>
      <c r="BC641" s="50"/>
      <c r="BD641" s="50"/>
    </row>
    <row r="642" spans="1:56">
      <c r="A642" s="85">
        <v>641</v>
      </c>
      <c r="B642" s="116">
        <v>8.0917345924930828E-2</v>
      </c>
      <c r="C642" s="116">
        <v>0.41426625896054081</v>
      </c>
      <c r="D642" s="116">
        <v>0.91617890532526114</v>
      </c>
      <c r="E642" s="116">
        <v>3.118616848275213E-2</v>
      </c>
      <c r="F642" s="116">
        <v>0.47131148058930306</v>
      </c>
      <c r="G642" s="116">
        <v>0.70368854372097611</v>
      </c>
      <c r="H642" s="116">
        <v>0.9134870943375768</v>
      </c>
      <c r="I642" s="116">
        <v>0.83613790447793868</v>
      </c>
      <c r="J642" s="116">
        <v>0.83980993235948609</v>
      </c>
      <c r="K642" s="94">
        <v>0.43375776764441665</v>
      </c>
      <c r="L642" s="95"/>
      <c r="M642" s="96">
        <v>641</v>
      </c>
      <c r="N642" s="119">
        <v>-1.3989276107201263</v>
      </c>
      <c r="O642" s="119">
        <v>-0.21658404876986745</v>
      </c>
      <c r="P642" s="119">
        <v>1.379819622523548</v>
      </c>
      <c r="Q642" s="119">
        <v>-1.8636395693283021</v>
      </c>
      <c r="R642" s="119">
        <v>-7.1973545111898574E-2</v>
      </c>
      <c r="S642" s="119">
        <v>0.53503896648363558</v>
      </c>
      <c r="T642" s="119">
        <v>1.362545448415482</v>
      </c>
      <c r="U642" s="116">
        <v>0.97870817618454464</v>
      </c>
      <c r="V642" s="116">
        <v>0.99367701718431878</v>
      </c>
      <c r="W642" s="88">
        <v>-0.16681510228434976</v>
      </c>
      <c r="X642" s="50"/>
      <c r="Y642" s="89">
        <v>641</v>
      </c>
      <c r="Z642" s="116">
        <f>(幕後結果!$AB$2+幕後結果!$AB$4*幕後結果_最佳化!$N1643)*12/3</f>
        <v>-1.7851294552423835</v>
      </c>
      <c r="AA642" s="116">
        <f>(幕後結果!$AC$2+幕後結果!$AC$4*幕後結果_最佳化!$O1643)*12/3</f>
        <v>-1.7979332261927636</v>
      </c>
      <c r="AB642" s="116">
        <f>(幕後結果!$AD$2+幕後結果!$AD$4*幕後結果_最佳化!$P1643)*12/3</f>
        <v>1.2138904989244006</v>
      </c>
      <c r="AC642" s="116">
        <f>(幕後結果!$AE$2+幕後結果!$AE$4*幕後結果_最佳化!$Q1643)*12/3</f>
        <v>-0.25909077080089404</v>
      </c>
      <c r="AD642" s="116">
        <f>(幕後結果!$AF$2+幕後結果!$AF$4*幕後結果_最佳化!$R1643)*12/3</f>
        <v>-0.11916456911348643</v>
      </c>
      <c r="AE642" s="116">
        <f>(幕後結果!$AG$2+幕後結果!$AG$4*幕後結果_最佳化!$S1643)*12/3</f>
        <v>-0.41085062235622177</v>
      </c>
      <c r="AF642" s="116">
        <f>(幕後結果!$AH$2+幕後結果!$AH$4*幕後結果_最佳化!$T1643)*12/3</f>
        <v>2.3678414459105088</v>
      </c>
      <c r="AG642" s="116">
        <f>(幕後結果!$AI$2+幕後結果!$AI$4*幕後結果_最佳化!$U1643)*12/3</f>
        <v>-0.36864905868301651</v>
      </c>
      <c r="AH642" s="116">
        <f>(幕後結果!$AJ$2+幕後結果!$AJ$4*幕後結果_最佳化!$V1643)*12/3</f>
        <v>0.93793604105495587</v>
      </c>
      <c r="AI642" s="90">
        <f>(幕後結果!$AK$2+幕後結果!$AK$4*幕後結果_最佳化!$W1643)*12/3</f>
        <v>-0.77733936447665763</v>
      </c>
      <c r="AJ642" s="50"/>
      <c r="AK642" s="50"/>
      <c r="AL642" s="50"/>
      <c r="AM642" s="98">
        <v>641</v>
      </c>
      <c r="AN642" s="116">
        <f t="shared" si="118"/>
        <v>2.7931064902569174E-2</v>
      </c>
      <c r="AO642" s="116">
        <f t="shared" si="119"/>
        <v>5.609825720100526E-2</v>
      </c>
      <c r="AP642" s="116">
        <f t="shared" si="120"/>
        <v>0.19686052701436571</v>
      </c>
      <c r="AQ642" s="116">
        <f t="shared" si="121"/>
        <v>3.7052043319966275E-2</v>
      </c>
      <c r="AR642" s="116">
        <f t="shared" si="122"/>
        <v>4.8908264624178271E-2</v>
      </c>
      <c r="AS642" s="116">
        <f t="shared" si="123"/>
        <v>0.15154470361347336</v>
      </c>
      <c r="AT642" s="116">
        <f t="shared" si="124"/>
        <v>0.20566908476805754</v>
      </c>
      <c r="AU642" s="116">
        <f t="shared" si="125"/>
        <v>7.581002938010957E-2</v>
      </c>
      <c r="AV642" s="116">
        <f t="shared" si="126"/>
        <v>8.4096187016848248E-2</v>
      </c>
      <c r="AW642" s="116">
        <f t="shared" si="127"/>
        <v>0.11602983815942659</v>
      </c>
      <c r="AX642" s="116">
        <f t="shared" si="128"/>
        <v>1.0000000000000002</v>
      </c>
      <c r="AY642" s="116">
        <f>SUMPRODUCT(AN642:AW642,幕後結果_最佳化!$Z$1005:$AI$1005)</f>
        <v>0.23186281681605803</v>
      </c>
      <c r="AZ642" s="116">
        <f>(SUMPRODUCT(AN642:AW642,MMULT(AN642:AW642,幕後結果!$AB$9:$AK$18)))*252</f>
        <v>4.5236783591548903E-2</v>
      </c>
      <c r="BA642" s="116">
        <f t="shared" si="129"/>
        <v>0.21268940639239395</v>
      </c>
      <c r="BB642" s="92">
        <f t="shared" si="130"/>
        <v>0.88844489258406045</v>
      </c>
      <c r="BC642" s="50"/>
      <c r="BD642" s="50"/>
    </row>
    <row r="643" spans="1:56">
      <c r="A643" s="85">
        <v>642</v>
      </c>
      <c r="B643" s="116">
        <v>0.51463847401832408</v>
      </c>
      <c r="C643" s="116">
        <v>0.7486475295520727</v>
      </c>
      <c r="D643" s="116">
        <v>0.8322785140070208</v>
      </c>
      <c r="E643" s="116">
        <v>0.73661152557622622</v>
      </c>
      <c r="F643" s="116">
        <v>0.1907487108040713</v>
      </c>
      <c r="G643" s="116">
        <v>0.81093821979081149</v>
      </c>
      <c r="H643" s="116">
        <v>0.77487856894902096</v>
      </c>
      <c r="I643" s="116">
        <v>0.29777668074893615</v>
      </c>
      <c r="J643" s="116">
        <v>2.798046793771447E-2</v>
      </c>
      <c r="K643" s="94">
        <v>0.84391466920976166</v>
      </c>
      <c r="L643" s="95"/>
      <c r="M643" s="96">
        <v>642</v>
      </c>
      <c r="N643" s="119">
        <v>3.6701450661417931E-2</v>
      </c>
      <c r="O643" s="119">
        <v>0.67023979253837618</v>
      </c>
      <c r="P643" s="119">
        <v>0.96320835719155484</v>
      </c>
      <c r="Q643" s="119">
        <v>0.63293368587783749</v>
      </c>
      <c r="R643" s="119">
        <v>-0.87514057598942796</v>
      </c>
      <c r="S643" s="119">
        <v>0.88135896513227641</v>
      </c>
      <c r="T643" s="119">
        <v>0.75501020001370112</v>
      </c>
      <c r="U643" s="116">
        <v>-0.53080579846553833</v>
      </c>
      <c r="V643" s="116">
        <v>-1.9113397349167478</v>
      </c>
      <c r="W643" s="88">
        <v>1.0106778086613324</v>
      </c>
      <c r="X643" s="50"/>
      <c r="Y643" s="89">
        <v>642</v>
      </c>
      <c r="Z643" s="116">
        <f>(幕後結果!$AB$2+幕後結果!$AB$4*幕後結果_最佳化!$N1644)*12/3</f>
        <v>-2.7236243020722778E-3</v>
      </c>
      <c r="AA643" s="116">
        <f>(幕後結果!$AC$2+幕後結果!$AC$4*幕後結果_最佳化!$O1644)*12/3</f>
        <v>-0.45109056195355351</v>
      </c>
      <c r="AB643" s="116">
        <f>(幕後結果!$AD$2+幕後結果!$AD$4*幕後結果_最佳化!$P1644)*12/3</f>
        <v>1.3755820879873528</v>
      </c>
      <c r="AC643" s="116">
        <f>(幕後結果!$AE$2+幕後結果!$AE$4*幕後結果_最佳化!$Q1644)*12/3</f>
        <v>1.6920523328054609</v>
      </c>
      <c r="AD643" s="116">
        <f>(幕後結果!$AF$2+幕後結果!$AF$4*幕後結果_最佳化!$R1644)*12/3</f>
        <v>-0.45001003124034988</v>
      </c>
      <c r="AE643" s="116">
        <f>(幕後結果!$AG$2+幕後結果!$AG$4*幕後結果_最佳化!$S1644)*12/3</f>
        <v>1.5960752118137727</v>
      </c>
      <c r="AF643" s="116">
        <f>(幕後結果!$AH$2+幕後結果!$AH$4*幕後結果_最佳化!$T1644)*12/3</f>
        <v>1.6507959462217998</v>
      </c>
      <c r="AG643" s="116">
        <f>(幕後結果!$AI$2+幕後結果!$AI$4*幕後結果_最佳化!$U1644)*12/3</f>
        <v>-1.591316854137576</v>
      </c>
      <c r="AH643" s="116">
        <f>(幕後結果!$AJ$2+幕後結果!$AJ$4*幕後結果_最佳化!$V1644)*12/3</f>
        <v>-0.83888901527329607</v>
      </c>
      <c r="AI643" s="90">
        <f>(幕後結果!$AK$2+幕後結果!$AK$4*幕後結果_最佳化!$W1644)*12/3</f>
        <v>1.7431790397132663E-2</v>
      </c>
      <c r="AJ643" s="50"/>
      <c r="AK643" s="50"/>
      <c r="AL643" s="50"/>
      <c r="AM643" s="98">
        <v>642</v>
      </c>
      <c r="AN643" s="116">
        <f t="shared" si="118"/>
        <v>0.17507532640446852</v>
      </c>
      <c r="AO643" s="116">
        <f t="shared" si="119"/>
        <v>4.3189733611711231E-2</v>
      </c>
      <c r="AP643" s="116">
        <f t="shared" si="120"/>
        <v>4.7167522868428E-2</v>
      </c>
      <c r="AQ643" s="116">
        <f t="shared" si="121"/>
        <v>6.1356635837532564E-2</v>
      </c>
      <c r="AR643" s="116">
        <f t="shared" si="122"/>
        <v>8.4041055687659141E-2</v>
      </c>
      <c r="AS643" s="116">
        <f t="shared" si="123"/>
        <v>5.8812892174859427E-4</v>
      </c>
      <c r="AT643" s="116">
        <f t="shared" si="124"/>
        <v>0.13503611207495389</v>
      </c>
      <c r="AU643" s="116">
        <f t="shared" si="125"/>
        <v>0.13046990475250314</v>
      </c>
      <c r="AV643" s="116">
        <f t="shared" si="126"/>
        <v>0.16320012853934895</v>
      </c>
      <c r="AW643" s="116">
        <f t="shared" si="127"/>
        <v>0.15987545130164602</v>
      </c>
      <c r="AX643" s="116">
        <f t="shared" si="128"/>
        <v>1</v>
      </c>
      <c r="AY643" s="116">
        <f>SUMPRODUCT(AN643:AW643,幕後結果_最佳化!$Z$1005:$AI$1005)</f>
        <v>1.0015857692902058E-2</v>
      </c>
      <c r="AZ643" s="116">
        <f>(SUMPRODUCT(AN643:AW643,MMULT(AN643:AW643,幕後結果!$AB$9:$AK$18)))*252</f>
        <v>5.0975192710855828E-2</v>
      </c>
      <c r="BA643" s="116">
        <f t="shared" si="129"/>
        <v>0.2257768648707299</v>
      </c>
      <c r="BB643" s="92">
        <f t="shared" si="130"/>
        <v>-0.14564885700723137</v>
      </c>
      <c r="BC643" s="50"/>
      <c r="BD643" s="50"/>
    </row>
    <row r="644" spans="1:56">
      <c r="A644" s="85">
        <v>643</v>
      </c>
      <c r="B644" s="116">
        <v>0.36531710911520032</v>
      </c>
      <c r="C644" s="116">
        <v>0.27559174680328336</v>
      </c>
      <c r="D644" s="116">
        <v>0.80505025101886263</v>
      </c>
      <c r="E644" s="116">
        <v>0.52823151558491754</v>
      </c>
      <c r="F644" s="116">
        <v>0.81301071831422722</v>
      </c>
      <c r="G644" s="116">
        <v>0.2129182070872595</v>
      </c>
      <c r="H644" s="116">
        <v>0.88684159899942627</v>
      </c>
      <c r="I644" s="116">
        <v>0.58285003698377036</v>
      </c>
      <c r="J644" s="116">
        <v>0.22850560336090697</v>
      </c>
      <c r="K644" s="94">
        <v>0.36816270819040797</v>
      </c>
      <c r="L644" s="95"/>
      <c r="M644" s="96">
        <v>643</v>
      </c>
      <c r="N644" s="119">
        <v>-0.3442820020087094</v>
      </c>
      <c r="O644" s="119">
        <v>-0.59598762530327876</v>
      </c>
      <c r="P644" s="119">
        <v>0.85979963963829331</v>
      </c>
      <c r="Q644" s="119">
        <v>7.0825082714168056E-2</v>
      </c>
      <c r="R644" s="119">
        <v>0.88904561860979481</v>
      </c>
      <c r="S644" s="119">
        <v>-0.79633660617473234</v>
      </c>
      <c r="T644" s="119">
        <v>1.2099012122979398</v>
      </c>
      <c r="U644" s="116">
        <v>0.20918999045132067</v>
      </c>
      <c r="V644" s="116">
        <v>-0.74377731431409333</v>
      </c>
      <c r="W644" s="88">
        <v>-0.33672340720567817</v>
      </c>
      <c r="X644" s="50"/>
      <c r="Y644" s="89">
        <v>643</v>
      </c>
      <c r="Z644" s="116">
        <f>(幕後結果!$AB$2+幕後結果!$AB$4*幕後結果_最佳化!$N1645)*12/3</f>
        <v>-0.47573378117192733</v>
      </c>
      <c r="AA644" s="116">
        <f>(幕後結果!$AC$2+幕後結果!$AC$4*幕後結果_最佳化!$O1645)*12/3</f>
        <v>-2.2291460622020369</v>
      </c>
      <c r="AB644" s="116">
        <f>(幕後結果!$AD$2+幕後結果!$AD$4*幕後結果_最佳化!$P1645)*12/3</f>
        <v>1.0426868433653924</v>
      </c>
      <c r="AC644" s="116">
        <f>(幕後結果!$AE$2+幕後結果!$AE$4*幕後結果_最佳化!$Q1645)*12/3</f>
        <v>1.0182789098656819</v>
      </c>
      <c r="AD644" s="116">
        <f>(幕後結果!$AF$2+幕後結果!$AF$4*幕後結果_最佳化!$R1645)*12/3</f>
        <v>0.55519892888726963</v>
      </c>
      <c r="AE644" s="116">
        <f>(幕後結果!$AG$2+幕後結果!$AG$4*幕後結果_最佳化!$S1645)*12/3</f>
        <v>-0.19174163754427664</v>
      </c>
      <c r="AF644" s="116">
        <f>(幕後結果!$AH$2+幕後結果!$AH$4*幕後結果_最佳化!$T1645)*12/3</f>
        <v>2.5189900150155511</v>
      </c>
      <c r="AG644" s="116">
        <f>(幕後結果!$AI$2+幕後結果!$AI$4*幕後結果_最佳化!$U1645)*12/3</f>
        <v>-0.63038448536188618</v>
      </c>
      <c r="AH644" s="116">
        <f>(幕後結果!$AJ$2+幕後結果!$AJ$4*幕後結果_最佳化!$V1645)*12/3</f>
        <v>-0.20630251303215333</v>
      </c>
      <c r="AI644" s="90">
        <f>(幕後結果!$AK$2+幕後結果!$AK$4*幕後結果_最佳化!$W1645)*12/3</f>
        <v>-0.58747292149870922</v>
      </c>
      <c r="AJ644" s="50"/>
      <c r="AK644" s="50"/>
      <c r="AL644" s="50"/>
      <c r="AM644" s="98">
        <v>643</v>
      </c>
      <c r="AN644" s="116">
        <f t="shared" ref="AN644:AN707" si="131">B1645/SUM($B1645:$K1645)</f>
        <v>0.15941967325516268</v>
      </c>
      <c r="AO644" s="116">
        <f t="shared" ref="AO644:AO707" si="132">C1645/SUM($B1645:$K1645)</f>
        <v>0.10296267419137686</v>
      </c>
      <c r="AP644" s="116">
        <f t="shared" ref="AP644:AP707" si="133">D1645/SUM($B1645:$K1645)</f>
        <v>0.18703760686054516</v>
      </c>
      <c r="AQ644" s="116">
        <f t="shared" ref="AQ644:AQ707" si="134">E1645/SUM($B1645:$K1645)</f>
        <v>0.11938530570462072</v>
      </c>
      <c r="AR644" s="116">
        <f t="shared" ref="AR644:AR707" si="135">F1645/SUM($B1645:$K1645)</f>
        <v>2.3496578767016392E-2</v>
      </c>
      <c r="AS644" s="116">
        <f t="shared" ref="AS644:AS707" si="136">G1645/SUM($B1645:$K1645)</f>
        <v>0.13963323340995146</v>
      </c>
      <c r="AT644" s="116">
        <f t="shared" ref="AT644:AT707" si="137">H1645/SUM($B1645:$K1645)</f>
        <v>9.8806113492276082E-2</v>
      </c>
      <c r="AU644" s="116">
        <f t="shared" ref="AU644:AU707" si="138">I1645/SUM($B1645:$K1645)</f>
        <v>1.3041954118711183E-2</v>
      </c>
      <c r="AV644" s="116">
        <f t="shared" ref="AV644:AV707" si="139">J1645/SUM($B1645:$K1645)</f>
        <v>8.012983271155992E-2</v>
      </c>
      <c r="AW644" s="116">
        <f t="shared" ref="AW644:AW707" si="140">K1645/SUM($B1645:$K1645)</f>
        <v>7.6087027488779477E-2</v>
      </c>
      <c r="AX644" s="116">
        <f t="shared" ref="AX644:AX707" si="141">SUM(AN644:AW644)</f>
        <v>1</v>
      </c>
      <c r="AY644" s="116">
        <f>SUMPRODUCT(AN644:AW644,幕後結果_最佳化!$Z$1005:$AI$1005)</f>
        <v>0.17769618413390811</v>
      </c>
      <c r="AZ644" s="116">
        <f>(SUMPRODUCT(AN644:AW644,MMULT(AN644:AW644,幕後結果!$AB$9:$AK$18)))*252</f>
        <v>5.3581001929187737E-2</v>
      </c>
      <c r="BA644" s="116">
        <f t="shared" ref="BA644:BA707" si="142">AZ644^0.5</f>
        <v>0.23147570483570784</v>
      </c>
      <c r="BB644" s="92">
        <f t="shared" ref="BB644:BB707" si="143">(AY644-$BC$2)/$BA644</f>
        <v>0.58233404766854924</v>
      </c>
      <c r="BC644" s="50"/>
      <c r="BD644" s="50"/>
    </row>
    <row r="645" spans="1:56">
      <c r="A645" s="85">
        <v>644</v>
      </c>
      <c r="B645" s="116">
        <v>0.38021212098879031</v>
      </c>
      <c r="C645" s="116">
        <v>0.16659863039520229</v>
      </c>
      <c r="D645" s="116">
        <v>0.61582189861553061</v>
      </c>
      <c r="E645" s="116">
        <v>0.76594646675257061</v>
      </c>
      <c r="F645" s="116">
        <v>0.67326088931974448</v>
      </c>
      <c r="G645" s="116">
        <v>0.15542402828675939</v>
      </c>
      <c r="H645" s="116">
        <v>2.7666328815477703E-2</v>
      </c>
      <c r="I645" s="116">
        <v>0.57385023544059033</v>
      </c>
      <c r="J645" s="116">
        <v>0.19303258026456627</v>
      </c>
      <c r="K645" s="94">
        <v>0.43256129611902172</v>
      </c>
      <c r="L645" s="95"/>
      <c r="M645" s="96">
        <v>644</v>
      </c>
      <c r="N645" s="119">
        <v>-0.30492372998556427</v>
      </c>
      <c r="O645" s="119">
        <v>-0.96769390942495304</v>
      </c>
      <c r="P645" s="119">
        <v>0.29452573312774144</v>
      </c>
      <c r="Q645" s="119">
        <v>0.72556241928913623</v>
      </c>
      <c r="R645" s="119">
        <v>0.44893545126611639</v>
      </c>
      <c r="S645" s="119">
        <v>-1.013444157504551</v>
      </c>
      <c r="T645" s="119">
        <v>-1.9162549062801095</v>
      </c>
      <c r="U645" s="116">
        <v>0.18618520077184703</v>
      </c>
      <c r="V645" s="116">
        <v>-0.86677525906666564</v>
      </c>
      <c r="W645" s="88">
        <v>-0.16985700815893276</v>
      </c>
      <c r="X645" s="50"/>
      <c r="Y645" s="89">
        <v>644</v>
      </c>
      <c r="Z645" s="116">
        <f>(幕後結果!$AB$2+幕後結果!$AB$4*幕後結果_最佳化!$N1646)*12/3</f>
        <v>-0.42686850292081752</v>
      </c>
      <c r="AA645" s="116">
        <f>(幕後結果!$AC$2+幕後結果!$AC$4*幕後結果_最佳化!$O1646)*12/3</f>
        <v>-2.7379647830466354</v>
      </c>
      <c r="AB645" s="116">
        <f>(幕後結果!$AD$2+幕後結果!$AD$4*幕後結果_最佳化!$P1646)*12/3</f>
        <v>0.52729226512482374</v>
      </c>
      <c r="AC645" s="116">
        <f>(幕後結果!$AE$2+幕後結果!$AE$4*幕後結果_最佳化!$Q1646)*12/3</f>
        <v>1.2978380539179346</v>
      </c>
      <c r="AD645" s="116">
        <f>(幕後結果!$AF$2+幕後結果!$AF$4*幕後結果_最佳化!$R1646)*12/3</f>
        <v>0.21628215553610711</v>
      </c>
      <c r="AE645" s="116">
        <f>(幕後結果!$AG$2+幕後結果!$AG$4*幕後結果_最佳化!$S1646)*12/3</f>
        <v>-0.22399620739293502</v>
      </c>
      <c r="AF645" s="116">
        <f>(幕後結果!$AH$2+幕後結果!$AH$4*幕後結果_最佳化!$T1646)*12/3</f>
        <v>-0.55625792473155222</v>
      </c>
      <c r="AG645" s="116">
        <f>(幕後結果!$AI$2+幕後結果!$AI$4*幕後結果_最佳化!$U1646)*12/3</f>
        <v>-0.73847082752553506</v>
      </c>
      <c r="AH645" s="116">
        <f>(幕後結果!$AJ$2+幕後結果!$AJ$4*幕後結果_最佳化!$V1646)*12/3</f>
        <v>-1.0971491606756913</v>
      </c>
      <c r="AI645" s="90">
        <f>(幕後結果!$AK$2+幕後結果!$AK$4*幕後結果_最佳化!$W1646)*12/3</f>
        <v>-0.81061966365700988</v>
      </c>
      <c r="AJ645" s="50"/>
      <c r="AK645" s="50"/>
      <c r="AL645" s="50"/>
      <c r="AM645" s="98">
        <v>644</v>
      </c>
      <c r="AN645" s="116">
        <f t="shared" si="131"/>
        <v>2.2713672581072576E-2</v>
      </c>
      <c r="AO645" s="116">
        <f t="shared" si="132"/>
        <v>4.1560598286110799E-2</v>
      </c>
      <c r="AP645" s="116">
        <f t="shared" si="133"/>
        <v>6.2834489174260613E-2</v>
      </c>
      <c r="AQ645" s="116">
        <f t="shared" si="134"/>
        <v>0.16636276400355593</v>
      </c>
      <c r="AR645" s="116">
        <f t="shared" si="135"/>
        <v>0.16977118093452404</v>
      </c>
      <c r="AS645" s="116">
        <f t="shared" si="136"/>
        <v>0.16850558308309724</v>
      </c>
      <c r="AT645" s="116">
        <f t="shared" si="137"/>
        <v>0.10690787433149541</v>
      </c>
      <c r="AU645" s="116">
        <f t="shared" si="138"/>
        <v>2.592379702941202E-2</v>
      </c>
      <c r="AV645" s="116">
        <f t="shared" si="139"/>
        <v>0.14369115487655898</v>
      </c>
      <c r="AW645" s="116">
        <f t="shared" si="140"/>
        <v>9.1728885699912333E-2</v>
      </c>
      <c r="AX645" s="116">
        <f t="shared" si="141"/>
        <v>1</v>
      </c>
      <c r="AY645" s="116">
        <f>SUMPRODUCT(AN645:AW645,幕後結果_最佳化!$Z$1005:$AI$1005)</f>
        <v>0.25033613395471271</v>
      </c>
      <c r="AZ645" s="116">
        <f>(SUMPRODUCT(AN645:AW645,MMULT(AN645:AW645,幕後結果!$AB$9:$AK$18)))*252</f>
        <v>4.0926126412874561E-2</v>
      </c>
      <c r="BA645" s="116">
        <f t="shared" si="142"/>
        <v>0.20230206724814889</v>
      </c>
      <c r="BB645" s="92">
        <f t="shared" si="143"/>
        <v>1.0253782216682257</v>
      </c>
      <c r="BC645" s="50"/>
      <c r="BD645" s="50"/>
    </row>
    <row r="646" spans="1:56">
      <c r="A646" s="85">
        <v>645</v>
      </c>
      <c r="B646" s="116">
        <v>0.43392886267215514</v>
      </c>
      <c r="C646" s="116">
        <v>0.9729833212798642</v>
      </c>
      <c r="D646" s="116">
        <v>0.48850837978269368</v>
      </c>
      <c r="E646" s="116">
        <v>0.16377759919835766</v>
      </c>
      <c r="F646" s="116">
        <v>3.9160673238044952E-2</v>
      </c>
      <c r="G646" s="116">
        <v>0.65434734505720971</v>
      </c>
      <c r="H646" s="116">
        <v>0.33192301456614759</v>
      </c>
      <c r="I646" s="116">
        <v>0.43785262686674198</v>
      </c>
      <c r="J646" s="116">
        <v>0.7781101688637786</v>
      </c>
      <c r="K646" s="94">
        <v>0.39480955938446316</v>
      </c>
      <c r="L646" s="95"/>
      <c r="M646" s="96">
        <v>645</v>
      </c>
      <c r="N646" s="119">
        <v>-0.16638023753896364</v>
      </c>
      <c r="O646" s="119">
        <v>1.9265690613611208</v>
      </c>
      <c r="P646" s="119">
        <v>-2.8809204792571076E-2</v>
      </c>
      <c r="Q646" s="119">
        <v>-0.97905015499272674</v>
      </c>
      <c r="R646" s="119">
        <v>-1.7605101594508463</v>
      </c>
      <c r="S646" s="119">
        <v>0.3970842825635208</v>
      </c>
      <c r="T646" s="119">
        <v>-0.43460931966320376</v>
      </c>
      <c r="U646" s="116">
        <v>-0.15641583822193128</v>
      </c>
      <c r="V646" s="116">
        <v>0.76582630138216023</v>
      </c>
      <c r="W646" s="88">
        <v>-0.26680524098573583</v>
      </c>
      <c r="X646" s="50"/>
      <c r="Y646" s="89">
        <v>645</v>
      </c>
      <c r="Z646" s="116">
        <f>(幕後結果!$AB$2+幕後結果!$AB$4*幕後結果_最佳化!$N1647)*12/3</f>
        <v>-0.25485977488767342</v>
      </c>
      <c r="AA646" s="116">
        <f>(幕後結果!$AC$2+幕後結果!$AC$4*幕後結果_最佳化!$O1647)*12/3</f>
        <v>1.262578024258602</v>
      </c>
      <c r="AB646" s="116">
        <f>(幕後結果!$AD$2+幕後結果!$AD$4*幕後結果_最佳化!$P1647)*12/3</f>
        <v>0.58298339037799085</v>
      </c>
      <c r="AC646" s="116">
        <f>(幕後結果!$AE$2+幕後結果!$AE$4*幕後結果_最佳化!$Q1647)*12/3</f>
        <v>0.49453913048734205</v>
      </c>
      <c r="AD646" s="116">
        <f>(幕後結果!$AF$2+幕後結果!$AF$4*幕後結果_最佳化!$R1647)*12/3</f>
        <v>-1.1299863024812449</v>
      </c>
      <c r="AE646" s="116">
        <f>(幕後結果!$AG$2+幕後結果!$AG$4*幕後結果_最佳化!$S1647)*12/3</f>
        <v>0.36507987291570299</v>
      </c>
      <c r="AF646" s="116">
        <f>(幕後結果!$AH$2+幕後結果!$AH$4*幕後結果_最佳化!$T1647)*12/3</f>
        <v>0.39527192849512693</v>
      </c>
      <c r="AG646" s="116">
        <f>(幕後結果!$AI$2+幕後結果!$AI$4*幕後結果_最佳化!$U1647)*12/3</f>
        <v>-1.4766762135647566</v>
      </c>
      <c r="AH646" s="116">
        <f>(幕後結果!$AJ$2+幕後結果!$AJ$4*幕後結果_最佳化!$V1647)*12/3</f>
        <v>0.95277834456941279</v>
      </c>
      <c r="AI646" s="90">
        <f>(幕後結果!$AK$2+幕後結果!$AK$4*幕後結果_最佳化!$W1647)*12/3</f>
        <v>-0.67928607612981429</v>
      </c>
      <c r="AJ646" s="50"/>
      <c r="AK646" s="50"/>
      <c r="AL646" s="50"/>
      <c r="AM646" s="98">
        <v>645</v>
      </c>
      <c r="AN646" s="116">
        <f t="shared" si="131"/>
        <v>4.7808502921018223E-2</v>
      </c>
      <c r="AO646" s="116">
        <f t="shared" si="132"/>
        <v>0.18016250542146572</v>
      </c>
      <c r="AP646" s="116">
        <f t="shared" si="133"/>
        <v>9.8792607278341063E-2</v>
      </c>
      <c r="AQ646" s="116">
        <f t="shared" si="134"/>
        <v>3.3865096602870216E-2</v>
      </c>
      <c r="AR646" s="116">
        <f t="shared" si="135"/>
        <v>3.0814484170207657E-2</v>
      </c>
      <c r="AS646" s="116">
        <f t="shared" si="136"/>
        <v>0.17695987402501867</v>
      </c>
      <c r="AT646" s="116">
        <f t="shared" si="137"/>
        <v>0.14414278154478644</v>
      </c>
      <c r="AU646" s="116">
        <f t="shared" si="138"/>
        <v>0.20835741461318619</v>
      </c>
      <c r="AV646" s="116">
        <f t="shared" si="139"/>
        <v>3.6295002047751629E-2</v>
      </c>
      <c r="AW646" s="116">
        <f t="shared" si="140"/>
        <v>4.2801731375354299E-2</v>
      </c>
      <c r="AX646" s="116">
        <f t="shared" si="141"/>
        <v>1</v>
      </c>
      <c r="AY646" s="116">
        <f>SUMPRODUCT(AN646:AW646,幕後結果_最佳化!$Z$1005:$AI$1005)</f>
        <v>-0.13054978935455402</v>
      </c>
      <c r="AZ646" s="116">
        <f>(SUMPRODUCT(AN646:AW646,MMULT(AN646:AW646,幕後結果!$AB$9:$AK$18)))*252</f>
        <v>5.8221170871448305E-2</v>
      </c>
      <c r="BA646" s="116">
        <f t="shared" si="142"/>
        <v>0.24129063568951098</v>
      </c>
      <c r="BB646" s="92">
        <f t="shared" si="143"/>
        <v>-0.71884177709136832</v>
      </c>
      <c r="BC646" s="50"/>
      <c r="BD646" s="50"/>
    </row>
    <row r="647" spans="1:56">
      <c r="A647" s="85">
        <v>646</v>
      </c>
      <c r="B647" s="116">
        <v>0.70864135077491208</v>
      </c>
      <c r="C647" s="116">
        <v>0.6381455813006387</v>
      </c>
      <c r="D647" s="116">
        <v>0.92761243731518017</v>
      </c>
      <c r="E647" s="116">
        <v>0.91917986493417292</v>
      </c>
      <c r="F647" s="116">
        <v>0.68372769300581315</v>
      </c>
      <c r="G647" s="116">
        <v>0.75988728635268954</v>
      </c>
      <c r="H647" s="116">
        <v>0.42367638436804778</v>
      </c>
      <c r="I647" s="116">
        <v>0.56829887698892145</v>
      </c>
      <c r="J647" s="116">
        <v>5.7805713478233711E-2</v>
      </c>
      <c r="K647" s="94">
        <v>0.78706773605331959</v>
      </c>
      <c r="L647" s="95"/>
      <c r="M647" s="96">
        <v>646</v>
      </c>
      <c r="N647" s="119">
        <v>0.54941993213042795</v>
      </c>
      <c r="O647" s="119">
        <v>0.35350639226778613</v>
      </c>
      <c r="P647" s="119">
        <v>1.4582373743536323</v>
      </c>
      <c r="Q647" s="119">
        <v>1.3995761832736218</v>
      </c>
      <c r="R647" s="119">
        <v>0.47814836010059142</v>
      </c>
      <c r="S647" s="119">
        <v>0.70594003811130257</v>
      </c>
      <c r="T647" s="119">
        <v>-0.19249719009174729</v>
      </c>
      <c r="U647" s="116">
        <v>0.17204487979975011</v>
      </c>
      <c r="V647" s="116">
        <v>-1.5734639605550378</v>
      </c>
      <c r="W647" s="88">
        <v>0.7962882252433392</v>
      </c>
      <c r="X647" s="50"/>
      <c r="Y647" s="89">
        <v>646</v>
      </c>
      <c r="Z647" s="116">
        <f>(幕後結果!$AB$2+幕後結果!$AB$4*幕後結果_最佳化!$N1648)*12/3</f>
        <v>0.63384220985691409</v>
      </c>
      <c r="AA647" s="116">
        <f>(幕後結果!$AC$2+幕後結果!$AC$4*幕後結果_最佳化!$O1648)*12/3</f>
        <v>-0.84302470309660793</v>
      </c>
      <c r="AB647" s="116">
        <f>(幕後結果!$AD$2+幕後結果!$AD$4*幕後結果_最佳化!$P1648)*12/3</f>
        <v>1.9265023215242743</v>
      </c>
      <c r="AC647" s="116">
        <f>(幕後結果!$AE$2+幕後結果!$AE$4*幕後結果_最佳化!$Q1648)*12/3</f>
        <v>2.340420355778889</v>
      </c>
      <c r="AD647" s="116">
        <f>(幕後結果!$AF$2+幕後結果!$AF$4*幕後結果_最佳化!$R1648)*12/3</f>
        <v>0.51750351348202783</v>
      </c>
      <c r="AE647" s="116">
        <f>(幕後結果!$AG$2+幕後結果!$AG$4*幕後結果_最佳化!$S1648)*12/3</f>
        <v>2.1415539121822875</v>
      </c>
      <c r="AF647" s="116">
        <f>(幕後結果!$AH$2+幕後結果!$AH$4*幕後結果_最佳化!$T1648)*12/3</f>
        <v>1.1748059906144388</v>
      </c>
      <c r="AG647" s="116">
        <f>(幕後結果!$AI$2+幕後結果!$AI$4*幕後結果_最佳化!$U1648)*12/3</f>
        <v>-0.30749843674444288</v>
      </c>
      <c r="AH647" s="116">
        <f>(幕後結果!$AJ$2+幕後結果!$AJ$4*幕後結果_最佳化!$V1648)*12/3</f>
        <v>-0.52155646981748949</v>
      </c>
      <c r="AI647" s="90">
        <f>(幕後結果!$AK$2+幕後結果!$AK$4*幕後結果_最佳化!$W1648)*12/3</f>
        <v>0.25869808895363805</v>
      </c>
      <c r="AJ647" s="50"/>
      <c r="AK647" s="50"/>
      <c r="AL647" s="50"/>
      <c r="AM647" s="98">
        <v>646</v>
      </c>
      <c r="AN647" s="116">
        <f t="shared" si="131"/>
        <v>5.1264035356171044E-2</v>
      </c>
      <c r="AO647" s="116">
        <f t="shared" si="132"/>
        <v>4.6335352954012893E-2</v>
      </c>
      <c r="AP647" s="116">
        <f t="shared" si="133"/>
        <v>6.9793335485265234E-4</v>
      </c>
      <c r="AQ647" s="116">
        <f t="shared" si="134"/>
        <v>0.12927387736512316</v>
      </c>
      <c r="AR647" s="116">
        <f t="shared" si="135"/>
        <v>0.17100340791384189</v>
      </c>
      <c r="AS647" s="116">
        <f t="shared" si="136"/>
        <v>0.16591721040989815</v>
      </c>
      <c r="AT647" s="116">
        <f t="shared" si="137"/>
        <v>0.11378388384648795</v>
      </c>
      <c r="AU647" s="116">
        <f t="shared" si="138"/>
        <v>5.7790747102291339E-2</v>
      </c>
      <c r="AV647" s="116">
        <f t="shared" si="139"/>
        <v>0.17180804557604493</v>
      </c>
      <c r="AW647" s="116">
        <f t="shared" si="140"/>
        <v>9.2125506121276013E-2</v>
      </c>
      <c r="AX647" s="116">
        <f t="shared" si="141"/>
        <v>1</v>
      </c>
      <c r="AY647" s="116">
        <f>SUMPRODUCT(AN647:AW647,幕後結果_最佳化!$Z$1005:$AI$1005)</f>
        <v>0.16586166330764288</v>
      </c>
      <c r="AZ647" s="116">
        <f>(SUMPRODUCT(AN647:AW647,MMULT(AN647:AW647,幕後結果!$AB$9:$AK$18)))*252</f>
        <v>4.1543909652253672E-2</v>
      </c>
      <c r="BA647" s="116">
        <f t="shared" si="142"/>
        <v>0.20382323138507463</v>
      </c>
      <c r="BB647" s="92">
        <f t="shared" si="143"/>
        <v>0.60327599789317732</v>
      </c>
      <c r="BC647" s="50"/>
      <c r="BD647" s="50"/>
    </row>
    <row r="648" spans="1:56">
      <c r="A648" s="85">
        <v>647</v>
      </c>
      <c r="B648" s="116">
        <v>0.847704132302598</v>
      </c>
      <c r="C648" s="116">
        <v>0.74975834456358181</v>
      </c>
      <c r="D648" s="116">
        <v>0.49580778014717319</v>
      </c>
      <c r="E648" s="116">
        <v>0.12968369282972025</v>
      </c>
      <c r="F648" s="116">
        <v>0.19288176922595501</v>
      </c>
      <c r="G648" s="116">
        <v>0.38059988596406491</v>
      </c>
      <c r="H648" s="116">
        <v>0.33977611219328718</v>
      </c>
      <c r="I648" s="116">
        <v>0.27300251395667874</v>
      </c>
      <c r="J648" s="116">
        <v>0.93636533066261562</v>
      </c>
      <c r="K648" s="94">
        <v>0.61743849823368357</v>
      </c>
      <c r="L648" s="95"/>
      <c r="M648" s="96">
        <v>647</v>
      </c>
      <c r="N648" s="119">
        <v>1.0266363404773304</v>
      </c>
      <c r="O648" s="119">
        <v>0.67372948802879962</v>
      </c>
      <c r="P648" s="119">
        <v>-1.0508530221472018E-2</v>
      </c>
      <c r="Q648" s="119">
        <v>-1.1278876134170004</v>
      </c>
      <c r="R648" s="119">
        <v>-0.86732577422357959</v>
      </c>
      <c r="S648" s="119">
        <v>-0.30390565164792305</v>
      </c>
      <c r="T648" s="119">
        <v>-0.41307423676889304</v>
      </c>
      <c r="U648" s="116">
        <v>-0.6037572763701986</v>
      </c>
      <c r="V648" s="116">
        <v>1.5249589425030661</v>
      </c>
      <c r="W648" s="88">
        <v>0.29876022223416043</v>
      </c>
      <c r="X648" s="50"/>
      <c r="Y648" s="89">
        <v>647</v>
      </c>
      <c r="Z648" s="116">
        <f>(幕後結果!$AB$2+幕後結果!$AB$4*幕後結果_最佳化!$N1649)*12/3</f>
        <v>1.2263304310408478</v>
      </c>
      <c r="AA648" s="116">
        <f>(幕後結果!$AC$2+幕後結果!$AC$4*幕後結果_最佳化!$O1649)*12/3</f>
        <v>-0.36027094116374081</v>
      </c>
      <c r="AB648" s="116">
        <f>(幕後結果!$AD$2+幕後結果!$AD$4*幕後結果_最佳化!$P1649)*12/3</f>
        <v>0.83090048786034065</v>
      </c>
      <c r="AC648" s="116">
        <f>(幕後結果!$AE$2+幕後結果!$AE$4*幕後結果_最佳化!$Q1649)*12/3</f>
        <v>0.24521355888012886</v>
      </c>
      <c r="AD648" s="116">
        <f>(幕後結果!$AF$2+幕後結果!$AF$4*幕後結果_最佳化!$R1649)*12/3</f>
        <v>-0.72330761197107707</v>
      </c>
      <c r="AE648" s="116">
        <f>(幕後結果!$AG$2+幕後結果!$AG$4*幕後結果_最佳化!$S1649)*12/3</f>
        <v>-0.20616786629433614</v>
      </c>
      <c r="AF648" s="116">
        <f>(幕後結果!$AH$2+幕後結果!$AH$4*幕後結果_最佳化!$T1649)*12/3</f>
        <v>0.94863225592622402</v>
      </c>
      <c r="AG648" s="116">
        <f>(幕後結果!$AI$2+幕後結果!$AI$4*幕後結果_最佳化!$U1649)*12/3</f>
        <v>-1.199533898446826</v>
      </c>
      <c r="AH648" s="116">
        <f>(幕後結果!$AJ$2+幕後結果!$AJ$4*幕後結果_最佳化!$V1649)*12/3</f>
        <v>1.3391448044061969</v>
      </c>
      <c r="AI648" s="90">
        <f>(幕後結果!$AK$2+幕後結果!$AK$4*幕後結果_最佳化!$W1649)*12/3</f>
        <v>-0.20619059327254194</v>
      </c>
      <c r="AJ648" s="50"/>
      <c r="AK648" s="50"/>
      <c r="AL648" s="50"/>
      <c r="AM648" s="98">
        <v>647</v>
      </c>
      <c r="AN648" s="116">
        <f t="shared" si="131"/>
        <v>7.2242385467554099E-2</v>
      </c>
      <c r="AO648" s="116">
        <f t="shared" si="132"/>
        <v>2.6039456956337356E-2</v>
      </c>
      <c r="AP648" s="116">
        <f t="shared" si="133"/>
        <v>5.9957758702315365E-2</v>
      </c>
      <c r="AQ648" s="116">
        <f t="shared" si="134"/>
        <v>0.18912896208885155</v>
      </c>
      <c r="AR648" s="116">
        <f t="shared" si="135"/>
        <v>0.1285027791990177</v>
      </c>
      <c r="AS648" s="116">
        <f t="shared" si="136"/>
        <v>0.16330055335030599</v>
      </c>
      <c r="AT648" s="116">
        <f t="shared" si="137"/>
        <v>4.2017042020420281E-2</v>
      </c>
      <c r="AU648" s="116">
        <f t="shared" si="138"/>
        <v>6.7589531516920529E-2</v>
      </c>
      <c r="AV648" s="116">
        <f t="shared" si="139"/>
        <v>0.11237588252890743</v>
      </c>
      <c r="AW648" s="116">
        <f t="shared" si="140"/>
        <v>0.13884564816936962</v>
      </c>
      <c r="AX648" s="116">
        <f t="shared" si="141"/>
        <v>0.99999999999999989</v>
      </c>
      <c r="AY648" s="116">
        <f>SUMPRODUCT(AN648:AW648,幕後結果_最佳化!$Z$1005:$AI$1005)</f>
        <v>0.15582160083126445</v>
      </c>
      <c r="AZ648" s="116">
        <f>(SUMPRODUCT(AN648:AW648,MMULT(AN648:AW648,幕後結果!$AB$9:$AK$18)))*252</f>
        <v>4.2260036767943134E-2</v>
      </c>
      <c r="BA648" s="116">
        <f t="shared" si="142"/>
        <v>0.20557246111272573</v>
      </c>
      <c r="BB648" s="92">
        <f t="shared" si="143"/>
        <v>0.54930315189126355</v>
      </c>
      <c r="BC648" s="50"/>
      <c r="BD648" s="50"/>
    </row>
    <row r="649" spans="1:56">
      <c r="A649" s="85">
        <v>648</v>
      </c>
      <c r="B649" s="116">
        <v>0.51592037440316862</v>
      </c>
      <c r="C649" s="116">
        <v>0.45503403786038232</v>
      </c>
      <c r="D649" s="116">
        <v>0.12859250857144944</v>
      </c>
      <c r="E649" s="116">
        <v>0.28973857383876012</v>
      </c>
      <c r="F649" s="116">
        <v>0.80183654395664905</v>
      </c>
      <c r="G649" s="116">
        <v>0.97917497926905495</v>
      </c>
      <c r="H649" s="116">
        <v>0.6309709430809356</v>
      </c>
      <c r="I649" s="116">
        <v>0.17176253682595521</v>
      </c>
      <c r="J649" s="116">
        <v>0.24544112146228536</v>
      </c>
      <c r="K649" s="94">
        <v>0.49977170694388495</v>
      </c>
      <c r="L649" s="95"/>
      <c r="M649" s="96">
        <v>648</v>
      </c>
      <c r="N649" s="119">
        <v>3.991705853959502E-2</v>
      </c>
      <c r="O649" s="119">
        <v>-0.11295267395408537</v>
      </c>
      <c r="P649" s="119">
        <v>-1.1330696220946268</v>
      </c>
      <c r="Q649" s="119">
        <v>-0.55414860603121985</v>
      </c>
      <c r="R649" s="119">
        <v>0.84819943459082148</v>
      </c>
      <c r="S649" s="119">
        <v>2.0370000054295208</v>
      </c>
      <c r="T649" s="119">
        <v>0.33442601154794971</v>
      </c>
      <c r="U649" s="116">
        <v>-0.94722316499525028</v>
      </c>
      <c r="V649" s="116">
        <v>-0.68890628677863075</v>
      </c>
      <c r="W649" s="88">
        <v>-5.7224586059167787E-4</v>
      </c>
      <c r="X649" s="50"/>
      <c r="Y649" s="89">
        <v>648</v>
      </c>
      <c r="Z649" s="116">
        <f>(幕後結果!$AB$2+幕後結果!$AB$4*幕後結果_最佳化!$N1650)*12/3</f>
        <v>1.2687149353104304E-3</v>
      </c>
      <c r="AA649" s="116">
        <f>(幕後結果!$AC$2+幕後結果!$AC$4*幕後結果_最佳化!$O1650)*12/3</f>
        <v>-1.530107508894454</v>
      </c>
      <c r="AB649" s="116">
        <f>(幕後結果!$AD$2+幕後結果!$AD$4*幕後結果_最佳化!$P1650)*12/3</f>
        <v>-0.51825630934423716</v>
      </c>
      <c r="AC649" s="116">
        <f>(幕後結果!$AE$2+幕後結果!$AE$4*幕後結果_最佳化!$Q1650)*12/3</f>
        <v>0.20174411651388791</v>
      </c>
      <c r="AD649" s="116">
        <f>(幕後結果!$AF$2+幕後結果!$AF$4*幕後結果_最佳化!$R1650)*12/3</f>
        <v>0.32040428785496877</v>
      </c>
      <c r="AE649" s="116">
        <f>(幕後結果!$AG$2+幕後結果!$AG$4*幕後結果_最佳化!$S1650)*12/3</f>
        <v>1.3649482759999509</v>
      </c>
      <c r="AF649" s="116">
        <f>(幕後結果!$AH$2+幕後結果!$AH$4*幕後結果_最佳化!$T1650)*12/3</f>
        <v>1.5647664945232329</v>
      </c>
      <c r="AG649" s="116">
        <f>(幕後結果!$AI$2+幕後結果!$AI$4*幕後結果_最佳化!$U1650)*12/3</f>
        <v>-1.654147294360057</v>
      </c>
      <c r="AH649" s="116">
        <f>(幕後結果!$AJ$2+幕後結果!$AJ$4*幕後結果_最佳化!$V1650)*12/3</f>
        <v>-0.50587853956902029</v>
      </c>
      <c r="AI649" s="90">
        <f>(幕後結果!$AK$2+幕後結果!$AK$4*幕後結果_最佳化!$W1650)*12/3</f>
        <v>-0.21797327185784102</v>
      </c>
      <c r="AJ649" s="50"/>
      <c r="AK649" s="50"/>
      <c r="AL649" s="50"/>
      <c r="AM649" s="98">
        <v>648</v>
      </c>
      <c r="AN649" s="116">
        <f t="shared" si="131"/>
        <v>9.9705731598702496E-2</v>
      </c>
      <c r="AO649" s="116">
        <f t="shared" si="132"/>
        <v>8.7541183703365388E-2</v>
      </c>
      <c r="AP649" s="116">
        <f t="shared" si="133"/>
        <v>6.0111315065198886E-2</v>
      </c>
      <c r="AQ649" s="116">
        <f t="shared" si="134"/>
        <v>9.1748439342181187E-2</v>
      </c>
      <c r="AR649" s="116">
        <f t="shared" si="135"/>
        <v>7.5590945651486333E-3</v>
      </c>
      <c r="AS649" s="116">
        <f t="shared" si="136"/>
        <v>0.13908991806945031</v>
      </c>
      <c r="AT649" s="116">
        <f t="shared" si="137"/>
        <v>7.3803834267410731E-2</v>
      </c>
      <c r="AU649" s="116">
        <f t="shared" si="138"/>
        <v>0.15174701395048745</v>
      </c>
      <c r="AV649" s="116">
        <f t="shared" si="139"/>
        <v>0.13537095093734108</v>
      </c>
      <c r="AW649" s="116">
        <f t="shared" si="140"/>
        <v>0.15332251850071377</v>
      </c>
      <c r="AX649" s="116">
        <f t="shared" si="141"/>
        <v>0.99999999999999989</v>
      </c>
      <c r="AY649" s="116">
        <f>SUMPRODUCT(AN649:AW649,幕後結果_最佳化!$Z$1005:$AI$1005)</f>
        <v>-5.1716955360913107E-2</v>
      </c>
      <c r="AZ649" s="116">
        <f>(SUMPRODUCT(AN649:AW649,MMULT(AN649:AW649,幕後結果!$AB$9:$AK$18)))*252</f>
        <v>5.0703254977936277E-2</v>
      </c>
      <c r="BA649" s="116">
        <f t="shared" si="142"/>
        <v>0.22517383280020856</v>
      </c>
      <c r="BB649" s="92">
        <f t="shared" si="143"/>
        <v>-0.42019516292936449</v>
      </c>
      <c r="BC649" s="50"/>
      <c r="BD649" s="50"/>
    </row>
    <row r="650" spans="1:56">
      <c r="A650" s="85">
        <v>649</v>
      </c>
      <c r="B650" s="116">
        <v>0.16274779222780378</v>
      </c>
      <c r="C650" s="116">
        <v>0.50459870068120893</v>
      </c>
      <c r="D650" s="116">
        <v>0.1149451858775159</v>
      </c>
      <c r="E650" s="116">
        <v>0.81154132115679412</v>
      </c>
      <c r="F650" s="116">
        <v>0.43279021185551381</v>
      </c>
      <c r="G650" s="116">
        <v>0.72341417714434764</v>
      </c>
      <c r="H650" s="116">
        <v>4.0164585924359786E-2</v>
      </c>
      <c r="I650" s="116">
        <v>0.958788486730209</v>
      </c>
      <c r="J650" s="116">
        <v>0.92180121757020173</v>
      </c>
      <c r="K650" s="94">
        <v>0.92477372988614737</v>
      </c>
      <c r="L650" s="95"/>
      <c r="M650" s="96">
        <v>649</v>
      </c>
      <c r="N650" s="119">
        <v>-0.98322729388280028</v>
      </c>
      <c r="O650" s="119">
        <v>1.1527488450183143E-2</v>
      </c>
      <c r="P650" s="119">
        <v>-1.2006413038168593</v>
      </c>
      <c r="Q650" s="119">
        <v>0.88359041016574602</v>
      </c>
      <c r="R650" s="119">
        <v>-0.16927489269155341</v>
      </c>
      <c r="S650" s="119">
        <v>0.59301420509163105</v>
      </c>
      <c r="T650" s="119">
        <v>-1.7487793255458737</v>
      </c>
      <c r="U650" s="116">
        <v>1.7367968994521756</v>
      </c>
      <c r="V650" s="116">
        <v>1.417292028378915</v>
      </c>
      <c r="W650" s="88">
        <v>1.4379348504925</v>
      </c>
      <c r="X650" s="50"/>
      <c r="Y650" s="89">
        <v>649</v>
      </c>
      <c r="Z650" s="116">
        <f>(幕後結果!$AB$2+幕後結果!$AB$4*幕後結果_最佳化!$N1651)*12/3</f>
        <v>-1.2690165618870819</v>
      </c>
      <c r="AA650" s="116">
        <f>(幕後結果!$AC$2+幕後結果!$AC$4*幕後結果_最佳化!$O1651)*12/3</f>
        <v>-1.4474607395629808</v>
      </c>
      <c r="AB650" s="116">
        <f>(幕後結果!$AD$2+幕後結果!$AD$4*幕後結果_最佳化!$P1651)*12/3</f>
        <v>-0.87227856220419719</v>
      </c>
      <c r="AC650" s="116">
        <f>(幕後結果!$AE$2+幕後結果!$AE$4*幕後結果_最佳化!$Q1651)*12/3</f>
        <v>1.1889914803819024</v>
      </c>
      <c r="AD650" s="116">
        <f>(幕後結果!$AF$2+幕後結果!$AF$4*幕後結果_最佳化!$R1651)*12/3</f>
        <v>-0.19809236556003618</v>
      </c>
      <c r="AE650" s="116">
        <f>(幕後結果!$AG$2+幕後結果!$AG$4*幕後結果_最佳化!$S1651)*12/3</f>
        <v>0.80606888329022419</v>
      </c>
      <c r="AF650" s="116">
        <f>(幕後結果!$AH$2+幕後結果!$AH$4*幕後結果_最佳化!$T1651)*12/3</f>
        <v>-0.90848303600767399</v>
      </c>
      <c r="AG650" s="116">
        <f>(幕後結果!$AI$2+幕後結果!$AI$4*幕後結果_最佳化!$U1651)*12/3</f>
        <v>0.63120602461933029</v>
      </c>
      <c r="AH650" s="116">
        <f>(幕後結果!$AJ$2+幕後結果!$AJ$4*幕後結果_最佳化!$V1651)*12/3</f>
        <v>0.64126760666877447</v>
      </c>
      <c r="AI650" s="90">
        <f>(幕後結果!$AK$2+幕後結果!$AK$4*幕後結果_最佳化!$W1651)*12/3</f>
        <v>4.792723986914027E-2</v>
      </c>
      <c r="AJ650" s="50"/>
      <c r="AK650" s="50"/>
      <c r="AL650" s="50"/>
      <c r="AM650" s="98">
        <v>649</v>
      </c>
      <c r="AN650" s="116">
        <f t="shared" si="131"/>
        <v>0.13463357723632075</v>
      </c>
      <c r="AO650" s="116">
        <f t="shared" si="132"/>
        <v>0.14460931663086449</v>
      </c>
      <c r="AP650" s="116">
        <f t="shared" si="133"/>
        <v>0.14645367579625707</v>
      </c>
      <c r="AQ650" s="116">
        <f t="shared" si="134"/>
        <v>3.7406102205095014E-2</v>
      </c>
      <c r="AR650" s="116">
        <f t="shared" si="135"/>
        <v>4.744417427650794E-2</v>
      </c>
      <c r="AS650" s="116">
        <f t="shared" si="136"/>
        <v>0.17698728904383748</v>
      </c>
      <c r="AT650" s="116">
        <f t="shared" si="137"/>
        <v>0.15069444042759261</v>
      </c>
      <c r="AU650" s="116">
        <f t="shared" si="138"/>
        <v>5.599338227984774E-3</v>
      </c>
      <c r="AV650" s="116">
        <f t="shared" si="139"/>
        <v>6.1927000862587366E-2</v>
      </c>
      <c r="AW650" s="116">
        <f t="shared" si="140"/>
        <v>9.4245085292952502E-2</v>
      </c>
      <c r="AX650" s="116">
        <f t="shared" si="141"/>
        <v>1</v>
      </c>
      <c r="AY650" s="116">
        <f>SUMPRODUCT(AN650:AW650,幕後結果_最佳化!$Z$1005:$AI$1005)</f>
        <v>9.8648591896634996E-2</v>
      </c>
      <c r="AZ650" s="116">
        <f>(SUMPRODUCT(AN650:AW650,MMULT(AN650:AW650,幕後結果!$AB$9:$AK$18)))*252</f>
        <v>5.3545059910986251E-2</v>
      </c>
      <c r="BA650" s="116">
        <f t="shared" si="142"/>
        <v>0.23139805511496039</v>
      </c>
      <c r="BB650" s="92">
        <f t="shared" si="143"/>
        <v>0.24092074528862678</v>
      </c>
      <c r="BC650" s="50"/>
      <c r="BD650" s="50"/>
    </row>
    <row r="651" spans="1:56">
      <c r="A651" s="85">
        <v>650</v>
      </c>
      <c r="B651" s="116">
        <v>5.7967103834810629E-4</v>
      </c>
      <c r="C651" s="116">
        <v>0.85923288078871396</v>
      </c>
      <c r="D651" s="116">
        <v>0.85360543823794011</v>
      </c>
      <c r="E651" s="116">
        <v>0.27132379940701101</v>
      </c>
      <c r="F651" s="116">
        <v>0.81018154426924904</v>
      </c>
      <c r="G651" s="116">
        <v>0.2652120621573173</v>
      </c>
      <c r="H651" s="116">
        <v>0.9820355781604746</v>
      </c>
      <c r="I651" s="116">
        <v>0.81837779941082101</v>
      </c>
      <c r="J651" s="116">
        <v>0.86169734744582027</v>
      </c>
      <c r="K651" s="94">
        <v>0.22100705955313704</v>
      </c>
      <c r="L651" s="95"/>
      <c r="M651" s="96">
        <v>650</v>
      </c>
      <c r="N651" s="119">
        <v>-3.2486986974651701</v>
      </c>
      <c r="O651" s="119">
        <v>1.0768791959608883</v>
      </c>
      <c r="P651" s="119">
        <v>1.0520227250582979</v>
      </c>
      <c r="Q651" s="119">
        <v>-0.60881420221148852</v>
      </c>
      <c r="R651" s="119">
        <v>0.87856549495252123</v>
      </c>
      <c r="S651" s="119">
        <v>-0.62735871399740584</v>
      </c>
      <c r="T651" s="119">
        <v>2.0977318046501825</v>
      </c>
      <c r="U651" s="116">
        <v>0.90920030892225245</v>
      </c>
      <c r="V651" s="116">
        <v>1.0879769007380549</v>
      </c>
      <c r="W651" s="88">
        <v>-0.76879651325410137</v>
      </c>
      <c r="X651" s="50"/>
      <c r="Y651" s="89">
        <v>650</v>
      </c>
      <c r="Z651" s="116">
        <f>(幕後結果!$AB$2+幕後結果!$AB$4*幕後結果_最佳化!$N1652)*12/3</f>
        <v>-4.0817134821402021</v>
      </c>
      <c r="AA651" s="116">
        <f>(幕後結果!$AC$2+幕後結果!$AC$4*幕後結果_最佳化!$O1652)*12/3</f>
        <v>-0.1761640429175475</v>
      </c>
      <c r="AB651" s="116">
        <f>(幕後結果!$AD$2+幕後結果!$AD$4*幕後結果_最佳化!$P1652)*12/3</f>
        <v>0.50429052228537796</v>
      </c>
      <c r="AC651" s="116">
        <f>(幕後結果!$AE$2+幕後結果!$AE$4*幕後結果_最佳化!$Q1652)*12/3</f>
        <v>0.68719562729782846</v>
      </c>
      <c r="AD651" s="116">
        <f>(幕後結果!$AF$2+幕後結果!$AF$4*幕後結果_最佳化!$R1652)*12/3</f>
        <v>0.8056267749674485</v>
      </c>
      <c r="AE651" s="116">
        <f>(幕後結果!$AG$2+幕後結果!$AG$4*幕後結果_最佳化!$S1652)*12/3</f>
        <v>-0.59661317745435816</v>
      </c>
      <c r="AF651" s="116">
        <f>(幕後結果!$AH$2+幕後結果!$AH$4*幕後結果_最佳化!$T1652)*12/3</f>
        <v>2.7347319990990591</v>
      </c>
      <c r="AG651" s="116">
        <f>(幕後結果!$AI$2+幕後結果!$AI$4*幕後結果_最佳化!$U1652)*12/3</f>
        <v>-1.3615594293116384</v>
      </c>
      <c r="AH651" s="116">
        <f>(幕後結果!$AJ$2+幕後結果!$AJ$4*幕後結果_最佳化!$V1652)*12/3</f>
        <v>1.2753215822021962</v>
      </c>
      <c r="AI651" s="90">
        <f>(幕後結果!$AK$2+幕後結果!$AK$4*幕後結果_最佳化!$W1652)*12/3</f>
        <v>-1.0944193964299793</v>
      </c>
      <c r="AJ651" s="50"/>
      <c r="AK651" s="50"/>
      <c r="AL651" s="50"/>
      <c r="AM651" s="98">
        <v>650</v>
      </c>
      <c r="AN651" s="116">
        <f t="shared" si="131"/>
        <v>0.11341585777828522</v>
      </c>
      <c r="AO651" s="116">
        <f t="shared" si="132"/>
        <v>9.9614352397323469E-2</v>
      </c>
      <c r="AP651" s="116">
        <f t="shared" si="133"/>
        <v>0.15274724411260818</v>
      </c>
      <c r="AQ651" s="116">
        <f t="shared" si="134"/>
        <v>4.3310738140787661E-2</v>
      </c>
      <c r="AR651" s="116">
        <f t="shared" si="135"/>
        <v>8.0587308353638115E-2</v>
      </c>
      <c r="AS651" s="116">
        <f t="shared" si="136"/>
        <v>3.0770213872256168E-2</v>
      </c>
      <c r="AT651" s="116">
        <f t="shared" si="137"/>
        <v>0.13326126754618334</v>
      </c>
      <c r="AU651" s="116">
        <f t="shared" si="138"/>
        <v>2.5221469120781242E-2</v>
      </c>
      <c r="AV651" s="116">
        <f t="shared" si="139"/>
        <v>0.14421383287240117</v>
      </c>
      <c r="AW651" s="116">
        <f t="shared" si="140"/>
        <v>0.17685771580573559</v>
      </c>
      <c r="AX651" s="116">
        <f t="shared" si="141"/>
        <v>1.0000000000000002</v>
      </c>
      <c r="AY651" s="116">
        <f>SUMPRODUCT(AN651:AW651,幕後結果_最佳化!$Z$1005:$AI$1005)</f>
        <v>5.4469426159092088E-2</v>
      </c>
      <c r="AZ651" s="116">
        <f>(SUMPRODUCT(AN651:AW651,MMULT(AN651:AW651,幕後結果!$AB$9:$AK$18)))*252</f>
        <v>4.4950161604603724E-2</v>
      </c>
      <c r="BA651" s="116">
        <f t="shared" si="142"/>
        <v>0.21201453158829403</v>
      </c>
      <c r="BB651" s="92">
        <f t="shared" si="143"/>
        <v>5.4569024455165559E-2</v>
      </c>
      <c r="BC651" s="50"/>
      <c r="BD651" s="50"/>
    </row>
    <row r="652" spans="1:56">
      <c r="A652" s="85">
        <v>651</v>
      </c>
      <c r="B652" s="116">
        <v>0.73919385566524487</v>
      </c>
      <c r="C652" s="116">
        <v>0.47061046157709829</v>
      </c>
      <c r="D652" s="116">
        <v>0.87828418402671904</v>
      </c>
      <c r="E652" s="116">
        <v>0.3154733189229495</v>
      </c>
      <c r="F652" s="116">
        <v>0.10523367263366823</v>
      </c>
      <c r="G652" s="116">
        <v>0.78498425956291529</v>
      </c>
      <c r="H652" s="116">
        <v>0.48515036288583313</v>
      </c>
      <c r="I652" s="116">
        <v>0.56919980164224637</v>
      </c>
      <c r="J652" s="116">
        <v>0.42575687149821295</v>
      </c>
      <c r="K652" s="94">
        <v>0.91996157365287923</v>
      </c>
      <c r="L652" s="95"/>
      <c r="M652" s="96">
        <v>651</v>
      </c>
      <c r="N652" s="119">
        <v>0.6408620892577781</v>
      </c>
      <c r="O652" s="119">
        <v>-7.3735409004400426E-2</v>
      </c>
      <c r="P652" s="119">
        <v>1.1664522792173451</v>
      </c>
      <c r="Q652" s="119">
        <v>-0.48039487498236938</v>
      </c>
      <c r="R652" s="119">
        <v>-1.2522813964967392</v>
      </c>
      <c r="S652" s="119">
        <v>0.78913778328934581</v>
      </c>
      <c r="T652" s="119">
        <v>-3.7231119828701552E-2</v>
      </c>
      <c r="U652" s="116">
        <v>0.17433728751862607</v>
      </c>
      <c r="V652" s="116">
        <v>-0.18718734972075457</v>
      </c>
      <c r="W652" s="88">
        <v>1.4048131332783509</v>
      </c>
      <c r="X652" s="50"/>
      <c r="Y652" s="89">
        <v>651</v>
      </c>
      <c r="Z652" s="116">
        <f>(幕後結果!$AB$2+幕後結果!$AB$4*幕後結果_最佳化!$N1653)*12/3</f>
        <v>0.74737225633055004</v>
      </c>
      <c r="AA652" s="116">
        <f>(幕後結果!$AC$2+幕後結果!$AC$4*幕後結果_最佳化!$O1653)*12/3</f>
        <v>-1.423850104454911</v>
      </c>
      <c r="AB652" s="116">
        <f>(幕後結果!$AD$2+幕後結果!$AD$4*幕後結果_最佳化!$P1653)*12/3</f>
        <v>1.6579803428055726</v>
      </c>
      <c r="AC652" s="116">
        <f>(幕後結果!$AE$2+幕後結果!$AE$4*幕後結果_最佳化!$Q1653)*12/3</f>
        <v>0.83989127645824302</v>
      </c>
      <c r="AD652" s="116">
        <f>(幕後結果!$AF$2+幕後結果!$AF$4*幕後結果_最佳化!$R1653)*12/3</f>
        <v>-0.88134240028487332</v>
      </c>
      <c r="AE652" s="116">
        <f>(幕後結果!$AG$2+幕後結果!$AG$4*幕後結果_最佳化!$S1653)*12/3</f>
        <v>0.85343222457285783</v>
      </c>
      <c r="AF652" s="116">
        <f>(幕後結果!$AH$2+幕後結果!$AH$4*幕後結果_最佳化!$T1653)*12/3</f>
        <v>1.1056782934144627</v>
      </c>
      <c r="AG652" s="116">
        <f>(幕後結果!$AI$2+幕後結果!$AI$4*幕後結果_最佳化!$U1653)*12/3</f>
        <v>-0.49005243012574967</v>
      </c>
      <c r="AH652" s="116">
        <f>(幕後結果!$AJ$2+幕後結果!$AJ$4*幕後結果_最佳化!$V1653)*12/3</f>
        <v>0.11639281863761304</v>
      </c>
      <c r="AI652" s="90">
        <f>(幕後結果!$AK$2+幕後結果!$AK$4*幕後結果_最佳化!$W1653)*12/3</f>
        <v>0.13844725911124894</v>
      </c>
      <c r="AJ652" s="50"/>
      <c r="AK652" s="50"/>
      <c r="AL652" s="50"/>
      <c r="AM652" s="98">
        <v>651</v>
      </c>
      <c r="AN652" s="116">
        <f t="shared" si="131"/>
        <v>2.9456529781065402E-3</v>
      </c>
      <c r="AO652" s="116">
        <f t="shared" si="132"/>
        <v>0.19798628545334943</v>
      </c>
      <c r="AP652" s="116">
        <f t="shared" si="133"/>
        <v>1.5246245940126553E-2</v>
      </c>
      <c r="AQ652" s="116">
        <f t="shared" si="134"/>
        <v>0.13952830515670012</v>
      </c>
      <c r="AR652" s="116">
        <f t="shared" si="135"/>
        <v>0.22678426048065517</v>
      </c>
      <c r="AS652" s="116">
        <f t="shared" si="136"/>
        <v>9.868793019623745E-2</v>
      </c>
      <c r="AT652" s="116">
        <f t="shared" si="137"/>
        <v>3.4043267297400079E-2</v>
      </c>
      <c r="AU652" s="116">
        <f t="shared" si="138"/>
        <v>2.7670628517891666E-2</v>
      </c>
      <c r="AV652" s="116">
        <f t="shared" si="139"/>
        <v>5.5905920695657259E-2</v>
      </c>
      <c r="AW652" s="116">
        <f t="shared" si="140"/>
        <v>0.20120150328387568</v>
      </c>
      <c r="AX652" s="116">
        <f t="shared" si="141"/>
        <v>0.99999999999999989</v>
      </c>
      <c r="AY652" s="116">
        <f>SUMPRODUCT(AN652:AW652,幕後結果_最佳化!$Z$1005:$AI$1005)</f>
        <v>-0.17546169681103338</v>
      </c>
      <c r="AZ652" s="116">
        <f>(SUMPRODUCT(AN652:AW652,MMULT(AN652:AW652,幕後結果!$AB$9:$AK$18)))*252</f>
        <v>4.8558983738718538E-2</v>
      </c>
      <c r="BA652" s="116">
        <f t="shared" si="142"/>
        <v>0.2203610304448555</v>
      </c>
      <c r="BB652" s="92">
        <f t="shared" si="143"/>
        <v>-0.9909270090551584</v>
      </c>
      <c r="BC652" s="50"/>
      <c r="BD652" s="50"/>
    </row>
    <row r="653" spans="1:56">
      <c r="A653" s="85">
        <v>652</v>
      </c>
      <c r="B653" s="116">
        <v>0.83119283440551484</v>
      </c>
      <c r="C653" s="116">
        <v>0.10921395902262554</v>
      </c>
      <c r="D653" s="116">
        <v>9.5906529604780966E-2</v>
      </c>
      <c r="E653" s="116">
        <v>3.2425259216593227E-2</v>
      </c>
      <c r="F653" s="116">
        <v>0.60378979395811605</v>
      </c>
      <c r="G653" s="116">
        <v>0.41253558180497407</v>
      </c>
      <c r="H653" s="116">
        <v>0.58887338344423323</v>
      </c>
      <c r="I653" s="116">
        <v>0.79115763393176564</v>
      </c>
      <c r="J653" s="116">
        <v>0.40998629516456697</v>
      </c>
      <c r="K653" s="94">
        <v>0.16545829610746154</v>
      </c>
      <c r="L653" s="95"/>
      <c r="M653" s="96">
        <v>652</v>
      </c>
      <c r="N653" s="119">
        <v>0.95888966619729699</v>
      </c>
      <c r="O653" s="119">
        <v>-1.2307191638927768</v>
      </c>
      <c r="P653" s="119">
        <v>-1.3052343550190675</v>
      </c>
      <c r="Q653" s="119">
        <v>-1.8462871784255557</v>
      </c>
      <c r="R653" s="119">
        <v>0.26316888475284</v>
      </c>
      <c r="S653" s="119">
        <v>-0.22102731627831956</v>
      </c>
      <c r="T653" s="119">
        <v>0.22464785530174303</v>
      </c>
      <c r="U653" s="116">
        <v>0.81044453246251669</v>
      </c>
      <c r="V653" s="116">
        <v>-0.22758023066323341</v>
      </c>
      <c r="W653" s="88">
        <v>-0.97226930059213579</v>
      </c>
      <c r="X653" s="50"/>
      <c r="Y653" s="89">
        <v>652</v>
      </c>
      <c r="Z653" s="116">
        <f>(幕後結果!$AB$2+幕後結果!$AB$4*幕後結果_最佳化!$N1654)*12/3</f>
        <v>1.1422195207007195</v>
      </c>
      <c r="AA653" s="116">
        <f>(幕後結果!$AC$2+幕後結果!$AC$4*幕後結果_最佳化!$O1654)*12/3</f>
        <v>-2.9906262454032966</v>
      </c>
      <c r="AB653" s="116">
        <f>(幕後結果!$AD$2+幕後結果!$AD$4*幕後結果_最佳化!$P1654)*12/3</f>
        <v>-0.50409003719831136</v>
      </c>
      <c r="AC653" s="116">
        <f>(幕後結果!$AE$2+幕後結果!$AE$4*幕後結果_最佳化!$Q1654)*12/3</f>
        <v>-0.91450280965516884</v>
      </c>
      <c r="AD653" s="116">
        <f>(幕後結果!$AF$2+幕後結果!$AF$4*幕後結果_最佳化!$R1654)*12/3</f>
        <v>-0.35525625605035466</v>
      </c>
      <c r="AE653" s="116">
        <f>(幕後結果!$AG$2+幕後結果!$AG$4*幕後結果_最佳化!$S1654)*12/3</f>
        <v>-1.175036130631788</v>
      </c>
      <c r="AF653" s="116">
        <f>(幕後結果!$AH$2+幕後結果!$AH$4*幕後結果_最佳化!$T1654)*12/3</f>
        <v>1.7623690862637236</v>
      </c>
      <c r="AG653" s="116">
        <f>(幕後結果!$AI$2+幕後結果!$AI$4*幕後結果_最佳化!$U1654)*12/3</f>
        <v>0.71630895790814952</v>
      </c>
      <c r="AH653" s="116">
        <f>(幕後結果!$AJ$2+幕後結果!$AJ$4*幕後結果_最佳化!$V1654)*12/3</f>
        <v>-0.26902872801317979</v>
      </c>
      <c r="AI653" s="90">
        <f>(幕後結果!$AK$2+幕後結果!$AK$4*幕後結果_最佳化!$W1654)*12/3</f>
        <v>-0.88297960016556731</v>
      </c>
      <c r="AJ653" s="50"/>
      <c r="AK653" s="50"/>
      <c r="AL653" s="50"/>
      <c r="AM653" s="98">
        <v>652</v>
      </c>
      <c r="AN653" s="116">
        <f t="shared" si="131"/>
        <v>6.8330472793564731E-2</v>
      </c>
      <c r="AO653" s="116">
        <f t="shared" si="132"/>
        <v>3.5508311674173995E-2</v>
      </c>
      <c r="AP653" s="116">
        <f t="shared" si="133"/>
        <v>0.11861584166890729</v>
      </c>
      <c r="AQ653" s="116">
        <f t="shared" si="134"/>
        <v>0.16428402254840724</v>
      </c>
      <c r="AR653" s="116">
        <f t="shared" si="135"/>
        <v>0.10500534912765259</v>
      </c>
      <c r="AS653" s="116">
        <f t="shared" si="136"/>
        <v>0.1171078484409155</v>
      </c>
      <c r="AT653" s="116">
        <f t="shared" si="137"/>
        <v>0.17698033466050189</v>
      </c>
      <c r="AU653" s="116">
        <f t="shared" si="138"/>
        <v>9.4359314687325006E-3</v>
      </c>
      <c r="AV653" s="116">
        <f t="shared" si="139"/>
        <v>0.18736617243151349</v>
      </c>
      <c r="AW653" s="116">
        <f t="shared" si="140"/>
        <v>1.736571518563065E-2</v>
      </c>
      <c r="AX653" s="116">
        <f t="shared" si="141"/>
        <v>0.99999999999999989</v>
      </c>
      <c r="AY653" s="116">
        <f>SUMPRODUCT(AN653:AW653,幕後結果_最佳化!$Z$1005:$AI$1005)</f>
        <v>0.39920139902576163</v>
      </c>
      <c r="AZ653" s="116">
        <f>(SUMPRODUCT(AN653:AW653,MMULT(AN653:AW653,幕後結果!$AB$9:$AK$18)))*252</f>
        <v>4.3951783194088517E-2</v>
      </c>
      <c r="BA653" s="116">
        <f t="shared" si="142"/>
        <v>0.20964680582848982</v>
      </c>
      <c r="BB653" s="92">
        <f t="shared" si="143"/>
        <v>1.6995317320372085</v>
      </c>
      <c r="BC653" s="50"/>
      <c r="BD653" s="50"/>
    </row>
    <row r="654" spans="1:56">
      <c r="A654" s="85">
        <v>653</v>
      </c>
      <c r="B654" s="116">
        <v>0.33607734568781455</v>
      </c>
      <c r="C654" s="116">
        <v>0.12775434657904561</v>
      </c>
      <c r="D654" s="116">
        <v>0.85063502210222275</v>
      </c>
      <c r="E654" s="116">
        <v>0.38365515435691977</v>
      </c>
      <c r="F654" s="116">
        <v>0.57078299938615551</v>
      </c>
      <c r="G654" s="116">
        <v>0.14410337805067042</v>
      </c>
      <c r="H654" s="116">
        <v>0.34304926493686549</v>
      </c>
      <c r="I654" s="116">
        <v>0.90021922328366144</v>
      </c>
      <c r="J654" s="116">
        <v>0.32476484193064237</v>
      </c>
      <c r="K654" s="94">
        <v>0.93699203566555656</v>
      </c>
      <c r="L654" s="95"/>
      <c r="M654" s="96">
        <v>653</v>
      </c>
      <c r="N654" s="119">
        <v>-0.42319267405680888</v>
      </c>
      <c r="O654" s="119">
        <v>-1.1370707913775069</v>
      </c>
      <c r="P654" s="119">
        <v>1.0391608049536818</v>
      </c>
      <c r="Q654" s="119">
        <v>-0.29589494879660039</v>
      </c>
      <c r="R654" s="119">
        <v>0.17836797117886585</v>
      </c>
      <c r="S654" s="119">
        <v>-1.0620637261460841</v>
      </c>
      <c r="T654" s="119">
        <v>-0.40415528906954351</v>
      </c>
      <c r="U654" s="116">
        <v>1.282801714177676</v>
      </c>
      <c r="V654" s="116">
        <v>-0.45441565900754172</v>
      </c>
      <c r="W654" s="88">
        <v>1.5300032330438429</v>
      </c>
      <c r="X654" s="50"/>
      <c r="Y654" s="89">
        <v>653</v>
      </c>
      <c r="Z654" s="116">
        <f>(幕後結果!$AB$2+幕後結果!$AB$4*幕後結果_最佳化!$N1655)*12/3</f>
        <v>-0.57370535737184003</v>
      </c>
      <c r="AA654" s="116">
        <f>(幕後結果!$AC$2+幕後結果!$AC$4*幕後結果_最佳化!$O1655)*12/3</f>
        <v>-2.9816542845751584</v>
      </c>
      <c r="AB654" s="116">
        <f>(幕後結果!$AD$2+幕後結果!$AD$4*幕後結果_最佳化!$P1655)*12/3</f>
        <v>1.1192824867145394</v>
      </c>
      <c r="AC654" s="116">
        <f>(幕後結果!$AE$2+幕後結果!$AE$4*幕後結果_最佳化!$Q1655)*12/3</f>
        <v>0.69631199364215279</v>
      </c>
      <c r="AD654" s="116">
        <f>(幕後結果!$AF$2+幕後結果!$AF$4*幕後結果_最佳化!$R1655)*12/3</f>
        <v>7.7544118027671194E-3</v>
      </c>
      <c r="AE654" s="116">
        <f>(幕後結果!$AG$2+幕後結果!$AG$4*幕後結果_最佳化!$S1655)*12/3</f>
        <v>-0.77982189924937595</v>
      </c>
      <c r="AF654" s="116">
        <f>(幕後結果!$AH$2+幕後結果!$AH$4*幕後結果_最佳化!$T1655)*12/3</f>
        <v>0.91368224455337843</v>
      </c>
      <c r="AG654" s="116">
        <f>(幕後結果!$AI$2+幕後結果!$AI$4*幕後結果_最佳化!$U1655)*12/3</f>
        <v>0.45313598467706395</v>
      </c>
      <c r="AH654" s="116">
        <f>(幕後結果!$AJ$2+幕後結果!$AJ$4*幕後結果_最佳化!$V1655)*12/3</f>
        <v>-0.43506982675565392</v>
      </c>
      <c r="AI654" s="90">
        <f>(幕後結果!$AK$2+幕後結果!$AK$4*幕後結果_最佳化!$W1655)*12/3</f>
        <v>-6.8747576373483221E-2</v>
      </c>
      <c r="AJ654" s="50"/>
      <c r="AK654" s="50"/>
      <c r="AL654" s="50"/>
      <c r="AM654" s="98">
        <v>653</v>
      </c>
      <c r="AN654" s="116">
        <f t="shared" si="131"/>
        <v>8.5430700541561919E-2</v>
      </c>
      <c r="AO654" s="116">
        <f t="shared" si="132"/>
        <v>3.4902831057512185E-2</v>
      </c>
      <c r="AP654" s="116">
        <f t="shared" si="133"/>
        <v>0.17066818242985704</v>
      </c>
      <c r="AQ654" s="116">
        <f t="shared" si="134"/>
        <v>1.2414176607334036E-2</v>
      </c>
      <c r="AR654" s="116">
        <f t="shared" si="135"/>
        <v>0.1677722538461606</v>
      </c>
      <c r="AS654" s="116">
        <f t="shared" si="136"/>
        <v>1.1131083743250433E-2</v>
      </c>
      <c r="AT654" s="116">
        <f t="shared" si="137"/>
        <v>9.2008456099306937E-3</v>
      </c>
      <c r="AU654" s="116">
        <f t="shared" si="138"/>
        <v>0.12092505101586469</v>
      </c>
      <c r="AV654" s="116">
        <f t="shared" si="139"/>
        <v>0.18001912704390305</v>
      </c>
      <c r="AW654" s="116">
        <f t="shared" si="140"/>
        <v>0.20753574810462527</v>
      </c>
      <c r="AX654" s="116">
        <f t="shared" si="141"/>
        <v>0.99999999999999989</v>
      </c>
      <c r="AY654" s="116">
        <f>SUMPRODUCT(AN654:AW654,幕後結果_最佳化!$Z$1005:$AI$1005)</f>
        <v>-0.12361302275879338</v>
      </c>
      <c r="AZ654" s="116">
        <f>(SUMPRODUCT(AN654:AW654,MMULT(AN654:AW654,幕後結果!$AB$9:$AK$18)))*252</f>
        <v>4.3496446336723685E-2</v>
      </c>
      <c r="BA654" s="116">
        <f t="shared" si="142"/>
        <v>0.20855801671650909</v>
      </c>
      <c r="BB654" s="92">
        <f t="shared" si="143"/>
        <v>-0.79840144905641741</v>
      </c>
      <c r="BC654" s="50"/>
      <c r="BD654" s="50"/>
    </row>
    <row r="655" spans="1:56">
      <c r="A655" s="85">
        <v>654</v>
      </c>
      <c r="B655" s="116">
        <v>0.5629190254943488</v>
      </c>
      <c r="C655" s="116">
        <v>0.11063393065276261</v>
      </c>
      <c r="D655" s="116">
        <v>0.46503405963568678</v>
      </c>
      <c r="E655" s="116">
        <v>0.91165711660230575</v>
      </c>
      <c r="F655" s="116">
        <v>0.41377694415442301</v>
      </c>
      <c r="G655" s="116">
        <v>0.62667498502954944</v>
      </c>
      <c r="H655" s="116">
        <v>0.87379850617980459</v>
      </c>
      <c r="I655" s="116">
        <v>0.11369762172811115</v>
      </c>
      <c r="J655" s="116">
        <v>0.28627082095657563</v>
      </c>
      <c r="K655" s="94">
        <v>0.1832778916445581</v>
      </c>
      <c r="L655" s="95"/>
      <c r="M655" s="96">
        <v>654</v>
      </c>
      <c r="N655" s="119">
        <v>0.15837419186958726</v>
      </c>
      <c r="O655" s="119">
        <v>-1.2231637310858834</v>
      </c>
      <c r="P655" s="119">
        <v>-8.7759133329551098E-2</v>
      </c>
      <c r="Q655" s="119">
        <v>1.3510301750758527</v>
      </c>
      <c r="R655" s="119">
        <v>-0.21783985764975627</v>
      </c>
      <c r="S655" s="119">
        <v>0.32305969992442807</v>
      </c>
      <c r="T655" s="119">
        <v>1.1445322102611482</v>
      </c>
      <c r="U655" s="116">
        <v>-1.2070958226626571</v>
      </c>
      <c r="V655" s="116">
        <v>-0.56431225602078472</v>
      </c>
      <c r="W655" s="88">
        <v>-0.90294368621804699</v>
      </c>
      <c r="X655" s="50"/>
      <c r="Y655" s="89">
        <v>654</v>
      </c>
      <c r="Z655" s="116">
        <f>(幕後結果!$AB$2+幕後結果!$AB$4*幕後結果_最佳化!$N1656)*12/3</f>
        <v>0.14833921583522092</v>
      </c>
      <c r="AA655" s="116">
        <f>(幕後結果!$AC$2+幕後結果!$AC$4*幕後結果_最佳化!$O1656)*12/3</f>
        <v>-3.0497671540191629</v>
      </c>
      <c r="AB655" s="116">
        <f>(幕後結果!$AD$2+幕後結果!$AD$4*幕後結果_最佳化!$P1656)*12/3</f>
        <v>0.3098442889130481</v>
      </c>
      <c r="AC655" s="116">
        <f>(幕後結果!$AE$2+幕後結果!$AE$4*幕後結果_最佳化!$Q1656)*12/3</f>
        <v>1.6446731906655259</v>
      </c>
      <c r="AD655" s="116">
        <f>(幕後結果!$AF$2+幕後結果!$AF$4*幕後結果_最佳化!$R1656)*12/3</f>
        <v>-0.2632076259956857</v>
      </c>
      <c r="AE655" s="116">
        <f>(幕後結果!$AG$2+幕後結果!$AG$4*幕後結果_最佳化!$S1656)*12/3</f>
        <v>0.99299606966027021</v>
      </c>
      <c r="AF655" s="116">
        <f>(幕後結果!$AH$2+幕後結果!$AH$4*幕後結果_最佳化!$T1656)*12/3</f>
        <v>2.0770135694547545</v>
      </c>
      <c r="AG655" s="116">
        <f>(幕後結果!$AI$2+幕後結果!$AI$4*幕後結果_最佳化!$U1656)*12/3</f>
        <v>-2.1284863458078522</v>
      </c>
      <c r="AH655" s="116">
        <f>(幕後結果!$AJ$2+幕後結果!$AJ$4*幕後結果_最佳化!$V1656)*12/3</f>
        <v>-0.5337468765571064</v>
      </c>
      <c r="AI655" s="90">
        <f>(幕後結果!$AK$2+幕後結果!$AK$4*幕後結果_最佳化!$W1656)*12/3</f>
        <v>-0.89062256599849343</v>
      </c>
      <c r="AJ655" s="50"/>
      <c r="AK655" s="50"/>
      <c r="AL655" s="50"/>
      <c r="AM655" s="98">
        <v>654</v>
      </c>
      <c r="AN655" s="116">
        <f t="shared" si="131"/>
        <v>4.9101674545829463E-2</v>
      </c>
      <c r="AO655" s="116">
        <f t="shared" si="132"/>
        <v>0.14634016661639485</v>
      </c>
      <c r="AP655" s="116">
        <f t="shared" si="133"/>
        <v>5.1884864545735467E-2</v>
      </c>
      <c r="AQ655" s="116">
        <f t="shared" si="134"/>
        <v>0.14465535152609768</v>
      </c>
      <c r="AR655" s="116">
        <f t="shared" si="135"/>
        <v>8.0339388788354352E-2</v>
      </c>
      <c r="AS655" s="116">
        <f t="shared" si="136"/>
        <v>8.9300820133429437E-2</v>
      </c>
      <c r="AT655" s="116">
        <f t="shared" si="137"/>
        <v>0.12686806025911154</v>
      </c>
      <c r="AU655" s="116">
        <f t="shared" si="138"/>
        <v>0.12361596707943874</v>
      </c>
      <c r="AV655" s="116">
        <f t="shared" si="139"/>
        <v>0.12580294350409715</v>
      </c>
      <c r="AW655" s="116">
        <f t="shared" si="140"/>
        <v>6.209076300151127E-2</v>
      </c>
      <c r="AX655" s="116">
        <f t="shared" si="141"/>
        <v>1</v>
      </c>
      <c r="AY655" s="116">
        <f>SUMPRODUCT(AN655:AW655,幕後結果_最佳化!$Z$1005:$AI$1005)</f>
        <v>1.463194704309426E-2</v>
      </c>
      <c r="AZ655" s="116">
        <f>(SUMPRODUCT(AN655:AW655,MMULT(AN655:AW655,幕後結果!$AB$9:$AK$18)))*252</f>
        <v>4.6628962868737141E-2</v>
      </c>
      <c r="BA655" s="116">
        <f t="shared" si="142"/>
        <v>0.21593740497824165</v>
      </c>
      <c r="BB655" s="92">
        <f t="shared" si="143"/>
        <v>-0.13090855176181307</v>
      </c>
      <c r="BC655" s="50"/>
      <c r="BD655" s="50"/>
    </row>
    <row r="656" spans="1:56">
      <c r="A656" s="85">
        <v>655</v>
      </c>
      <c r="B656" s="116">
        <v>0.68669836761417069</v>
      </c>
      <c r="C656" s="116">
        <v>0.28104504843861289</v>
      </c>
      <c r="D656" s="116">
        <v>0.43671961000673121</v>
      </c>
      <c r="E656" s="116">
        <v>0.65757603565783485</v>
      </c>
      <c r="F656" s="116">
        <v>0.74805065266681403</v>
      </c>
      <c r="G656" s="116">
        <v>0.57928242468018531</v>
      </c>
      <c r="H656" s="116">
        <v>0.32032180111477393</v>
      </c>
      <c r="I656" s="116">
        <v>0.31788549266889454</v>
      </c>
      <c r="J656" s="116">
        <v>0.63338974801167569</v>
      </c>
      <c r="K656" s="94">
        <v>5.7425994277125358E-2</v>
      </c>
      <c r="L656" s="95"/>
      <c r="M656" s="96">
        <v>655</v>
      </c>
      <c r="N656" s="119">
        <v>0.48651331846939588</v>
      </c>
      <c r="O656" s="119">
        <v>-0.57973980385767199</v>
      </c>
      <c r="P656" s="119">
        <v>-0.1592914965224182</v>
      </c>
      <c r="Q656" s="119">
        <v>0.40585665388085762</v>
      </c>
      <c r="R656" s="119">
        <v>0.66836803458938732</v>
      </c>
      <c r="S656" s="119">
        <v>0.20005808924037299</v>
      </c>
      <c r="T656" s="119">
        <v>-0.46679912459360118</v>
      </c>
      <c r="U656" s="116">
        <v>-0.4736198954644506</v>
      </c>
      <c r="V656" s="116">
        <v>0.34084469134424478</v>
      </c>
      <c r="W656" s="88">
        <v>-1.5767546572001205</v>
      </c>
      <c r="X656" s="50"/>
      <c r="Y656" s="89">
        <v>655</v>
      </c>
      <c r="Z656" s="116">
        <f>(幕後結果!$AB$2+幕後結果!$AB$4*幕後結果_最佳化!$N1657)*12/3</f>
        <v>0.55574047869926257</v>
      </c>
      <c r="AA656" s="116">
        <f>(幕後結果!$AC$2+幕後結果!$AC$4*幕後結果_最佳化!$O1657)*12/3</f>
        <v>-2.1345716666432439</v>
      </c>
      <c r="AB656" s="116">
        <f>(幕後結果!$AD$2+幕後結果!$AD$4*幕後結果_最佳化!$P1657)*12/3</f>
        <v>0.41207958070324885</v>
      </c>
      <c r="AC656" s="116">
        <f>(幕後結果!$AE$2+幕後結果!$AE$4*幕後結果_最佳化!$Q1657)*12/3</f>
        <v>1.0732875644453612</v>
      </c>
      <c r="AD656" s="116">
        <f>(幕後結果!$AF$2+幕後結果!$AF$4*幕後結果_最佳化!$R1657)*12/3</f>
        <v>0.30546070582954299</v>
      </c>
      <c r="AE656" s="116">
        <f>(幕後結果!$AG$2+幕後結果!$AG$4*幕後結果_最佳化!$S1657)*12/3</f>
        <v>0.6911244954451301</v>
      </c>
      <c r="AF656" s="116">
        <f>(幕後結果!$AH$2+幕後結果!$AH$4*幕後結果_最佳化!$T1657)*12/3</f>
        <v>0.95241334906854824</v>
      </c>
      <c r="AG656" s="116">
        <f>(幕後結果!$AI$2+幕後結果!$AI$4*幕後結果_最佳化!$U1657)*12/3</f>
        <v>-1.0021545878554048</v>
      </c>
      <c r="AH656" s="116">
        <f>(幕後結果!$AJ$2+幕後結果!$AJ$4*幕後結果_最佳化!$V1657)*12/3</f>
        <v>0.17096829063228425</v>
      </c>
      <c r="AI656" s="90">
        <f>(幕後結果!$AK$2+幕後結果!$AK$4*幕後結果_最佳化!$W1657)*12/3</f>
        <v>-0.97360001060484114</v>
      </c>
      <c r="AJ656" s="50"/>
      <c r="AK656" s="50"/>
      <c r="AL656" s="50"/>
      <c r="AM656" s="98">
        <v>655</v>
      </c>
      <c r="AN656" s="116">
        <f t="shared" si="131"/>
        <v>5.195300492452521E-2</v>
      </c>
      <c r="AO656" s="116">
        <f t="shared" si="132"/>
        <v>0.11476041503396339</v>
      </c>
      <c r="AP656" s="116">
        <f t="shared" si="133"/>
        <v>6.6522781401596759E-2</v>
      </c>
      <c r="AQ656" s="116">
        <f t="shared" si="134"/>
        <v>6.2831291702082376E-2</v>
      </c>
      <c r="AR656" s="116">
        <f t="shared" si="135"/>
        <v>0.18072206708118449</v>
      </c>
      <c r="AS656" s="116">
        <f t="shared" si="136"/>
        <v>0.14244748668660814</v>
      </c>
      <c r="AT656" s="116">
        <f t="shared" si="137"/>
        <v>1.4186322449702821E-2</v>
      </c>
      <c r="AU656" s="116">
        <f t="shared" si="138"/>
        <v>0.16778471141715173</v>
      </c>
      <c r="AV656" s="116">
        <f t="shared" si="139"/>
        <v>7.5722874872658205E-2</v>
      </c>
      <c r="AW656" s="116">
        <f t="shared" si="140"/>
        <v>0.12306904443052688</v>
      </c>
      <c r="AX656" s="116">
        <f t="shared" si="141"/>
        <v>1</v>
      </c>
      <c r="AY656" s="116">
        <f>SUMPRODUCT(AN656:AW656,幕後結果_最佳化!$Z$1005:$AI$1005)</f>
        <v>-0.1988127069871872</v>
      </c>
      <c r="AZ656" s="116">
        <f>(SUMPRODUCT(AN656:AW656,MMULT(AN656:AW656,幕後結果!$AB$9:$AK$18)))*252</f>
        <v>4.7095256642574669E-2</v>
      </c>
      <c r="BA656" s="116">
        <f t="shared" si="142"/>
        <v>0.21701441574829694</v>
      </c>
      <c r="BB656" s="92">
        <f t="shared" si="143"/>
        <v>-1.1138094497258488</v>
      </c>
      <c r="BC656" s="50"/>
      <c r="BD656" s="50"/>
    </row>
    <row r="657" spans="1:56">
      <c r="A657" s="85">
        <v>656</v>
      </c>
      <c r="B657" s="116">
        <v>0.76728122154742295</v>
      </c>
      <c r="C657" s="116">
        <v>9.5662613958367171E-3</v>
      </c>
      <c r="D657" s="116">
        <v>0.42110011901055588</v>
      </c>
      <c r="E657" s="116">
        <v>0.41244459033751668</v>
      </c>
      <c r="F657" s="116">
        <v>0.25234365436989692</v>
      </c>
      <c r="G657" s="116">
        <v>0.67792868663450778</v>
      </c>
      <c r="H657" s="116">
        <v>0.54580511847669211</v>
      </c>
      <c r="I657" s="116">
        <v>0.49629053553072522</v>
      </c>
      <c r="J657" s="116">
        <v>0.63273773058842742</v>
      </c>
      <c r="K657" s="94">
        <v>0.24978326462897149</v>
      </c>
      <c r="L657" s="95"/>
      <c r="M657" s="96">
        <v>656</v>
      </c>
      <c r="N657" s="119">
        <v>0.72992250210246701</v>
      </c>
      <c r="O657" s="119">
        <v>-2.3429387679973801</v>
      </c>
      <c r="P657" s="119">
        <v>-0.19907990764322037</v>
      </c>
      <c r="Q657" s="119">
        <v>-0.2212610439514261</v>
      </c>
      <c r="R657" s="119">
        <v>-0.66713280298408728</v>
      </c>
      <c r="S657" s="119">
        <v>0.46191451200733441</v>
      </c>
      <c r="T657" s="119">
        <v>0.11506984280518351</v>
      </c>
      <c r="U657" s="116">
        <v>-9.2983825102493749E-3</v>
      </c>
      <c r="V657" s="116">
        <v>0.33911308851260374</v>
      </c>
      <c r="W657" s="88">
        <v>-0.67517194414563531</v>
      </c>
      <c r="X657" s="50"/>
      <c r="Y657" s="89">
        <v>656</v>
      </c>
      <c r="Z657" s="116">
        <f>(幕後結果!$AB$2+幕後結果!$AB$4*幕後結果_最佳化!$N1658)*12/3</f>
        <v>0.8579452472447654</v>
      </c>
      <c r="AA657" s="116">
        <f>(幕後結果!$AC$2+幕後結果!$AC$4*幕後結果_最佳化!$O1658)*12/3</f>
        <v>-4.543239800439272</v>
      </c>
      <c r="AB657" s="116">
        <f>(幕後結果!$AD$2+幕後結果!$AD$4*幕後結果_最佳化!$P1658)*12/3</f>
        <v>0.27185650512682713</v>
      </c>
      <c r="AC657" s="116">
        <f>(幕後結果!$AE$2+幕後結果!$AE$4*幕後結果_最佳化!$Q1658)*12/3</f>
        <v>0.31857398746473597</v>
      </c>
      <c r="AD657" s="116">
        <f>(幕後結果!$AF$2+幕後結果!$AF$4*幕後結果_最佳化!$R1658)*12/3</f>
        <v>-0.85183349852953028</v>
      </c>
      <c r="AE657" s="116">
        <f>(幕後結果!$AG$2+幕後結果!$AG$4*幕後結果_最佳化!$S1658)*12/3</f>
        <v>-2.7353768408541757E-3</v>
      </c>
      <c r="AF657" s="116">
        <f>(幕後結果!$AH$2+幕後結果!$AH$4*幕後結果_最佳化!$T1658)*12/3</f>
        <v>1.3022008434449595</v>
      </c>
      <c r="AG657" s="116">
        <f>(幕後結果!$AI$2+幕後結果!$AI$4*幕後結果_最佳化!$U1658)*12/3</f>
        <v>-0.45024184052256716</v>
      </c>
      <c r="AH657" s="116">
        <f>(幕後結果!$AJ$2+幕後結果!$AJ$4*幕後結果_最佳化!$V1658)*12/3</f>
        <v>-0.31404468086923187</v>
      </c>
      <c r="AI657" s="90">
        <f>(幕後結果!$AK$2+幕後結果!$AK$4*幕後結果_最佳化!$W1658)*12/3</f>
        <v>-0.9623482434894215</v>
      </c>
      <c r="AJ657" s="50"/>
      <c r="AK657" s="50"/>
      <c r="AL657" s="50"/>
      <c r="AM657" s="98">
        <v>656</v>
      </c>
      <c r="AN657" s="116">
        <f t="shared" si="131"/>
        <v>0.1007329037981114</v>
      </c>
      <c r="AO657" s="116">
        <f t="shared" si="132"/>
        <v>9.0375462900172759E-2</v>
      </c>
      <c r="AP657" s="116">
        <f t="shared" si="133"/>
        <v>0.17625864598134666</v>
      </c>
      <c r="AQ657" s="116">
        <f t="shared" si="134"/>
        <v>2.955969691331975E-2</v>
      </c>
      <c r="AR657" s="116">
        <f t="shared" si="135"/>
        <v>5.4376814551605472E-2</v>
      </c>
      <c r="AS657" s="116">
        <f t="shared" si="136"/>
        <v>0.10423421469493183</v>
      </c>
      <c r="AT657" s="116">
        <f t="shared" si="137"/>
        <v>0.13747110757838038</v>
      </c>
      <c r="AU657" s="116">
        <f t="shared" si="138"/>
        <v>0.14372970641942015</v>
      </c>
      <c r="AV657" s="116">
        <f t="shared" si="139"/>
        <v>7.5952788074458294E-2</v>
      </c>
      <c r="AW657" s="116">
        <f t="shared" si="140"/>
        <v>8.7308659088253318E-2</v>
      </c>
      <c r="AX657" s="116">
        <f t="shared" si="141"/>
        <v>0.99999999999999989</v>
      </c>
      <c r="AY657" s="116">
        <f>SUMPRODUCT(AN657:AW657,幕後結果_最佳化!$Z$1005:$AI$1005)</f>
        <v>2.5918585333455799E-2</v>
      </c>
      <c r="AZ657" s="116">
        <f>(SUMPRODUCT(AN657:AW657,MMULT(AN657:AW657,幕後結果!$AB$9:$AK$18)))*252</f>
        <v>5.0128173298516938E-2</v>
      </c>
      <c r="BA657" s="116">
        <f t="shared" si="142"/>
        <v>0.22389321851837526</v>
      </c>
      <c r="BB657" s="92">
        <f t="shared" si="143"/>
        <v>-7.5846042943683495E-2</v>
      </c>
      <c r="BC657" s="50"/>
      <c r="BD657" s="50"/>
    </row>
    <row r="658" spans="1:56">
      <c r="A658" s="85">
        <v>657</v>
      </c>
      <c r="B658" s="116">
        <v>0.8561334731629866</v>
      </c>
      <c r="C658" s="116">
        <v>0.57608509574506161</v>
      </c>
      <c r="D658" s="116">
        <v>0.67146556837297577</v>
      </c>
      <c r="E658" s="116">
        <v>0.56483746697811799</v>
      </c>
      <c r="F658" s="116">
        <v>0.60341719696781015</v>
      </c>
      <c r="G658" s="116">
        <v>0.15685556231243525</v>
      </c>
      <c r="H658" s="116">
        <v>0.33282611358081704</v>
      </c>
      <c r="I658" s="116">
        <v>0.82609940517383174</v>
      </c>
      <c r="J658" s="116">
        <v>0.16079836559284821</v>
      </c>
      <c r="K658" s="94">
        <v>0.2376510657252604</v>
      </c>
      <c r="L658" s="95"/>
      <c r="M658" s="96">
        <v>657</v>
      </c>
      <c r="N658" s="119">
        <v>1.0631078307399624</v>
      </c>
      <c r="O658" s="119">
        <v>0.1918881645235482</v>
      </c>
      <c r="P658" s="119">
        <v>0.44396365217202838</v>
      </c>
      <c r="Q658" s="119">
        <v>0.1632455975526676</v>
      </c>
      <c r="R658" s="119">
        <v>0.26220213682327942</v>
      </c>
      <c r="S658" s="119">
        <v>-1.0074655086327893</v>
      </c>
      <c r="T658" s="119">
        <v>-0.43212271369947453</v>
      </c>
      <c r="U658" s="116">
        <v>0.93886280213548789</v>
      </c>
      <c r="V658" s="116">
        <v>-0.99118197353223736</v>
      </c>
      <c r="W658" s="88">
        <v>-0.71387879371384666</v>
      </c>
      <c r="X658" s="50"/>
      <c r="Y658" s="89">
        <v>657</v>
      </c>
      <c r="Z658" s="116">
        <f>(幕後結果!$AB$2+幕後結果!$AB$4*幕後結果_最佳化!$N1659)*12/3</f>
        <v>1.2716116242514672</v>
      </c>
      <c r="AA658" s="116">
        <f>(幕後結果!$AC$2+幕後結果!$AC$4*幕後結果_最佳化!$O1659)*12/3</f>
        <v>-1.0211145964225272</v>
      </c>
      <c r="AB658" s="116">
        <f>(幕後結果!$AD$2+幕後結果!$AD$4*幕後結果_最佳化!$P1659)*12/3</f>
        <v>1.1864950355683255</v>
      </c>
      <c r="AC658" s="116">
        <f>(幕後結果!$AE$2+幕後結果!$AE$4*幕後結果_最佳化!$Q1659)*12/3</f>
        <v>1.2074220440878953</v>
      </c>
      <c r="AD658" s="116">
        <f>(幕後結果!$AF$2+幕後結果!$AF$4*幕後結果_最佳化!$R1659)*12/3</f>
        <v>0.13347037503334211</v>
      </c>
      <c r="AE658" s="116">
        <f>(幕後結果!$AG$2+幕後結果!$AG$4*幕後結果_最佳化!$S1659)*12/3</f>
        <v>6.9747084128013115E-2</v>
      </c>
      <c r="AF658" s="116">
        <f>(幕後結果!$AH$2+幕後結果!$AH$4*幕後結果_最佳化!$T1659)*12/3</f>
        <v>1.1411705889039274</v>
      </c>
      <c r="AG658" s="116">
        <f>(幕後結果!$AI$2+幕後結果!$AI$4*幕後結果_最佳化!$U1659)*12/3</f>
        <v>0.75601294474834635</v>
      </c>
      <c r="AH658" s="116">
        <f>(幕後結果!$AJ$2+幕後結果!$AJ$4*幕後結果_最佳化!$V1659)*12/3</f>
        <v>-0.17991396193780762</v>
      </c>
      <c r="AI658" s="90">
        <f>(幕後結果!$AK$2+幕後結果!$AK$4*幕後結果_最佳化!$W1659)*12/3</f>
        <v>-0.54082577690758638</v>
      </c>
      <c r="AJ658" s="50"/>
      <c r="AK658" s="50"/>
      <c r="AL658" s="50"/>
      <c r="AM658" s="98">
        <v>657</v>
      </c>
      <c r="AN658" s="116">
        <f t="shared" si="131"/>
        <v>5.1901867498270381E-2</v>
      </c>
      <c r="AO658" s="116">
        <f t="shared" si="132"/>
        <v>0.173507912718044</v>
      </c>
      <c r="AP658" s="116">
        <f t="shared" si="133"/>
        <v>3.2259770520343421E-2</v>
      </c>
      <c r="AQ658" s="116">
        <f t="shared" si="134"/>
        <v>6.2831441235090303E-3</v>
      </c>
      <c r="AR658" s="116">
        <f t="shared" si="135"/>
        <v>0.28674232530379179</v>
      </c>
      <c r="AS658" s="116">
        <f t="shared" si="136"/>
        <v>8.4424599895817298E-2</v>
      </c>
      <c r="AT658" s="116">
        <f t="shared" si="137"/>
        <v>3.0421748142128256E-3</v>
      </c>
      <c r="AU658" s="116">
        <f t="shared" si="138"/>
        <v>9.7790540763297185E-2</v>
      </c>
      <c r="AV658" s="116">
        <f t="shared" si="139"/>
        <v>0.10458853347002159</v>
      </c>
      <c r="AW658" s="116">
        <f t="shared" si="140"/>
        <v>0.15945913089269251</v>
      </c>
      <c r="AX658" s="116">
        <f t="shared" si="141"/>
        <v>1.0000000000000002</v>
      </c>
      <c r="AY658" s="116">
        <f>SUMPRODUCT(AN658:AW658,幕後結果_最佳化!$Z$1005:$AI$1005)</f>
        <v>-0.33627520986779835</v>
      </c>
      <c r="AZ658" s="116">
        <f>(SUMPRODUCT(AN658:AW658,MMULT(AN658:AW658,幕後結果!$AB$9:$AK$18)))*252</f>
        <v>4.7709721319535089E-2</v>
      </c>
      <c r="BA658" s="116">
        <f t="shared" si="142"/>
        <v>0.21842555097683761</v>
      </c>
      <c r="BB658" s="92">
        <f t="shared" si="143"/>
        <v>-1.7359471370087423</v>
      </c>
      <c r="BC658" s="50"/>
      <c r="BD658" s="50"/>
    </row>
    <row r="659" spans="1:56">
      <c r="A659" s="85">
        <v>658</v>
      </c>
      <c r="B659" s="116">
        <v>0.93203365745522904</v>
      </c>
      <c r="C659" s="116">
        <v>0.71042140956911348</v>
      </c>
      <c r="D659" s="116">
        <v>0.56395137136546625</v>
      </c>
      <c r="E659" s="116">
        <v>0.2774464442903446</v>
      </c>
      <c r="F659" s="116">
        <v>9.7328092717337E-2</v>
      </c>
      <c r="G659" s="116">
        <v>6.8227609435937309E-2</v>
      </c>
      <c r="H659" s="116">
        <v>0.26174956679538286</v>
      </c>
      <c r="I659" s="116">
        <v>0.84149575183767888</v>
      </c>
      <c r="J659" s="116">
        <v>0.12005671463925993</v>
      </c>
      <c r="K659" s="94">
        <v>0.48862283252332439</v>
      </c>
      <c r="L659" s="95"/>
      <c r="M659" s="96">
        <v>658</v>
      </c>
      <c r="N659" s="119">
        <v>1.4911097417545991</v>
      </c>
      <c r="O659" s="119">
        <v>0.55461623659152159</v>
      </c>
      <c r="P659" s="119">
        <v>0.16099510338210168</v>
      </c>
      <c r="Q659" s="119">
        <v>-0.59044419485276067</v>
      </c>
      <c r="R659" s="119">
        <v>-1.296927348791912</v>
      </c>
      <c r="S659" s="119">
        <v>-1.4891221012891698</v>
      </c>
      <c r="T659" s="119">
        <v>-0.6379608987588814</v>
      </c>
      <c r="U659" s="116">
        <v>1.0006242611277247</v>
      </c>
      <c r="V659" s="116">
        <v>-1.1747033234679127</v>
      </c>
      <c r="W659" s="88">
        <v>-2.8522196419431101E-2</v>
      </c>
      <c r="X659" s="50"/>
      <c r="Y659" s="89">
        <v>658</v>
      </c>
      <c r="Z659" s="116">
        <f>(幕後結果!$AB$2+幕後結果!$AB$4*幕後結果_最佳化!$N1660)*12/3</f>
        <v>1.8029975667399478</v>
      </c>
      <c r="AA659" s="116">
        <f>(幕後結果!$AC$2+幕後結果!$AC$4*幕後結果_最佳化!$O1660)*12/3</f>
        <v>-0.48406188257784172</v>
      </c>
      <c r="AB659" s="116">
        <f>(幕後結果!$AD$2+幕後結果!$AD$4*幕後結果_最佳化!$P1660)*12/3</f>
        <v>1.1072061371982858</v>
      </c>
      <c r="AC659" s="116">
        <f>(幕後結果!$AE$2+幕後結果!$AE$4*幕後結果_最佳化!$Q1660)*12/3</f>
        <v>0.68242926373136159</v>
      </c>
      <c r="AD659" s="116">
        <f>(幕後結果!$AF$2+幕後結果!$AF$4*幕後結果_最佳化!$R1660)*12/3</f>
        <v>-0.98181766094781919</v>
      </c>
      <c r="AE659" s="116">
        <f>(幕後結果!$AG$2+幕後結果!$AG$4*幕後結果_最佳化!$S1660)*12/3</f>
        <v>-0.71663533243309241</v>
      </c>
      <c r="AF659" s="116">
        <f>(幕後結果!$AH$2+幕後結果!$AH$4*幕後結果_最佳化!$T1660)*12/3</f>
        <v>0.76308919948209963</v>
      </c>
      <c r="AG659" s="116">
        <f>(幕後結果!$AI$2+幕後結果!$AI$4*幕後結果_最佳化!$U1660)*12/3</f>
        <v>0.7525451735860752</v>
      </c>
      <c r="AH659" s="116">
        <f>(幕後結果!$AJ$2+幕後結果!$AJ$4*幕後結果_最佳化!$V1660)*12/3</f>
        <v>-0.31757637722445331</v>
      </c>
      <c r="AI659" s="90">
        <f>(幕後結果!$AK$2+幕後結果!$AK$4*幕後結果_最佳化!$W1660)*12/3</f>
        <v>-0.47487011991457911</v>
      </c>
      <c r="AJ659" s="50"/>
      <c r="AK659" s="50"/>
      <c r="AL659" s="50"/>
      <c r="AM659" s="98">
        <v>658</v>
      </c>
      <c r="AN659" s="116">
        <f t="shared" si="131"/>
        <v>0.12697016085812693</v>
      </c>
      <c r="AO659" s="116">
        <f t="shared" si="132"/>
        <v>7.5124538409298447E-2</v>
      </c>
      <c r="AP659" s="116">
        <f t="shared" si="133"/>
        <v>0.13653501779971458</v>
      </c>
      <c r="AQ659" s="116">
        <f t="shared" si="134"/>
        <v>1.0886069075045409E-2</v>
      </c>
      <c r="AR659" s="116">
        <f t="shared" si="135"/>
        <v>3.6623353310590426E-2</v>
      </c>
      <c r="AS659" s="116">
        <f t="shared" si="136"/>
        <v>0.12423484230262773</v>
      </c>
      <c r="AT659" s="116">
        <f t="shared" si="137"/>
        <v>0.12232714509666123</v>
      </c>
      <c r="AU659" s="116">
        <f t="shared" si="138"/>
        <v>0.10642051732560832</v>
      </c>
      <c r="AV659" s="116">
        <f t="shared" si="139"/>
        <v>0.11412857152357959</v>
      </c>
      <c r="AW659" s="116">
        <f t="shared" si="140"/>
        <v>0.14674978429874735</v>
      </c>
      <c r="AX659" s="116">
        <f t="shared" si="141"/>
        <v>1</v>
      </c>
      <c r="AY659" s="116">
        <f>SUMPRODUCT(AN659:AW659,幕後結果_最佳化!$Z$1005:$AI$1005)</f>
        <v>1.3306757496251126E-2</v>
      </c>
      <c r="AZ659" s="116">
        <f>(SUMPRODUCT(AN659:AW659,MMULT(AN659:AW659,幕後結果!$AB$9:$AK$18)))*252</f>
        <v>4.9889485709008391E-2</v>
      </c>
      <c r="BA659" s="116">
        <f t="shared" si="142"/>
        <v>0.22335954358166205</v>
      </c>
      <c r="BB659" s="92">
        <f t="shared" si="143"/>
        <v>-0.13249150687366687</v>
      </c>
      <c r="BC659" s="50"/>
      <c r="BD659" s="50"/>
    </row>
    <row r="660" spans="1:56">
      <c r="A660" s="85">
        <v>659</v>
      </c>
      <c r="B660" s="116">
        <v>0.73666438934417333</v>
      </c>
      <c r="C660" s="116">
        <v>0.52561311795179577</v>
      </c>
      <c r="D660" s="116">
        <v>0.28736967091621635</v>
      </c>
      <c r="E660" s="116">
        <v>0.73480425145373118</v>
      </c>
      <c r="F660" s="116">
        <v>0.83325397754408104</v>
      </c>
      <c r="G660" s="116">
        <v>0.691322451074595</v>
      </c>
      <c r="H660" s="116">
        <v>0.81700842284375219</v>
      </c>
      <c r="I660" s="116">
        <v>0.69930409208226796</v>
      </c>
      <c r="J660" s="116">
        <v>0.64787583928709691</v>
      </c>
      <c r="K660" s="94">
        <v>0.1888337692752371</v>
      </c>
      <c r="L660" s="95"/>
      <c r="M660" s="96">
        <v>659</v>
      </c>
      <c r="N660" s="119">
        <v>0.63309559099844026</v>
      </c>
      <c r="O660" s="119">
        <v>6.424673624098981E-2</v>
      </c>
      <c r="P660" s="119">
        <v>-0.56108536885071858</v>
      </c>
      <c r="Q660" s="119">
        <v>0.62740850047543273</v>
      </c>
      <c r="R660" s="119">
        <v>0.96710400235248706</v>
      </c>
      <c r="S660" s="119">
        <v>0.49960235707861572</v>
      </c>
      <c r="T660" s="119">
        <v>0.904023096869085</v>
      </c>
      <c r="U660" s="116">
        <v>0.52240005770933839</v>
      </c>
      <c r="V660" s="116">
        <v>0.37959197139374484</v>
      </c>
      <c r="W660" s="88">
        <v>-0.88220207777263449</v>
      </c>
      <c r="X660" s="50"/>
      <c r="Y660" s="89">
        <v>659</v>
      </c>
      <c r="Z660" s="116">
        <f>(幕後結果!$AB$2+幕後結果!$AB$4*幕後結果_最佳化!$N1661)*12/3</f>
        <v>0.73772975733424939</v>
      </c>
      <c r="AA660" s="116">
        <f>(幕後結果!$AC$2+幕後結果!$AC$4*幕後結果_最佳化!$O1661)*12/3</f>
        <v>-1.2343754383573633</v>
      </c>
      <c r="AB660" s="116">
        <f>(幕後結果!$AD$2+幕後結果!$AD$4*幕後結果_最佳化!$P1661)*12/3</f>
        <v>0.17370211383129627</v>
      </c>
      <c r="AC660" s="116">
        <f>(幕後結果!$AE$2+幕後結果!$AE$4*幕後結果_最佳化!$Q1661)*12/3</f>
        <v>1.2593850828963991</v>
      </c>
      <c r="AD660" s="116">
        <f>(幕後結果!$AF$2+幕後結果!$AF$4*幕後結果_最佳化!$R1661)*12/3</f>
        <v>0.55087800169454726</v>
      </c>
      <c r="AE660" s="116">
        <f>(幕後結果!$AG$2+幕後結果!$AG$4*幕後結果_最佳化!$S1661)*12/3</f>
        <v>1.183542626410115</v>
      </c>
      <c r="AF660" s="116">
        <f>(幕後結果!$AH$2+幕後結果!$AH$4*幕後結果_最佳化!$T1661)*12/3</f>
        <v>2.2489988277612949</v>
      </c>
      <c r="AG660" s="116">
        <f>(幕後結果!$AI$2+幕後結果!$AI$4*幕後結果_最佳化!$U1661)*12/3</f>
        <v>0.26299250260787543</v>
      </c>
      <c r="AH660" s="116">
        <f>(幕後結果!$AJ$2+幕後結果!$AJ$4*幕後結果_最佳化!$V1661)*12/3</f>
        <v>0.80007056008942568</v>
      </c>
      <c r="AI660" s="90">
        <f>(幕後結果!$AK$2+幕後結果!$AK$4*幕後結果_最佳化!$W1661)*12/3</f>
        <v>-0.34145361455575624</v>
      </c>
      <c r="AJ660" s="50"/>
      <c r="AK660" s="50"/>
      <c r="AL660" s="50"/>
      <c r="AM660" s="98">
        <v>659</v>
      </c>
      <c r="AN660" s="116">
        <f t="shared" si="131"/>
        <v>8.1968038868474161E-2</v>
      </c>
      <c r="AO660" s="116">
        <f t="shared" si="132"/>
        <v>3.189306619174434E-2</v>
      </c>
      <c r="AP660" s="116">
        <f t="shared" si="133"/>
        <v>0.22018120052561918</v>
      </c>
      <c r="AQ660" s="116">
        <f t="shared" si="134"/>
        <v>7.9333936231632873E-2</v>
      </c>
      <c r="AR660" s="116">
        <f t="shared" si="135"/>
        <v>0.1049537726751319</v>
      </c>
      <c r="AS660" s="116">
        <f t="shared" si="136"/>
        <v>0.14050727297589272</v>
      </c>
      <c r="AT660" s="116">
        <f t="shared" si="137"/>
        <v>0.21276777669925204</v>
      </c>
      <c r="AU660" s="116">
        <f t="shared" si="138"/>
        <v>4.4025954098269843E-2</v>
      </c>
      <c r="AV660" s="116">
        <f t="shared" si="139"/>
        <v>4.6848888083651355E-2</v>
      </c>
      <c r="AW660" s="116">
        <f t="shared" si="140"/>
        <v>3.7520093650331765E-2</v>
      </c>
      <c r="AX660" s="116">
        <f t="shared" si="141"/>
        <v>1.0000000000000002</v>
      </c>
      <c r="AY660" s="116">
        <f>SUMPRODUCT(AN660:AW660,幕後結果_最佳化!$Z$1005:$AI$1005)</f>
        <v>0.36668503225878535</v>
      </c>
      <c r="AZ660" s="116">
        <f>(SUMPRODUCT(AN660:AW660,MMULT(AN660:AW660,幕後結果!$AB$9:$AK$18)))*252</f>
        <v>4.6935186165113829E-2</v>
      </c>
      <c r="BA660" s="116">
        <f t="shared" si="142"/>
        <v>0.21664530035316673</v>
      </c>
      <c r="BB660" s="92">
        <f t="shared" si="143"/>
        <v>1.4945398387639317</v>
      </c>
      <c r="BC660" s="50"/>
      <c r="BD660" s="50"/>
    </row>
    <row r="661" spans="1:56">
      <c r="A661" s="85">
        <v>660</v>
      </c>
      <c r="B661" s="116">
        <v>0.31557009169532013</v>
      </c>
      <c r="C661" s="116">
        <v>0.45661555188627623</v>
      </c>
      <c r="D661" s="116">
        <v>0.94056432823215319</v>
      </c>
      <c r="E661" s="116">
        <v>7.3445189262885568E-2</v>
      </c>
      <c r="F661" s="116">
        <v>0.82888393294132912</v>
      </c>
      <c r="G661" s="116">
        <v>0.30713715210842163</v>
      </c>
      <c r="H661" s="116">
        <v>0.90045656347646896</v>
      </c>
      <c r="I661" s="116">
        <v>0.37829431818431014</v>
      </c>
      <c r="J661" s="116">
        <v>0.50489289558303541</v>
      </c>
      <c r="K661" s="94">
        <v>0.86883791895733231</v>
      </c>
      <c r="L661" s="95"/>
      <c r="M661" s="96">
        <v>660</v>
      </c>
      <c r="N661" s="119">
        <v>-0.48012265011238298</v>
      </c>
      <c r="O661" s="119">
        <v>-0.10896392477614381</v>
      </c>
      <c r="P661" s="119">
        <v>1.5595285040883251</v>
      </c>
      <c r="Q661" s="119">
        <v>-1.4506032186926421</v>
      </c>
      <c r="R661" s="119">
        <v>0.94976409408446505</v>
      </c>
      <c r="S661" s="119">
        <v>-0.50398160404249814</v>
      </c>
      <c r="T661" s="119">
        <v>1.2841574409071042</v>
      </c>
      <c r="U661" s="116">
        <v>-0.30996360081810187</v>
      </c>
      <c r="V661" s="116">
        <v>1.2264977909105215E-2</v>
      </c>
      <c r="W661" s="88">
        <v>1.1209147257255365</v>
      </c>
      <c r="X661" s="50"/>
      <c r="Y661" s="89">
        <v>660</v>
      </c>
      <c r="Z661" s="116">
        <f>(幕後結果!$AB$2+幕後結果!$AB$4*幕後結果_最佳化!$N1662)*12/3</f>
        <v>-0.64438679173838742</v>
      </c>
      <c r="AA661" s="116">
        <f>(幕後結果!$AC$2+幕後結果!$AC$4*幕後結果_最佳化!$O1662)*12/3</f>
        <v>-1.5697944100755532</v>
      </c>
      <c r="AB661" s="116">
        <f>(幕後結果!$AD$2+幕後結果!$AD$4*幕後結果_最佳化!$P1662)*12/3</f>
        <v>1.6571655838156929</v>
      </c>
      <c r="AC661" s="116">
        <f>(幕後結果!$AE$2+幕後結果!$AE$4*幕後結果_最佳化!$Q1662)*12/3</f>
        <v>0.15613742581273715</v>
      </c>
      <c r="AD661" s="116">
        <f>(幕後結果!$AF$2+幕後結果!$AF$4*幕後結果_最佳化!$R1662)*12/3</f>
        <v>0.59638819032495838</v>
      </c>
      <c r="AE661" s="116">
        <f>(幕後結果!$AG$2+幕後結果!$AG$4*幕後結果_最佳化!$S1662)*12/3</f>
        <v>-0.58511692497489343</v>
      </c>
      <c r="AF661" s="116">
        <f>(幕後結果!$AH$2+幕後結果!$AH$4*幕後結果_最佳化!$T1662)*12/3</f>
        <v>2.7568698785436516</v>
      </c>
      <c r="AG661" s="116">
        <f>(幕後結果!$AI$2+幕後結果!$AI$4*幕後結果_最佳化!$U1662)*12/3</f>
        <v>-1.2764589388842584</v>
      </c>
      <c r="AH661" s="116">
        <f>(幕後結果!$AJ$2+幕後結果!$AJ$4*幕後結果_最佳化!$V1662)*12/3</f>
        <v>0.43753467997041467</v>
      </c>
      <c r="AI661" s="90">
        <f>(幕後結果!$AK$2+幕後結果!$AK$4*幕後結果_最佳化!$W1662)*12/3</f>
        <v>6.1366161663899521E-2</v>
      </c>
      <c r="AJ661" s="50"/>
      <c r="AK661" s="50"/>
      <c r="AL661" s="50"/>
      <c r="AM661" s="98">
        <v>660</v>
      </c>
      <c r="AN661" s="116">
        <f t="shared" si="131"/>
        <v>9.4840368511759768E-2</v>
      </c>
      <c r="AO661" s="116">
        <f t="shared" si="132"/>
        <v>9.6583696356775467E-2</v>
      </c>
      <c r="AP661" s="116">
        <f t="shared" si="133"/>
        <v>8.2259554663330112E-2</v>
      </c>
      <c r="AQ661" s="116">
        <f t="shared" si="134"/>
        <v>1.5934581580777585E-2</v>
      </c>
      <c r="AR661" s="116">
        <f t="shared" si="135"/>
        <v>0.13166736180129179</v>
      </c>
      <c r="AS661" s="116">
        <f t="shared" si="136"/>
        <v>0.14149311785794674</v>
      </c>
      <c r="AT661" s="116">
        <f t="shared" si="137"/>
        <v>5.377197349438298E-2</v>
      </c>
      <c r="AU661" s="116">
        <f t="shared" si="138"/>
        <v>0.13354848703758701</v>
      </c>
      <c r="AV661" s="116">
        <f t="shared" si="139"/>
        <v>0.14393835625603332</v>
      </c>
      <c r="AW661" s="116">
        <f t="shared" si="140"/>
        <v>0.10596250244011519</v>
      </c>
      <c r="AX661" s="116">
        <f t="shared" si="141"/>
        <v>1.0000000000000002</v>
      </c>
      <c r="AY661" s="116">
        <f>SUMPRODUCT(AN661:AW661,幕後結果_最佳化!$Z$1005:$AI$1005)</f>
        <v>-0.11665993201690134</v>
      </c>
      <c r="AZ661" s="116">
        <f>(SUMPRODUCT(AN661:AW661,MMULT(AN661:AW661,幕後結果!$AB$9:$AK$18)))*252</f>
        <v>4.7868515540380428E-2</v>
      </c>
      <c r="BA661" s="116">
        <f t="shared" si="142"/>
        <v>0.21878874637508308</v>
      </c>
      <c r="BB661" s="92">
        <f t="shared" si="143"/>
        <v>-0.72928765606325052</v>
      </c>
      <c r="BC661" s="50"/>
      <c r="BD661" s="50"/>
    </row>
    <row r="662" spans="1:56">
      <c r="A662" s="85">
        <v>661</v>
      </c>
      <c r="B662" s="116">
        <v>0.8601592081657794</v>
      </c>
      <c r="C662" s="116">
        <v>0.35205305822011801</v>
      </c>
      <c r="D662" s="116">
        <v>0.32711879810769706</v>
      </c>
      <c r="E662" s="116">
        <v>0.51138628348710813</v>
      </c>
      <c r="F662" s="116">
        <v>1.083903440777334E-2</v>
      </c>
      <c r="G662" s="116">
        <v>0.24605036795289315</v>
      </c>
      <c r="H662" s="116">
        <v>0.70685278902939497</v>
      </c>
      <c r="I662" s="116">
        <v>1.5099300351903322E-2</v>
      </c>
      <c r="J662" s="116">
        <v>0.37289855294778773</v>
      </c>
      <c r="K662" s="94">
        <v>0.95543177892980813</v>
      </c>
      <c r="L662" s="95"/>
      <c r="M662" s="96">
        <v>661</v>
      </c>
      <c r="N662" s="119">
        <v>1.0810349130996124</v>
      </c>
      <c r="O662" s="119">
        <v>-0.37978352013947414</v>
      </c>
      <c r="P662" s="119">
        <v>-0.44788305778513809</v>
      </c>
      <c r="Q662" s="119">
        <v>2.8545056172877638E-2</v>
      </c>
      <c r="R662" s="119">
        <v>-2.2959617445068066</v>
      </c>
      <c r="S662" s="119">
        <v>-0.68697142439727565</v>
      </c>
      <c r="T662" s="119">
        <v>0.54421370494822496</v>
      </c>
      <c r="U662" s="116">
        <v>-2.1674756988176118</v>
      </c>
      <c r="V662" s="116">
        <v>-0.324186151529331</v>
      </c>
      <c r="W662" s="88">
        <v>1.6999706723025252</v>
      </c>
      <c r="X662" s="50"/>
      <c r="Y662" s="89">
        <v>661</v>
      </c>
      <c r="Z662" s="116">
        <f>(幕後結果!$AB$2+幕後結果!$AB$4*幕後結果_最佳化!$N1663)*12/3</f>
        <v>1.293869000470111</v>
      </c>
      <c r="AA662" s="116">
        <f>(幕後結果!$AC$2+幕後結果!$AC$4*幕後結果_最佳化!$O1663)*12/3</f>
        <v>-1.8073622727285503</v>
      </c>
      <c r="AB662" s="116">
        <f>(幕後結果!$AD$2+幕後結果!$AD$4*幕後結果_最佳化!$P1663)*12/3</f>
        <v>0.36154216603329054</v>
      </c>
      <c r="AC662" s="116">
        <f>(幕後結果!$AE$2+幕後結果!$AE$4*幕後結果_最佳化!$Q1663)*12/3</f>
        <v>0.80165653498387546</v>
      </c>
      <c r="AD662" s="116">
        <f>(幕後結果!$AF$2+幕後結果!$AF$4*幕後結果_最佳化!$R1663)*12/3</f>
        <v>-1.7484563507549933</v>
      </c>
      <c r="AE662" s="116">
        <f>(幕後結果!$AG$2+幕後結果!$AG$4*幕後結果_最佳化!$S1663)*12/3</f>
        <v>-0.32803853984683295</v>
      </c>
      <c r="AF662" s="116">
        <f>(幕後結果!$AH$2+幕後結果!$AH$4*幕後結果_最佳化!$T1663)*12/3</f>
        <v>1.3980582727324045</v>
      </c>
      <c r="AG662" s="116">
        <f>(幕後結果!$AI$2+幕後結果!$AI$4*幕後結果_最佳化!$U1663)*12/3</f>
        <v>-3.1892299604705356</v>
      </c>
      <c r="AH662" s="116">
        <f>(幕後結果!$AJ$2+幕後結果!$AJ$4*幕後結果_最佳化!$V1663)*12/3</f>
        <v>-0.38750485007600788</v>
      </c>
      <c r="AI662" s="90">
        <f>(幕後結果!$AK$2+幕後結果!$AK$4*幕後結果_最佳化!$W1663)*12/3</f>
        <v>-3.1797740517828244E-3</v>
      </c>
      <c r="AJ662" s="50"/>
      <c r="AK662" s="50"/>
      <c r="AL662" s="50"/>
      <c r="AM662" s="98">
        <v>661</v>
      </c>
      <c r="AN662" s="116">
        <f t="shared" si="131"/>
        <v>0.1388417202506739</v>
      </c>
      <c r="AO662" s="116">
        <f t="shared" si="132"/>
        <v>0.13901001346255756</v>
      </c>
      <c r="AP662" s="116">
        <f t="shared" si="133"/>
        <v>8.2706532324170176E-2</v>
      </c>
      <c r="AQ662" s="116">
        <f t="shared" si="134"/>
        <v>7.431314848539898E-2</v>
      </c>
      <c r="AR662" s="116">
        <f t="shared" si="135"/>
        <v>0.15038218581484775</v>
      </c>
      <c r="AS662" s="116">
        <f t="shared" si="136"/>
        <v>8.7705398113161026E-2</v>
      </c>
      <c r="AT662" s="116">
        <f t="shared" si="137"/>
        <v>1.7000858768871148E-2</v>
      </c>
      <c r="AU662" s="116">
        <f t="shared" si="138"/>
        <v>5.7294484283615589E-2</v>
      </c>
      <c r="AV662" s="116">
        <f t="shared" si="139"/>
        <v>0.12397690112804381</v>
      </c>
      <c r="AW662" s="116">
        <f t="shared" si="140"/>
        <v>0.12876875736866009</v>
      </c>
      <c r="AX662" s="116">
        <f t="shared" si="141"/>
        <v>1</v>
      </c>
      <c r="AY662" s="116">
        <f>SUMPRODUCT(AN662:AW662,幕後結果_最佳化!$Z$1005:$AI$1005)</f>
        <v>-0.13242860355749042</v>
      </c>
      <c r="AZ662" s="116">
        <f>(SUMPRODUCT(AN662:AW662,MMULT(AN662:AW662,幕後結果!$AB$9:$AK$18)))*252</f>
        <v>4.7646897247699223E-2</v>
      </c>
      <c r="BA662" s="116">
        <f t="shared" si="142"/>
        <v>0.218281692424489</v>
      </c>
      <c r="BB662" s="92">
        <f t="shared" si="143"/>
        <v>-0.80322175263572548</v>
      </c>
      <c r="BC662" s="50"/>
      <c r="BD662" s="50"/>
    </row>
    <row r="663" spans="1:56">
      <c r="A663" s="85">
        <v>662</v>
      </c>
      <c r="B663" s="116">
        <v>0.23472105071367255</v>
      </c>
      <c r="C663" s="116">
        <v>0.72862918676082522</v>
      </c>
      <c r="D663" s="116">
        <v>0.86291637735871141</v>
      </c>
      <c r="E663" s="116">
        <v>0.77455096912000454</v>
      </c>
      <c r="F663" s="116">
        <v>4.1308651451004375E-2</v>
      </c>
      <c r="G663" s="116">
        <v>0.80913811162892624</v>
      </c>
      <c r="H663" s="116">
        <v>0.17211162904147725</v>
      </c>
      <c r="I663" s="116">
        <v>6.3008384648576943E-2</v>
      </c>
      <c r="J663" s="116">
        <v>0.88691349375683726</v>
      </c>
      <c r="K663" s="94">
        <v>0.32066513964141441</v>
      </c>
      <c r="L663" s="95"/>
      <c r="M663" s="96">
        <v>662</v>
      </c>
      <c r="N663" s="119">
        <v>-0.72338708850201561</v>
      </c>
      <c r="O663" s="119">
        <v>0.6086723671864297</v>
      </c>
      <c r="P663" s="119">
        <v>1.0935161427312143</v>
      </c>
      <c r="Q663" s="119">
        <v>0.7539186656321657</v>
      </c>
      <c r="R663" s="119">
        <v>-1.7356976858722</v>
      </c>
      <c r="S663" s="119">
        <v>0.87472459064814201</v>
      </c>
      <c r="T663" s="119">
        <v>-0.94585360867112178</v>
      </c>
      <c r="U663" s="116">
        <v>-1.5299998369090089</v>
      </c>
      <c r="V663" s="116">
        <v>1.2102759772673186</v>
      </c>
      <c r="W663" s="88">
        <v>-0.46583965332768945</v>
      </c>
      <c r="X663" s="50"/>
      <c r="Y663" s="89">
        <v>662</v>
      </c>
      <c r="Z663" s="116">
        <f>(幕後結果!$AB$2+幕後結果!$AB$4*幕後結果_最佳化!$N1664)*12/3</f>
        <v>-0.94641185176945142</v>
      </c>
      <c r="AA663" s="116">
        <f>(幕後結果!$AC$2+幕後結果!$AC$4*幕後結果_最佳化!$O1664)*12/3</f>
        <v>-0.60197531284163941</v>
      </c>
      <c r="AB663" s="116">
        <f>(幕後結果!$AD$2+幕後結果!$AD$4*幕後結果_最佳化!$P1664)*12/3</f>
        <v>1.2532441984344909</v>
      </c>
      <c r="AC663" s="116">
        <f>(幕後結果!$AE$2+幕後結果!$AE$4*幕後結果_最佳化!$Q1664)*12/3</f>
        <v>1.7545763846447722</v>
      </c>
      <c r="AD663" s="116">
        <f>(幕後結果!$AF$2+幕後結果!$AF$4*幕後結果_最佳化!$R1664)*12/3</f>
        <v>-0.98367575282883413</v>
      </c>
      <c r="AE663" s="116">
        <f>(幕後結果!$AG$2+幕後結果!$AG$4*幕後結果_最佳化!$S1664)*12/3</f>
        <v>1.4203503881421078</v>
      </c>
      <c r="AF663" s="116">
        <f>(幕後結果!$AH$2+幕後結果!$AH$4*幕後結果_最佳化!$T1664)*12/3</f>
        <v>-0.29136387501822347</v>
      </c>
      <c r="AG663" s="116">
        <f>(幕後結果!$AI$2+幕後結果!$AI$4*幕後結果_最佳化!$U1664)*12/3</f>
        <v>-3.291073840338449</v>
      </c>
      <c r="AH663" s="116">
        <f>(幕後結果!$AJ$2+幕後結果!$AJ$4*幕後結果_最佳化!$V1664)*12/3</f>
        <v>0.63716355200732311</v>
      </c>
      <c r="AI663" s="90">
        <f>(幕後結果!$AK$2+幕後結果!$AK$4*幕後結果_最佳化!$W1664)*12/3</f>
        <v>-0.96718793398642156</v>
      </c>
      <c r="AJ663" s="50"/>
      <c r="AK663" s="50"/>
      <c r="AL663" s="50"/>
      <c r="AM663" s="98">
        <v>662</v>
      </c>
      <c r="AN663" s="116">
        <f t="shared" si="131"/>
        <v>5.3126452177497584E-2</v>
      </c>
      <c r="AO663" s="116">
        <f t="shared" si="132"/>
        <v>0.15832617195250451</v>
      </c>
      <c r="AP663" s="116">
        <f t="shared" si="133"/>
        <v>0.16750622541106397</v>
      </c>
      <c r="AQ663" s="116">
        <f t="shared" si="134"/>
        <v>0.13784705392214572</v>
      </c>
      <c r="AR663" s="116">
        <f t="shared" si="135"/>
        <v>2.1489092728844875E-2</v>
      </c>
      <c r="AS663" s="116">
        <f t="shared" si="136"/>
        <v>0.1129861498037079</v>
      </c>
      <c r="AT663" s="116">
        <f t="shared" si="137"/>
        <v>0.15866134873508003</v>
      </c>
      <c r="AU663" s="116">
        <f t="shared" si="138"/>
        <v>2.8662987704941117E-2</v>
      </c>
      <c r="AV663" s="116">
        <f t="shared" si="139"/>
        <v>0.15673151245390612</v>
      </c>
      <c r="AW663" s="116">
        <f t="shared" si="140"/>
        <v>4.6630051103082283E-3</v>
      </c>
      <c r="AX663" s="116">
        <f t="shared" si="141"/>
        <v>1.0000000000000002</v>
      </c>
      <c r="AY663" s="116">
        <f>SUMPRODUCT(AN663:AW663,幕後結果_最佳化!$Z$1005:$AI$1005)</f>
        <v>0.20107640605722138</v>
      </c>
      <c r="AZ663" s="116">
        <f>(SUMPRODUCT(AN663:AW663,MMULT(AN663:AW663,幕後結果!$AB$9:$AK$18)))*252</f>
        <v>5.3114463395804029E-2</v>
      </c>
      <c r="BA663" s="116">
        <f t="shared" si="142"/>
        <v>0.23046575319514184</v>
      </c>
      <c r="BB663" s="92">
        <f t="shared" si="143"/>
        <v>0.68633366938162377</v>
      </c>
      <c r="BC663" s="50"/>
      <c r="BD663" s="50"/>
    </row>
    <row r="664" spans="1:56">
      <c r="A664" s="85">
        <v>663</v>
      </c>
      <c r="B664" s="116">
        <v>0.67366889492111581</v>
      </c>
      <c r="C664" s="116">
        <v>0.92344198896243257</v>
      </c>
      <c r="D664" s="116">
        <v>0.31482930722039937</v>
      </c>
      <c r="E664" s="116">
        <v>0.70561339720576632</v>
      </c>
      <c r="F664" s="116">
        <v>0.76650768215728249</v>
      </c>
      <c r="G664" s="116">
        <v>0.34610026602620847</v>
      </c>
      <c r="H664" s="116">
        <v>5.9291615177188062E-2</v>
      </c>
      <c r="I664" s="116">
        <v>0.17066262195289306</v>
      </c>
      <c r="J664" s="116">
        <v>5.669676133011281E-3</v>
      </c>
      <c r="K664" s="94">
        <v>0.75007550055345629</v>
      </c>
      <c r="L664" s="95"/>
      <c r="M664" s="96">
        <v>663</v>
      </c>
      <c r="N664" s="119">
        <v>0.45006688978774223</v>
      </c>
      <c r="O664" s="119">
        <v>1.4286111693184298</v>
      </c>
      <c r="P664" s="119">
        <v>-0.48220740859331246</v>
      </c>
      <c r="Q664" s="119">
        <v>0.54061466804256331</v>
      </c>
      <c r="R664" s="119">
        <v>0.72739398907980168</v>
      </c>
      <c r="S664" s="119">
        <v>-0.39587054412687261</v>
      </c>
      <c r="T664" s="119">
        <v>-1.560747960298734</v>
      </c>
      <c r="U664" s="116">
        <v>-0.95155001088883495</v>
      </c>
      <c r="V664" s="116">
        <v>-2.5320632876352773</v>
      </c>
      <c r="W664" s="88">
        <v>0.67472735929273386</v>
      </c>
      <c r="X664" s="50"/>
      <c r="Y664" s="89">
        <v>663</v>
      </c>
      <c r="Z664" s="116">
        <f>(幕後結果!$AB$2+幕後結果!$AB$4*幕後結果_最佳化!$N1665)*12/3</f>
        <v>0.51049040070445328</v>
      </c>
      <c r="AA664" s="116">
        <f>(幕後結果!$AC$2+幕後結果!$AC$4*幕後結果_最佳化!$O1665)*12/3</f>
        <v>0.62991578820960181</v>
      </c>
      <c r="AB664" s="116">
        <f>(幕後結果!$AD$2+幕後結果!$AD$4*幕後結果_最佳化!$P1665)*12/3</f>
        <v>0.32545256308935577</v>
      </c>
      <c r="AC664" s="116">
        <f>(幕後結果!$AE$2+幕後結果!$AE$4*幕後結果_最佳化!$Q1665)*12/3</f>
        <v>1.4402065212035307</v>
      </c>
      <c r="AD664" s="116">
        <f>(幕後結果!$AF$2+幕後結果!$AF$4*幕後結果_最佳化!$R1665)*12/3</f>
        <v>0.54708584850476838</v>
      </c>
      <c r="AE664" s="116">
        <f>(幕後結果!$AG$2+幕後結果!$AG$4*幕後結果_最佳化!$S1665)*12/3</f>
        <v>0.7857348093989508</v>
      </c>
      <c r="AF664" s="116">
        <f>(幕後結果!$AH$2+幕後結果!$AH$4*幕後結果_最佳化!$T1665)*12/3</f>
        <v>-8.1707637826557322E-2</v>
      </c>
      <c r="AG664" s="116">
        <f>(幕後結果!$AI$2+幕後結果!$AI$4*幕後結果_最佳化!$U1665)*12/3</f>
        <v>-1.7028383493994428</v>
      </c>
      <c r="AH664" s="116">
        <f>(幕後結果!$AJ$2+幕後結果!$AJ$4*幕後結果_最佳化!$V1665)*12/3</f>
        <v>-1.4622461146877874</v>
      </c>
      <c r="AI664" s="90">
        <f>(幕後結果!$AK$2+幕後結果!$AK$4*幕後結果_最佳化!$W1665)*12/3</f>
        <v>5.1448703589775935E-2</v>
      </c>
      <c r="AJ664" s="50"/>
      <c r="AK664" s="50"/>
      <c r="AL664" s="50"/>
      <c r="AM664" s="98">
        <v>663</v>
      </c>
      <c r="AN664" s="116">
        <f t="shared" si="131"/>
        <v>0.13217385495644873</v>
      </c>
      <c r="AO664" s="116">
        <f t="shared" si="132"/>
        <v>5.6211842226444077E-2</v>
      </c>
      <c r="AP664" s="116">
        <f t="shared" si="133"/>
        <v>4.340792492195189E-2</v>
      </c>
      <c r="AQ664" s="116">
        <f t="shared" si="134"/>
        <v>1.3228972941271025E-2</v>
      </c>
      <c r="AR664" s="116">
        <f t="shared" si="135"/>
        <v>0.12752326602716116</v>
      </c>
      <c r="AS664" s="116">
        <f t="shared" si="136"/>
        <v>0.18475654851148451</v>
      </c>
      <c r="AT664" s="116">
        <f t="shared" si="137"/>
        <v>0.17593997053579596</v>
      </c>
      <c r="AU664" s="116">
        <f t="shared" si="138"/>
        <v>0.10531367379186124</v>
      </c>
      <c r="AV664" s="116">
        <f t="shared" si="139"/>
        <v>1.659745372811661E-2</v>
      </c>
      <c r="AW664" s="116">
        <f t="shared" si="140"/>
        <v>0.14484649235946481</v>
      </c>
      <c r="AX664" s="116">
        <f t="shared" si="141"/>
        <v>1</v>
      </c>
      <c r="AY664" s="116">
        <f>SUMPRODUCT(AN664:AW664,幕後結果_最佳化!$Z$1005:$AI$1005)</f>
        <v>6.5109076268868485E-2</v>
      </c>
      <c r="AZ664" s="116">
        <f>(SUMPRODUCT(AN664:AW664,MMULT(AN664:AW664,幕後結果!$AB$9:$AK$18)))*252</f>
        <v>4.7988076332233162E-2</v>
      </c>
      <c r="BA664" s="116">
        <f t="shared" si="142"/>
        <v>0.219061809387746</v>
      </c>
      <c r="BB664" s="92">
        <f t="shared" si="143"/>
        <v>0.10138269345505931</v>
      </c>
      <c r="BC664" s="50"/>
      <c r="BD664" s="50"/>
    </row>
    <row r="665" spans="1:56">
      <c r="A665" s="85">
        <v>664</v>
      </c>
      <c r="B665" s="116">
        <v>0.69890502833759349</v>
      </c>
      <c r="C665" s="116">
        <v>0.3989500654919127</v>
      </c>
      <c r="D665" s="116">
        <v>9.8037425610041584E-2</v>
      </c>
      <c r="E665" s="116">
        <v>0.10621173836633968</v>
      </c>
      <c r="F665" s="116">
        <v>0.74677080452239175</v>
      </c>
      <c r="G665" s="116">
        <v>0.52120152142222032</v>
      </c>
      <c r="H665" s="116">
        <v>0.44517526343951319</v>
      </c>
      <c r="I665" s="116">
        <v>0.38575157412651584</v>
      </c>
      <c r="J665" s="116">
        <v>0.35496611550412194</v>
      </c>
      <c r="K665" s="94">
        <v>0.32813773064178364</v>
      </c>
      <c r="L665" s="95"/>
      <c r="M665" s="96">
        <v>664</v>
      </c>
      <c r="N665" s="119">
        <v>0.52125385309950334</v>
      </c>
      <c r="O665" s="119">
        <v>-0.25606566844588219</v>
      </c>
      <c r="P665" s="119">
        <v>-1.2928155780567412</v>
      </c>
      <c r="Q665" s="119">
        <v>-1.2469291513130307</v>
      </c>
      <c r="R665" s="119">
        <v>0.66436240150904124</v>
      </c>
      <c r="S665" s="119">
        <v>5.3169373922729822E-2</v>
      </c>
      <c r="T665" s="119">
        <v>-0.1378606794297936</v>
      </c>
      <c r="U665" s="116">
        <v>-0.29040927583237641</v>
      </c>
      <c r="V665" s="116">
        <v>-0.37194710685760252</v>
      </c>
      <c r="W665" s="88">
        <v>-0.44506129146288564</v>
      </c>
      <c r="X665" s="50"/>
      <c r="Y665" s="89">
        <v>664</v>
      </c>
      <c r="Z665" s="116">
        <f>(幕後結果!$AB$2+幕後結果!$AB$4*幕後結果_最佳化!$N1666)*12/3</f>
        <v>0.59887260325732794</v>
      </c>
      <c r="AA665" s="116">
        <f>(幕後結果!$AC$2+幕後結果!$AC$4*幕後結果_最佳化!$O1666)*12/3</f>
        <v>-1.685506669315233</v>
      </c>
      <c r="AB665" s="116">
        <f>(幕後結果!$AD$2+幕後結果!$AD$4*幕後結果_最佳化!$P1666)*12/3</f>
        <v>-0.52615329833532876</v>
      </c>
      <c r="AC665" s="116">
        <f>(幕後結果!$AE$2+幕後結果!$AE$4*幕後結果_最佳化!$Q1666)*12/3</f>
        <v>-0.3343776949276942</v>
      </c>
      <c r="AD665" s="116">
        <f>(幕後結果!$AF$2+幕後結果!$AF$4*幕後結果_最佳化!$R1666)*12/3</f>
        <v>8.9480469339128829E-2</v>
      </c>
      <c r="AE665" s="116">
        <f>(幕後結果!$AG$2+幕後結果!$AG$4*幕後結果_最佳化!$S1666)*12/3</f>
        <v>-0.44579134780995117</v>
      </c>
      <c r="AF665" s="116">
        <f>(幕後結果!$AH$2+幕後結果!$AH$4*幕後結果_最佳化!$T1666)*12/3</f>
        <v>1.3410983004489097</v>
      </c>
      <c r="AG665" s="116">
        <f>(幕後結果!$AI$2+幕後結果!$AI$4*幕後結果_最佳化!$U1666)*12/3</f>
        <v>-0.75870149351057192</v>
      </c>
      <c r="AH665" s="116">
        <f>(幕後結果!$AJ$2+幕後結果!$AJ$4*幕後結果_最佳化!$V1666)*12/3</f>
        <v>-0.29181128156516573</v>
      </c>
      <c r="AI665" s="90">
        <f>(幕後結果!$AK$2+幕後結果!$AK$4*幕後結果_最佳化!$W1666)*12/3</f>
        <v>-0.5507949801056482</v>
      </c>
      <c r="AJ665" s="50"/>
      <c r="AK665" s="50"/>
      <c r="AL665" s="50"/>
      <c r="AM665" s="98">
        <v>664</v>
      </c>
      <c r="AN665" s="116">
        <f t="shared" si="131"/>
        <v>0.17495805933452438</v>
      </c>
      <c r="AO665" s="116">
        <f t="shared" si="132"/>
        <v>8.4250313066843219E-2</v>
      </c>
      <c r="AP665" s="116">
        <f t="shared" si="133"/>
        <v>3.6318712718972058E-2</v>
      </c>
      <c r="AQ665" s="116">
        <f t="shared" si="134"/>
        <v>0.13058084655300006</v>
      </c>
      <c r="AR665" s="116">
        <f t="shared" si="135"/>
        <v>0.10527666980417218</v>
      </c>
      <c r="AS665" s="116">
        <f t="shared" si="136"/>
        <v>9.3091158891402292E-2</v>
      </c>
      <c r="AT665" s="116">
        <f t="shared" si="137"/>
        <v>2.7447850171622046E-2</v>
      </c>
      <c r="AU665" s="116">
        <f t="shared" si="138"/>
        <v>0.18977377223783679</v>
      </c>
      <c r="AV665" s="116">
        <f t="shared" si="139"/>
        <v>5.3504031768102665E-2</v>
      </c>
      <c r="AW665" s="116">
        <f t="shared" si="140"/>
        <v>0.10479858545352429</v>
      </c>
      <c r="AX665" s="116">
        <f t="shared" si="141"/>
        <v>1.0000000000000002</v>
      </c>
      <c r="AY665" s="116">
        <f>SUMPRODUCT(AN665:AW665,幕後結果_最佳化!$Z$1005:$AI$1005)</f>
        <v>-0.12375246067162488</v>
      </c>
      <c r="AZ665" s="116">
        <f>(SUMPRODUCT(AN665:AW665,MMULT(AN665:AW665,幕後結果!$AB$9:$AK$18)))*252</f>
        <v>5.435835326882385E-2</v>
      </c>
      <c r="BA665" s="116">
        <f t="shared" si="142"/>
        <v>0.23314877925655939</v>
      </c>
      <c r="BB665" s="92">
        <f t="shared" si="143"/>
        <v>-0.71479019192392479</v>
      </c>
      <c r="BC665" s="50"/>
      <c r="BD665" s="50"/>
    </row>
    <row r="666" spans="1:56">
      <c r="A666" s="85">
        <v>665</v>
      </c>
      <c r="B666" s="116">
        <v>0.6537022155989729</v>
      </c>
      <c r="C666" s="116">
        <v>0.91764270276896842</v>
      </c>
      <c r="D666" s="116">
        <v>0.31204523176685273</v>
      </c>
      <c r="E666" s="116">
        <v>0.38858121443450666</v>
      </c>
      <c r="F666" s="116">
        <v>0.37744110561360267</v>
      </c>
      <c r="G666" s="116">
        <v>0.65648486300964759</v>
      </c>
      <c r="H666" s="116">
        <v>0.54795076141782495</v>
      </c>
      <c r="I666" s="116">
        <v>0.51663162592287759</v>
      </c>
      <c r="J666" s="116">
        <v>0.66015952078448703</v>
      </c>
      <c r="K666" s="94">
        <v>0.92893441436583069</v>
      </c>
      <c r="L666" s="95"/>
      <c r="M666" s="96">
        <v>665</v>
      </c>
      <c r="N666" s="119">
        <v>0.39533514046810797</v>
      </c>
      <c r="O666" s="119">
        <v>1.3893886674437195</v>
      </c>
      <c r="P666" s="119">
        <v>-0.49006138275247241</v>
      </c>
      <c r="Q666" s="119">
        <v>-0.28301879576201699</v>
      </c>
      <c r="R666" s="119">
        <v>-0.31220831769604146</v>
      </c>
      <c r="S666" s="119">
        <v>0.4028884697365181</v>
      </c>
      <c r="T666" s="119">
        <v>0.12048561125535157</v>
      </c>
      <c r="U666" s="116">
        <v>4.1701387130825912E-2</v>
      </c>
      <c r="V666" s="116">
        <v>0.41289852959313406</v>
      </c>
      <c r="W666" s="88">
        <v>1.4679007985098078</v>
      </c>
      <c r="X666" s="50"/>
      <c r="Y666" s="89">
        <v>665</v>
      </c>
      <c r="Z666" s="116">
        <f>(幕後結果!$AB$2+幕後結果!$AB$4*幕後結果_最佳化!$N1667)*12/3</f>
        <v>0.44253817561435899</v>
      </c>
      <c r="AA666" s="116">
        <f>(幕後結果!$AC$2+幕後結果!$AC$4*幕後結果_最佳化!$O1667)*12/3</f>
        <v>0.57110894814251068</v>
      </c>
      <c r="AB666" s="116">
        <f>(幕後結果!$AD$2+幕後結果!$AD$4*幕後結果_最佳化!$P1667)*12/3</f>
        <v>0.29818366655996376</v>
      </c>
      <c r="AC666" s="116">
        <f>(幕後結果!$AE$2+幕後結果!$AE$4*幕後結果_最佳化!$Q1667)*12/3</f>
        <v>0.83104766617784798</v>
      </c>
      <c r="AD666" s="116">
        <f>(幕後結果!$AF$2+幕後結果!$AF$4*幕後結果_最佳化!$R1667)*12/3</f>
        <v>-0.22351510094621085</v>
      </c>
      <c r="AE666" s="116">
        <f>(幕後結果!$AG$2+幕後結果!$AG$4*幕後結果_最佳化!$S1667)*12/3</f>
        <v>0.79015655718406952</v>
      </c>
      <c r="AF666" s="116">
        <f>(幕後結果!$AH$2+幕後結果!$AH$4*幕後結果_最佳化!$T1667)*12/3</f>
        <v>1.2669043261143602</v>
      </c>
      <c r="AG666" s="116">
        <f>(幕後結果!$AI$2+幕後結果!$AI$4*幕後結果_最佳化!$U1667)*12/3</f>
        <v>-0.6934077499766067</v>
      </c>
      <c r="AH666" s="116">
        <f>(幕後結果!$AJ$2+幕後結果!$AJ$4*幕後結果_最佳化!$V1667)*12/3</f>
        <v>0.86862948548146557</v>
      </c>
      <c r="AI666" s="90">
        <f>(幕後結果!$AK$2+幕後結果!$AK$4*幕後結果_最佳化!$W1667)*12/3</f>
        <v>0.47204105971640192</v>
      </c>
      <c r="AJ666" s="50"/>
      <c r="AK666" s="50"/>
      <c r="AL666" s="50"/>
      <c r="AM666" s="98">
        <v>665</v>
      </c>
      <c r="AN666" s="116">
        <f t="shared" si="131"/>
        <v>9.9629399612775615E-2</v>
      </c>
      <c r="AO666" s="116">
        <f t="shared" si="132"/>
        <v>0.10539107691922664</v>
      </c>
      <c r="AP666" s="116">
        <f t="shared" si="133"/>
        <v>0.12769683375560145</v>
      </c>
      <c r="AQ666" s="116">
        <f t="shared" si="134"/>
        <v>0.14585999158997878</v>
      </c>
      <c r="AR666" s="116">
        <f t="shared" si="135"/>
        <v>0.10724618932009916</v>
      </c>
      <c r="AS666" s="116">
        <f t="shared" si="136"/>
        <v>0.12110909954061355</v>
      </c>
      <c r="AT666" s="116">
        <f t="shared" si="137"/>
        <v>3.0020936793742802E-2</v>
      </c>
      <c r="AU666" s="116">
        <f t="shared" si="138"/>
        <v>0.14546679847092259</v>
      </c>
      <c r="AV666" s="116">
        <f t="shared" si="139"/>
        <v>0.11148062165695871</v>
      </c>
      <c r="AW666" s="116">
        <f t="shared" si="140"/>
        <v>6.099052340080755E-3</v>
      </c>
      <c r="AX666" s="116">
        <f t="shared" si="141"/>
        <v>1</v>
      </c>
      <c r="AY666" s="116">
        <f>SUMPRODUCT(AN666:AW666,幕後結果_最佳化!$Z$1005:$AI$1005)</f>
        <v>2.7597445098886224E-3</v>
      </c>
      <c r="AZ666" s="116">
        <f>(SUMPRODUCT(AN666:AW666,MMULT(AN666:AW666,幕後結果!$AB$9:$AK$18)))*252</f>
        <v>5.0488533812616587E-2</v>
      </c>
      <c r="BA666" s="116">
        <f t="shared" si="142"/>
        <v>0.22469653716205015</v>
      </c>
      <c r="BB666" s="92">
        <f t="shared" si="143"/>
        <v>-0.17864207431537943</v>
      </c>
      <c r="BC666" s="50"/>
      <c r="BD666" s="50"/>
    </row>
    <row r="667" spans="1:56">
      <c r="A667" s="85">
        <v>666</v>
      </c>
      <c r="B667" s="116">
        <v>0.28991408312998757</v>
      </c>
      <c r="C667" s="116">
        <v>0.87404754643198856</v>
      </c>
      <c r="D667" s="116">
        <v>0.95375019153608065</v>
      </c>
      <c r="E667" s="116">
        <v>0.14073490798534594</v>
      </c>
      <c r="F667" s="116">
        <v>0.76932803313538201</v>
      </c>
      <c r="G667" s="116">
        <v>0.34992248189169284</v>
      </c>
      <c r="H667" s="116">
        <v>0.61647500518464371</v>
      </c>
      <c r="I667" s="116">
        <v>0.45482116398246464</v>
      </c>
      <c r="J667" s="116">
        <v>0.91123028023948272</v>
      </c>
      <c r="K667" s="94">
        <v>0.25030983386591577</v>
      </c>
      <c r="L667" s="95"/>
      <c r="M667" s="96">
        <v>666</v>
      </c>
      <c r="N667" s="119">
        <v>-0.55363573275413402</v>
      </c>
      <c r="O667" s="119">
        <v>1.1457347829108449</v>
      </c>
      <c r="P667" s="119">
        <v>1.6823570895715212</v>
      </c>
      <c r="Q667" s="119">
        <v>-1.0770233908239784</v>
      </c>
      <c r="R667" s="119">
        <v>0.73663567548009123</v>
      </c>
      <c r="S667" s="119">
        <v>-0.38552975756031355</v>
      </c>
      <c r="T667" s="119">
        <v>0.296235827544302</v>
      </c>
      <c r="U667" s="116">
        <v>-0.11348970071726029</v>
      </c>
      <c r="V667" s="116">
        <v>1.348369901878218</v>
      </c>
      <c r="W667" s="88">
        <v>-0.67351506512481063</v>
      </c>
      <c r="X667" s="50"/>
      <c r="Y667" s="89">
        <v>666</v>
      </c>
      <c r="Z667" s="116">
        <f>(幕後結果!$AB$2+幕後結果!$AB$4*幕後結果_最佳化!$N1668)*12/3</f>
        <v>-0.73565698866861684</v>
      </c>
      <c r="AA667" s="116">
        <f>(幕後結果!$AC$2+幕後結果!$AC$4*幕後結果_最佳化!$O1668)*12/3</f>
        <v>0.15288472182795276</v>
      </c>
      <c r="AB667" s="116">
        <f>(幕後結果!$AD$2+幕後結果!$AD$4*幕後結果_最佳化!$P1668)*12/3</f>
        <v>1.8688207358017987</v>
      </c>
      <c r="AC667" s="116">
        <f>(幕後結果!$AE$2+幕後結果!$AE$4*幕後結果_最佳化!$Q1668)*12/3</f>
        <v>0.66870980336780372</v>
      </c>
      <c r="AD667" s="116">
        <f>(幕後結果!$AF$2+幕後結果!$AF$4*幕後結果_最佳化!$R1668)*12/3</f>
        <v>0.63674444726991086</v>
      </c>
      <c r="AE667" s="116">
        <f>(幕後結果!$AG$2+幕後結果!$AG$4*幕後結果_最佳化!$S1668)*12/3</f>
        <v>1.625613585944119E-2</v>
      </c>
      <c r="AF667" s="116">
        <f>(幕後結果!$AH$2+幕後結果!$AH$4*幕後結果_最佳化!$T1668)*12/3</f>
        <v>1.7358855063779586</v>
      </c>
      <c r="AG667" s="116">
        <f>(幕後結果!$AI$2+幕後結果!$AI$4*幕後結果_最佳化!$U1668)*12/3</f>
        <v>-1.1987600685727031</v>
      </c>
      <c r="AH667" s="116">
        <f>(幕後結果!$AJ$2+幕後結果!$AJ$4*幕後結果_最佳化!$V1668)*12/3</f>
        <v>1.577865937238796</v>
      </c>
      <c r="AI667" s="90">
        <f>(幕後結果!$AK$2+幕後結果!$AK$4*幕後結果_最佳化!$W1668)*12/3</f>
        <v>-0.58472809724983255</v>
      </c>
      <c r="AJ667" s="50"/>
      <c r="AK667" s="50"/>
      <c r="AL667" s="50"/>
      <c r="AM667" s="98">
        <v>666</v>
      </c>
      <c r="AN667" s="116">
        <f t="shared" si="131"/>
        <v>8.3084727194746244E-2</v>
      </c>
      <c r="AO667" s="116">
        <f t="shared" si="132"/>
        <v>0.11101323599044428</v>
      </c>
      <c r="AP667" s="116">
        <f t="shared" si="133"/>
        <v>0.16955303377633391</v>
      </c>
      <c r="AQ667" s="116">
        <f t="shared" si="134"/>
        <v>5.8453878495180349E-2</v>
      </c>
      <c r="AR667" s="116">
        <f t="shared" si="135"/>
        <v>0.10757511453819152</v>
      </c>
      <c r="AS667" s="116">
        <f t="shared" si="136"/>
        <v>9.3884267789630521E-2</v>
      </c>
      <c r="AT667" s="116">
        <f t="shared" si="137"/>
        <v>0.16397642197648626</v>
      </c>
      <c r="AU667" s="116">
        <f t="shared" si="138"/>
        <v>0.11429151644653893</v>
      </c>
      <c r="AV667" s="116">
        <f t="shared" si="139"/>
        <v>3.8213555662293341E-2</v>
      </c>
      <c r="AW667" s="116">
        <f t="shared" si="140"/>
        <v>5.9954248130154549E-2</v>
      </c>
      <c r="AX667" s="116">
        <f t="shared" si="141"/>
        <v>1</v>
      </c>
      <c r="AY667" s="116">
        <f>SUMPRODUCT(AN667:AW667,幕後結果_最佳化!$Z$1005:$AI$1005)</f>
        <v>7.6570072606850767E-2</v>
      </c>
      <c r="AZ667" s="116">
        <f>(SUMPRODUCT(AN667:AW667,MMULT(AN667:AW667,幕後結果!$AB$9:$AK$18)))*252</f>
        <v>4.6206568177533998E-2</v>
      </c>
      <c r="BA667" s="116">
        <f t="shared" si="142"/>
        <v>0.21495713102275532</v>
      </c>
      <c r="BB667" s="92">
        <f t="shared" si="143"/>
        <v>0.15663622065781321</v>
      </c>
      <c r="BC667" s="50"/>
      <c r="BD667" s="50"/>
    </row>
    <row r="668" spans="1:56">
      <c r="A668" s="85">
        <v>667</v>
      </c>
      <c r="B668" s="116">
        <v>0.98676370038072814</v>
      </c>
      <c r="C668" s="116">
        <v>7.6558066115420598E-2</v>
      </c>
      <c r="D668" s="116">
        <v>0.43453008888738265</v>
      </c>
      <c r="E668" s="116">
        <v>9.6943994484112617E-2</v>
      </c>
      <c r="F668" s="116">
        <v>0.70965735487887338</v>
      </c>
      <c r="G668" s="116">
        <v>0.50278827306612084</v>
      </c>
      <c r="H668" s="116">
        <v>0.41830302244891371</v>
      </c>
      <c r="I668" s="116">
        <v>0.70129428387092796</v>
      </c>
      <c r="J668" s="116">
        <v>0.26452511958750446</v>
      </c>
      <c r="K668" s="94">
        <v>0.55279326556666808</v>
      </c>
      <c r="L668" s="95"/>
      <c r="M668" s="96">
        <v>667</v>
      </c>
      <c r="N668" s="119">
        <v>2.2192076739802031</v>
      </c>
      <c r="O668" s="119">
        <v>-1.4286107862740351</v>
      </c>
      <c r="P668" s="119">
        <v>-0.16485237612169243</v>
      </c>
      <c r="Q668" s="119">
        <v>-1.2991630213382281</v>
      </c>
      <c r="R668" s="119">
        <v>0.55238400017687705</v>
      </c>
      <c r="S668" s="119">
        <v>6.9892210075014165E-3</v>
      </c>
      <c r="T668" s="119">
        <v>-0.20623667009824578</v>
      </c>
      <c r="U668" s="116">
        <v>0.52812665394717229</v>
      </c>
      <c r="V668" s="116">
        <v>-0.62945649919067537</v>
      </c>
      <c r="W668" s="88">
        <v>0.13272171479848183</v>
      </c>
      <c r="X668" s="50"/>
      <c r="Y668" s="89">
        <v>667</v>
      </c>
      <c r="Z668" s="116">
        <f>(幕後結果!$AB$2+幕後結果!$AB$4*幕後結果_最佳化!$N1669)*12/3</f>
        <v>2.7069678434670195</v>
      </c>
      <c r="AA668" s="116">
        <f>(幕後結果!$AC$2+幕後結果!$AC$4*幕後結果_最佳化!$O1669)*12/3</f>
        <v>-3.1538325097762132</v>
      </c>
      <c r="AB668" s="116">
        <f>(幕後結果!$AD$2+幕後結果!$AD$4*幕後結果_最佳化!$P1669)*12/3</f>
        <v>0.84290351078812675</v>
      </c>
      <c r="AC668" s="116">
        <f>(幕後結果!$AE$2+幕後結果!$AE$4*幕後結果_最佳化!$Q1669)*12/3</f>
        <v>-0.20809234856179093</v>
      </c>
      <c r="AD668" s="116">
        <f>(幕後結果!$AF$2+幕後結果!$AF$4*幕後結果_最佳化!$R1669)*12/3</f>
        <v>-7.4505616650334311E-2</v>
      </c>
      <c r="AE668" s="116">
        <f>(幕後結果!$AG$2+幕後結果!$AG$4*幕後結果_最佳化!$S1669)*12/3</f>
        <v>-0.25082581802698956</v>
      </c>
      <c r="AF668" s="116">
        <f>(幕後結果!$AH$2+幕後結果!$AH$4*幕後結果_最佳化!$T1669)*12/3</f>
        <v>1.7441042642833331</v>
      </c>
      <c r="AG668" s="116">
        <f>(幕後結果!$AI$2+幕後結果!$AI$4*幕後結果_最佳化!$U1669)*12/3</f>
        <v>1.0809688957720984</v>
      </c>
      <c r="AH668" s="116">
        <f>(幕後結果!$AJ$2+幕後結果!$AJ$4*幕後結果_最佳化!$V1669)*12/3</f>
        <v>-0.31552631840156586</v>
      </c>
      <c r="AI668" s="90">
        <f>(幕後結果!$AK$2+幕後結果!$AK$4*幕後結果_最佳化!$W1669)*12/3</f>
        <v>-6.6706699803405434E-2</v>
      </c>
      <c r="AJ668" s="50"/>
      <c r="AK668" s="50"/>
      <c r="AL668" s="50"/>
      <c r="AM668" s="98">
        <v>667</v>
      </c>
      <c r="AN668" s="116">
        <f t="shared" si="131"/>
        <v>0.15460202492068068</v>
      </c>
      <c r="AO668" s="116">
        <f t="shared" si="132"/>
        <v>0.10764898733957164</v>
      </c>
      <c r="AP668" s="116">
        <f t="shared" si="133"/>
        <v>6.8793924331796263E-2</v>
      </c>
      <c r="AQ668" s="116">
        <f t="shared" si="134"/>
        <v>7.3695508348556329E-2</v>
      </c>
      <c r="AR668" s="116">
        <f t="shared" si="135"/>
        <v>0.17221835356177653</v>
      </c>
      <c r="AS668" s="116">
        <f t="shared" si="136"/>
        <v>0.14649168542410976</v>
      </c>
      <c r="AT668" s="116">
        <f t="shared" si="137"/>
        <v>0.12204257501568097</v>
      </c>
      <c r="AU668" s="116">
        <f t="shared" si="138"/>
        <v>1.4568957803176335E-2</v>
      </c>
      <c r="AV668" s="116">
        <f t="shared" si="139"/>
        <v>9.6439446821057345E-2</v>
      </c>
      <c r="AW668" s="116">
        <f t="shared" si="140"/>
        <v>4.3498536433594262E-2</v>
      </c>
      <c r="AX668" s="116">
        <f t="shared" si="141"/>
        <v>1</v>
      </c>
      <c r="AY668" s="116">
        <f>SUMPRODUCT(AN668:AW668,幕後結果_最佳化!$Z$1005:$AI$1005)</f>
        <v>0.11137448208555731</v>
      </c>
      <c r="AZ668" s="116">
        <f>(SUMPRODUCT(AN668:AW668,MMULT(AN668:AW668,幕後結果!$AB$9:$AK$18)))*252</f>
        <v>4.6956226480614351E-2</v>
      </c>
      <c r="BA668" s="116">
        <f t="shared" si="142"/>
        <v>0.2166938542751371</v>
      </c>
      <c r="BB668" s="92">
        <f t="shared" si="143"/>
        <v>0.31599641953211544</v>
      </c>
      <c r="BC668" s="50"/>
      <c r="BD668" s="50"/>
    </row>
    <row r="669" spans="1:56">
      <c r="A669" s="85">
        <v>668</v>
      </c>
      <c r="B669" s="116">
        <v>6.8587128971857592E-2</v>
      </c>
      <c r="C669" s="116">
        <v>0.43006653424638142</v>
      </c>
      <c r="D669" s="116">
        <v>0.66258257703481638</v>
      </c>
      <c r="E669" s="116">
        <v>0.69391756692112816</v>
      </c>
      <c r="F669" s="116">
        <v>0.1244832723678817</v>
      </c>
      <c r="G669" s="116">
        <v>8.6261761606911236E-2</v>
      </c>
      <c r="H669" s="116">
        <v>0.89185952704439408</v>
      </c>
      <c r="I669" s="116">
        <v>0.48952519316225707</v>
      </c>
      <c r="J669" s="116">
        <v>0.25832285025574242</v>
      </c>
      <c r="K669" s="94">
        <v>0.61432621115679287</v>
      </c>
      <c r="L669" s="95"/>
      <c r="M669" s="96">
        <v>668</v>
      </c>
      <c r="N669" s="119">
        <v>-1.4863965647258048</v>
      </c>
      <c r="O669" s="119">
        <v>-0.17620477637773299</v>
      </c>
      <c r="P669" s="119">
        <v>0.41952177270512969</v>
      </c>
      <c r="Q669" s="119">
        <v>0.50698568017750256</v>
      </c>
      <c r="R669" s="119">
        <v>-1.1528631855122513</v>
      </c>
      <c r="S669" s="119">
        <v>-1.3641399505118055</v>
      </c>
      <c r="T669" s="119">
        <v>1.2364779798448677</v>
      </c>
      <c r="U669" s="116">
        <v>-2.6259464589115964E-2</v>
      </c>
      <c r="V669" s="116">
        <v>-0.64852460730074557</v>
      </c>
      <c r="W669" s="88">
        <v>0.29061265846579254</v>
      </c>
      <c r="X669" s="50"/>
      <c r="Y669" s="89">
        <v>668</v>
      </c>
      <c r="Z669" s="116">
        <f>(幕後結果!$AB$2+幕後結果!$AB$4*幕後結果_最佳化!$N1670)*12/3</f>
        <v>-1.8937265698033967</v>
      </c>
      <c r="AA669" s="116">
        <f>(幕後結果!$AC$2+幕後結果!$AC$4*幕後結果_最佳化!$O1670)*12/3</f>
        <v>-1.7498873905876191</v>
      </c>
      <c r="AB669" s="116">
        <f>(幕後結果!$AD$2+幕後結果!$AD$4*幕後結果_最佳化!$P1670)*12/3</f>
        <v>0.36008214679209366</v>
      </c>
      <c r="AC669" s="116">
        <f>(幕後結果!$AE$2+幕後結果!$AE$4*幕後結果_最佳化!$Q1670)*12/3</f>
        <v>1.2353751557709649</v>
      </c>
      <c r="AD669" s="116">
        <f>(幕後結果!$AF$2+幕後結果!$AF$4*幕後結果_最佳化!$R1670)*12/3</f>
        <v>-0.73472370982178548</v>
      </c>
      <c r="AE669" s="116">
        <f>(幕後結果!$AG$2+幕後結果!$AG$4*幕後結果_最佳化!$S1670)*12/3</f>
        <v>-0.78128841643236557</v>
      </c>
      <c r="AF669" s="116">
        <f>(幕後結果!$AH$2+幕後結果!$AH$4*幕後結果_最佳化!$T1670)*12/3</f>
        <v>1.7619989080390781</v>
      </c>
      <c r="AG669" s="116">
        <f>(幕後結果!$AI$2+幕後結果!$AI$4*幕後結果_最佳化!$U1670)*12/3</f>
        <v>-1.8812630594123618</v>
      </c>
      <c r="AH669" s="116">
        <f>(幕後結果!$AJ$2+幕後結果!$AJ$4*幕後結果_最佳化!$V1670)*12/3</f>
        <v>-0.45647856410030219</v>
      </c>
      <c r="AI669" s="90">
        <f>(幕後結果!$AK$2+幕後結果!$AK$4*幕後結果_最佳化!$W1670)*12/3</f>
        <v>-0.90392521787748981</v>
      </c>
      <c r="AJ669" s="50"/>
      <c r="AK669" s="50"/>
      <c r="AL669" s="50"/>
      <c r="AM669" s="98">
        <v>668</v>
      </c>
      <c r="AN669" s="116">
        <f t="shared" si="131"/>
        <v>7.8797819150453183E-2</v>
      </c>
      <c r="AO669" s="116">
        <f t="shared" si="132"/>
        <v>9.4113235122574052E-2</v>
      </c>
      <c r="AP669" s="116">
        <f t="shared" si="133"/>
        <v>0.13731404621507226</v>
      </c>
      <c r="AQ669" s="116">
        <f t="shared" si="134"/>
        <v>0.1397677620725282</v>
      </c>
      <c r="AR669" s="116">
        <f t="shared" si="135"/>
        <v>5.6265875475560383E-2</v>
      </c>
      <c r="AS669" s="116">
        <f t="shared" si="136"/>
        <v>7.384885325699711E-2</v>
      </c>
      <c r="AT669" s="116">
        <f t="shared" si="137"/>
        <v>0.1310611329530651</v>
      </c>
      <c r="AU669" s="116">
        <f t="shared" si="138"/>
        <v>7.129755671739603E-2</v>
      </c>
      <c r="AV669" s="116">
        <f t="shared" si="139"/>
        <v>0.12510909921856034</v>
      </c>
      <c r="AW669" s="116">
        <f t="shared" si="140"/>
        <v>9.2424619817793263E-2</v>
      </c>
      <c r="AX669" s="116">
        <f t="shared" si="141"/>
        <v>0.99999999999999989</v>
      </c>
      <c r="AY669" s="116">
        <f>SUMPRODUCT(AN669:AW669,幕後結果_最佳化!$Z$1005:$AI$1005)</f>
        <v>0.15023157183768893</v>
      </c>
      <c r="AZ669" s="116">
        <f>(SUMPRODUCT(AN669:AW669,MMULT(AN669:AW669,幕後結果!$AB$9:$AK$18)))*252</f>
        <v>4.3797899969505907E-2</v>
      </c>
      <c r="BA669" s="116">
        <f t="shared" si="142"/>
        <v>0.20927947813750375</v>
      </c>
      <c r="BB669" s="92">
        <f t="shared" si="143"/>
        <v>0.51286238284275742</v>
      </c>
      <c r="BC669" s="50"/>
      <c r="BD669" s="50"/>
    </row>
    <row r="670" spans="1:56">
      <c r="A670" s="85">
        <v>669</v>
      </c>
      <c r="B670" s="116">
        <v>0.96457760002147297</v>
      </c>
      <c r="C670" s="116">
        <v>0.42782722060257594</v>
      </c>
      <c r="D670" s="116">
        <v>0.7063969144075628</v>
      </c>
      <c r="E670" s="116">
        <v>0.96608411306156028</v>
      </c>
      <c r="F670" s="116">
        <v>0.87943436858298574</v>
      </c>
      <c r="G670" s="116">
        <v>0.9712095815405446</v>
      </c>
      <c r="H670" s="116">
        <v>0.13139159616754514</v>
      </c>
      <c r="I670" s="116">
        <v>7.1129340520299511E-2</v>
      </c>
      <c r="J670" s="116">
        <v>0.52360520421061518</v>
      </c>
      <c r="K670" s="94">
        <v>0.60135995165057188</v>
      </c>
      <c r="L670" s="95"/>
      <c r="M670" s="96">
        <v>669</v>
      </c>
      <c r="N670" s="119">
        <v>1.8064710003545918</v>
      </c>
      <c r="O670" s="119">
        <v>-0.18190861793709062</v>
      </c>
      <c r="P670" s="119">
        <v>0.54288908553225168</v>
      </c>
      <c r="Q670" s="119">
        <v>1.8261227514303717</v>
      </c>
      <c r="R670" s="119">
        <v>1.1721638903617395</v>
      </c>
      <c r="S670" s="119">
        <v>1.8988755791334082</v>
      </c>
      <c r="T670" s="119">
        <v>-1.1198370859485578</v>
      </c>
      <c r="U670" s="116">
        <v>-1.4674316091722237</v>
      </c>
      <c r="V670" s="116">
        <v>5.9204040321131191E-2</v>
      </c>
      <c r="W670" s="88">
        <v>0.25686874806977378</v>
      </c>
      <c r="X670" s="50"/>
      <c r="Y670" s="89">
        <v>669</v>
      </c>
      <c r="Z670" s="116">
        <f>(幕後結果!$AB$2+幕後結果!$AB$4*幕後結果_最佳化!$N1671)*12/3</f>
        <v>2.1945344625174528</v>
      </c>
      <c r="AA670" s="116">
        <f>(幕後結果!$AC$2+幕後結果!$AC$4*幕後結果_最佳化!$O1671)*12/3</f>
        <v>-1.4716466589865302</v>
      </c>
      <c r="AB670" s="116">
        <f>(幕後結果!$AD$2+幕後結果!$AD$4*幕後結果_最佳化!$P1671)*12/3</f>
        <v>1.458081385038146</v>
      </c>
      <c r="AC670" s="116">
        <f>(幕後結果!$AE$2+幕後結果!$AE$4*幕後結果_最佳化!$Q1671)*12/3</f>
        <v>2.4161863991159249</v>
      </c>
      <c r="AD670" s="116">
        <f>(幕後結果!$AF$2+幕後結果!$AF$4*幕後結果_最佳化!$R1671)*12/3</f>
        <v>0.82365913781034639</v>
      </c>
      <c r="AE670" s="116">
        <f>(幕後結果!$AG$2+幕後結果!$AG$4*幕後結果_最佳化!$S1671)*12/3</f>
        <v>3.2753832152954359</v>
      </c>
      <c r="AF670" s="116">
        <f>(幕後結果!$AH$2+幕後結果!$AH$4*幕後結果_最佳化!$T1671)*12/3</f>
        <v>0.60147382991333154</v>
      </c>
      <c r="AG670" s="116">
        <f>(幕後結果!$AI$2+幕後結果!$AI$4*幕後結果_最佳化!$U1671)*12/3</f>
        <v>-1.368408968486456</v>
      </c>
      <c r="AH670" s="116">
        <f>(幕後結果!$AJ$2+幕後結果!$AJ$4*幕後結果_最佳化!$V1671)*12/3</f>
        <v>0.2650708180900922</v>
      </c>
      <c r="AI670" s="90">
        <f>(幕後結果!$AK$2+幕後結果!$AK$4*幕後結果_最佳化!$W1671)*12/3</f>
        <v>0.43240397675981984</v>
      </c>
      <c r="AJ670" s="50"/>
      <c r="AK670" s="50"/>
      <c r="AL670" s="50"/>
      <c r="AM670" s="98">
        <v>669</v>
      </c>
      <c r="AN670" s="116">
        <f t="shared" si="131"/>
        <v>8.81213211939786E-2</v>
      </c>
      <c r="AO670" s="116">
        <f t="shared" si="132"/>
        <v>8.1585288547729812E-2</v>
      </c>
      <c r="AP670" s="116">
        <f t="shared" si="133"/>
        <v>9.1651985790007606E-2</v>
      </c>
      <c r="AQ670" s="116">
        <f t="shared" si="134"/>
        <v>7.6872528846052099E-2</v>
      </c>
      <c r="AR670" s="116">
        <f t="shared" si="135"/>
        <v>0.10407030477539327</v>
      </c>
      <c r="AS670" s="116">
        <f t="shared" si="136"/>
        <v>6.764492102345232E-2</v>
      </c>
      <c r="AT670" s="116">
        <f t="shared" si="137"/>
        <v>5.013904688802355E-2</v>
      </c>
      <c r="AU670" s="116">
        <f t="shared" si="138"/>
        <v>0.18017149698615156</v>
      </c>
      <c r="AV670" s="116">
        <f t="shared" si="139"/>
        <v>0.13687188218557664</v>
      </c>
      <c r="AW670" s="116">
        <f t="shared" si="140"/>
        <v>0.12287122376363445</v>
      </c>
      <c r="AX670" s="116">
        <f t="shared" si="141"/>
        <v>0.99999999999999989</v>
      </c>
      <c r="AY670" s="116">
        <f>SUMPRODUCT(AN670:AW670,幕後結果_最佳化!$Z$1005:$AI$1005)</f>
        <v>-0.11247468540050534</v>
      </c>
      <c r="AZ670" s="116">
        <f>(SUMPRODUCT(AN670:AW670,MMULT(AN670:AW670,幕後結果!$AB$9:$AK$18)))*252</f>
        <v>4.7452398562174543E-2</v>
      </c>
      <c r="BA670" s="116">
        <f t="shared" si="142"/>
        <v>0.21783571461579607</v>
      </c>
      <c r="BB670" s="92">
        <f t="shared" si="143"/>
        <v>-0.71326543342327831</v>
      </c>
      <c r="BC670" s="50"/>
      <c r="BD670" s="50"/>
    </row>
    <row r="671" spans="1:56">
      <c r="A671" s="85">
        <v>670</v>
      </c>
      <c r="B671" s="116">
        <v>0.60580848351422856</v>
      </c>
      <c r="C671" s="116">
        <v>0.4286727604022158</v>
      </c>
      <c r="D671" s="116">
        <v>0.77613731521059703</v>
      </c>
      <c r="E671" s="116">
        <v>0.23854600045869367</v>
      </c>
      <c r="F671" s="116">
        <v>0.66432799586044178</v>
      </c>
      <c r="G671" s="116">
        <v>0.75749346393926564</v>
      </c>
      <c r="H671" s="116">
        <v>0.63964878226477206</v>
      </c>
      <c r="I671" s="116">
        <v>0.62285249362439488</v>
      </c>
      <c r="J671" s="116">
        <v>0.1840946374370942</v>
      </c>
      <c r="K671" s="94">
        <v>0.59389857466283646</v>
      </c>
      <c r="L671" s="95"/>
      <c r="M671" s="96">
        <v>670</v>
      </c>
      <c r="N671" s="119">
        <v>0.26841092246969972</v>
      </c>
      <c r="O671" s="119">
        <v>-0.17975422565010449</v>
      </c>
      <c r="P671" s="119">
        <v>0.75921263405577821</v>
      </c>
      <c r="Q671" s="119">
        <v>-0.71098746921500566</v>
      </c>
      <c r="R671" s="119">
        <v>0.42430415654248449</v>
      </c>
      <c r="S671" s="119">
        <v>0.69826245894556094</v>
      </c>
      <c r="T671" s="119">
        <v>0.35752016156892563</v>
      </c>
      <c r="U671" s="116">
        <v>0.31298111128328304</v>
      </c>
      <c r="V671" s="116">
        <v>-0.89987030443718852</v>
      </c>
      <c r="W671" s="88">
        <v>0.237585174073626</v>
      </c>
      <c r="X671" s="50"/>
      <c r="Y671" s="89">
        <v>670</v>
      </c>
      <c r="Z671" s="116">
        <f>(幕後結果!$AB$2+幕後結果!$AB$4*幕後結果_最佳化!$N1672)*12/3</f>
        <v>0.28495536238390345</v>
      </c>
      <c r="AA671" s="116">
        <f>(幕後結果!$AC$2+幕後結果!$AC$4*幕後結果_最佳化!$O1672)*12/3</f>
        <v>-1.6023122125977285</v>
      </c>
      <c r="AB671" s="116">
        <f>(幕後結果!$AD$2+幕後結果!$AD$4*幕後結果_最佳化!$P1672)*12/3</f>
        <v>1.1823900742542743</v>
      </c>
      <c r="AC671" s="116">
        <f>(幕後結果!$AE$2+幕後結果!$AE$4*幕後結果_最佳化!$Q1672)*12/3</f>
        <v>0.53614576402371306</v>
      </c>
      <c r="AD671" s="116">
        <f>(幕後結果!$AF$2+幕後結果!$AF$4*幕後結果_最佳化!$R1672)*12/3</f>
        <v>0.19014082979765509</v>
      </c>
      <c r="AE671" s="116">
        <f>(幕後結果!$AG$2+幕後結果!$AG$4*幕後結果_最佳化!$S1672)*12/3</f>
        <v>0.64163465556483645</v>
      </c>
      <c r="AF671" s="116">
        <f>(幕後結果!$AH$2+幕後結果!$AH$4*幕後結果_最佳化!$T1672)*12/3</f>
        <v>1.7639422931334974</v>
      </c>
      <c r="AG671" s="116">
        <f>(幕後結果!$AI$2+幕後結果!$AI$4*幕後結果_最佳化!$U1672)*12/3</f>
        <v>-0.22393654168384869</v>
      </c>
      <c r="AH671" s="116">
        <f>(幕後結果!$AJ$2+幕後結果!$AJ$4*幕後結果_最佳化!$V1672)*12/3</f>
        <v>-0.29750137909096691</v>
      </c>
      <c r="AI671" s="90">
        <f>(幕後結果!$AK$2+幕後結果!$AK$4*幕後結果_最佳化!$W1672)*12/3</f>
        <v>-0.20732034788725148</v>
      </c>
      <c r="AJ671" s="50"/>
      <c r="AK671" s="50"/>
      <c r="AL671" s="50"/>
      <c r="AM671" s="98">
        <v>670</v>
      </c>
      <c r="AN671" s="116">
        <f t="shared" si="131"/>
        <v>7.2000373101608964E-2</v>
      </c>
      <c r="AO671" s="116">
        <f t="shared" si="132"/>
        <v>9.311815329883498E-2</v>
      </c>
      <c r="AP671" s="116">
        <f t="shared" si="133"/>
        <v>5.965854238924919E-2</v>
      </c>
      <c r="AQ671" s="116">
        <f t="shared" si="134"/>
        <v>6.0265188731925261E-2</v>
      </c>
      <c r="AR671" s="116">
        <f t="shared" si="135"/>
        <v>0.14313154131267841</v>
      </c>
      <c r="AS671" s="116">
        <f t="shared" si="136"/>
        <v>0.13110855020887272</v>
      </c>
      <c r="AT671" s="116">
        <f t="shared" si="137"/>
        <v>8.1416590208247014E-2</v>
      </c>
      <c r="AU671" s="116">
        <f t="shared" si="138"/>
        <v>1.5396323286918394E-2</v>
      </c>
      <c r="AV671" s="116">
        <f t="shared" si="139"/>
        <v>0.19477256553637057</v>
      </c>
      <c r="AW671" s="116">
        <f t="shared" si="140"/>
        <v>0.14913217192529438</v>
      </c>
      <c r="AX671" s="116">
        <f t="shared" si="141"/>
        <v>0.99999999999999989</v>
      </c>
      <c r="AY671" s="116">
        <f>SUMPRODUCT(AN671:AW671,幕後結果_最佳化!$Z$1005:$AI$1005)</f>
        <v>3.4194016079499762E-2</v>
      </c>
      <c r="AZ671" s="116">
        <f>(SUMPRODUCT(AN671:AW671,MMULT(AN671:AW671,幕後結果!$AB$9:$AK$18)))*252</f>
        <v>4.3209767592873691E-2</v>
      </c>
      <c r="BA671" s="116">
        <f t="shared" si="142"/>
        <v>0.20786959275678993</v>
      </c>
      <c r="BB671" s="92">
        <f t="shared" si="143"/>
        <v>-4.1881950144994753E-2</v>
      </c>
      <c r="BC671" s="50"/>
      <c r="BD671" s="50"/>
    </row>
    <row r="672" spans="1:56">
      <c r="A672" s="85">
        <v>671</v>
      </c>
      <c r="B672" s="116">
        <v>0.40229087714500911</v>
      </c>
      <c r="C672" s="116">
        <v>0.76254692427663873</v>
      </c>
      <c r="D672" s="116">
        <v>0.54194866052934088</v>
      </c>
      <c r="E672" s="116">
        <v>0.72777934774635966</v>
      </c>
      <c r="F672" s="116">
        <v>0.3178327036659705</v>
      </c>
      <c r="G672" s="116">
        <v>0.55407486226440494</v>
      </c>
      <c r="H672" s="116">
        <v>0.42719682423044625</v>
      </c>
      <c r="I672" s="116">
        <v>0.71726522544213922</v>
      </c>
      <c r="J672" s="116">
        <v>0.98570854443550315</v>
      </c>
      <c r="K672" s="94">
        <v>0.39661506475241093</v>
      </c>
      <c r="L672" s="95"/>
      <c r="M672" s="96">
        <v>671</v>
      </c>
      <c r="N672" s="119">
        <v>-0.24742186500976726</v>
      </c>
      <c r="O672" s="119">
        <v>0.71451925917830672</v>
      </c>
      <c r="P672" s="119">
        <v>0.10534421587627132</v>
      </c>
      <c r="Q672" s="119">
        <v>0.60611061217626672</v>
      </c>
      <c r="R672" s="119">
        <v>-0.47376792834072229</v>
      </c>
      <c r="S672" s="119">
        <v>0.13596332324263247</v>
      </c>
      <c r="T672" s="119">
        <v>-0.18351538476677426</v>
      </c>
      <c r="U672" s="116">
        <v>0.57473645422978736</v>
      </c>
      <c r="V672" s="116">
        <v>2.189191679884575</v>
      </c>
      <c r="W672" s="88">
        <v>-0.26211844143004182</v>
      </c>
      <c r="X672" s="50"/>
      <c r="Y672" s="89">
        <v>671</v>
      </c>
      <c r="Z672" s="116">
        <f>(幕後結果!$AB$2+幕後結果!$AB$4*幕後結果_最佳化!$N1673)*12/3</f>
        <v>-0.35547703963839233</v>
      </c>
      <c r="AA672" s="116">
        <f>(幕後結果!$AC$2+幕後結果!$AC$4*幕後結果_最佳化!$O1673)*12/3</f>
        <v>-0.4147563029590578</v>
      </c>
      <c r="AB672" s="116">
        <f>(幕後結果!$AD$2+幕後結果!$AD$4*幕後結果_最佳化!$P1673)*12/3</f>
        <v>0.55164329257831424</v>
      </c>
      <c r="AC672" s="116">
        <f>(幕後結果!$AE$2+幕後結果!$AE$4*幕後結果_最佳化!$Q1673)*12/3</f>
        <v>1.4611083570349439</v>
      </c>
      <c r="AD672" s="116">
        <f>(幕後結果!$AF$2+幕後結果!$AF$4*幕後結果_最佳化!$R1673)*12/3</f>
        <v>-0.24992963125625714</v>
      </c>
      <c r="AE672" s="116">
        <f>(幕後結果!$AG$2+幕後結果!$AG$4*幕後結果_最佳化!$S1673)*12/3</f>
        <v>0.86898614857430501</v>
      </c>
      <c r="AF672" s="116">
        <f>(幕後結果!$AH$2+幕後結果!$AH$4*幕後結果_最佳化!$T1673)*12/3</f>
        <v>0.77919613145869138</v>
      </c>
      <c r="AG672" s="116">
        <f>(幕後結果!$AI$2+幕後結果!$AI$4*幕後結果_最佳化!$U1673)*12/3</f>
        <v>-0.43248382367814325</v>
      </c>
      <c r="AH672" s="116">
        <f>(幕後結果!$AJ$2+幕後結果!$AJ$4*幕後結果_最佳化!$V1673)*12/3</f>
        <v>1.8287672816212215</v>
      </c>
      <c r="AI672" s="90">
        <f>(幕後結果!$AK$2+幕後結果!$AK$4*幕後結果_最佳化!$W1673)*12/3</f>
        <v>-0.44773508784608324</v>
      </c>
      <c r="AJ672" s="50"/>
      <c r="AK672" s="50"/>
      <c r="AL672" s="50"/>
      <c r="AM672" s="98">
        <v>671</v>
      </c>
      <c r="AN672" s="116">
        <f t="shared" si="131"/>
        <v>9.4633602160739128E-2</v>
      </c>
      <c r="AO672" s="116">
        <f t="shared" si="132"/>
        <v>7.5999826578083934E-2</v>
      </c>
      <c r="AP672" s="116">
        <f t="shared" si="133"/>
        <v>0.13131462214880385</v>
      </c>
      <c r="AQ672" s="116">
        <f t="shared" si="134"/>
        <v>0.16160438417913892</v>
      </c>
      <c r="AR672" s="116">
        <f t="shared" si="135"/>
        <v>8.7901564937540824E-2</v>
      </c>
      <c r="AS672" s="116">
        <f t="shared" si="136"/>
        <v>0.12885826450920543</v>
      </c>
      <c r="AT672" s="116">
        <f t="shared" si="137"/>
        <v>3.6188248780343053E-2</v>
      </c>
      <c r="AU672" s="116">
        <f t="shared" si="138"/>
        <v>5.7128297308995921E-2</v>
      </c>
      <c r="AV672" s="116">
        <f t="shared" si="139"/>
        <v>0.12408566619844194</v>
      </c>
      <c r="AW672" s="116">
        <f t="shared" si="140"/>
        <v>0.10228552319870692</v>
      </c>
      <c r="AX672" s="116">
        <f t="shared" si="141"/>
        <v>1</v>
      </c>
      <c r="AY672" s="116">
        <f>SUMPRODUCT(AN672:AW672,幕後結果_最佳化!$Z$1005:$AI$1005)</f>
        <v>0.10515206738837281</v>
      </c>
      <c r="AZ672" s="116">
        <f>(SUMPRODUCT(AN672:AW672,MMULT(AN672:AW672,幕後結果!$AB$9:$AK$18)))*252</f>
        <v>4.5350433150233627E-2</v>
      </c>
      <c r="BA672" s="116">
        <f t="shared" si="142"/>
        <v>0.2129564113856017</v>
      </c>
      <c r="BB672" s="92">
        <f t="shared" si="143"/>
        <v>0.29232304856815294</v>
      </c>
      <c r="BC672" s="50"/>
      <c r="BD672" s="50"/>
    </row>
    <row r="673" spans="1:56">
      <c r="A673" s="85">
        <v>672</v>
      </c>
      <c r="B673" s="116">
        <v>0.67184159036902913</v>
      </c>
      <c r="C673" s="116">
        <v>0.42041357003957835</v>
      </c>
      <c r="D673" s="116">
        <v>0.28286484141722212</v>
      </c>
      <c r="E673" s="116">
        <v>0.4672381697165624</v>
      </c>
      <c r="F673" s="116">
        <v>0.47927630866153348</v>
      </c>
      <c r="G673" s="116">
        <v>0.28627264020861176</v>
      </c>
      <c r="H673" s="116">
        <v>3.153326242374721E-2</v>
      </c>
      <c r="I673" s="116">
        <v>0.6726018704303065</v>
      </c>
      <c r="J673" s="116">
        <v>0.18031860493761176</v>
      </c>
      <c r="K673" s="94">
        <v>0.9433536064312793</v>
      </c>
      <c r="L673" s="95"/>
      <c r="M673" s="96">
        <v>672</v>
      </c>
      <c r="N673" s="119">
        <v>0.44500406114765806</v>
      </c>
      <c r="O673" s="119">
        <v>-0.20083558103828808</v>
      </c>
      <c r="P673" s="119">
        <v>-0.57435191813109843</v>
      </c>
      <c r="Q673" s="119">
        <v>-8.2214253159986442E-2</v>
      </c>
      <c r="R673" s="119">
        <v>-5.1969975285768105E-2</v>
      </c>
      <c r="S673" s="119">
        <v>-0.56430690874820333</v>
      </c>
      <c r="T673" s="119">
        <v>-1.8587222015520963</v>
      </c>
      <c r="U673" s="116">
        <v>0.44710914123981421</v>
      </c>
      <c r="V673" s="116">
        <v>-0.91415156622813687</v>
      </c>
      <c r="W673" s="88">
        <v>1.5835648104946922</v>
      </c>
      <c r="X673" s="50"/>
      <c r="Y673" s="89">
        <v>672</v>
      </c>
      <c r="Z673" s="116">
        <f>(幕後結果!$AB$2+幕後結果!$AB$4*幕後結果_最佳化!$N1674)*12/3</f>
        <v>0.50420464379698759</v>
      </c>
      <c r="AA673" s="116">
        <f>(幕後結果!$AC$2+幕後結果!$AC$4*幕後結果_最佳化!$O1674)*12/3</f>
        <v>-1.6160205498602356</v>
      </c>
      <c r="AB673" s="116">
        <f>(幕後結果!$AD$2+幕後結果!$AD$4*幕後結果_最佳化!$P1674)*12/3</f>
        <v>7.8641412694071988E-2</v>
      </c>
      <c r="AC673" s="116">
        <f>(幕後結果!$AE$2+幕後結果!$AE$4*幕後結果_最佳化!$Q1674)*12/3</f>
        <v>0.68460285364789542</v>
      </c>
      <c r="AD673" s="116">
        <f>(幕後結果!$AF$2+幕後結果!$AF$4*幕後結果_最佳化!$R1674)*12/3</f>
        <v>-0.21667756317454653</v>
      </c>
      <c r="AE673" s="116">
        <f>(幕後結果!$AG$2+幕後結果!$AG$4*幕後結果_最佳化!$S1674)*12/3</f>
        <v>-0.19366277137427734</v>
      </c>
      <c r="AF673" s="116">
        <f>(幕後結果!$AH$2+幕後結果!$AH$4*幕後結果_最佳化!$T1674)*12/3</f>
        <v>-0.46108992974450103</v>
      </c>
      <c r="AG673" s="116">
        <f>(幕後結果!$AI$2+幕後結果!$AI$4*幕後結果_最佳化!$U1674)*12/3</f>
        <v>-0.14014184932818752</v>
      </c>
      <c r="AH673" s="116">
        <f>(幕後結果!$AJ$2+幕後結果!$AJ$4*幕後結果_最佳化!$V1674)*12/3</f>
        <v>-0.85878149956312377</v>
      </c>
      <c r="AI673" s="90">
        <f>(幕後結果!$AK$2+幕後結果!$AK$4*幕後結果_最佳化!$W1674)*12/3</f>
        <v>0.13959546646587523</v>
      </c>
      <c r="AJ673" s="50"/>
      <c r="AK673" s="50"/>
      <c r="AL673" s="50"/>
      <c r="AM673" s="98">
        <v>672</v>
      </c>
      <c r="AN673" s="116">
        <f t="shared" si="131"/>
        <v>6.3561742398702215E-2</v>
      </c>
      <c r="AO673" s="116">
        <f t="shared" si="132"/>
        <v>0.1263272382571162</v>
      </c>
      <c r="AP673" s="116">
        <f t="shared" si="133"/>
        <v>0.14539044445458033</v>
      </c>
      <c r="AQ673" s="116">
        <f t="shared" si="134"/>
        <v>8.5431652191865354E-2</v>
      </c>
      <c r="AR673" s="116">
        <f t="shared" si="135"/>
        <v>1.0166130854606522E-2</v>
      </c>
      <c r="AS673" s="116">
        <f t="shared" si="136"/>
        <v>0.15710397881826887</v>
      </c>
      <c r="AT673" s="116">
        <f t="shared" si="137"/>
        <v>0.13082381574033389</v>
      </c>
      <c r="AU673" s="116">
        <f t="shared" si="138"/>
        <v>9.2401580810779441E-2</v>
      </c>
      <c r="AV673" s="116">
        <f t="shared" si="139"/>
        <v>0.1206523341924092</v>
      </c>
      <c r="AW673" s="116">
        <f t="shared" si="140"/>
        <v>6.8141082281337945E-2</v>
      </c>
      <c r="AX673" s="116">
        <f t="shared" si="141"/>
        <v>0.99999999999999989</v>
      </c>
      <c r="AY673" s="116">
        <f>SUMPRODUCT(AN673:AW673,幕後結果_最佳化!$Z$1005:$AI$1005)</f>
        <v>8.5512680003544866E-2</v>
      </c>
      <c r="AZ673" s="116">
        <f>(SUMPRODUCT(AN673:AW673,MMULT(AN673:AW673,幕後結果!$AB$9:$AK$18)))*252</f>
        <v>5.0458225637656E-2</v>
      </c>
      <c r="BA673" s="116">
        <f t="shared" si="142"/>
        <v>0.22462908457645461</v>
      </c>
      <c r="BB673" s="92">
        <f t="shared" si="143"/>
        <v>0.18970241580199843</v>
      </c>
      <c r="BC673" s="50"/>
      <c r="BD673" s="50"/>
    </row>
    <row r="674" spans="1:56">
      <c r="A674" s="85">
        <v>673</v>
      </c>
      <c r="B674" s="116">
        <v>0.79923157476235729</v>
      </c>
      <c r="C674" s="116">
        <v>0.30100700386994794</v>
      </c>
      <c r="D674" s="116">
        <v>0.75763349770230337</v>
      </c>
      <c r="E674" s="116">
        <v>0.71286495168420272</v>
      </c>
      <c r="F674" s="116">
        <v>0.41990670137747355</v>
      </c>
      <c r="G674" s="116">
        <v>0.59460046881641548</v>
      </c>
      <c r="H674" s="116">
        <v>0.70423310008853446</v>
      </c>
      <c r="I674" s="116">
        <v>0.15462923880276436</v>
      </c>
      <c r="J674" s="116">
        <v>0.46327455176530363</v>
      </c>
      <c r="K674" s="94">
        <v>0.33515423803509536</v>
      </c>
      <c r="L674" s="95"/>
      <c r="M674" s="96">
        <v>673</v>
      </c>
      <c r="N674" s="119">
        <v>0.83887964637502266</v>
      </c>
      <c r="O674" s="119">
        <v>-0.52150645833123399</v>
      </c>
      <c r="P674" s="119">
        <v>0.69871044574105179</v>
      </c>
      <c r="Q674" s="119">
        <v>0.56177387098863463</v>
      </c>
      <c r="R674" s="119">
        <v>-0.20213216504371623</v>
      </c>
      <c r="S674" s="119">
        <v>0.23939531516930385</v>
      </c>
      <c r="T674" s="119">
        <v>0.53661468281064273</v>
      </c>
      <c r="U674" s="116">
        <v>-1.0167792032014336</v>
      </c>
      <c r="V674" s="116">
        <v>-9.2187456924540959E-2</v>
      </c>
      <c r="W674" s="88">
        <v>-0.42572468017015191</v>
      </c>
      <c r="X674" s="50"/>
      <c r="Y674" s="89">
        <v>673</v>
      </c>
      <c r="Z674" s="116">
        <f>(幕後結果!$AB$2+幕後結果!$AB$4*幕後結果_最佳化!$N1675)*12/3</f>
        <v>0.9932210329599962</v>
      </c>
      <c r="AA674" s="116">
        <f>(幕後結果!$AC$2+幕後結果!$AC$4*幕後結果_最佳化!$O1675)*12/3</f>
        <v>-2.0237064952958361</v>
      </c>
      <c r="AB674" s="116">
        <f>(幕後結果!$AD$2+幕後結果!$AD$4*幕後結果_最佳化!$P1675)*12/3</f>
        <v>1.2671028831946609</v>
      </c>
      <c r="AC674" s="116">
        <f>(幕後結果!$AE$2+幕後結果!$AE$4*幕後結果_最佳化!$Q1675)*12/3</f>
        <v>1.4196791790002539</v>
      </c>
      <c r="AD674" s="116">
        <f>(幕後結果!$AF$2+幕後結果!$AF$4*幕後結果_最佳化!$R1675)*12/3</f>
        <v>-0.1907465130404872</v>
      </c>
      <c r="AE674" s="116">
        <f>(幕後結果!$AG$2+幕後結果!$AG$4*幕後結果_最佳化!$S1675)*12/3</f>
        <v>0.96944966407421163</v>
      </c>
      <c r="AF674" s="116">
        <f>(幕後結果!$AH$2+幕後結果!$AH$4*幕後結果_最佳化!$T1675)*12/3</f>
        <v>1.8103911260124326</v>
      </c>
      <c r="AG674" s="116">
        <f>(幕後結果!$AI$2+幕後結果!$AI$4*幕後結果_最佳化!$U1675)*12/3</f>
        <v>-1.5969690664446647</v>
      </c>
      <c r="AH674" s="116">
        <f>(幕後結果!$AJ$2+幕後結果!$AJ$4*幕後結果_最佳化!$V1675)*12/3</f>
        <v>0.12012492266589993</v>
      </c>
      <c r="AI674" s="90">
        <f>(幕後結果!$AK$2+幕後結果!$AK$4*幕後結果_最佳化!$W1675)*12/3</f>
        <v>-0.4834290886344344</v>
      </c>
      <c r="AJ674" s="50"/>
      <c r="AK674" s="50"/>
      <c r="AL674" s="50"/>
      <c r="AM674" s="98">
        <v>673</v>
      </c>
      <c r="AN674" s="116">
        <f t="shared" si="131"/>
        <v>0.13391154640941058</v>
      </c>
      <c r="AO674" s="116">
        <f t="shared" si="132"/>
        <v>7.4233899060387437E-2</v>
      </c>
      <c r="AP674" s="116">
        <f t="shared" si="133"/>
        <v>0.13655418291490373</v>
      </c>
      <c r="AQ674" s="116">
        <f t="shared" si="134"/>
        <v>0.18184460367811231</v>
      </c>
      <c r="AR674" s="116">
        <f t="shared" si="135"/>
        <v>2.5724334664489291E-2</v>
      </c>
      <c r="AS674" s="116">
        <f t="shared" si="136"/>
        <v>0.15169321254179968</v>
      </c>
      <c r="AT674" s="116">
        <f t="shared" si="137"/>
        <v>8.7129313300750869E-2</v>
      </c>
      <c r="AU674" s="116">
        <f t="shared" si="138"/>
        <v>0.17590994827159279</v>
      </c>
      <c r="AV674" s="116">
        <f t="shared" si="139"/>
        <v>1.4999092528897992E-2</v>
      </c>
      <c r="AW674" s="116">
        <f t="shared" si="140"/>
        <v>1.7999866629655324E-2</v>
      </c>
      <c r="AX674" s="116">
        <f t="shared" si="141"/>
        <v>1</v>
      </c>
      <c r="AY674" s="116">
        <f>SUMPRODUCT(AN674:AW674,幕後結果_最佳化!$Z$1005:$AI$1005)</f>
        <v>0.11934785086867958</v>
      </c>
      <c r="AZ674" s="116">
        <f>(SUMPRODUCT(AN674:AW674,MMULT(AN674:AW674,幕後結果!$AB$9:$AK$18)))*252</f>
        <v>5.6293674473225683E-2</v>
      </c>
      <c r="BA674" s="116">
        <f t="shared" si="142"/>
        <v>0.23726288052121783</v>
      </c>
      <c r="BB674" s="92">
        <f t="shared" si="143"/>
        <v>0.32220737900820962</v>
      </c>
      <c r="BC674" s="50"/>
      <c r="BD674" s="50"/>
    </row>
    <row r="675" spans="1:56">
      <c r="A675" s="85">
        <v>674</v>
      </c>
      <c r="B675" s="116">
        <v>0.40593444036368864</v>
      </c>
      <c r="C675" s="116">
        <v>0.39425318834076872</v>
      </c>
      <c r="D675" s="116">
        <v>0.9692920001662173</v>
      </c>
      <c r="E675" s="116">
        <v>4.0798436049252818E-2</v>
      </c>
      <c r="F675" s="116">
        <v>6.4006871607239724E-2</v>
      </c>
      <c r="G675" s="116">
        <v>0.73160089847062371</v>
      </c>
      <c r="H675" s="116">
        <v>0.68951291357895172</v>
      </c>
      <c r="I675" s="116">
        <v>0.86679039130144719</v>
      </c>
      <c r="J675" s="116">
        <v>0.43227005710918709</v>
      </c>
      <c r="K675" s="94">
        <v>0.39449725019437798</v>
      </c>
      <c r="L675" s="95"/>
      <c r="M675" s="96">
        <v>674</v>
      </c>
      <c r="N675" s="119">
        <v>-0.23801574708199408</v>
      </c>
      <c r="O675" s="119">
        <v>-0.2682506673714074</v>
      </c>
      <c r="P675" s="119">
        <v>1.8704885924272154</v>
      </c>
      <c r="Q675" s="119">
        <v>-1.7414948677807165</v>
      </c>
      <c r="R675" s="119">
        <v>-1.5219813922955865</v>
      </c>
      <c r="S675" s="119">
        <v>0.617661943643672</v>
      </c>
      <c r="T675" s="119">
        <v>0.4944701634950176</v>
      </c>
      <c r="U675" s="116">
        <v>1.1113465321361284</v>
      </c>
      <c r="V675" s="116">
        <v>-0.17059769024553065</v>
      </c>
      <c r="W675" s="88">
        <v>-0.26761653707515004</v>
      </c>
      <c r="X675" s="50"/>
      <c r="Y675" s="89">
        <v>674</v>
      </c>
      <c r="Z675" s="116">
        <f>(幕後結果!$AB$2+幕後結果!$AB$4*幕後結果_最佳化!$N1676)*12/3</f>
        <v>-0.34379887019200267</v>
      </c>
      <c r="AA675" s="116">
        <f>(幕後結果!$AC$2+幕後結果!$AC$4*幕後結果_最佳化!$O1676)*12/3</f>
        <v>-1.7682676816660365</v>
      </c>
      <c r="AB675" s="116">
        <f>(幕後結果!$AD$2+幕後結果!$AD$4*幕後結果_最佳化!$P1676)*12/3</f>
        <v>1.9831801289032613</v>
      </c>
      <c r="AC675" s="116">
        <f>(幕後結果!$AE$2+幕後結果!$AE$4*幕後結果_最佳化!$Q1676)*12/3</f>
        <v>5.3618350772498546E-3</v>
      </c>
      <c r="AD675" s="116">
        <f>(幕後結果!$AF$2+幕後結果!$AF$4*幕後結果_最佳化!$R1676)*12/3</f>
        <v>-1.0867336176564366</v>
      </c>
      <c r="AE675" s="116">
        <f>(幕後結果!$AG$2+幕後結果!$AG$4*幕後結果_最佳化!$S1676)*12/3</f>
        <v>-9.9957029734443537E-2</v>
      </c>
      <c r="AF675" s="116">
        <f>(幕後結果!$AH$2+幕後結果!$AH$4*幕後結果_最佳化!$T1676)*12/3</f>
        <v>1.5225202263126638</v>
      </c>
      <c r="AG675" s="116">
        <f>(幕後結果!$AI$2+幕後結果!$AI$4*幕後結果_最佳化!$U1676)*12/3</f>
        <v>0.12217095355103635</v>
      </c>
      <c r="AH675" s="116">
        <f>(幕後結果!$AJ$2+幕後結果!$AJ$4*幕後結果_最佳化!$V1676)*12/3</f>
        <v>0.12874981137510527</v>
      </c>
      <c r="AI675" s="90">
        <f>(幕後結果!$AK$2+幕後結果!$AK$4*幕後結果_最佳化!$W1676)*12/3</f>
        <v>-0.9028032065713999</v>
      </c>
      <c r="AJ675" s="50"/>
      <c r="AK675" s="50"/>
      <c r="AL675" s="50"/>
      <c r="AM675" s="98">
        <v>674</v>
      </c>
      <c r="AN675" s="116">
        <f t="shared" si="131"/>
        <v>0.10599985001767452</v>
      </c>
      <c r="AO675" s="116">
        <f t="shared" si="132"/>
        <v>2.6998490721639276E-2</v>
      </c>
      <c r="AP675" s="116">
        <f t="shared" si="133"/>
        <v>0.16880701443890456</v>
      </c>
      <c r="AQ675" s="116">
        <f t="shared" si="134"/>
        <v>2.0901395918096234E-2</v>
      </c>
      <c r="AR675" s="116">
        <f t="shared" si="135"/>
        <v>0.12555162147025223</v>
      </c>
      <c r="AS675" s="116">
        <f t="shared" si="136"/>
        <v>0.15195510257791825</v>
      </c>
      <c r="AT675" s="116">
        <f t="shared" si="137"/>
        <v>0.16502227147022508</v>
      </c>
      <c r="AU675" s="116">
        <f t="shared" si="138"/>
        <v>0.10091427059439832</v>
      </c>
      <c r="AV675" s="116">
        <f t="shared" si="139"/>
        <v>8.4249714186386576E-2</v>
      </c>
      <c r="AW675" s="116">
        <f t="shared" si="140"/>
        <v>4.9600268604504942E-2</v>
      </c>
      <c r="AX675" s="116">
        <f t="shared" si="141"/>
        <v>1</v>
      </c>
      <c r="AY675" s="116">
        <f>SUMPRODUCT(AN675:AW675,幕後結果_最佳化!$Z$1005:$AI$1005)</f>
        <v>0.19614870555750408</v>
      </c>
      <c r="AZ675" s="116">
        <f>(SUMPRODUCT(AN675:AW675,MMULT(AN675:AW675,幕後結果!$AB$9:$AK$18)))*252</f>
        <v>4.7294937846651279E-2</v>
      </c>
      <c r="BA675" s="116">
        <f t="shared" si="142"/>
        <v>0.21747399349497235</v>
      </c>
      <c r="BB675" s="92">
        <f t="shared" si="143"/>
        <v>0.70467600789722451</v>
      </c>
      <c r="BC675" s="50"/>
      <c r="BD675" s="50"/>
    </row>
    <row r="676" spans="1:56">
      <c r="A676" s="85">
        <v>675</v>
      </c>
      <c r="B676" s="116">
        <v>0.96970594129524157</v>
      </c>
      <c r="C676" s="116">
        <v>0.82671744049434448</v>
      </c>
      <c r="D676" s="116">
        <v>0.13299277382522767</v>
      </c>
      <c r="E676" s="116">
        <v>0.15838012664252998</v>
      </c>
      <c r="F676" s="116">
        <v>0.71131605064686876</v>
      </c>
      <c r="G676" s="116">
        <v>0.79778699787407215</v>
      </c>
      <c r="H676" s="116">
        <v>0.79917468426868821</v>
      </c>
      <c r="I676" s="116">
        <v>0.67281253425568477</v>
      </c>
      <c r="J676" s="116">
        <v>0.52352915944407119</v>
      </c>
      <c r="K676" s="94">
        <v>0.75371111767264765</v>
      </c>
      <c r="L676" s="95"/>
      <c r="M676" s="96">
        <v>675</v>
      </c>
      <c r="N676" s="119">
        <v>1.8764893378756593</v>
      </c>
      <c r="O676" s="119">
        <v>0.94127271981424865</v>
      </c>
      <c r="P676" s="119">
        <v>-1.1123549931446854</v>
      </c>
      <c r="Q676" s="119">
        <v>-1.0011376743246143</v>
      </c>
      <c r="R676" s="119">
        <v>0.55723350790232384</v>
      </c>
      <c r="S676" s="119">
        <v>0.8337426758657559</v>
      </c>
      <c r="T676" s="119">
        <v>0.83867692321682508</v>
      </c>
      <c r="U676" s="116">
        <v>0.44769278218454772</v>
      </c>
      <c r="V676" s="116">
        <v>5.9013091078692424E-2</v>
      </c>
      <c r="W676" s="88">
        <v>0.68621464399498966</v>
      </c>
      <c r="X676" s="50"/>
      <c r="Y676" s="89">
        <v>675</v>
      </c>
      <c r="Z676" s="116">
        <f>(幕後結果!$AB$2+幕後結果!$AB$4*幕後結果_最佳化!$N1677)*12/3</f>
        <v>2.2814657572560795</v>
      </c>
      <c r="AA676" s="116">
        <f>(幕後結果!$AC$2+幕後結果!$AC$4*幕後結果_最佳化!$O1677)*12/3</f>
        <v>8.2262683909708256E-2</v>
      </c>
      <c r="AB676" s="116">
        <f>(幕後結果!$AD$2+幕後結果!$AD$4*幕後結果_最佳化!$P1677)*12/3</f>
        <v>0.15989417803152634</v>
      </c>
      <c r="AC676" s="116">
        <f>(幕後結果!$AE$2+幕後結果!$AE$4*幕後結果_最佳化!$Q1677)*12/3</f>
        <v>0.17429278962085937</v>
      </c>
      <c r="AD676" s="116">
        <f>(幕後結果!$AF$2+幕後結果!$AF$4*幕後結果_最佳化!$R1677)*12/3</f>
        <v>0.13500720433518645</v>
      </c>
      <c r="AE676" s="116">
        <f>(幕後結果!$AG$2+幕後結果!$AG$4*幕後結果_最佳化!$S1677)*12/3</f>
        <v>0.87877884283758922</v>
      </c>
      <c r="AF676" s="116">
        <f>(幕後結果!$AH$2+幕後結果!$AH$4*幕後結果_最佳化!$T1677)*12/3</f>
        <v>2.4732270460730534</v>
      </c>
      <c r="AG676" s="116">
        <f>(幕後結果!$AI$2+幕後結果!$AI$4*幕後結果_最佳化!$U1677)*12/3</f>
        <v>0.74094256851994089</v>
      </c>
      <c r="AH676" s="116">
        <f>(幕後結果!$AJ$2+幕後結果!$AJ$4*幕後結果_最佳化!$V1677)*12/3</f>
        <v>0.94158072913059099</v>
      </c>
      <c r="AI676" s="90">
        <f>(幕後結果!$AK$2+幕後結果!$AK$4*幕後結果_最佳化!$W1677)*12/3</f>
        <v>0.5839369241970247</v>
      </c>
      <c r="AJ676" s="50"/>
      <c r="AK676" s="50"/>
      <c r="AL676" s="50"/>
      <c r="AM676" s="98">
        <v>675</v>
      </c>
      <c r="AN676" s="116">
        <f t="shared" si="131"/>
        <v>0.15958094039751755</v>
      </c>
      <c r="AO676" s="116">
        <f t="shared" si="132"/>
        <v>6.6597691022238836E-2</v>
      </c>
      <c r="AP676" s="116">
        <f t="shared" si="133"/>
        <v>4.2503602143277378E-2</v>
      </c>
      <c r="AQ676" s="116">
        <f t="shared" si="134"/>
        <v>2.0546944070316625E-2</v>
      </c>
      <c r="AR676" s="116">
        <f t="shared" si="135"/>
        <v>2.2535132461005448E-2</v>
      </c>
      <c r="AS676" s="116">
        <f t="shared" si="136"/>
        <v>0.14870395031052031</v>
      </c>
      <c r="AT676" s="116">
        <f t="shared" si="137"/>
        <v>0.22487605752009446</v>
      </c>
      <c r="AU676" s="116">
        <f t="shared" si="138"/>
        <v>0.13377193273087101</v>
      </c>
      <c r="AV676" s="116">
        <f t="shared" si="139"/>
        <v>4.8498760957506555E-2</v>
      </c>
      <c r="AW676" s="116">
        <f t="shared" si="140"/>
        <v>0.13238498838665175</v>
      </c>
      <c r="AX676" s="116">
        <f t="shared" si="141"/>
        <v>1</v>
      </c>
      <c r="AY676" s="116">
        <f>SUMPRODUCT(AN676:AW676,幕後結果_最佳化!$Z$1005:$AI$1005)</f>
        <v>9.3738122680083649E-2</v>
      </c>
      <c r="AZ676" s="116">
        <f>(SUMPRODUCT(AN676:AW676,MMULT(AN676:AW676,幕後結果!$AB$9:$AK$18)))*252</f>
        <v>5.5652132654845338E-2</v>
      </c>
      <c r="BA676" s="116">
        <f t="shared" si="142"/>
        <v>0.235907042401971</v>
      </c>
      <c r="BB676" s="92">
        <f t="shared" si="143"/>
        <v>0.21550065721844214</v>
      </c>
      <c r="BC676" s="50"/>
      <c r="BD676" s="50"/>
    </row>
    <row r="677" spans="1:56">
      <c r="A677" s="85">
        <v>676</v>
      </c>
      <c r="B677" s="116">
        <v>0.2360200654554705</v>
      </c>
      <c r="C677" s="116">
        <v>0.72995979535481781</v>
      </c>
      <c r="D677" s="116">
        <v>0.1609000538396046</v>
      </c>
      <c r="E677" s="116">
        <v>3.6157686486015361E-2</v>
      </c>
      <c r="F677" s="116">
        <v>0.16020258539782306</v>
      </c>
      <c r="G677" s="116">
        <v>0.19136853363157114</v>
      </c>
      <c r="H677" s="116">
        <v>0.65329387786339166</v>
      </c>
      <c r="I677" s="116">
        <v>0.19437668347734416</v>
      </c>
      <c r="J677" s="116">
        <v>0.29639174258612533</v>
      </c>
      <c r="K677" s="94">
        <v>0.93585973363757113</v>
      </c>
      <c r="L677" s="95"/>
      <c r="M677" s="96">
        <v>676</v>
      </c>
      <c r="N677" s="119">
        <v>-0.71916358907231104</v>
      </c>
      <c r="O677" s="119">
        <v>0.61269140114163079</v>
      </c>
      <c r="P677" s="119">
        <v>-0.99076548258469488</v>
      </c>
      <c r="Q677" s="119">
        <v>-1.7971275497676564</v>
      </c>
      <c r="R677" s="119">
        <v>-0.99362561101344249</v>
      </c>
      <c r="S677" s="119">
        <v>-0.87286426283896479</v>
      </c>
      <c r="T677" s="119">
        <v>0.39422863781024603</v>
      </c>
      <c r="U677" s="116">
        <v>-0.86188034317179152</v>
      </c>
      <c r="V677" s="116">
        <v>-0.53480676421128803</v>
      </c>
      <c r="W677" s="88">
        <v>1.5209175360816136</v>
      </c>
      <c r="X677" s="50"/>
      <c r="Y677" s="89">
        <v>676</v>
      </c>
      <c r="Z677" s="116">
        <f>(幕後結果!$AB$2+幕後結果!$AB$4*幕後結果_最佳化!$N1678)*12/3</f>
        <v>-0.94116816437625117</v>
      </c>
      <c r="AA677" s="116">
        <f>(幕後結果!$AC$2+幕後結果!$AC$4*幕後結果_最佳化!$O1678)*12/3</f>
        <v>-0.59606983189295493</v>
      </c>
      <c r="AB677" s="116">
        <f>(幕後結果!$AD$2+幕後結果!$AD$4*幕後結果_最佳化!$P1678)*12/3</f>
        <v>-0.54994958246381109</v>
      </c>
      <c r="AC677" s="116">
        <f>(幕後結果!$AE$2+幕後結果!$AE$4*幕後結果_最佳化!$Q1678)*12/3</f>
        <v>-0.58572078215576306</v>
      </c>
      <c r="AD677" s="116">
        <f>(幕後結果!$AF$2+幕後結果!$AF$4*幕後結果_最佳化!$R1678)*12/3</f>
        <v>-0.89890336646650104</v>
      </c>
      <c r="AE677" s="116">
        <f>(幕後結果!$AG$2+幕後結果!$AG$4*幕後結果_最佳化!$S1678)*12/3</f>
        <v>-1.5709719605674131</v>
      </c>
      <c r="AF677" s="116">
        <f>(幕後結果!$AH$2+幕後結果!$AH$4*幕後結果_最佳化!$T1678)*12/3</f>
        <v>1.2828913853415516</v>
      </c>
      <c r="AG677" s="116">
        <f>(幕後結果!$AI$2+幕後結果!$AI$4*幕後結果_最佳化!$U1678)*12/3</f>
        <v>-2.4043687854089244</v>
      </c>
      <c r="AH677" s="116">
        <f>(幕後結果!$AJ$2+幕後結果!$AJ$4*幕後結果_最佳化!$V1678)*12/3</f>
        <v>-0.4441604870140205</v>
      </c>
      <c r="AI677" s="90">
        <f>(幕後結果!$AK$2+幕後結果!$AK$4*幕後結果_最佳化!$W1678)*12/3</f>
        <v>-0.23882821107404875</v>
      </c>
      <c r="AJ677" s="50"/>
      <c r="AK677" s="50"/>
      <c r="AL677" s="50"/>
      <c r="AM677" s="98">
        <v>676</v>
      </c>
      <c r="AN677" s="116">
        <f t="shared" si="131"/>
        <v>0.12561269779159384</v>
      </c>
      <c r="AO677" s="116">
        <f t="shared" si="132"/>
        <v>0.14061038275243196</v>
      </c>
      <c r="AP677" s="116">
        <f t="shared" si="133"/>
        <v>0.18738579277662332</v>
      </c>
      <c r="AQ677" s="116">
        <f t="shared" si="134"/>
        <v>2.2070613881738487E-2</v>
      </c>
      <c r="AR677" s="116">
        <f t="shared" si="135"/>
        <v>8.1608678269121243E-3</v>
      </c>
      <c r="AS677" s="116">
        <f t="shared" si="136"/>
        <v>0.16549560918467229</v>
      </c>
      <c r="AT677" s="116">
        <f t="shared" si="137"/>
        <v>7.8494650105144143E-2</v>
      </c>
      <c r="AU677" s="116">
        <f t="shared" si="138"/>
        <v>6.5039787630520984E-2</v>
      </c>
      <c r="AV677" s="116">
        <f t="shared" si="139"/>
        <v>4.8126549846363824E-2</v>
      </c>
      <c r="AW677" s="116">
        <f t="shared" si="140"/>
        <v>0.15900304820399905</v>
      </c>
      <c r="AX677" s="116">
        <f t="shared" si="141"/>
        <v>0.99999999999999989</v>
      </c>
      <c r="AY677" s="116">
        <f>SUMPRODUCT(AN677:AW677,幕後結果_最佳化!$Z$1005:$AI$1005)</f>
        <v>-5.5394731907474397E-2</v>
      </c>
      <c r="AZ677" s="116">
        <f>(SUMPRODUCT(AN677:AW677,MMULT(AN677:AW677,幕後結果!$AB$9:$AK$18)))*252</f>
        <v>5.4655008892277986E-2</v>
      </c>
      <c r="BA677" s="116">
        <f t="shared" si="142"/>
        <v>0.23378410744162656</v>
      </c>
      <c r="BB677" s="92">
        <f t="shared" si="143"/>
        <v>-0.42045087231610712</v>
      </c>
      <c r="BC677" s="50"/>
      <c r="BD677" s="50"/>
    </row>
    <row r="678" spans="1:56">
      <c r="A678" s="85">
        <v>677</v>
      </c>
      <c r="B678" s="116">
        <v>0.63267542646772412</v>
      </c>
      <c r="C678" s="116">
        <v>0.1275432469068587</v>
      </c>
      <c r="D678" s="116">
        <v>0.5514037781729102</v>
      </c>
      <c r="E678" s="116">
        <v>0.31174396502935564</v>
      </c>
      <c r="F678" s="116">
        <v>0.93599953143627457</v>
      </c>
      <c r="G678" s="116">
        <v>0.82674171234937233</v>
      </c>
      <c r="H678" s="116">
        <v>0.17740269487502514</v>
      </c>
      <c r="I678" s="116">
        <v>0.30760445780435286</v>
      </c>
      <c r="J678" s="116">
        <v>0.70590269471787015</v>
      </c>
      <c r="K678" s="94">
        <v>0.27400579824785498</v>
      </c>
      <c r="L678" s="95"/>
      <c r="M678" s="96">
        <v>677</v>
      </c>
      <c r="N678" s="119">
        <v>0.33894767691462346</v>
      </c>
      <c r="O678" s="119">
        <v>-1.1380814005910702</v>
      </c>
      <c r="P678" s="119">
        <v>0.12920878677416331</v>
      </c>
      <c r="Q678" s="119">
        <v>-0.49091307347572116</v>
      </c>
      <c r="R678" s="119">
        <v>1.5220325014962286</v>
      </c>
      <c r="S678" s="119">
        <v>0.94136747511111107</v>
      </c>
      <c r="T678" s="119">
        <v>-0.92530863236216865</v>
      </c>
      <c r="U678" s="116">
        <v>-0.50265206690291808</v>
      </c>
      <c r="V678" s="116">
        <v>0.54145412338097498</v>
      </c>
      <c r="W678" s="88">
        <v>-0.60074236598184971</v>
      </c>
      <c r="X678" s="50"/>
      <c r="Y678" s="89">
        <v>677</v>
      </c>
      <c r="Z678" s="116">
        <f>(幕後結果!$AB$2+幕後結果!$AB$4*幕後結果_最佳化!$N1679)*12/3</f>
        <v>0.372530297860097</v>
      </c>
      <c r="AA678" s="116">
        <f>(幕後結果!$AC$2+幕後結果!$AC$4*幕後結果_最佳化!$O1679)*12/3</f>
        <v>-2.9168283571715521</v>
      </c>
      <c r="AB678" s="116">
        <f>(幕後結果!$AD$2+幕後結果!$AD$4*幕後結果_最佳化!$P1679)*12/3</f>
        <v>0.56075331720373167</v>
      </c>
      <c r="AC678" s="116">
        <f>(幕後結果!$AE$2+幕後結果!$AE$4*幕後結果_最佳化!$Q1679)*12/3</f>
        <v>0.38560579972364262</v>
      </c>
      <c r="AD678" s="116">
        <f>(幕後結果!$AF$2+幕後結果!$AF$4*幕後結果_最佳化!$R1679)*12/3</f>
        <v>0.77743315601036544</v>
      </c>
      <c r="AE678" s="116">
        <f>(幕後結果!$AG$2+幕後結果!$AG$4*幕後結果_最佳化!$S1679)*12/3</f>
        <v>0.69925930136968228</v>
      </c>
      <c r="AF678" s="116">
        <f>(幕後結果!$AH$2+幕後結果!$AH$4*幕後結果_最佳化!$T1679)*12/3</f>
        <v>0.77187360217996526</v>
      </c>
      <c r="AG678" s="116">
        <f>(幕後結果!$AI$2+幕後結果!$AI$4*幕後結果_最佳化!$U1679)*12/3</f>
        <v>-0.89323758354574612</v>
      </c>
      <c r="AH678" s="116">
        <f>(幕後結果!$AJ$2+幕後結果!$AJ$4*幕後結果_最佳化!$V1679)*12/3</f>
        <v>8.2324418325482235E-2</v>
      </c>
      <c r="AI678" s="90">
        <f>(幕後結果!$AK$2+幕後結果!$AK$4*幕後結果_最佳化!$W1679)*12/3</f>
        <v>-0.51055713918043588</v>
      </c>
      <c r="AJ678" s="50"/>
      <c r="AK678" s="50"/>
      <c r="AL678" s="50"/>
      <c r="AM678" s="98">
        <v>677</v>
      </c>
      <c r="AN678" s="116">
        <f t="shared" si="131"/>
        <v>3.0888161398049195E-2</v>
      </c>
      <c r="AO678" s="116">
        <f t="shared" si="132"/>
        <v>9.1183695864312922E-2</v>
      </c>
      <c r="AP678" s="116">
        <f t="shared" si="133"/>
        <v>0.11065234011008718</v>
      </c>
      <c r="AQ678" s="116">
        <f t="shared" si="134"/>
        <v>0.13507147384644691</v>
      </c>
      <c r="AR678" s="116">
        <f t="shared" si="135"/>
        <v>0.17685878711413217</v>
      </c>
      <c r="AS678" s="116">
        <f t="shared" si="136"/>
        <v>6.572313817848857E-3</v>
      </c>
      <c r="AT678" s="116">
        <f t="shared" si="137"/>
        <v>0.10909570513633103</v>
      </c>
      <c r="AU678" s="116">
        <f t="shared" si="138"/>
        <v>1.9754324580005287E-2</v>
      </c>
      <c r="AV678" s="116">
        <f t="shared" si="139"/>
        <v>0.19966912395936801</v>
      </c>
      <c r="AW678" s="116">
        <f t="shared" si="140"/>
        <v>0.12025407417341837</v>
      </c>
      <c r="AX678" s="116">
        <f t="shared" si="141"/>
        <v>0.99999999999999989</v>
      </c>
      <c r="AY678" s="116">
        <f>SUMPRODUCT(AN678:AW678,幕後結果_最佳化!$Z$1005:$AI$1005)</f>
        <v>0.12377610413518503</v>
      </c>
      <c r="AZ678" s="116">
        <f>(SUMPRODUCT(AN678:AW678,MMULT(AN678:AW678,幕後結果!$AB$9:$AK$18)))*252</f>
        <v>3.9390349513067212E-2</v>
      </c>
      <c r="BA678" s="116">
        <f t="shared" si="142"/>
        <v>0.19847002169866163</v>
      </c>
      <c r="BB678" s="92">
        <f t="shared" si="143"/>
        <v>0.40749783490213837</v>
      </c>
      <c r="BC678" s="50"/>
      <c r="BD678" s="50"/>
    </row>
    <row r="679" spans="1:56">
      <c r="A679" s="85">
        <v>678</v>
      </c>
      <c r="B679" s="116">
        <v>0.42618440419815018</v>
      </c>
      <c r="C679" s="116">
        <v>0.83195475635381877</v>
      </c>
      <c r="D679" s="116">
        <v>0.98940689127230685</v>
      </c>
      <c r="E679" s="116">
        <v>0.82469298762252885</v>
      </c>
      <c r="F679" s="116">
        <v>0.41770815102231906</v>
      </c>
      <c r="G679" s="116">
        <v>0.84623161787841439</v>
      </c>
      <c r="H679" s="116">
        <v>0.25011544016248966</v>
      </c>
      <c r="I679" s="116">
        <v>0.52054086650231945</v>
      </c>
      <c r="J679" s="116">
        <v>0.75188054791785541</v>
      </c>
      <c r="K679" s="94">
        <v>0.79379668693939598</v>
      </c>
      <c r="L679" s="95"/>
      <c r="M679" s="96">
        <v>678</v>
      </c>
      <c r="N679" s="119">
        <v>-0.18609685472714124</v>
      </c>
      <c r="O679" s="119">
        <v>0.96191861448857985</v>
      </c>
      <c r="P679" s="119">
        <v>2.3046493902518237</v>
      </c>
      <c r="Q679" s="119">
        <v>0.93339894529813583</v>
      </c>
      <c r="R679" s="119">
        <v>-0.20776008247463007</v>
      </c>
      <c r="S679" s="119">
        <v>1.0204042813152214</v>
      </c>
      <c r="T679" s="119">
        <v>-0.67412652007027574</v>
      </c>
      <c r="U679" s="116">
        <v>5.1511087548890597E-2</v>
      </c>
      <c r="V679" s="116">
        <v>0.68041945763550682</v>
      </c>
      <c r="W679" s="88">
        <v>0.81966584464254111</v>
      </c>
      <c r="X679" s="50"/>
      <c r="Y679" s="89">
        <v>678</v>
      </c>
      <c r="Z679" s="116">
        <f>(幕後結果!$AB$2+幕後結果!$AB$4*幕後結果_最佳化!$N1680)*12/3</f>
        <v>-0.2793389487829181</v>
      </c>
      <c r="AA679" s="116">
        <f>(幕後結果!$AC$2+幕後結果!$AC$4*幕後結果_最佳化!$O1680)*12/3</f>
        <v>-6.8493721029193155E-2</v>
      </c>
      <c r="AB679" s="116">
        <f>(幕後結果!$AD$2+幕後結果!$AD$4*幕後結果_最佳化!$P1680)*12/3</f>
        <v>2.4997183734182147</v>
      </c>
      <c r="AC679" s="116">
        <f>(幕後結果!$AE$2+幕後結果!$AE$4*幕後結果_最佳化!$Q1680)*12/3</f>
        <v>2.2633604253575204</v>
      </c>
      <c r="AD679" s="116">
        <f>(幕後結果!$AF$2+幕後結果!$AF$4*幕後結果_最佳化!$R1680)*12/3</f>
        <v>0.19482412237116667</v>
      </c>
      <c r="AE679" s="116">
        <f>(幕後結果!$AG$2+幕後結果!$AG$4*幕後結果_最佳化!$S1680)*12/3</f>
        <v>2.2035470799619699</v>
      </c>
      <c r="AF679" s="116">
        <f>(幕後結果!$AH$2+幕後結果!$AH$4*幕後結果_最佳化!$T1680)*12/3</f>
        <v>0.49794611958252261</v>
      </c>
      <c r="AG679" s="116">
        <f>(幕後結果!$AI$2+幕後結果!$AI$4*幕後結果_最佳化!$U1680)*12/3</f>
        <v>-0.95500198052685326</v>
      </c>
      <c r="AH679" s="116">
        <f>(幕後結果!$AJ$2+幕後結果!$AJ$4*幕後結果_最佳化!$V1680)*12/3</f>
        <v>0.9926978718839794</v>
      </c>
      <c r="AI679" s="90">
        <f>(幕後結果!$AK$2+幕後結果!$AK$4*幕後結果_最佳化!$W1680)*12/3</f>
        <v>0.12778908773455416</v>
      </c>
      <c r="AJ679" s="50"/>
      <c r="AK679" s="50"/>
      <c r="AL679" s="50"/>
      <c r="AM679" s="98">
        <v>678</v>
      </c>
      <c r="AN679" s="116">
        <f t="shared" si="131"/>
        <v>9.2369623193030992E-3</v>
      </c>
      <c r="AO679" s="116">
        <f t="shared" si="132"/>
        <v>6.7754713493246951E-2</v>
      </c>
      <c r="AP679" s="116">
        <f t="shared" si="133"/>
        <v>0.14907598233834635</v>
      </c>
      <c r="AQ679" s="116">
        <f t="shared" si="134"/>
        <v>8.6503110349066825E-2</v>
      </c>
      <c r="AR679" s="116">
        <f t="shared" si="135"/>
        <v>0.16969029907772101</v>
      </c>
      <c r="AS679" s="116">
        <f t="shared" si="136"/>
        <v>0.11246151166348929</v>
      </c>
      <c r="AT679" s="116">
        <f t="shared" si="137"/>
        <v>0.15294206109996669</v>
      </c>
      <c r="AU679" s="116">
        <f t="shared" si="138"/>
        <v>0.10577625479305425</v>
      </c>
      <c r="AV679" s="116">
        <f t="shared" si="139"/>
        <v>7.9717219660254593E-2</v>
      </c>
      <c r="AW679" s="116">
        <f t="shared" si="140"/>
        <v>6.6841885205551121E-2</v>
      </c>
      <c r="AX679" s="116">
        <f t="shared" si="141"/>
        <v>1.0000000000000002</v>
      </c>
      <c r="AY679" s="116">
        <f>SUMPRODUCT(AN679:AW679,幕後結果_最佳化!$Z$1005:$AI$1005)</f>
        <v>0.15142007807395372</v>
      </c>
      <c r="AZ679" s="116">
        <f>(SUMPRODUCT(AN679:AW679,MMULT(AN679:AW679,幕後結果!$AB$9:$AK$18)))*252</f>
        <v>4.0439575862354624E-2</v>
      </c>
      <c r="BA679" s="116">
        <f t="shared" si="142"/>
        <v>0.20109593696132855</v>
      </c>
      <c r="BB679" s="92">
        <f t="shared" si="143"/>
        <v>0.53964331509503605</v>
      </c>
      <c r="BC679" s="50"/>
      <c r="BD679" s="50"/>
    </row>
    <row r="680" spans="1:56">
      <c r="A680" s="85">
        <v>679</v>
      </c>
      <c r="B680" s="116">
        <v>4.4183687617075806E-2</v>
      </c>
      <c r="C680" s="116">
        <v>0.57395208192203917</v>
      </c>
      <c r="D680" s="116">
        <v>0.35899584760917702</v>
      </c>
      <c r="E680" s="116">
        <v>0.95754532953057447</v>
      </c>
      <c r="F680" s="116">
        <v>0.39460415578572894</v>
      </c>
      <c r="G680" s="116">
        <v>0.56860179795408383</v>
      </c>
      <c r="H680" s="116">
        <v>4.1753959502307758E-2</v>
      </c>
      <c r="I680" s="116">
        <v>0.32188107349247508</v>
      </c>
      <c r="J680" s="116">
        <v>0.5206403466047802</v>
      </c>
      <c r="K680" s="94">
        <v>0.35928313807889589</v>
      </c>
      <c r="L680" s="95"/>
      <c r="M680" s="96">
        <v>679</v>
      </c>
      <c r="N680" s="119">
        <v>-1.7040734007180944</v>
      </c>
      <c r="O680" s="119">
        <v>0.18644496172219291</v>
      </c>
      <c r="P680" s="119">
        <v>-0.36114414342100337</v>
      </c>
      <c r="Q680" s="119">
        <v>1.7228849031551392</v>
      </c>
      <c r="R680" s="119">
        <v>-0.26733880502247354</v>
      </c>
      <c r="S680" s="119">
        <v>0.17281556237090645</v>
      </c>
      <c r="T680" s="119">
        <v>-1.7306852411042071</v>
      </c>
      <c r="U680" s="116">
        <v>-0.46244512312779978</v>
      </c>
      <c r="V680" s="116">
        <v>5.1760779838830956E-2</v>
      </c>
      <c r="W680" s="88">
        <v>-0.36037559298542748</v>
      </c>
      <c r="X680" s="50"/>
      <c r="Y680" s="89">
        <v>679</v>
      </c>
      <c r="Z680" s="116">
        <f>(幕後結果!$AB$2+幕後結果!$AB$4*幕後結果_最佳化!$N1681)*12/3</f>
        <v>-2.1639833319226609</v>
      </c>
      <c r="AA680" s="116">
        <f>(幕後結果!$AC$2+幕後結果!$AC$4*幕後結果_最佳化!$O1681)*12/3</f>
        <v>-1.2690424722155482</v>
      </c>
      <c r="AB680" s="116">
        <f>(幕後結果!$AD$2+幕後結果!$AD$4*幕後結果_最佳化!$P1681)*12/3</f>
        <v>-0.34465961559635633</v>
      </c>
      <c r="AC680" s="116">
        <f>(幕後結果!$AE$2+幕後結果!$AE$4*幕後結果_最佳化!$Q1681)*12/3</f>
        <v>1.9828379645811978</v>
      </c>
      <c r="AD680" s="116">
        <f>(幕後結果!$AF$2+幕後結果!$AF$4*幕後結果_最佳化!$R1681)*12/3</f>
        <v>-6.5822125585406829E-2</v>
      </c>
      <c r="AE680" s="116">
        <f>(幕後結果!$AG$2+幕後結果!$AG$4*幕後結果_最佳化!$S1681)*12/3</f>
        <v>0.99894373541072368</v>
      </c>
      <c r="AF680" s="116">
        <f>(幕後結果!$AH$2+幕後結果!$AH$4*幕後結果_最佳化!$T1681)*12/3</f>
        <v>-1.0783143925734577</v>
      </c>
      <c r="AG680" s="116">
        <f>(幕後結果!$AI$2+幕後結果!$AI$4*幕後結果_最佳化!$U1681)*12/3</f>
        <v>-2.3355148343594152</v>
      </c>
      <c r="AH680" s="116">
        <f>(幕後結果!$AJ$2+幕後結果!$AJ$4*幕後結果_最佳化!$V1681)*12/3</f>
        <v>-0.52431591890648865</v>
      </c>
      <c r="AI680" s="90">
        <f>(幕後結果!$AK$2+幕後結果!$AK$4*幕後結果_最佳化!$W1681)*12/3</f>
        <v>-1.011319629607631</v>
      </c>
      <c r="AJ680" s="50"/>
      <c r="AK680" s="50"/>
      <c r="AL680" s="50"/>
      <c r="AM680" s="98">
        <v>679</v>
      </c>
      <c r="AN680" s="116">
        <f t="shared" si="131"/>
        <v>0.15486410223643066</v>
      </c>
      <c r="AO680" s="116">
        <f t="shared" si="132"/>
        <v>8.0642529557739696E-3</v>
      </c>
      <c r="AP680" s="116">
        <f t="shared" si="133"/>
        <v>0.10584024388869064</v>
      </c>
      <c r="AQ680" s="116">
        <f t="shared" si="134"/>
        <v>6.1778104720296772E-3</v>
      </c>
      <c r="AR680" s="116">
        <f t="shared" si="135"/>
        <v>0.17254839310984796</v>
      </c>
      <c r="AS680" s="116">
        <f t="shared" si="136"/>
        <v>0.17961144137463969</v>
      </c>
      <c r="AT680" s="116">
        <f t="shared" si="137"/>
        <v>0.15892905915298217</v>
      </c>
      <c r="AU680" s="116">
        <f t="shared" si="138"/>
        <v>0.10377293891327326</v>
      </c>
      <c r="AV680" s="116">
        <f t="shared" si="139"/>
        <v>1.6616111791898616E-2</v>
      </c>
      <c r="AW680" s="116">
        <f t="shared" si="140"/>
        <v>9.357564610443328E-2</v>
      </c>
      <c r="AX680" s="116">
        <f t="shared" si="141"/>
        <v>0.99999999999999989</v>
      </c>
      <c r="AY680" s="116">
        <f>SUMPRODUCT(AN680:AW680,幕後結果_最佳化!$Z$1005:$AI$1005)</f>
        <v>0.14870454344429079</v>
      </c>
      <c r="AZ680" s="116">
        <f>(SUMPRODUCT(AN680:AW680,MMULT(AN680:AW680,幕後結果!$AB$9:$AK$18)))*252</f>
        <v>4.9274774694777819E-2</v>
      </c>
      <c r="BA680" s="116">
        <f t="shared" si="142"/>
        <v>0.22197922131311709</v>
      </c>
      <c r="BB680" s="92">
        <f t="shared" si="143"/>
        <v>0.47664165509908762</v>
      </c>
      <c r="BC680" s="50"/>
      <c r="BD680" s="50"/>
    </row>
    <row r="681" spans="1:56">
      <c r="A681" s="85">
        <v>680</v>
      </c>
      <c r="B681" s="116">
        <v>0.24596203225185254</v>
      </c>
      <c r="C681" s="116">
        <v>0.52280236720270579</v>
      </c>
      <c r="D681" s="116">
        <v>0.54163174967876149</v>
      </c>
      <c r="E681" s="116">
        <v>0.45547290142506847</v>
      </c>
      <c r="F681" s="116">
        <v>2.2236160511855063E-2</v>
      </c>
      <c r="G681" s="116">
        <v>0.30433906181461667</v>
      </c>
      <c r="H681" s="116">
        <v>0.44209396516322741</v>
      </c>
      <c r="I681" s="116">
        <v>0.43678274353510838</v>
      </c>
      <c r="J681" s="116">
        <v>0.27473195443368859</v>
      </c>
      <c r="K681" s="94">
        <v>0.3784240451936336</v>
      </c>
      <c r="L681" s="95"/>
      <c r="M681" s="96">
        <v>680</v>
      </c>
      <c r="N681" s="119">
        <v>-0.68725180390249996</v>
      </c>
      <c r="O681" s="119">
        <v>5.7188215339018258E-2</v>
      </c>
      <c r="P681" s="119">
        <v>0.10454545168336259</v>
      </c>
      <c r="Q681" s="119">
        <v>-0.11184563519283312</v>
      </c>
      <c r="R681" s="119">
        <v>-2.0096115201333187</v>
      </c>
      <c r="S681" s="119">
        <v>-0.51196125871046083</v>
      </c>
      <c r="T681" s="119">
        <v>-0.14566236812455824</v>
      </c>
      <c r="U681" s="116">
        <v>-0.15913122576089747</v>
      </c>
      <c r="V681" s="116">
        <v>-0.59856363984191752</v>
      </c>
      <c r="W681" s="88">
        <v>-0.30962243906659082</v>
      </c>
      <c r="X681" s="50"/>
      <c r="Y681" s="89">
        <v>680</v>
      </c>
      <c r="Z681" s="116">
        <f>(幕後結果!$AB$2+幕後結果!$AB$4*幕後結果_最佳化!$N1682)*12/3</f>
        <v>-0.90154807483330979</v>
      </c>
      <c r="AA681" s="116">
        <f>(幕後結果!$AC$2+幕後結果!$AC$4*幕後結果_最佳化!$O1682)*12/3</f>
        <v>-1.3588210757025341</v>
      </c>
      <c r="AB681" s="116">
        <f>(幕後結果!$AD$2+幕後結果!$AD$4*幕後結果_最佳化!$P1682)*12/3</f>
        <v>0.35172157256002273</v>
      </c>
      <c r="AC681" s="116">
        <f>(幕後結果!$AE$2+幕後結果!$AE$4*幕後結果_最佳化!$Q1682)*12/3</f>
        <v>0.80035900146899985</v>
      </c>
      <c r="AD681" s="116">
        <f>(幕後結果!$AF$2+幕後結果!$AF$4*幕後結果_最佳化!$R1682)*12/3</f>
        <v>-1.3979768360709659</v>
      </c>
      <c r="AE681" s="116">
        <f>(幕後結果!$AG$2+幕後結果!$AG$4*幕後結果_最佳化!$S1682)*12/3</f>
        <v>-0.41194644548276332</v>
      </c>
      <c r="AF681" s="116">
        <f>(幕後結果!$AH$2+幕後結果!$AH$4*幕後結果_最佳化!$T1682)*12/3</f>
        <v>0.46800450976140634</v>
      </c>
      <c r="AG681" s="116">
        <f>(幕後結果!$AI$2+幕後結果!$AI$4*幕後結果_最佳化!$U1682)*12/3</f>
        <v>-1.745858050971141</v>
      </c>
      <c r="AH681" s="116">
        <f>(幕後結果!$AJ$2+幕後結果!$AJ$4*幕後結果_最佳化!$V1682)*12/3</f>
        <v>-0.60619693938860619</v>
      </c>
      <c r="AI681" s="90">
        <f>(幕後結果!$AK$2+幕後結果!$AK$4*幕後結果_最佳化!$W1682)*12/3</f>
        <v>-1.1708354359459785</v>
      </c>
      <c r="AJ681" s="50"/>
      <c r="AK681" s="50"/>
      <c r="AL681" s="50"/>
      <c r="AM681" s="98">
        <v>680</v>
      </c>
      <c r="AN681" s="116">
        <f t="shared" si="131"/>
        <v>9.8957879714253891E-2</v>
      </c>
      <c r="AO681" s="116">
        <f t="shared" si="132"/>
        <v>0.12546753894705112</v>
      </c>
      <c r="AP681" s="116">
        <f t="shared" si="133"/>
        <v>5.8919108908267424E-2</v>
      </c>
      <c r="AQ681" s="116">
        <f t="shared" si="134"/>
        <v>1.8034709323510336E-2</v>
      </c>
      <c r="AR681" s="116">
        <f t="shared" si="135"/>
        <v>0.16546163396692723</v>
      </c>
      <c r="AS681" s="116">
        <f t="shared" si="136"/>
        <v>5.0259133446233777E-2</v>
      </c>
      <c r="AT681" s="116">
        <f t="shared" si="137"/>
        <v>1.8151558072727083E-2</v>
      </c>
      <c r="AU681" s="116">
        <f t="shared" si="138"/>
        <v>1.8056677247053288E-2</v>
      </c>
      <c r="AV681" s="116">
        <f t="shared" si="139"/>
        <v>0.27172197100143458</v>
      </c>
      <c r="AW681" s="116">
        <f t="shared" si="140"/>
        <v>0.17496978937254132</v>
      </c>
      <c r="AX681" s="116">
        <f t="shared" si="141"/>
        <v>1</v>
      </c>
      <c r="AY681" s="116">
        <f>SUMPRODUCT(AN681:AW681,幕後結果_最佳化!$Z$1005:$AI$1005)</f>
        <v>-0.15404277119829668</v>
      </c>
      <c r="AZ681" s="116">
        <f>(SUMPRODUCT(AN681:AW681,MMULT(AN681:AW681,幕後結果!$AB$9:$AK$18)))*252</f>
        <v>4.8045615460253335E-2</v>
      </c>
      <c r="BA681" s="116">
        <f t="shared" si="142"/>
        <v>0.21919310085003435</v>
      </c>
      <c r="BB681" s="92">
        <f t="shared" si="143"/>
        <v>-0.89848982670781818</v>
      </c>
      <c r="BC681" s="50"/>
      <c r="BD681" s="50"/>
    </row>
    <row r="682" spans="1:56">
      <c r="A682" s="85">
        <v>681</v>
      </c>
      <c r="B682" s="116">
        <v>0.38951156630208872</v>
      </c>
      <c r="C682" s="116">
        <v>0.48100399187287368</v>
      </c>
      <c r="D682" s="116">
        <v>0.89684042275570675</v>
      </c>
      <c r="E682" s="116">
        <v>0.26108177763386853</v>
      </c>
      <c r="F682" s="116">
        <v>0.4754982157530645</v>
      </c>
      <c r="G682" s="116">
        <v>0.96577868007382728</v>
      </c>
      <c r="H682" s="116">
        <v>0.19513354163654939</v>
      </c>
      <c r="I682" s="116">
        <v>0.87272877847054109</v>
      </c>
      <c r="J682" s="116">
        <v>0.12050502104706928</v>
      </c>
      <c r="K682" s="94">
        <v>0.40209055167718888</v>
      </c>
      <c r="L682" s="95"/>
      <c r="M682" s="96">
        <v>681</v>
      </c>
      <c r="N682" s="119">
        <v>-0.28059228693292926</v>
      </c>
      <c r="O682" s="119">
        <v>-4.7633938452302738E-2</v>
      </c>
      <c r="P682" s="119">
        <v>1.2637517215766865</v>
      </c>
      <c r="Q682" s="119">
        <v>-0.64001391142443642</v>
      </c>
      <c r="R682" s="119">
        <v>-6.1455527286804895E-2</v>
      </c>
      <c r="S682" s="119">
        <v>1.8220813713513</v>
      </c>
      <c r="T682" s="119">
        <v>-0.85913310773109375</v>
      </c>
      <c r="U682" s="116">
        <v>1.1393853992987786</v>
      </c>
      <c r="V682" s="116">
        <v>-1.1724659322338229</v>
      </c>
      <c r="W682" s="88">
        <v>-0.24793964726911505</v>
      </c>
      <c r="X682" s="50"/>
      <c r="Y682" s="89">
        <v>681</v>
      </c>
      <c r="Z682" s="116">
        <f>(幕後結果!$AB$2+幕後結果!$AB$4*幕後結果_最佳化!$N1683)*12/3</f>
        <v>-0.39665979014199282</v>
      </c>
      <c r="AA682" s="116">
        <f>(幕後結果!$AC$2+幕後結果!$AC$4*幕後結果_最佳化!$O1683)*12/3</f>
        <v>-1.4679410059451168</v>
      </c>
      <c r="AB682" s="116">
        <f>(幕後結果!$AD$2+幕後結果!$AD$4*幕後結果_最佳化!$P1683)*12/3</f>
        <v>1.4673627669316154</v>
      </c>
      <c r="AC682" s="116">
        <f>(幕後結果!$AE$2+幕後結果!$AE$4*幕後結果_最佳化!$Q1683)*12/3</f>
        <v>0.69671009675344064</v>
      </c>
      <c r="AD682" s="116">
        <f>(幕後結果!$AF$2+幕後結果!$AF$4*幕後結果_最佳化!$R1683)*12/3</f>
        <v>-4.6033911568396056E-2</v>
      </c>
      <c r="AE682" s="116">
        <f>(幕後結果!$AG$2+幕後結果!$AG$4*幕後結果_最佳化!$S1683)*12/3</f>
        <v>1.4635565990849198</v>
      </c>
      <c r="AF682" s="116">
        <f>(幕後結果!$AH$2+幕後結果!$AH$4*幕後結果_最佳化!$T1683)*12/3</f>
        <v>0.3849170287752377</v>
      </c>
      <c r="AG682" s="116">
        <f>(幕後結果!$AI$2+幕後結果!$AI$4*幕後結果_最佳化!$U1683)*12/3</f>
        <v>0.39709866638076319</v>
      </c>
      <c r="AH682" s="116">
        <f>(幕後結果!$AJ$2+幕後結果!$AJ$4*幕後結果_最佳化!$V1683)*12/3</f>
        <v>-0.68483179316804133</v>
      </c>
      <c r="AI682" s="90">
        <f>(幕後結果!$AK$2+幕後結果!$AK$4*幕後結果_最佳化!$W1683)*12/3</f>
        <v>-0.58033415207735417</v>
      </c>
      <c r="AJ682" s="50"/>
      <c r="AK682" s="50"/>
      <c r="AL682" s="50"/>
      <c r="AM682" s="98">
        <v>681</v>
      </c>
      <c r="AN682" s="116">
        <f t="shared" si="131"/>
        <v>0.15734308785770842</v>
      </c>
      <c r="AO682" s="116">
        <f t="shared" si="132"/>
        <v>0.12925494491788309</v>
      </c>
      <c r="AP682" s="116">
        <f t="shared" si="133"/>
        <v>7.0442966903083021E-2</v>
      </c>
      <c r="AQ682" s="116">
        <f t="shared" si="134"/>
        <v>7.4747477670697371E-3</v>
      </c>
      <c r="AR682" s="116">
        <f t="shared" si="135"/>
        <v>8.7998959448440467E-2</v>
      </c>
      <c r="AS682" s="116">
        <f t="shared" si="136"/>
        <v>0.21879596207290311</v>
      </c>
      <c r="AT682" s="116">
        <f t="shared" si="137"/>
        <v>1.9210590981363642E-3</v>
      </c>
      <c r="AU682" s="116">
        <f t="shared" si="138"/>
        <v>5.3190777715634288E-3</v>
      </c>
      <c r="AV682" s="116">
        <f t="shared" si="139"/>
        <v>0.1133661503705571</v>
      </c>
      <c r="AW682" s="116">
        <f t="shared" si="140"/>
        <v>0.20808304379265521</v>
      </c>
      <c r="AX682" s="116">
        <f t="shared" si="141"/>
        <v>0.99999999999999978</v>
      </c>
      <c r="AY682" s="116">
        <f>SUMPRODUCT(AN682:AW682,幕後結果_最佳化!$Z$1005:$AI$1005)</f>
        <v>-0.14413033083004062</v>
      </c>
      <c r="AZ682" s="116">
        <f>(SUMPRODUCT(AN682:AW682,MMULT(AN682:AW682,幕後結果!$AB$9:$AK$18)))*252</f>
        <v>5.5517998800158307E-2</v>
      </c>
      <c r="BA682" s="116">
        <f t="shared" si="142"/>
        <v>0.23562257701705561</v>
      </c>
      <c r="BB682" s="92">
        <f t="shared" si="143"/>
        <v>-0.79377083978035934</v>
      </c>
      <c r="BC682" s="50"/>
      <c r="BD682" s="50"/>
    </row>
    <row r="683" spans="1:56">
      <c r="A683" s="85">
        <v>682</v>
      </c>
      <c r="B683" s="116">
        <v>0.92805659497994508</v>
      </c>
      <c r="C683" s="116">
        <v>0.43425390933930785</v>
      </c>
      <c r="D683" s="116">
        <v>0.72721146182557184</v>
      </c>
      <c r="E683" s="116">
        <v>0.85813411457022171</v>
      </c>
      <c r="F683" s="116">
        <v>0.3769208748551276</v>
      </c>
      <c r="G683" s="116">
        <v>0.89295253966782417</v>
      </c>
      <c r="H683" s="116">
        <v>0.8546544929172819</v>
      </c>
      <c r="I683" s="116">
        <v>0.85196910443619145</v>
      </c>
      <c r="J683" s="116">
        <v>0.90564259198130137</v>
      </c>
      <c r="K683" s="94">
        <v>9.0291899520948737E-2</v>
      </c>
      <c r="L683" s="95"/>
      <c r="M683" s="96">
        <v>682</v>
      </c>
      <c r="N683" s="119">
        <v>1.4614688792411177</v>
      </c>
      <c r="O683" s="119">
        <v>-0.16555416723781441</v>
      </c>
      <c r="P683" s="119">
        <v>0.60440099208109865</v>
      </c>
      <c r="Q683" s="119">
        <v>1.0719738653476063</v>
      </c>
      <c r="R683" s="119">
        <v>-0.3135777644536657</v>
      </c>
      <c r="S683" s="119">
        <v>1.2423839875862788</v>
      </c>
      <c r="T683" s="119">
        <v>1.0566069349632881</v>
      </c>
      <c r="U683" s="116">
        <v>1.0449160067124437</v>
      </c>
      <c r="V683" s="116">
        <v>1.3143905289814759</v>
      </c>
      <c r="W683" s="88">
        <v>-1.3389596807028519</v>
      </c>
      <c r="X683" s="50"/>
      <c r="Y683" s="89">
        <v>682</v>
      </c>
      <c r="Z683" s="116">
        <f>(幕後結果!$AB$2+幕後結果!$AB$4*幕後結果_最佳化!$N1684)*12/3</f>
        <v>1.7661969421222714</v>
      </c>
      <c r="AA683" s="116">
        <f>(幕後結果!$AC$2+幕後結果!$AC$4*幕後結果_最佳化!$O1684)*12/3</f>
        <v>-1.4790845679666473</v>
      </c>
      <c r="AB683" s="116">
        <f>(幕後結果!$AD$2+幕後結果!$AD$4*幕後結果_最佳化!$P1684)*12/3</f>
        <v>1.4091002807337947</v>
      </c>
      <c r="AC683" s="116">
        <f>(幕後結果!$AE$2+幕後結果!$AE$4*幕後結果_最佳化!$Q1684)*12/3</f>
        <v>1.8660929677028768</v>
      </c>
      <c r="AD683" s="116">
        <f>(幕後結果!$AF$2+幕後結果!$AF$4*幕後結果_最佳化!$R1684)*12/3</f>
        <v>-0.21723735734482127</v>
      </c>
      <c r="AE683" s="116">
        <f>(幕後結果!$AG$2+幕後結果!$AG$4*幕後結果_最佳化!$S1684)*12/3</f>
        <v>2.1782097599211538</v>
      </c>
      <c r="AF683" s="116">
        <f>(幕後結果!$AH$2+幕後結果!$AH$4*幕後結果_最佳化!$T1684)*12/3</f>
        <v>2.3024931821922907</v>
      </c>
      <c r="AG683" s="116">
        <f>(幕後結果!$AI$2+幕後結果!$AI$4*幕後結果_最佳化!$U1684)*12/3</f>
        <v>1.1020183477703007</v>
      </c>
      <c r="AH683" s="116">
        <f>(幕後結果!$AJ$2+幕後結果!$AJ$4*幕後結果_最佳化!$V1684)*12/3</f>
        <v>1.6500225705691873</v>
      </c>
      <c r="AI683" s="90">
        <f>(幕後結果!$AK$2+幕後結果!$AK$4*幕後結果_最佳化!$W1684)*12/3</f>
        <v>-0.45116820689918785</v>
      </c>
      <c r="AJ683" s="50"/>
      <c r="AK683" s="50"/>
      <c r="AL683" s="50"/>
      <c r="AM683" s="98">
        <v>682</v>
      </c>
      <c r="AN683" s="116">
        <f t="shared" si="131"/>
        <v>9.1655253883415277E-2</v>
      </c>
      <c r="AO683" s="116">
        <f t="shared" si="132"/>
        <v>0.16791891013666133</v>
      </c>
      <c r="AP683" s="116">
        <f t="shared" si="133"/>
        <v>7.399849811860032E-2</v>
      </c>
      <c r="AQ683" s="116">
        <f t="shared" si="134"/>
        <v>0.14491885239691488</v>
      </c>
      <c r="AR683" s="116">
        <f t="shared" si="135"/>
        <v>7.3953984477239207E-2</v>
      </c>
      <c r="AS683" s="116">
        <f t="shared" si="136"/>
        <v>0.15532051637671387</v>
      </c>
      <c r="AT683" s="116">
        <f t="shared" si="137"/>
        <v>8.647910152848147E-2</v>
      </c>
      <c r="AU683" s="116">
        <f t="shared" si="138"/>
        <v>9.2132525872444221E-2</v>
      </c>
      <c r="AV683" s="116">
        <f t="shared" si="139"/>
        <v>4.9262938689712155E-2</v>
      </c>
      <c r="AW683" s="116">
        <f t="shared" si="140"/>
        <v>6.4359418519817344E-2</v>
      </c>
      <c r="AX683" s="116">
        <f t="shared" si="141"/>
        <v>1</v>
      </c>
      <c r="AY683" s="116">
        <f>SUMPRODUCT(AN683:AW683,幕後結果_最佳化!$Z$1005:$AI$1005)</f>
        <v>-1.3427781774091771E-2</v>
      </c>
      <c r="AZ683" s="116">
        <f>(SUMPRODUCT(AN683:AW683,MMULT(AN683:AW683,幕後結果!$AB$9:$AK$18)))*252</f>
        <v>5.1322101961499826E-2</v>
      </c>
      <c r="BA683" s="116">
        <f t="shared" si="142"/>
        <v>0.22654381907591262</v>
      </c>
      <c r="BB683" s="92">
        <f t="shared" si="143"/>
        <v>-0.24863967599670808</v>
      </c>
      <c r="BC683" s="50"/>
      <c r="BD683" s="50"/>
    </row>
    <row r="684" spans="1:56">
      <c r="A684" s="85">
        <v>683</v>
      </c>
      <c r="B684" s="116">
        <v>0.77616968208382731</v>
      </c>
      <c r="C684" s="116">
        <v>0.69134710327921467</v>
      </c>
      <c r="D684" s="116">
        <v>0.32499206545796544</v>
      </c>
      <c r="E684" s="116">
        <v>0.92545727048486226</v>
      </c>
      <c r="F684" s="116">
        <v>0.26200345574101469</v>
      </c>
      <c r="G684" s="116">
        <v>0.92519960133666079</v>
      </c>
      <c r="H684" s="116">
        <v>0.27940297460240937</v>
      </c>
      <c r="I684" s="116">
        <v>0.74090192667431176</v>
      </c>
      <c r="J684" s="116">
        <v>0.9516510518807284</v>
      </c>
      <c r="K684" s="94">
        <v>0.5341297888108385</v>
      </c>
      <c r="L684" s="95"/>
      <c r="M684" s="96">
        <v>683</v>
      </c>
      <c r="N684" s="119">
        <v>0.7593208703776998</v>
      </c>
      <c r="O684" s="119">
        <v>0.49967236606517945</v>
      </c>
      <c r="P684" s="119">
        <v>-0.4537842359065597</v>
      </c>
      <c r="Q684" s="119">
        <v>1.4427693390244971</v>
      </c>
      <c r="R684" s="119">
        <v>-0.63718106257619767</v>
      </c>
      <c r="S684" s="119">
        <v>1.4409429622957957</v>
      </c>
      <c r="T684" s="119">
        <v>-0.5846159965000659</v>
      </c>
      <c r="U684" s="116">
        <v>0.64612848902394726</v>
      </c>
      <c r="V684" s="116">
        <v>1.661077432546378</v>
      </c>
      <c r="W684" s="88">
        <v>8.5655318274389339E-2</v>
      </c>
      <c r="X684" s="50"/>
      <c r="Y684" s="89">
        <v>683</v>
      </c>
      <c r="Z684" s="116">
        <f>(幕後結果!$AB$2+幕後結果!$AB$4*幕後結果_最佳化!$N1685)*12/3</f>
        <v>0.89444480304470142</v>
      </c>
      <c r="AA684" s="116">
        <f>(幕後結果!$AC$2+幕後結果!$AC$4*幕後結果_最佳化!$O1685)*12/3</f>
        <v>-0.6233600731527762</v>
      </c>
      <c r="AB684" s="116">
        <f>(幕後結果!$AD$2+幕後結果!$AD$4*幕後結果_最佳化!$P1685)*12/3</f>
        <v>0.34885954795217228</v>
      </c>
      <c r="AC684" s="116">
        <f>(幕後結果!$AE$2+幕後結果!$AE$4*幕後結果_最佳化!$Q1685)*12/3</f>
        <v>1.9587996063101647</v>
      </c>
      <c r="AD684" s="116">
        <f>(幕後結果!$AF$2+幕後結果!$AF$4*幕後結果_最佳化!$R1685)*12/3</f>
        <v>-0.40690471554857927</v>
      </c>
      <c r="AE684" s="116">
        <f>(幕後結果!$AG$2+幕後結果!$AG$4*幕後結果_最佳化!$S1685)*12/3</f>
        <v>2.3219341522101642</v>
      </c>
      <c r="AF684" s="116">
        <f>(幕後結果!$AH$2+幕後結果!$AH$4*幕後結果_最佳化!$T1685)*12/3</f>
        <v>0.41919686885671564</v>
      </c>
      <c r="AG684" s="116">
        <f>(幕後結果!$AI$2+幕後結果!$AI$4*幕後結果_最佳化!$U1685)*12/3</f>
        <v>0.19053464850998481</v>
      </c>
      <c r="AH684" s="116">
        <f>(幕後結果!$AJ$2+幕後結果!$AJ$4*幕後結果_最佳化!$V1685)*12/3</f>
        <v>1.4604313589128382</v>
      </c>
      <c r="AI684" s="90">
        <f>(幕後結果!$AK$2+幕後結果!$AK$4*幕後結果_最佳化!$W1685)*12/3</f>
        <v>-1.7065220797149838E-2</v>
      </c>
      <c r="AJ684" s="50"/>
      <c r="AK684" s="50"/>
      <c r="AL684" s="50"/>
      <c r="AM684" s="98">
        <v>683</v>
      </c>
      <c r="AN684" s="116">
        <f t="shared" si="131"/>
        <v>0.10841437093567542</v>
      </c>
      <c r="AO684" s="116">
        <f t="shared" si="132"/>
        <v>7.7968800225113911E-3</v>
      </c>
      <c r="AP684" s="116">
        <f t="shared" si="133"/>
        <v>4.9718391841107504E-2</v>
      </c>
      <c r="AQ684" s="116">
        <f t="shared" si="134"/>
        <v>0.18850526030221504</v>
      </c>
      <c r="AR684" s="116">
        <f t="shared" si="135"/>
        <v>0.18048365056157384</v>
      </c>
      <c r="AS684" s="116">
        <f t="shared" si="136"/>
        <v>0.14765683315410927</v>
      </c>
      <c r="AT684" s="116">
        <f t="shared" si="137"/>
        <v>2.416852877967552E-2</v>
      </c>
      <c r="AU684" s="116">
        <f t="shared" si="138"/>
        <v>8.7362088786102951E-2</v>
      </c>
      <c r="AV684" s="116">
        <f t="shared" si="139"/>
        <v>8.2832699097859258E-2</v>
      </c>
      <c r="AW684" s="116">
        <f t="shared" si="140"/>
        <v>0.12306129651916975</v>
      </c>
      <c r="AX684" s="116">
        <f t="shared" si="141"/>
        <v>1</v>
      </c>
      <c r="AY684" s="116">
        <f>SUMPRODUCT(AN684:AW684,幕後結果_最佳化!$Z$1005:$AI$1005)</f>
        <v>0.13066320102697701</v>
      </c>
      <c r="AZ684" s="116">
        <f>(SUMPRODUCT(AN684:AW684,MMULT(AN684:AW684,幕後結果!$AB$9:$AK$18)))*252</f>
        <v>4.2719578010175605E-2</v>
      </c>
      <c r="BA684" s="116">
        <f t="shared" si="142"/>
        <v>0.20668715008479749</v>
      </c>
      <c r="BB684" s="92">
        <f t="shared" si="143"/>
        <v>0.42461856477758986</v>
      </c>
      <c r="BC684" s="50"/>
      <c r="BD684" s="50"/>
    </row>
    <row r="685" spans="1:56">
      <c r="A685" s="85">
        <v>684</v>
      </c>
      <c r="B685" s="116">
        <v>0.41946175136964814</v>
      </c>
      <c r="C685" s="116">
        <v>0.72035129562219402</v>
      </c>
      <c r="D685" s="116">
        <v>0.9888021954517614</v>
      </c>
      <c r="E685" s="116">
        <v>0.83149919198318045</v>
      </c>
      <c r="F685" s="116">
        <v>0.66021008054901897</v>
      </c>
      <c r="G685" s="116">
        <v>3.2473911027524061E-2</v>
      </c>
      <c r="H685" s="116">
        <v>0.83035108091488885</v>
      </c>
      <c r="I685" s="116">
        <v>0.48348544018894524</v>
      </c>
      <c r="J685" s="116">
        <v>0.25919836575003319</v>
      </c>
      <c r="K685" s="94">
        <v>8.5636903425147626E-2</v>
      </c>
      <c r="L685" s="95"/>
      <c r="M685" s="96">
        <v>684</v>
      </c>
      <c r="N685" s="119">
        <v>-0.20327063949904398</v>
      </c>
      <c r="O685" s="119">
        <v>0.58388541159830487</v>
      </c>
      <c r="P685" s="119">
        <v>2.283590491954842</v>
      </c>
      <c r="Q685" s="119">
        <v>0.96010650277291776</v>
      </c>
      <c r="R685" s="119">
        <v>0.41303654505479909</v>
      </c>
      <c r="S685" s="119">
        <v>-1.8456170983852453</v>
      </c>
      <c r="T685" s="119">
        <v>0.95555355071198278</v>
      </c>
      <c r="U685" s="116">
        <v>-4.1407692440285492E-2</v>
      </c>
      <c r="V685" s="116">
        <v>-0.64581876871460886</v>
      </c>
      <c r="W685" s="88">
        <v>-1.368122270264623</v>
      </c>
      <c r="X685" s="50"/>
      <c r="Y685" s="89">
        <v>684</v>
      </c>
      <c r="Z685" s="116">
        <f>(幕後結果!$AB$2+幕後結果!$AB$4*幕後結果_最佳化!$N1686)*12/3</f>
        <v>-0.30066106808252041</v>
      </c>
      <c r="AA685" s="116">
        <f>(幕後結果!$AC$2+幕後結果!$AC$4*幕後結果_最佳化!$O1686)*12/3</f>
        <v>-0.59094318926851819</v>
      </c>
      <c r="AB685" s="116">
        <f>(幕後結果!$AD$2+幕後結果!$AD$4*幕後結果_最佳化!$P1686)*12/3</f>
        <v>2.4379152849183203</v>
      </c>
      <c r="AC685" s="116">
        <f>(幕後結果!$AE$2+幕後結果!$AE$4*幕後結果_最佳化!$Q1686)*12/3</f>
        <v>2.2113313488684359</v>
      </c>
      <c r="AD685" s="116">
        <f>(幕後結果!$AF$2+幕後結果!$AF$4*幕後結果_最佳化!$R1686)*12/3</f>
        <v>0.57162867512208815</v>
      </c>
      <c r="AE685" s="116">
        <f>(幕後結果!$AG$2+幕後結果!$AG$4*幕後結果_最佳化!$S1686)*12/3</f>
        <v>8.3021889545025374E-2</v>
      </c>
      <c r="AF685" s="116">
        <f>(幕後結果!$AH$2+幕後結果!$AH$4*幕後結果_最佳化!$T1686)*12/3</f>
        <v>2.2678213047478373</v>
      </c>
      <c r="AG685" s="116">
        <f>(幕後結果!$AI$2+幕後結果!$AI$4*幕後結果_最佳化!$U1686)*12/3</f>
        <v>-1.0640192118905707</v>
      </c>
      <c r="AH685" s="116">
        <f>(幕後結果!$AJ$2+幕後結果!$AJ$4*幕後結果_最佳化!$V1686)*12/3</f>
        <v>0.33667394133120254</v>
      </c>
      <c r="AI685" s="90">
        <f>(幕後結果!$AK$2+幕後結果!$AK$4*幕後結果_最佳化!$W1686)*12/3</f>
        <v>-0.97186514737039653</v>
      </c>
      <c r="AJ685" s="50"/>
      <c r="AK685" s="50"/>
      <c r="AL685" s="50"/>
      <c r="AM685" s="98">
        <v>684</v>
      </c>
      <c r="AN685" s="116">
        <f t="shared" si="131"/>
        <v>6.1150151185117914E-2</v>
      </c>
      <c r="AO685" s="116">
        <f t="shared" si="132"/>
        <v>0.13833496630849274</v>
      </c>
      <c r="AP685" s="116">
        <f t="shared" si="133"/>
        <v>0.20634990293879035</v>
      </c>
      <c r="AQ685" s="116">
        <f t="shared" si="134"/>
        <v>0.15512217060762271</v>
      </c>
      <c r="AR685" s="116">
        <f t="shared" si="135"/>
        <v>5.2990239306918728E-2</v>
      </c>
      <c r="AS685" s="116">
        <f t="shared" si="136"/>
        <v>0.14464883575613191</v>
      </c>
      <c r="AT685" s="116">
        <f t="shared" si="137"/>
        <v>9.4273176632657558E-3</v>
      </c>
      <c r="AU685" s="116">
        <f t="shared" si="138"/>
        <v>5.603176981062255E-2</v>
      </c>
      <c r="AV685" s="116">
        <f t="shared" si="139"/>
        <v>9.5249998411228703E-3</v>
      </c>
      <c r="AW685" s="116">
        <f t="shared" si="140"/>
        <v>0.1664196465819146</v>
      </c>
      <c r="AX685" s="116">
        <f t="shared" si="141"/>
        <v>1</v>
      </c>
      <c r="AY685" s="116">
        <f>SUMPRODUCT(AN685:AW685,幕後結果_最佳化!$Z$1005:$AI$1005)</f>
        <v>-1.3945231858796592E-2</v>
      </c>
      <c r="AZ685" s="116">
        <f>(SUMPRODUCT(AN685:AW685,MMULT(AN685:AW685,幕後結果!$AB$9:$AK$18)))*252</f>
        <v>5.1356456602385768E-2</v>
      </c>
      <c r="BA685" s="116">
        <f t="shared" si="142"/>
        <v>0.22661962978168013</v>
      </c>
      <c r="BB685" s="92">
        <f t="shared" si="143"/>
        <v>-0.25083984080972999</v>
      </c>
      <c r="BC685" s="50"/>
      <c r="BD685" s="50"/>
    </row>
    <row r="686" spans="1:56">
      <c r="A686" s="85">
        <v>685</v>
      </c>
      <c r="B686" s="116">
        <v>0.77521431945370645</v>
      </c>
      <c r="C686" s="116">
        <v>0.64515636422987055</v>
      </c>
      <c r="D686" s="116">
        <v>0.56640607650654129</v>
      </c>
      <c r="E686" s="116">
        <v>0.26988612798870237</v>
      </c>
      <c r="F686" s="116">
        <v>0.46158844519548903</v>
      </c>
      <c r="G686" s="116">
        <v>0.49052846488259139</v>
      </c>
      <c r="H686" s="116">
        <v>0.43401691003188247</v>
      </c>
      <c r="I686" s="116">
        <v>0.2551377598796194</v>
      </c>
      <c r="J686" s="116">
        <v>6.9006746071280656E-3</v>
      </c>
      <c r="K686" s="94">
        <v>0.79284641201683459</v>
      </c>
      <c r="L686" s="95"/>
      <c r="M686" s="96">
        <v>685</v>
      </c>
      <c r="N686" s="119">
        <v>0.75612982594258693</v>
      </c>
      <c r="O686" s="119">
        <v>0.37227612656314529</v>
      </c>
      <c r="P686" s="119">
        <v>0.16723156736344572</v>
      </c>
      <c r="Q686" s="119">
        <v>-0.6131574203968243</v>
      </c>
      <c r="R686" s="119">
        <v>-9.6432740165868988E-2</v>
      </c>
      <c r="S686" s="119">
        <v>-2.3743848553747782E-2</v>
      </c>
      <c r="T686" s="119">
        <v>-0.16615646368399145</v>
      </c>
      <c r="U686" s="116">
        <v>-0.65840874161514085</v>
      </c>
      <c r="V686" s="116">
        <v>-2.4623926219181786</v>
      </c>
      <c r="W686" s="88">
        <v>0.8163374234390528</v>
      </c>
      <c r="X686" s="50"/>
      <c r="Y686" s="89">
        <v>685</v>
      </c>
      <c r="Z686" s="116">
        <f>(幕後結果!$AB$2+幕後結果!$AB$4*幕後結果_最佳化!$N1687)*12/3</f>
        <v>0.89048296055980403</v>
      </c>
      <c r="AA686" s="116">
        <f>(幕後結果!$AC$2+幕後結果!$AC$4*幕後結果_最佳化!$O1687)*12/3</f>
        <v>-0.79919863603511165</v>
      </c>
      <c r="AB686" s="116">
        <f>(幕後結果!$AD$2+幕後結果!$AD$4*幕後結果_最佳化!$P1687)*12/3</f>
        <v>0.87272526546476126</v>
      </c>
      <c r="AC686" s="116">
        <f>(幕後結果!$AE$2+幕後結果!$AE$4*幕後結果_最佳化!$Q1687)*12/3</f>
        <v>0.5921007649392761</v>
      </c>
      <c r="AD686" s="116">
        <f>(幕後結果!$AF$2+幕後結果!$AF$4*幕後結果_最佳化!$R1687)*12/3</f>
        <v>-0.16754547216116888</v>
      </c>
      <c r="AE686" s="116">
        <f>(幕後結果!$AG$2+幕後結果!$AG$4*幕後結果_最佳化!$S1687)*12/3</f>
        <v>0.25460443963312113</v>
      </c>
      <c r="AF686" s="116">
        <f>(幕後結果!$AH$2+幕後結果!$AH$4*幕後結果_最佳化!$T1687)*12/3</f>
        <v>1.2444145841041754</v>
      </c>
      <c r="AG686" s="116">
        <f>(幕後結果!$AI$2+幕後結果!$AI$4*幕後結果_最佳化!$U1687)*12/3</f>
        <v>-1.2487324379696987</v>
      </c>
      <c r="AH686" s="116">
        <f>(幕後結果!$AJ$2+幕後結果!$AJ$4*幕後結果_最佳化!$V1687)*12/3</f>
        <v>-1.4160429405791246</v>
      </c>
      <c r="AI686" s="90">
        <f>(幕後結果!$AK$2+幕後結果!$AK$4*幕後結果_最佳化!$W1687)*12/3</f>
        <v>-4.4332100383143724E-2</v>
      </c>
      <c r="AJ686" s="50"/>
      <c r="AK686" s="50"/>
      <c r="AL686" s="50"/>
      <c r="AM686" s="98">
        <v>685</v>
      </c>
      <c r="AN686" s="116">
        <f t="shared" si="131"/>
        <v>0.22953801724500325</v>
      </c>
      <c r="AO686" s="116">
        <f t="shared" si="132"/>
        <v>6.6202403518197145E-2</v>
      </c>
      <c r="AP686" s="116">
        <f t="shared" si="133"/>
        <v>2.6348665659870325E-2</v>
      </c>
      <c r="AQ686" s="116">
        <f t="shared" si="134"/>
        <v>0.24708791937718058</v>
      </c>
      <c r="AR686" s="116">
        <f t="shared" si="135"/>
        <v>0.14775564491810919</v>
      </c>
      <c r="AS686" s="116">
        <f t="shared" si="136"/>
        <v>3.6692906492620213E-2</v>
      </c>
      <c r="AT686" s="116">
        <f t="shared" si="137"/>
        <v>5.2830423584708977E-2</v>
      </c>
      <c r="AU686" s="116">
        <f t="shared" si="138"/>
        <v>2.5269178585445518E-2</v>
      </c>
      <c r="AV686" s="116">
        <f t="shared" si="139"/>
        <v>1.7297267177841833E-2</v>
      </c>
      <c r="AW686" s="116">
        <f t="shared" si="140"/>
        <v>0.150977573441023</v>
      </c>
      <c r="AX686" s="116">
        <f t="shared" si="141"/>
        <v>1.0000000000000002</v>
      </c>
      <c r="AY686" s="116">
        <f>SUMPRODUCT(AN686:AW686,幕後結果_最佳化!$Z$1005:$AI$1005)</f>
        <v>0.12111959708353252</v>
      </c>
      <c r="AZ686" s="116">
        <f>(SUMPRODUCT(AN686:AW686,MMULT(AN686:AW686,幕後結果!$AB$9:$AK$18)))*252</f>
        <v>4.644794913184179E-2</v>
      </c>
      <c r="BA686" s="116">
        <f t="shared" si="142"/>
        <v>0.21551786267463258</v>
      </c>
      <c r="BB686" s="92">
        <f t="shared" si="143"/>
        <v>0.36293788418652184</v>
      </c>
      <c r="BC686" s="50"/>
      <c r="BD686" s="50"/>
    </row>
    <row r="687" spans="1:56">
      <c r="A687" s="85">
        <v>686</v>
      </c>
      <c r="B687" s="116">
        <v>0.28089166781645325</v>
      </c>
      <c r="C687" s="116">
        <v>0.55398380708575923</v>
      </c>
      <c r="D687" s="116">
        <v>0.43304971407010306</v>
      </c>
      <c r="E687" s="116">
        <v>0.31917062874579094</v>
      </c>
      <c r="F687" s="116">
        <v>0.25285061749854831</v>
      </c>
      <c r="G687" s="116">
        <v>0.33900476895771026</v>
      </c>
      <c r="H687" s="116">
        <v>0.38933214130131488</v>
      </c>
      <c r="I687" s="116">
        <v>1.5621534248351665E-2</v>
      </c>
      <c r="J687" s="116">
        <v>0.85320369643246852</v>
      </c>
      <c r="K687" s="94">
        <v>0.90317933262044869</v>
      </c>
      <c r="L687" s="95"/>
      <c r="M687" s="96">
        <v>686</v>
      </c>
      <c r="N687" s="119">
        <v>-0.5801946877026839</v>
      </c>
      <c r="O687" s="119">
        <v>0.13573296594394907</v>
      </c>
      <c r="P687" s="119">
        <v>-0.16861506746572172</v>
      </c>
      <c r="Q687" s="119">
        <v>-0.47001925974285375</v>
      </c>
      <c r="R687" s="119">
        <v>-0.66554615161461461</v>
      </c>
      <c r="S687" s="119">
        <v>-0.41518082075007867</v>
      </c>
      <c r="T687" s="119">
        <v>-0.28106012747629738</v>
      </c>
      <c r="U687" s="116">
        <v>-2.15396306572213</v>
      </c>
      <c r="V687" s="116">
        <v>1.0502730173122774</v>
      </c>
      <c r="W687" s="88">
        <v>1.2998822348433483</v>
      </c>
      <c r="X687" s="50"/>
      <c r="Y687" s="89">
        <v>686</v>
      </c>
      <c r="Z687" s="116">
        <f>(幕後結果!$AB$2+幕後結果!$AB$4*幕後結果_最佳化!$N1688)*12/3</f>
        <v>-0.76863126972588469</v>
      </c>
      <c r="AA687" s="116">
        <f>(幕後結果!$AC$2+幕後結果!$AC$4*幕後結果_最佳化!$O1688)*12/3</f>
        <v>-1.2412790158428688</v>
      </c>
      <c r="AB687" s="116">
        <f>(幕後結果!$AD$2+幕後結果!$AD$4*幕後結果_最佳化!$P1688)*12/3</f>
        <v>0.1554004294797724</v>
      </c>
      <c r="AC687" s="116">
        <f>(幕後結果!$AE$2+幕後結果!$AE$4*幕後結果_最佳化!$Q1688)*12/3</f>
        <v>0.49620082651923886</v>
      </c>
      <c r="AD687" s="116">
        <f>(幕後結果!$AF$2+幕後結果!$AF$4*幕後結果_最佳化!$R1688)*12/3</f>
        <v>-0.54580567232045907</v>
      </c>
      <c r="AE687" s="116">
        <f>(幕後結果!$AG$2+幕後結果!$AG$4*幕後結果_最佳化!$S1688)*12/3</f>
        <v>-0.41513695318480676</v>
      </c>
      <c r="AF687" s="116">
        <f>(幕後結果!$AH$2+幕後結果!$AH$4*幕後結果_最佳化!$T1688)*12/3</f>
        <v>0.68292766487025902</v>
      </c>
      <c r="AG687" s="116">
        <f>(幕後結果!$AI$2+幕後結果!$AI$4*幕後結果_最佳化!$U1688)*12/3</f>
        <v>-3.7563078972180577</v>
      </c>
      <c r="AH687" s="116">
        <f>(幕後結果!$AJ$2+幕後結果!$AJ$4*幕後結果_最佳化!$V1688)*12/3</f>
        <v>0.38956197500733775</v>
      </c>
      <c r="AI687" s="90">
        <f>(幕後結果!$AK$2+幕後結果!$AK$4*幕後結果_最佳化!$W1688)*12/3</f>
        <v>-0.19729933338781228</v>
      </c>
      <c r="AJ687" s="50"/>
      <c r="AK687" s="50"/>
      <c r="AL687" s="50"/>
      <c r="AM687" s="98">
        <v>686</v>
      </c>
      <c r="AN687" s="116">
        <f t="shared" si="131"/>
        <v>0.15072316387382081</v>
      </c>
      <c r="AO687" s="116">
        <f t="shared" si="132"/>
        <v>0.14142355992548306</v>
      </c>
      <c r="AP687" s="116">
        <f t="shared" si="133"/>
        <v>0.2046069906092077</v>
      </c>
      <c r="AQ687" s="116">
        <f t="shared" si="134"/>
        <v>2.9838346846163086E-2</v>
      </c>
      <c r="AR687" s="116">
        <f t="shared" si="135"/>
        <v>7.6077554880749437E-2</v>
      </c>
      <c r="AS687" s="116">
        <f t="shared" si="136"/>
        <v>5.8109342373466669E-2</v>
      </c>
      <c r="AT687" s="116">
        <f t="shared" si="137"/>
        <v>1.707524872745866E-2</v>
      </c>
      <c r="AU687" s="116">
        <f t="shared" si="138"/>
        <v>6.4245121658677184E-2</v>
      </c>
      <c r="AV687" s="116">
        <f t="shared" si="139"/>
        <v>0.11711417717140549</v>
      </c>
      <c r="AW687" s="116">
        <f t="shared" si="140"/>
        <v>0.14078649393356824</v>
      </c>
      <c r="AX687" s="116">
        <f t="shared" si="141"/>
        <v>1.0000000000000004</v>
      </c>
      <c r="AY687" s="116">
        <f>SUMPRODUCT(AN687:AW687,幕後結果_最佳化!$Z$1005:$AI$1005)</f>
        <v>-0.13824145225873999</v>
      </c>
      <c r="AZ687" s="116">
        <f>(SUMPRODUCT(AN687:AW687,MMULT(AN687:AW687,幕後結果!$AB$9:$AK$18)))*252</f>
        <v>5.3295024161432593E-2</v>
      </c>
      <c r="BA687" s="116">
        <f t="shared" si="142"/>
        <v>0.23085715098612949</v>
      </c>
      <c r="BB687" s="92">
        <f t="shared" si="143"/>
        <v>-0.78464735220449566</v>
      </c>
      <c r="BC687" s="50"/>
      <c r="BD687" s="50"/>
    </row>
    <row r="688" spans="1:56">
      <c r="A688" s="85">
        <v>687</v>
      </c>
      <c r="B688" s="116">
        <v>0.94955431575118254</v>
      </c>
      <c r="C688" s="116">
        <v>0.44493350281592003</v>
      </c>
      <c r="D688" s="116">
        <v>8.9525389253202858E-2</v>
      </c>
      <c r="E688" s="116">
        <v>0.24405664580304709</v>
      </c>
      <c r="F688" s="116">
        <v>0.87374422058477608</v>
      </c>
      <c r="G688" s="116">
        <v>0.3470706111276689</v>
      </c>
      <c r="H688" s="116">
        <v>0.39823921333707202</v>
      </c>
      <c r="I688" s="116">
        <v>0.4222585386400135</v>
      </c>
      <c r="J688" s="116">
        <v>0.38936061132554145</v>
      </c>
      <c r="K688" s="94">
        <v>0.66204653943228298</v>
      </c>
      <c r="L688" s="95"/>
      <c r="M688" s="96">
        <v>687</v>
      </c>
      <c r="N688" s="119">
        <v>1.6405475584824258</v>
      </c>
      <c r="O688" s="119">
        <v>-0.13847249545771975</v>
      </c>
      <c r="P688" s="119">
        <v>-1.3436834277993617</v>
      </c>
      <c r="Q688" s="119">
        <v>-0.69331276873190584</v>
      </c>
      <c r="R688" s="119">
        <v>1.1442702940750693</v>
      </c>
      <c r="S688" s="119">
        <v>-0.3932413628910047</v>
      </c>
      <c r="T688" s="119">
        <v>-0.25790733129379795</v>
      </c>
      <c r="U688" s="116">
        <v>-0.19611893343800046</v>
      </c>
      <c r="V688" s="116">
        <v>-0.28098588939442531</v>
      </c>
      <c r="W688" s="88">
        <v>0.41805497808064429</v>
      </c>
      <c r="X688" s="50"/>
      <c r="Y688" s="89">
        <v>687</v>
      </c>
      <c r="Z688" s="116">
        <f>(幕後結果!$AB$2+幕後結果!$AB$4*幕後結果_最佳化!$N1689)*12/3</f>
        <v>1.9885321474082602</v>
      </c>
      <c r="AA688" s="116">
        <f>(幕後結果!$AC$2+幕後結果!$AC$4*幕後結果_最佳化!$O1689)*12/3</f>
        <v>-1.4262047849962911</v>
      </c>
      <c r="AB688" s="116">
        <f>(幕後結果!$AD$2+幕後結果!$AD$4*幕後結果_最佳化!$P1689)*12/3</f>
        <v>-0.22114875200129214</v>
      </c>
      <c r="AC688" s="116">
        <f>(幕後結果!$AE$2+幕後結果!$AE$4*幕後結果_最佳化!$Q1689)*12/3</f>
        <v>0.14210466391229992</v>
      </c>
      <c r="AD688" s="116">
        <f>(幕後結果!$AF$2+幕後結果!$AF$4*幕後結果_最佳化!$R1689)*12/3</f>
        <v>0.42329127272508749</v>
      </c>
      <c r="AE688" s="116">
        <f>(幕後結果!$AG$2+幕後結果!$AG$4*幕後結果_最佳化!$S1689)*12/3</f>
        <v>-0.16039980091968103</v>
      </c>
      <c r="AF688" s="116">
        <f>(幕後結果!$AH$2+幕後結果!$AH$4*幕後結果_最佳化!$T1689)*12/3</f>
        <v>1.5555891425715853</v>
      </c>
      <c r="AG688" s="116">
        <f>(幕後結果!$AI$2+幕後結果!$AI$4*幕後結果_最佳化!$U1689)*12/3</f>
        <v>-3.6562612393427729E-2</v>
      </c>
      <c r="AH688" s="116">
        <f>(幕後結果!$AJ$2+幕後結果!$AJ$4*幕後結果_最佳化!$V1689)*12/3</f>
        <v>6.8068378267618676E-2</v>
      </c>
      <c r="AI688" s="90">
        <f>(幕後結果!$AK$2+幕後結果!$AK$4*幕後結果_最佳化!$W1689)*12/3</f>
        <v>0.1902014820068593</v>
      </c>
      <c r="AJ688" s="50"/>
      <c r="AK688" s="50"/>
      <c r="AL688" s="50"/>
      <c r="AM688" s="98">
        <v>687</v>
      </c>
      <c r="AN688" s="116">
        <f t="shared" si="131"/>
        <v>0.12714128083038892</v>
      </c>
      <c r="AO688" s="116">
        <f t="shared" si="132"/>
        <v>9.82369961631748E-2</v>
      </c>
      <c r="AP688" s="116">
        <f t="shared" si="133"/>
        <v>0.1487409838830786</v>
      </c>
      <c r="AQ688" s="116">
        <f t="shared" si="134"/>
        <v>1.6269900246978518E-2</v>
      </c>
      <c r="AR688" s="116">
        <f t="shared" si="135"/>
        <v>8.0796745205254927E-2</v>
      </c>
      <c r="AS688" s="116">
        <f t="shared" si="136"/>
        <v>0.12641999028365847</v>
      </c>
      <c r="AT688" s="116">
        <f t="shared" si="137"/>
        <v>9.1752968872875831E-2</v>
      </c>
      <c r="AU688" s="116">
        <f t="shared" si="138"/>
        <v>0.15037291949859399</v>
      </c>
      <c r="AV688" s="116">
        <f t="shared" si="139"/>
        <v>8.9058715345739392E-2</v>
      </c>
      <c r="AW688" s="116">
        <f t="shared" si="140"/>
        <v>7.1209499670256637E-2</v>
      </c>
      <c r="AX688" s="116">
        <f t="shared" si="141"/>
        <v>1</v>
      </c>
      <c r="AY688" s="116">
        <f>SUMPRODUCT(AN688:AW688,幕後結果_最佳化!$Z$1005:$AI$1005)</f>
        <v>-5.4020050953708793E-2</v>
      </c>
      <c r="AZ688" s="116">
        <f>(SUMPRODUCT(AN688:AW688,MMULT(AN688:AW688,幕後結果!$AB$9:$AK$18)))*252</f>
        <v>5.2307620635861321E-2</v>
      </c>
      <c r="BA688" s="116">
        <f t="shared" si="142"/>
        <v>0.22870859327069745</v>
      </c>
      <c r="BB688" s="92">
        <f t="shared" si="143"/>
        <v>-0.42377091987529775</v>
      </c>
      <c r="BC688" s="50"/>
      <c r="BD688" s="50"/>
    </row>
    <row r="689" spans="1:56">
      <c r="A689" s="85">
        <v>688</v>
      </c>
      <c r="B689" s="116">
        <v>0.98834071954224489</v>
      </c>
      <c r="C689" s="116">
        <v>0.31227721045817147</v>
      </c>
      <c r="D689" s="116">
        <v>0.39279115206637605</v>
      </c>
      <c r="E689" s="116">
        <v>0.14915895673726975</v>
      </c>
      <c r="F689" s="116">
        <v>0.19896746242823515</v>
      </c>
      <c r="G689" s="116">
        <v>0.2041733752550472</v>
      </c>
      <c r="H689" s="116">
        <v>0.33766673797962343</v>
      </c>
      <c r="I689" s="116">
        <v>0.95648847008092019</v>
      </c>
      <c r="J689" s="116">
        <v>0.27832810874987479</v>
      </c>
      <c r="K689" s="94">
        <v>0.26728572149469887</v>
      </c>
      <c r="L689" s="95"/>
      <c r="M689" s="96">
        <v>688</v>
      </c>
      <c r="N689" s="119">
        <v>2.268174698781368</v>
      </c>
      <c r="O689" s="119">
        <v>-0.48940581374964887</v>
      </c>
      <c r="P689" s="119">
        <v>-0.27205165178072005</v>
      </c>
      <c r="Q689" s="119">
        <v>-1.0400473267586097</v>
      </c>
      <c r="R689" s="119">
        <v>-0.84531511362969369</v>
      </c>
      <c r="S689" s="119">
        <v>-0.82680649077317925</v>
      </c>
      <c r="T689" s="119">
        <v>-0.41883944369882886</v>
      </c>
      <c r="U689" s="116">
        <v>1.7113145607305602</v>
      </c>
      <c r="V689" s="116">
        <v>-0.58781538307491465</v>
      </c>
      <c r="W689" s="88">
        <v>-0.62104283023808149</v>
      </c>
      <c r="X689" s="50"/>
      <c r="Y689" s="89">
        <v>688</v>
      </c>
      <c r="Z689" s="116">
        <f>(幕後結果!$AB$2+幕後結果!$AB$4*幕後結果_最佳化!$N1690)*12/3</f>
        <v>2.7677628725432655</v>
      </c>
      <c r="AA689" s="116">
        <f>(幕後結果!$AC$2+幕後結果!$AC$4*幕後結果_最佳化!$O1690)*12/3</f>
        <v>-1.8552850599979915</v>
      </c>
      <c r="AB689" s="116">
        <f>(幕後結果!$AD$2+幕後結果!$AD$4*幕後結果_最佳化!$P1690)*12/3</f>
        <v>0.86021277067655111</v>
      </c>
      <c r="AC689" s="116">
        <f>(幕後結果!$AE$2+幕後結果!$AE$4*幕後結果_最佳化!$Q1690)*12/3</f>
        <v>0.11995721534735571</v>
      </c>
      <c r="AD689" s="116">
        <f>(幕後結果!$AF$2+幕後結果!$AF$4*幕後結果_最佳化!$R1690)*12/3</f>
        <v>-0.90208725272793089</v>
      </c>
      <c r="AE689" s="116">
        <f>(幕後結果!$AG$2+幕後結果!$AG$4*幕後結果_最佳化!$S1690)*12/3</f>
        <v>-0.62028126402697847</v>
      </c>
      <c r="AF689" s="116">
        <f>(幕後結果!$AH$2+幕後結果!$AH$4*幕後結果_最佳化!$T1690)*12/3</f>
        <v>1.2354461835628843</v>
      </c>
      <c r="AG689" s="116">
        <f>(幕後結果!$AI$2+幕後結果!$AI$4*幕後結果_最佳化!$U1690)*12/3</f>
        <v>2.1403878894438062</v>
      </c>
      <c r="AH689" s="116">
        <f>(幕後結果!$AJ$2+幕後結果!$AJ$4*幕後結果_最佳化!$V1690)*12/3</f>
        <v>2.6279253003570757E-3</v>
      </c>
      <c r="AI689" s="90">
        <f>(幕後結果!$AK$2+幕後結果!$AK$4*幕後結果_最佳化!$W1690)*12/3</f>
        <v>-0.53837662641159578</v>
      </c>
      <c r="AJ689" s="50"/>
      <c r="AK689" s="50"/>
      <c r="AL689" s="50"/>
      <c r="AM689" s="98">
        <v>688</v>
      </c>
      <c r="AN689" s="116">
        <f t="shared" si="131"/>
        <v>0.16209079090047671</v>
      </c>
      <c r="AO689" s="116">
        <f t="shared" si="132"/>
        <v>9.0841441888284274E-3</v>
      </c>
      <c r="AP689" s="116">
        <f t="shared" si="133"/>
        <v>1.6805030812297863E-2</v>
      </c>
      <c r="AQ689" s="116">
        <f t="shared" si="134"/>
        <v>0.22199873118615393</v>
      </c>
      <c r="AR689" s="116">
        <f t="shared" si="135"/>
        <v>0.122305096404562</v>
      </c>
      <c r="AS689" s="116">
        <f t="shared" si="136"/>
        <v>1.0386367530847818E-2</v>
      </c>
      <c r="AT689" s="116">
        <f t="shared" si="137"/>
        <v>0.13108173888389851</v>
      </c>
      <c r="AU689" s="116">
        <f t="shared" si="138"/>
        <v>0.22677893100559723</v>
      </c>
      <c r="AV689" s="116">
        <f t="shared" si="139"/>
        <v>2.4948227877569382E-2</v>
      </c>
      <c r="AW689" s="116">
        <f t="shared" si="140"/>
        <v>7.4520941209768099E-2</v>
      </c>
      <c r="AX689" s="116">
        <f t="shared" si="141"/>
        <v>1</v>
      </c>
      <c r="AY689" s="116">
        <f>SUMPRODUCT(AN689:AW689,幕後結果_最佳化!$Z$1005:$AI$1005)</f>
        <v>0.11939648672946643</v>
      </c>
      <c r="AZ689" s="116">
        <f>(SUMPRODUCT(AN689:AW689,MMULT(AN689:AW689,幕後結果!$AB$9:$AK$18)))*252</f>
        <v>5.3061236201159115E-2</v>
      </c>
      <c r="BA689" s="116">
        <f t="shared" si="142"/>
        <v>0.2303502468007341</v>
      </c>
      <c r="BB689" s="92">
        <f t="shared" si="143"/>
        <v>0.33208771334914261</v>
      </c>
      <c r="BC689" s="50"/>
      <c r="BD689" s="50"/>
    </row>
    <row r="690" spans="1:56">
      <c r="A690" s="85">
        <v>689</v>
      </c>
      <c r="B690" s="116">
        <v>0.90638101398893878</v>
      </c>
      <c r="C690" s="116">
        <v>0.80783822755354961</v>
      </c>
      <c r="D690" s="116">
        <v>0.10547634722705856</v>
      </c>
      <c r="E690" s="116">
        <v>0.27117383713082588</v>
      </c>
      <c r="F690" s="116">
        <v>0.64368087862875911</v>
      </c>
      <c r="G690" s="116">
        <v>0.5196444133223963</v>
      </c>
      <c r="H690" s="116">
        <v>0.65404706700116244</v>
      </c>
      <c r="I690" s="116">
        <v>5.4454071818526018E-2</v>
      </c>
      <c r="J690" s="116">
        <v>0.40137836429613438</v>
      </c>
      <c r="K690" s="94">
        <v>0.82195104129146102</v>
      </c>
      <c r="L690" s="95"/>
      <c r="M690" s="96">
        <v>689</v>
      </c>
      <c r="N690" s="119">
        <v>1.3187940558510627</v>
      </c>
      <c r="O690" s="119">
        <v>0.86995765648506451</v>
      </c>
      <c r="P690" s="119">
        <v>-1.2509500702698455</v>
      </c>
      <c r="Q690" s="119">
        <v>-0.60926670206758038</v>
      </c>
      <c r="R690" s="119">
        <v>0.36831516946523318</v>
      </c>
      <c r="S690" s="119">
        <v>4.9261157983242362E-2</v>
      </c>
      <c r="T690" s="119">
        <v>0.39626998665011087</v>
      </c>
      <c r="U690" s="116">
        <v>-1.6031200887834933</v>
      </c>
      <c r="V690" s="116">
        <v>-0.24978098100803517</v>
      </c>
      <c r="W690" s="88">
        <v>0.92282594571196686</v>
      </c>
      <c r="X690" s="50"/>
      <c r="Y690" s="89">
        <v>689</v>
      </c>
      <c r="Z690" s="116">
        <f>(幕後結果!$AB$2+幕後結果!$AB$4*幕後結果_最佳化!$N1691)*12/3</f>
        <v>1.5890589585166113</v>
      </c>
      <c r="AA690" s="116">
        <f>(幕後結果!$AC$2+幕後結果!$AC$4*幕後結果_最佳化!$O1691)*12/3</f>
        <v>-6.4470069911207295E-2</v>
      </c>
      <c r="AB690" s="116">
        <f>(幕後結果!$AD$2+幕後結果!$AD$4*幕後結果_最佳化!$P1691)*12/3</f>
        <v>-0.13533190782479765</v>
      </c>
      <c r="AC690" s="116">
        <f>(幕後結果!$AE$2+幕後結果!$AE$4*幕後結果_最佳化!$Q1691)*12/3</f>
        <v>0.38022923355674515</v>
      </c>
      <c r="AD690" s="116">
        <f>(幕後結果!$AF$2+幕後結果!$AF$4*幕後結果_最佳化!$R1691)*12/3</f>
        <v>4.0587341166040264E-2</v>
      </c>
      <c r="AE690" s="116">
        <f>(幕後結果!$AG$2+幕後結果!$AG$4*幕後結果_最佳化!$S1691)*12/3</f>
        <v>0.34120089635638995</v>
      </c>
      <c r="AF690" s="116">
        <f>(幕後結果!$AH$2+幕後結果!$AH$4*幕後結果_最佳化!$T1691)*12/3</f>
        <v>1.8804942435149254</v>
      </c>
      <c r="AG690" s="116">
        <f>(幕後結果!$AI$2+幕後結果!$AI$4*幕後結果_最佳化!$U1691)*12/3</f>
        <v>-1.9815797690750145</v>
      </c>
      <c r="AH690" s="116">
        <f>(幕後結果!$AJ$2+幕後結果!$AJ$4*幕後結果_最佳化!$V1691)*12/3</f>
        <v>0.25849462359709219</v>
      </c>
      <c r="AI690" s="90">
        <f>(幕後結果!$AK$2+幕後結果!$AK$4*幕後結果_最佳化!$W1691)*12/3</f>
        <v>0.37367473979305338</v>
      </c>
      <c r="AJ690" s="50"/>
      <c r="AK690" s="50"/>
      <c r="AL690" s="50"/>
      <c r="AM690" s="98">
        <v>689</v>
      </c>
      <c r="AN690" s="116">
        <f t="shared" si="131"/>
        <v>0.12140531328453634</v>
      </c>
      <c r="AO690" s="116">
        <f t="shared" si="132"/>
        <v>0.11144874890919765</v>
      </c>
      <c r="AP690" s="116">
        <f t="shared" si="133"/>
        <v>2.3714614554394789E-2</v>
      </c>
      <c r="AQ690" s="116">
        <f t="shared" si="134"/>
        <v>8.0581745491161271E-3</v>
      </c>
      <c r="AR690" s="116">
        <f t="shared" si="135"/>
        <v>8.6598187875819077E-2</v>
      </c>
      <c r="AS690" s="116">
        <f t="shared" si="136"/>
        <v>0.12190744791751851</v>
      </c>
      <c r="AT690" s="116">
        <f t="shared" si="137"/>
        <v>9.0764281125824214E-2</v>
      </c>
      <c r="AU690" s="116">
        <f t="shared" si="138"/>
        <v>0.1540991121663185</v>
      </c>
      <c r="AV690" s="116">
        <f t="shared" si="139"/>
        <v>0.1647063535776338</v>
      </c>
      <c r="AW690" s="116">
        <f t="shared" si="140"/>
        <v>0.11729776603964107</v>
      </c>
      <c r="AX690" s="116">
        <f t="shared" si="141"/>
        <v>1</v>
      </c>
      <c r="AY690" s="116">
        <f>SUMPRODUCT(AN690:AW690,幕後結果_最佳化!$Z$1005:$AI$1005)</f>
        <v>-0.15041915453241017</v>
      </c>
      <c r="AZ690" s="116">
        <f>(SUMPRODUCT(AN690:AW690,MMULT(AN690:AW690,幕後結果!$AB$9:$AK$18)))*252</f>
        <v>5.2769833807859226E-2</v>
      </c>
      <c r="BA690" s="116">
        <f t="shared" si="142"/>
        <v>0.22971685573300715</v>
      </c>
      <c r="BB690" s="92">
        <f t="shared" si="143"/>
        <v>-0.84155406844458591</v>
      </c>
      <c r="BC690" s="50"/>
      <c r="BD690" s="50"/>
    </row>
    <row r="691" spans="1:56">
      <c r="A691" s="85">
        <v>690</v>
      </c>
      <c r="B691" s="116">
        <v>4.3244805524976115E-2</v>
      </c>
      <c r="C691" s="116">
        <v>0.69280797149498108</v>
      </c>
      <c r="D691" s="116">
        <v>0.85390342950682574</v>
      </c>
      <c r="E691" s="116">
        <v>0.99599537227505719</v>
      </c>
      <c r="F691" s="116">
        <v>0.69922581427460506</v>
      </c>
      <c r="G691" s="116">
        <v>3.7161129449196473E-2</v>
      </c>
      <c r="H691" s="116">
        <v>0.37048992022322813</v>
      </c>
      <c r="I691" s="116">
        <v>0.79665090600658228</v>
      </c>
      <c r="J691" s="116">
        <v>0.83528845128946339</v>
      </c>
      <c r="K691" s="94">
        <v>1.1325710062752847E-3</v>
      </c>
      <c r="L691" s="95"/>
      <c r="M691" s="96">
        <v>690</v>
      </c>
      <c r="N691" s="116">
        <v>-1.7142130172751697</v>
      </c>
      <c r="O691" s="116">
        <v>0.50382542840858158</v>
      </c>
      <c r="P691" s="116">
        <v>1.0533226510426446</v>
      </c>
      <c r="Q691" s="116">
        <v>2.651679387813247</v>
      </c>
      <c r="R691" s="116">
        <v>0.52217517143058068</v>
      </c>
      <c r="S691" s="116">
        <v>-1.784624412480686</v>
      </c>
      <c r="T691" s="116">
        <v>-0.33055606073167654</v>
      </c>
      <c r="U691" s="116">
        <v>0.82971809551497389</v>
      </c>
      <c r="V691" s="116">
        <v>0.97527655378559008</v>
      </c>
      <c r="W691" s="88">
        <v>-3.0530685322758302</v>
      </c>
      <c r="X691" s="50"/>
      <c r="Y691" s="89">
        <v>690</v>
      </c>
      <c r="Z691" s="116">
        <f>(幕後結果!$AB$2+幕後結果!$AB$4*幕後結果_最佳化!$N1692)*12/3</f>
        <v>-2.1765721768833766</v>
      </c>
      <c r="AA691" s="116">
        <f>(幕後結果!$AC$2+幕後結果!$AC$4*幕後結果_最佳化!$O1692)*12/3</f>
        <v>-0.83255002461982863</v>
      </c>
      <c r="AB691" s="116">
        <f>(幕後結果!$AD$2+幕後結果!$AD$4*幕後結果_最佳化!$P1692)*12/3</f>
        <v>0.90937212795967115</v>
      </c>
      <c r="AC691" s="116">
        <f>(幕後結果!$AE$2+幕後結果!$AE$4*幕後結果_最佳化!$Q1692)*12/3</f>
        <v>3.0441101968756148</v>
      </c>
      <c r="AD691" s="116">
        <f>(幕後結果!$AF$2+幕後結果!$AF$4*幕後結果_最佳化!$R1692)*12/3</f>
        <v>0.71512749638992379</v>
      </c>
      <c r="AE691" s="116">
        <f>(幕後結果!$AG$2+幕後結果!$AG$4*幕後結果_最佳化!$S1692)*12/3</f>
        <v>0.5004082719343067</v>
      </c>
      <c r="AF691" s="116">
        <f>(幕後結果!$AH$2+幕後結果!$AH$4*幕後結果_最佳化!$T1692)*12/3</f>
        <v>0.49648212241016454</v>
      </c>
      <c r="AG691" s="116">
        <f>(幕後結果!$AI$2+幕後結果!$AI$4*幕後結果_最佳化!$U1692)*12/3</f>
        <v>-0.83591356349403989</v>
      </c>
      <c r="AH691" s="116">
        <f>(幕後結果!$AJ$2+幕後結果!$AJ$4*幕後結果_最佳化!$V1692)*12/3</f>
        <v>0.89639043036845834</v>
      </c>
      <c r="AI691" s="90">
        <f>(幕後結果!$AK$2+幕後結果!$AK$4*幕後結果_最佳化!$W1692)*12/3</f>
        <v>-1.9406190606158351</v>
      </c>
      <c r="AJ691" s="50"/>
      <c r="AK691" s="50"/>
      <c r="AL691" s="50"/>
      <c r="AM691" s="98">
        <v>690</v>
      </c>
      <c r="AN691" s="120">
        <f t="shared" si="131"/>
        <v>9.1833608644223547E-2</v>
      </c>
      <c r="AO691" s="120">
        <f t="shared" si="132"/>
        <v>2.1910825616292508E-2</v>
      </c>
      <c r="AP691" s="120">
        <f t="shared" si="133"/>
        <v>0.24476528194726629</v>
      </c>
      <c r="AQ691" s="120">
        <f t="shared" si="134"/>
        <v>0.20108672671326253</v>
      </c>
      <c r="AR691" s="120">
        <f t="shared" si="135"/>
        <v>9.2293426006008816E-2</v>
      </c>
      <c r="AS691" s="120">
        <f t="shared" si="136"/>
        <v>1.3326426801172563E-2</v>
      </c>
      <c r="AT691" s="120">
        <f t="shared" si="137"/>
        <v>0.19811484632360946</v>
      </c>
      <c r="AU691" s="120">
        <f t="shared" si="138"/>
        <v>1.3739348308962247E-2</v>
      </c>
      <c r="AV691" s="120">
        <f t="shared" si="139"/>
        <v>0.12175099815218304</v>
      </c>
      <c r="AW691" s="120">
        <f t="shared" si="140"/>
        <v>1.1785114870191825E-3</v>
      </c>
      <c r="AX691" s="120">
        <f t="shared" si="141"/>
        <v>1.0000000000000002</v>
      </c>
      <c r="AY691" s="120">
        <f>SUMPRODUCT(AN691:AW691,幕後結果_最佳化!$Z$1005:$AI$1005)</f>
        <v>0.49057593683269191</v>
      </c>
      <c r="AZ691" s="120">
        <f>(SUMPRODUCT(AN691:AW691,MMULT(AN691:AW691,幕後結果!$AB$9:$AK$18)))*252</f>
        <v>4.6943810513014515E-2</v>
      </c>
      <c r="BA691" s="120">
        <f t="shared" si="142"/>
        <v>0.21666520374304341</v>
      </c>
      <c r="BB691" s="115">
        <f t="shared" si="143"/>
        <v>2.0662105824967556</v>
      </c>
      <c r="BC691" s="50"/>
      <c r="BD691" s="50"/>
    </row>
    <row r="692" spans="1:56">
      <c r="A692" s="85">
        <v>691</v>
      </c>
      <c r="B692" s="116">
        <v>0.54655767387292498</v>
      </c>
      <c r="C692" s="116">
        <v>0.71047111686476194</v>
      </c>
      <c r="D692" s="116">
        <v>0.23537492284145523</v>
      </c>
      <c r="E692" s="116">
        <v>0.26040716051457236</v>
      </c>
      <c r="F692" s="116">
        <v>0.97271113064238346</v>
      </c>
      <c r="G692" s="116">
        <v>0.17302447056292247</v>
      </c>
      <c r="H692" s="116">
        <v>0.7554801389648591</v>
      </c>
      <c r="I692" s="116">
        <v>0.88838026057868213</v>
      </c>
      <c r="J692" s="116">
        <v>0.20277655275455042</v>
      </c>
      <c r="K692" s="94">
        <v>0.12389837915870161</v>
      </c>
      <c r="L692" s="95"/>
      <c r="M692" s="96">
        <v>691</v>
      </c>
      <c r="N692" s="119">
        <v>0.11696895832765856</v>
      </c>
      <c r="O692" s="119">
        <v>0.55476155541853189</v>
      </c>
      <c r="P692" s="119">
        <v>-0.72125953944771648</v>
      </c>
      <c r="Q692" s="119">
        <v>-0.64209065831673373</v>
      </c>
      <c r="R692" s="119">
        <v>1.9222227236030078</v>
      </c>
      <c r="S692" s="119">
        <v>-0.94228071078753795</v>
      </c>
      <c r="T692" s="119">
        <v>0.69183696154781638</v>
      </c>
      <c r="U692" s="116">
        <v>1.2179591967455834</v>
      </c>
      <c r="V692" s="116">
        <v>-0.83174462632400781</v>
      </c>
      <c r="W692" s="88">
        <v>-1.1557174251412532</v>
      </c>
      <c r="X692" s="50"/>
      <c r="Y692" s="89">
        <v>691</v>
      </c>
      <c r="Z692" s="116">
        <f>(幕後結果!$AB$2+幕後結果!$AB$4*幕後結果_最佳化!$N1693)*12/3</f>
        <v>9.6932531698053562E-2</v>
      </c>
      <c r="AA692" s="116">
        <f>(幕後結果!$AC$2+幕後結果!$AC$4*幕後結果_最佳化!$O1693)*12/3</f>
        <v>-0.60325394594615545</v>
      </c>
      <c r="AB692" s="116">
        <f>(幕後結果!$AD$2+幕後結果!$AD$4*幕後結果_最佳化!$P1693)*12/3</f>
        <v>-7.062853675062275E-2</v>
      </c>
      <c r="AC692" s="116">
        <f>(幕後結果!$AE$2+幕後結果!$AE$4*幕後結果_最佳化!$Q1693)*12/3</f>
        <v>0.35517191646087509</v>
      </c>
      <c r="AD692" s="116">
        <f>(幕後結果!$AF$2+幕後結果!$AF$4*幕後結果_最佳化!$R1693)*12/3</f>
        <v>1.1459053411750519</v>
      </c>
      <c r="AE692" s="116">
        <f>(幕後結果!$AG$2+幕後結果!$AG$4*幕後結果_最佳化!$S1693)*12/3</f>
        <v>-0.48805775132153895</v>
      </c>
      <c r="AF692" s="116">
        <f>(幕後結果!$AH$2+幕後結果!$AH$4*幕後結果_最佳化!$T1693)*12/3</f>
        <v>2.325201255082729</v>
      </c>
      <c r="AG692" s="116">
        <f>(幕後結果!$AI$2+幕後結果!$AI$4*幕後結果_最佳化!$U1693)*12/3</f>
        <v>0.89383889989413312</v>
      </c>
      <c r="AH692" s="116">
        <f>(幕後結果!$AJ$2+幕後結果!$AJ$4*幕後結果_最佳化!$V1693)*12/3</f>
        <v>0.10108554579052131</v>
      </c>
      <c r="AI692" s="90">
        <f>(幕後結果!$AK$2+幕後結果!$AK$4*幕後結果_最佳化!$W1693)*12/3</f>
        <v>-0.58050622969368493</v>
      </c>
      <c r="AJ692" s="50"/>
      <c r="AK692" s="50"/>
      <c r="AL692" s="50"/>
      <c r="AM692" s="98">
        <v>691</v>
      </c>
      <c r="AN692" s="116">
        <f t="shared" si="131"/>
        <v>2.8191386333771766E-2</v>
      </c>
      <c r="AO692" s="116">
        <f t="shared" si="132"/>
        <v>2.9921054637607913E-2</v>
      </c>
      <c r="AP692" s="116">
        <f t="shared" si="133"/>
        <v>7.9174721055029609E-2</v>
      </c>
      <c r="AQ692" s="116">
        <f t="shared" si="134"/>
        <v>7.1372027079679171E-2</v>
      </c>
      <c r="AR692" s="116">
        <f t="shared" si="135"/>
        <v>4.0289046382489618E-2</v>
      </c>
      <c r="AS692" s="116">
        <f t="shared" si="136"/>
        <v>0.23127803119692658</v>
      </c>
      <c r="AT692" s="116">
        <f t="shared" si="137"/>
        <v>0.1593650758399914</v>
      </c>
      <c r="AU692" s="116">
        <f t="shared" si="138"/>
        <v>0.10290119711747973</v>
      </c>
      <c r="AV692" s="116">
        <f t="shared" si="139"/>
        <v>0.18399199782127315</v>
      </c>
      <c r="AW692" s="116">
        <f t="shared" si="140"/>
        <v>7.3515462535750947E-2</v>
      </c>
      <c r="AX692" s="116">
        <f t="shared" si="141"/>
        <v>0.99999999999999978</v>
      </c>
      <c r="AY692" s="116">
        <f>SUMPRODUCT(AN692:AW692,幕後結果_最佳化!$Z$1005:$AI$1005)</f>
        <v>0.22725993557301655</v>
      </c>
      <c r="AZ692" s="116">
        <f>(SUMPRODUCT(AN692:AW692,MMULT(AN692:AW692,幕後結果!$AB$9:$AK$18)))*252</f>
        <v>4.7906416524300929E-2</v>
      </c>
      <c r="BA692" s="116">
        <f t="shared" si="142"/>
        <v>0.21887534471543599</v>
      </c>
      <c r="BB692" s="92">
        <f t="shared" si="143"/>
        <v>0.84230563206059794</v>
      </c>
      <c r="BC692" s="50"/>
      <c r="BD692" s="50"/>
    </row>
    <row r="693" spans="1:56">
      <c r="A693" s="85">
        <v>692</v>
      </c>
      <c r="B693" s="116">
        <v>0.69940230488069677</v>
      </c>
      <c r="C693" s="116">
        <v>0.11872566001932405</v>
      </c>
      <c r="D693" s="116">
        <v>0.26881963516391183</v>
      </c>
      <c r="E693" s="116">
        <v>0.94839483224624899</v>
      </c>
      <c r="F693" s="116">
        <v>0.98162336507439907</v>
      </c>
      <c r="G693" s="116">
        <v>0.67456159526980919</v>
      </c>
      <c r="H693" s="116">
        <v>0.60036557783499522</v>
      </c>
      <c r="I693" s="116">
        <v>0.49831109456706102</v>
      </c>
      <c r="J693" s="116">
        <v>0.35380212119430965</v>
      </c>
      <c r="K693" s="94">
        <v>0.25000754279394277</v>
      </c>
      <c r="L693" s="95"/>
      <c r="M693" s="96">
        <v>692</v>
      </c>
      <c r="N693" s="119">
        <v>0.5226822530990306</v>
      </c>
      <c r="O693" s="119">
        <v>-1.1813812075129873</v>
      </c>
      <c r="P693" s="119">
        <v>-0.61638678921247747</v>
      </c>
      <c r="Q693" s="119">
        <v>1.6294852469727334</v>
      </c>
      <c r="R693" s="119">
        <v>2.0884942910076738</v>
      </c>
      <c r="S693" s="119">
        <v>0.45254444638063956</v>
      </c>
      <c r="T693" s="119">
        <v>0.25429346985692303</v>
      </c>
      <c r="U693" s="116">
        <v>-4.2334707569197027E-3</v>
      </c>
      <c r="V693" s="116">
        <v>-0.37507560077017155</v>
      </c>
      <c r="W693" s="88">
        <v>-0.67446601423121477</v>
      </c>
      <c r="X693" s="50"/>
      <c r="Y693" s="89">
        <v>692</v>
      </c>
      <c r="Z693" s="116">
        <f>(幕後結果!$AB$2+幕後結果!$AB$4*幕後結果_最佳化!$N1694)*12/3</f>
        <v>0.60064603384365389</v>
      </c>
      <c r="AA693" s="116">
        <f>(幕後結果!$AC$2+幕後結果!$AC$4*幕後結果_最佳化!$O1694)*12/3</f>
        <v>-2.9605348566641627</v>
      </c>
      <c r="AB693" s="116">
        <f>(幕後結果!$AD$2+幕後結果!$AD$4*幕後結果_最佳化!$P1694)*12/3</f>
        <v>-3.3952079448820949E-2</v>
      </c>
      <c r="AC693" s="116">
        <f>(幕後結果!$AE$2+幕後結果!$AE$4*幕後結果_最佳化!$Q1694)*12/3</f>
        <v>1.7509078002649472</v>
      </c>
      <c r="AD693" s="116">
        <f>(幕後結果!$AF$2+幕後結果!$AF$4*幕後結果_最佳化!$R1694)*12/3</f>
        <v>1.250296477576176</v>
      </c>
      <c r="AE693" s="116">
        <f>(幕後結果!$AG$2+幕後結果!$AG$4*幕後結果_最佳化!$S1694)*12/3</f>
        <v>1.4563460597943962</v>
      </c>
      <c r="AF693" s="116">
        <f>(幕後結果!$AH$2+幕後結果!$AH$4*幕後結果_最佳化!$T1694)*12/3</f>
        <v>1.7893411730310502</v>
      </c>
      <c r="AG693" s="116">
        <f>(幕後結果!$AI$2+幕後結果!$AI$4*幕後結果_最佳化!$U1694)*12/3</f>
        <v>-0.17113046856789527</v>
      </c>
      <c r="AH693" s="116">
        <f>(幕後結果!$AJ$2+幕後結果!$AJ$4*幕後結果_最佳化!$V1694)*12/3</f>
        <v>-0.2126391515348629</v>
      </c>
      <c r="AI693" s="90">
        <f>(幕後結果!$AK$2+幕後結果!$AK$4*幕後結果_最佳化!$W1694)*12/3</f>
        <v>-0.27134714436026064</v>
      </c>
      <c r="AJ693" s="50"/>
      <c r="AK693" s="50"/>
      <c r="AL693" s="50"/>
      <c r="AM693" s="98">
        <v>692</v>
      </c>
      <c r="AN693" s="116">
        <f t="shared" si="131"/>
        <v>3.6696786911259396E-2</v>
      </c>
      <c r="AO693" s="116">
        <f t="shared" si="132"/>
        <v>2.1818349535973596E-2</v>
      </c>
      <c r="AP693" s="116">
        <f t="shared" si="133"/>
        <v>0.14925185011821682</v>
      </c>
      <c r="AQ693" s="116">
        <f t="shared" si="134"/>
        <v>0.24315646535856691</v>
      </c>
      <c r="AR693" s="116">
        <f t="shared" si="135"/>
        <v>0.19427517895803828</v>
      </c>
      <c r="AS693" s="116">
        <f t="shared" si="136"/>
        <v>5.2186184197254931E-2</v>
      </c>
      <c r="AT693" s="116">
        <f t="shared" si="137"/>
        <v>0.11835911753208249</v>
      </c>
      <c r="AU693" s="116">
        <f t="shared" si="138"/>
        <v>3.5270963010380338E-2</v>
      </c>
      <c r="AV693" s="116">
        <f t="shared" si="139"/>
        <v>5.5590603076523963E-2</v>
      </c>
      <c r="AW693" s="116">
        <f t="shared" si="140"/>
        <v>9.3394501301703292E-2</v>
      </c>
      <c r="AX693" s="116">
        <f t="shared" si="141"/>
        <v>1</v>
      </c>
      <c r="AY693" s="116">
        <f>SUMPRODUCT(AN693:AW693,幕後結果_最佳化!$Z$1005:$AI$1005)</f>
        <v>0.33561555939444193</v>
      </c>
      <c r="AZ693" s="116">
        <f>(SUMPRODUCT(AN693:AW693,MMULT(AN693:AW693,幕後結果!$AB$9:$AK$18)))*252</f>
        <v>3.7480465546693049E-2</v>
      </c>
      <c r="BA693" s="116">
        <f t="shared" si="142"/>
        <v>0.19359872299861136</v>
      </c>
      <c r="BB693" s="92">
        <f t="shared" si="143"/>
        <v>1.5119705071429708</v>
      </c>
      <c r="BC693" s="50"/>
      <c r="BD693" s="50"/>
    </row>
    <row r="694" spans="1:56">
      <c r="A694" s="85">
        <v>693</v>
      </c>
      <c r="B694" s="116">
        <v>6.5537754966213946E-2</v>
      </c>
      <c r="C694" s="116">
        <v>0.34683452234743717</v>
      </c>
      <c r="D694" s="116">
        <v>0.25601996714802744</v>
      </c>
      <c r="E694" s="116">
        <v>0.88106493941283315</v>
      </c>
      <c r="F694" s="116">
        <v>0.87773307625316077</v>
      </c>
      <c r="G694" s="116">
        <v>0.75979798116730879</v>
      </c>
      <c r="H694" s="116">
        <v>0.59103328456797044</v>
      </c>
      <c r="I694" s="116">
        <v>4.8016578885619499E-2</v>
      </c>
      <c r="J694" s="116">
        <v>0.76792413381911473</v>
      </c>
      <c r="K694" s="94">
        <v>0.30949564462598378</v>
      </c>
      <c r="L694" s="95"/>
      <c r="M694" s="96">
        <v>693</v>
      </c>
      <c r="N694" s="119">
        <v>-1.5098742672559762</v>
      </c>
      <c r="O694" s="119">
        <v>-0.39388080214850618</v>
      </c>
      <c r="P694" s="119">
        <v>-0.65566462540153636</v>
      </c>
      <c r="Q694" s="119">
        <v>1.1803271568187865</v>
      </c>
      <c r="R694" s="119">
        <v>1.1637290139195184</v>
      </c>
      <c r="S694" s="119">
        <v>0.70565286867702204</v>
      </c>
      <c r="T694" s="119">
        <v>0.23020377208977391</v>
      </c>
      <c r="U694" s="116">
        <v>-1.6643968068725095</v>
      </c>
      <c r="V694" s="116">
        <v>0.7320275829538303</v>
      </c>
      <c r="W694" s="88">
        <v>-0.49728045975120333</v>
      </c>
      <c r="X694" s="50"/>
      <c r="Y694" s="89">
        <v>693</v>
      </c>
      <c r="Z694" s="116">
        <f>(幕後結果!$AB$2+幕後結果!$AB$4*幕後結果_最佳化!$N1695)*12/3</f>
        <v>-1.9228753206977183</v>
      </c>
      <c r="AA694" s="116">
        <f>(幕後結果!$AC$2+幕後結果!$AC$4*幕後結果_最佳化!$O1695)*12/3</f>
        <v>-2.051900690632082</v>
      </c>
      <c r="AB694" s="116">
        <f>(幕後結果!$AD$2+幕後結果!$AD$4*幕後結果_最佳化!$P1695)*12/3</f>
        <v>-0.60014976069832227</v>
      </c>
      <c r="AC694" s="116">
        <f>(幕後結果!$AE$2+幕後結果!$AE$4*幕後結果_最佳化!$Q1695)*12/3</f>
        <v>1.4311277579396962</v>
      </c>
      <c r="AD694" s="116">
        <f>(幕後結果!$AF$2+幕後結果!$AF$4*幕後結果_最佳化!$R1695)*12/3</f>
        <v>0.7517115663513122</v>
      </c>
      <c r="AE694" s="116">
        <f>(幕後結果!$AG$2+幕後結果!$AG$4*幕後結果_最佳化!$S1695)*12/3</f>
        <v>1.0658429950463628</v>
      </c>
      <c r="AF694" s="116">
        <f>(幕後結果!$AH$2+幕後結果!$AH$4*幕後結果_最佳化!$T1695)*12/3</f>
        <v>1.1157385796932164</v>
      </c>
      <c r="AG694" s="116">
        <f>(幕後結果!$AI$2+幕後結果!$AI$4*幕後結果_最佳化!$U1695)*12/3</f>
        <v>-3.2964959535124492</v>
      </c>
      <c r="AH694" s="116">
        <f>(幕後結果!$AJ$2+幕後結果!$AJ$4*幕後結果_最佳化!$V1695)*12/3</f>
        <v>0.11000378523209692</v>
      </c>
      <c r="AI694" s="90">
        <f>(幕後結果!$AK$2+幕後結果!$AK$4*幕後結果_最佳化!$W1695)*12/3</f>
        <v>-0.73407735197902246</v>
      </c>
      <c r="AJ694" s="50"/>
      <c r="AK694" s="50"/>
      <c r="AL694" s="50"/>
      <c r="AM694" s="98">
        <v>693</v>
      </c>
      <c r="AN694" s="116">
        <f t="shared" si="131"/>
        <v>7.3812654121348492E-2</v>
      </c>
      <c r="AO694" s="116">
        <f t="shared" si="132"/>
        <v>8.6247365272679552E-2</v>
      </c>
      <c r="AP694" s="116">
        <f t="shared" si="133"/>
        <v>0.12681533370897902</v>
      </c>
      <c r="AQ694" s="116">
        <f t="shared" si="134"/>
        <v>8.3614269149039674E-2</v>
      </c>
      <c r="AR694" s="116">
        <f t="shared" si="135"/>
        <v>0.11577930508336524</v>
      </c>
      <c r="AS694" s="116">
        <f t="shared" si="136"/>
        <v>0.12832855850134253</v>
      </c>
      <c r="AT694" s="116">
        <f t="shared" si="137"/>
        <v>7.5646449045006559E-2</v>
      </c>
      <c r="AU694" s="116">
        <f t="shared" si="138"/>
        <v>0.10130531172169184</v>
      </c>
      <c r="AV694" s="116">
        <f t="shared" si="139"/>
        <v>0.11176873838173593</v>
      </c>
      <c r="AW694" s="116">
        <f t="shared" si="140"/>
        <v>9.6682015014811162E-2</v>
      </c>
      <c r="AX694" s="116">
        <f t="shared" si="141"/>
        <v>1</v>
      </c>
      <c r="AY694" s="116">
        <f>SUMPRODUCT(AN694:AW694,幕後結果_最佳化!$Z$1005:$AI$1005)</f>
        <v>2.72258658656983E-2</v>
      </c>
      <c r="AZ694" s="116">
        <f>(SUMPRODUCT(AN694:AW694,MMULT(AN694:AW694,幕後結果!$AB$9:$AK$18)))*252</f>
        <v>4.388158595795405E-2</v>
      </c>
      <c r="BA694" s="116">
        <f t="shared" si="142"/>
        <v>0.20947932107478784</v>
      </c>
      <c r="BB694" s="92">
        <f t="shared" si="143"/>
        <v>-7.4824254985558961E-2</v>
      </c>
      <c r="BC694" s="50"/>
      <c r="BD694" s="50"/>
    </row>
    <row r="695" spans="1:56">
      <c r="A695" s="85">
        <v>694</v>
      </c>
      <c r="B695" s="116">
        <v>0.1461806240638146</v>
      </c>
      <c r="C695" s="116">
        <v>0.85963277687235662</v>
      </c>
      <c r="D695" s="116">
        <v>0.27938914274223126</v>
      </c>
      <c r="E695" s="116">
        <v>0.58452588879948619</v>
      </c>
      <c r="F695" s="116">
        <v>0.86550677512579521</v>
      </c>
      <c r="G695" s="116">
        <v>0.22518143102359489</v>
      </c>
      <c r="H695" s="116">
        <v>8.5676168792073071E-2</v>
      </c>
      <c r="I695" s="116">
        <v>0.69831529403078374</v>
      </c>
      <c r="J695" s="116">
        <v>0.61981324224440826</v>
      </c>
      <c r="K695" s="94">
        <v>0.7323052982579048</v>
      </c>
      <c r="L695" s="95"/>
      <c r="M695" s="96">
        <v>694</v>
      </c>
      <c r="N695" s="119">
        <v>-1.0529558043643881</v>
      </c>
      <c r="O695" s="119">
        <v>1.0786709364751346</v>
      </c>
      <c r="P695" s="119">
        <v>-0.58465712959917127</v>
      </c>
      <c r="Q695" s="119">
        <v>0.21348559663227584</v>
      </c>
      <c r="R695" s="119">
        <v>1.1053996629720231</v>
      </c>
      <c r="S695" s="119">
        <v>-0.75481021801588488</v>
      </c>
      <c r="T695" s="119">
        <v>-1.3678713866677961</v>
      </c>
      <c r="U695" s="116">
        <v>0.51956125030505851</v>
      </c>
      <c r="V695" s="116">
        <v>0.30499033224765432</v>
      </c>
      <c r="W695" s="88">
        <v>0.61980009902248034</v>
      </c>
      <c r="X695" s="50"/>
      <c r="Y695" s="89">
        <v>694</v>
      </c>
      <c r="Z695" s="116">
        <f>(幕後結果!$AB$2+幕後結果!$AB$4*幕後結果_最佳化!$N1696)*12/3</f>
        <v>-1.3555880217498144</v>
      </c>
      <c r="AA695" s="116">
        <f>(幕後結果!$AC$2+幕後結果!$AC$4*幕後結果_最佳化!$O1696)*12/3</f>
        <v>1.7082389379774687E-2</v>
      </c>
      <c r="AB695" s="116">
        <f>(幕後結果!$AD$2+幕後結果!$AD$4*幕後結果_最佳化!$P1696)*12/3</f>
        <v>-0.25148676009833604</v>
      </c>
      <c r="AC695" s="116">
        <f>(幕後結果!$AE$2+幕後結果!$AE$4*幕後結果_最佳化!$Q1696)*12/3</f>
        <v>1.0287612291915083</v>
      </c>
      <c r="AD695" s="116">
        <f>(幕後結果!$AF$2+幕後結果!$AF$4*幕後結果_最佳化!$R1696)*12/3</f>
        <v>0.78336660159968952</v>
      </c>
      <c r="AE695" s="116">
        <f>(幕後結果!$AG$2+幕後結果!$AG$4*幕後結果_最佳化!$S1696)*12/3</f>
        <v>-4.8654371993616774E-2</v>
      </c>
      <c r="AF695" s="116">
        <f>(幕後結果!$AH$2+幕後結果!$AH$4*幕後結果_最佳化!$T1696)*12/3</f>
        <v>-0.11699746276291112</v>
      </c>
      <c r="AG695" s="116">
        <f>(幕後結果!$AI$2+幕後結果!$AI$4*幕後結果_最佳化!$U1696)*12/3</f>
        <v>-0.69733260188116997</v>
      </c>
      <c r="AH695" s="116">
        <f>(幕後結果!$AJ$2+幕後結果!$AJ$4*幕後結果_最佳化!$V1696)*12/3</f>
        <v>0.30523579003485335</v>
      </c>
      <c r="AI695" s="90">
        <f>(幕後結果!$AK$2+幕後結果!$AK$4*幕後結果_最佳化!$W1696)*12/3</f>
        <v>-0.16450779423740358</v>
      </c>
      <c r="AJ695" s="50"/>
      <c r="AK695" s="50"/>
      <c r="AL695" s="50"/>
      <c r="AM695" s="98">
        <v>694</v>
      </c>
      <c r="AN695" s="116">
        <f t="shared" si="131"/>
        <v>7.6858344145675758E-2</v>
      </c>
      <c r="AO695" s="116">
        <f t="shared" si="132"/>
        <v>3.6170448788071727E-2</v>
      </c>
      <c r="AP695" s="116">
        <f t="shared" si="133"/>
        <v>1.4291644470332905E-2</v>
      </c>
      <c r="AQ695" s="116">
        <f t="shared" si="134"/>
        <v>0.12086842077745935</v>
      </c>
      <c r="AR695" s="116">
        <f t="shared" si="135"/>
        <v>0.18557123058602193</v>
      </c>
      <c r="AS695" s="116">
        <f t="shared" si="136"/>
        <v>1.3616446781753876E-2</v>
      </c>
      <c r="AT695" s="116">
        <f t="shared" si="137"/>
        <v>0.15794863127036116</v>
      </c>
      <c r="AU695" s="116">
        <f t="shared" si="138"/>
        <v>0.22579419013179011</v>
      </c>
      <c r="AV695" s="116">
        <f t="shared" si="139"/>
        <v>1.6594096311614591E-2</v>
      </c>
      <c r="AW695" s="116">
        <f t="shared" si="140"/>
        <v>0.15228654673691863</v>
      </c>
      <c r="AX695" s="116">
        <f t="shared" si="141"/>
        <v>1</v>
      </c>
      <c r="AY695" s="116">
        <f>SUMPRODUCT(AN695:AW695,幕後結果_最佳化!$Z$1005:$AI$1005)</f>
        <v>-1.1400162206418048E-2</v>
      </c>
      <c r="AZ695" s="116">
        <f>(SUMPRODUCT(AN695:AW695,MMULT(AN695:AW695,幕後結果!$AB$9:$AK$18)))*252</f>
        <v>4.6471010269222984E-2</v>
      </c>
      <c r="BA695" s="116">
        <f t="shared" si="142"/>
        <v>0.21557135771995078</v>
      </c>
      <c r="BB695" s="92">
        <f t="shared" si="143"/>
        <v>-0.25188950322871512</v>
      </c>
      <c r="BC695" s="50"/>
      <c r="BD695" s="50"/>
    </row>
    <row r="696" spans="1:56">
      <c r="A696" s="85">
        <v>695</v>
      </c>
      <c r="B696" s="116">
        <v>0.85693589676816262</v>
      </c>
      <c r="C696" s="116">
        <v>2.3108016415910093E-2</v>
      </c>
      <c r="D696" s="116">
        <v>0.80044346445518011</v>
      </c>
      <c r="E696" s="116">
        <v>4.5306887806639384E-2</v>
      </c>
      <c r="F696" s="116">
        <v>0.89851705426637341</v>
      </c>
      <c r="G696" s="116">
        <v>0.64265646592158143</v>
      </c>
      <c r="H696" s="116">
        <v>0.2723167255412493</v>
      </c>
      <c r="I696" s="116">
        <v>0.48465026171923697</v>
      </c>
      <c r="J696" s="116">
        <v>0.42005055353662724</v>
      </c>
      <c r="K696" s="94">
        <v>0.27339231377604367</v>
      </c>
      <c r="L696" s="95"/>
      <c r="M696" s="96">
        <v>695</v>
      </c>
      <c r="N696" s="119">
        <v>1.0666537782407528</v>
      </c>
      <c r="O696" s="119">
        <v>-1.9934149073572114</v>
      </c>
      <c r="P696" s="119">
        <v>0.84320630808600916</v>
      </c>
      <c r="Q696" s="119">
        <v>-1.6921688939389659</v>
      </c>
      <c r="R696" s="119">
        <v>1.273146977728904</v>
      </c>
      <c r="S696" s="119">
        <v>0.36556852095775988</v>
      </c>
      <c r="T696" s="119">
        <v>-0.6058212592312997</v>
      </c>
      <c r="U696" s="116">
        <v>-3.8485586298209674E-2</v>
      </c>
      <c r="V696" s="116">
        <v>-0.20176415281504267</v>
      </c>
      <c r="W696" s="88">
        <v>-0.60258526147049907</v>
      </c>
      <c r="X696" s="50"/>
      <c r="Y696" s="89">
        <v>695</v>
      </c>
      <c r="Z696" s="116">
        <f>(幕後結果!$AB$2+幕後結果!$AB$4*幕後結果_最佳化!$N1697)*12/3</f>
        <v>1.2760140967784128</v>
      </c>
      <c r="AA696" s="116">
        <f>(幕後結果!$AC$2+幕後結果!$AC$4*幕後結果_最佳化!$O1697)*12/3</f>
        <v>-4.0323135087375119</v>
      </c>
      <c r="AB696" s="116">
        <f>(幕後結果!$AD$2+幕後結果!$AD$4*幕後結果_最佳化!$P1697)*12/3</f>
        <v>1.3113357624059832</v>
      </c>
      <c r="AC696" s="116">
        <f>(幕後結果!$AE$2+幕後結果!$AE$4*幕後結果_最佳化!$Q1697)*12/3</f>
        <v>-0.42182093428090184</v>
      </c>
      <c r="AD696" s="116">
        <f>(幕後結果!$AF$2+幕後結果!$AF$4*幕後結果_最佳化!$R1697)*12/3</f>
        <v>0.45773224616512564</v>
      </c>
      <c r="AE696" s="116">
        <f>(幕後結果!$AG$2+幕後結果!$AG$4*幕後結果_最佳化!$S1697)*12/3</f>
        <v>-0.34009812256644717</v>
      </c>
      <c r="AF696" s="116">
        <f>(幕後結果!$AH$2+幕後結果!$AH$4*幕後結果_最佳化!$T1697)*12/3</f>
        <v>1.382124096672257</v>
      </c>
      <c r="AG696" s="116">
        <f>(幕後結果!$AI$2+幕後結果!$AI$4*幕後結果_最佳化!$U1697)*12/3</f>
        <v>6.587379010180805E-3</v>
      </c>
      <c r="AH696" s="116">
        <f>(幕後結果!$AJ$2+幕後結果!$AJ$4*幕後結果_最佳化!$V1697)*12/3</f>
        <v>-0.41302947364020848</v>
      </c>
      <c r="AI696" s="90">
        <f>(幕後結果!$AK$2+幕後結果!$AK$4*幕後結果_最佳化!$W1697)*12/3</f>
        <v>-0.61450568817901607</v>
      </c>
      <c r="AJ696" s="50"/>
      <c r="AK696" s="50"/>
      <c r="AL696" s="50"/>
      <c r="AM696" s="98">
        <v>695</v>
      </c>
      <c r="AN696" s="116">
        <f t="shared" si="131"/>
        <v>0.13679000485044232</v>
      </c>
      <c r="AO696" s="116">
        <f t="shared" si="132"/>
        <v>0.10468271107351161</v>
      </c>
      <c r="AP696" s="116">
        <f t="shared" si="133"/>
        <v>4.5263826954365413E-2</v>
      </c>
      <c r="AQ696" s="116">
        <f t="shared" si="134"/>
        <v>0.10898478046002674</v>
      </c>
      <c r="AR696" s="116">
        <f t="shared" si="135"/>
        <v>9.8022349889240842E-2</v>
      </c>
      <c r="AS696" s="116">
        <f t="shared" si="136"/>
        <v>0.12175448910897869</v>
      </c>
      <c r="AT696" s="116">
        <f t="shared" si="137"/>
        <v>1.6417580158036973E-2</v>
      </c>
      <c r="AU696" s="116">
        <f t="shared" si="138"/>
        <v>0.122985796524561</v>
      </c>
      <c r="AV696" s="116">
        <f t="shared" si="139"/>
        <v>9.5913001750783933E-2</v>
      </c>
      <c r="AW696" s="116">
        <f t="shared" si="140"/>
        <v>0.14918545923005236</v>
      </c>
      <c r="AX696" s="116">
        <f t="shared" si="141"/>
        <v>0.99999999999999978</v>
      </c>
      <c r="AY696" s="116">
        <f>SUMPRODUCT(AN696:AW696,幕後結果_最佳化!$Z$1005:$AI$1005)</f>
        <v>-0.12482624158882585</v>
      </c>
      <c r="AZ696" s="116">
        <f>(SUMPRODUCT(AN696:AW696,MMULT(AN696:AW696,幕後結果!$AB$9:$AK$18)))*252</f>
        <v>4.9086250691915204E-2</v>
      </c>
      <c r="BA696" s="116">
        <f t="shared" si="142"/>
        <v>0.22155417100997038</v>
      </c>
      <c r="BB696" s="92">
        <f t="shared" si="143"/>
        <v>-0.75704393568504669</v>
      </c>
      <c r="BC696" s="50"/>
      <c r="BD696" s="50"/>
    </row>
    <row r="697" spans="1:56">
      <c r="A697" s="85">
        <v>696</v>
      </c>
      <c r="B697" s="116">
        <v>0.37046710179857634</v>
      </c>
      <c r="C697" s="116">
        <v>0.95302828269714546</v>
      </c>
      <c r="D697" s="116">
        <v>0.8411020988193838</v>
      </c>
      <c r="E697" s="116">
        <v>0.22441716335343576</v>
      </c>
      <c r="F697" s="116">
        <v>0.45101399705886713</v>
      </c>
      <c r="G697" s="116">
        <v>0.75591681915870512</v>
      </c>
      <c r="H697" s="116">
        <v>0.71435395791550249</v>
      </c>
      <c r="I697" s="116">
        <v>0.48611792335700832</v>
      </c>
      <c r="J697" s="116">
        <v>0.13206114228491894</v>
      </c>
      <c r="K697" s="94">
        <v>0.96661211496516408</v>
      </c>
      <c r="L697" s="95"/>
      <c r="M697" s="96">
        <v>696</v>
      </c>
      <c r="N697" s="119">
        <v>-0.33061647047959086</v>
      </c>
      <c r="O697" s="119">
        <v>1.674953096700361</v>
      </c>
      <c r="P697" s="119">
        <v>0.99899770640155261</v>
      </c>
      <c r="Q697" s="119">
        <v>-0.75735981098438065</v>
      </c>
      <c r="R697" s="119">
        <v>-0.12309989538978988</v>
      </c>
      <c r="S697" s="119">
        <v>0.69322818714713297</v>
      </c>
      <c r="T697" s="119">
        <v>0.56614960568800277</v>
      </c>
      <c r="U697" s="116">
        <v>-3.4804231141720668E-2</v>
      </c>
      <c r="V697" s="116">
        <v>-1.1167007792392696</v>
      </c>
      <c r="W697" s="88">
        <v>1.8331802492874232</v>
      </c>
      <c r="X697" s="50"/>
      <c r="Y697" s="89">
        <v>696</v>
      </c>
      <c r="Z697" s="116">
        <f>(幕後結果!$AB$2+幕後結果!$AB$4*幕後結果_最佳化!$N1698)*12/3</f>
        <v>-0.45876733507828277</v>
      </c>
      <c r="AA697" s="116">
        <f>(幕後結果!$AC$2+幕後結果!$AC$4*幕後結果_最佳化!$O1698)*12/3</f>
        <v>0.90156319796580375</v>
      </c>
      <c r="AB697" s="116">
        <f>(幕後結果!$AD$2+幕後結果!$AD$4*幕後結果_最佳化!$P1698)*12/3</f>
        <v>1.397987893960644</v>
      </c>
      <c r="AC697" s="116">
        <f>(幕後結果!$AE$2+幕後結果!$AE$4*幕後結果_最佳化!$Q1698)*12/3</f>
        <v>0.84427312119872389</v>
      </c>
      <c r="AD697" s="116">
        <f>(幕後結果!$AF$2+幕後結果!$AF$4*幕後結果_最佳化!$R1698)*12/3</f>
        <v>6.8255507196940124E-2</v>
      </c>
      <c r="AE697" s="116">
        <f>(幕後結果!$AG$2+幕後結果!$AG$4*幕後結果_最佳化!$S1698)*12/3</f>
        <v>0.95302830991097587</v>
      </c>
      <c r="AF697" s="116">
        <f>(幕後結果!$AH$2+幕後結果!$AH$4*幕後結果_最佳化!$T1698)*12/3</f>
        <v>1.703163176141065</v>
      </c>
      <c r="AG697" s="116">
        <f>(幕後結果!$AI$2+幕後結果!$AI$4*幕後結果_最佳化!$U1698)*12/3</f>
        <v>-1.1168495413403956</v>
      </c>
      <c r="AH697" s="116">
        <f>(幕後結果!$AJ$2+幕後結果!$AJ$4*幕後結果_最佳化!$V1698)*12/3</f>
        <v>9.2977876238050927E-3</v>
      </c>
      <c r="AI697" s="90">
        <f>(幕後結果!$AK$2+幕後結果!$AK$4*幕後結果_最佳化!$W1698)*12/3</f>
        <v>0.5065816626354076</v>
      </c>
      <c r="AJ697" s="50"/>
      <c r="AK697" s="50"/>
      <c r="AL697" s="50"/>
      <c r="AM697" s="98">
        <v>696</v>
      </c>
      <c r="AN697" s="116">
        <f t="shared" si="131"/>
        <v>7.6874865858126001E-2</v>
      </c>
      <c r="AO697" s="116">
        <f t="shared" si="132"/>
        <v>9.5883042750732603E-2</v>
      </c>
      <c r="AP697" s="116">
        <f t="shared" si="133"/>
        <v>5.5632364862319005E-2</v>
      </c>
      <c r="AQ697" s="116">
        <f t="shared" si="134"/>
        <v>4.5714270266478632E-2</v>
      </c>
      <c r="AR697" s="116">
        <f t="shared" si="135"/>
        <v>0.10322825635841264</v>
      </c>
      <c r="AS697" s="116">
        <f t="shared" si="136"/>
        <v>0.17277213734626193</v>
      </c>
      <c r="AT697" s="116">
        <f t="shared" si="137"/>
        <v>7.3435595467432585E-2</v>
      </c>
      <c r="AU697" s="116">
        <f t="shared" si="138"/>
        <v>6.0739334088363454E-2</v>
      </c>
      <c r="AV697" s="116">
        <f t="shared" si="139"/>
        <v>0.15601151750301101</v>
      </c>
      <c r="AW697" s="116">
        <f t="shared" si="140"/>
        <v>0.15970861549886212</v>
      </c>
      <c r="AX697" s="116">
        <f t="shared" si="141"/>
        <v>1</v>
      </c>
      <c r="AY697" s="116">
        <f>SUMPRODUCT(AN697:AW697,幕後結果_最佳化!$Z$1005:$AI$1005)</f>
        <v>-2.4362155613587656E-2</v>
      </c>
      <c r="AZ697" s="116">
        <f>(SUMPRODUCT(AN697:AW697,MMULT(AN697:AW697,幕後結果!$AB$9:$AK$18)))*252</f>
        <v>4.5318919696667008E-2</v>
      </c>
      <c r="BA697" s="116">
        <f t="shared" si="142"/>
        <v>0.21288240814277493</v>
      </c>
      <c r="BB697" s="92">
        <f t="shared" si="143"/>
        <v>-0.31595920114017406</v>
      </c>
      <c r="BC697" s="50"/>
      <c r="BD697" s="50"/>
    </row>
    <row r="698" spans="1:56">
      <c r="A698" s="85">
        <v>697</v>
      </c>
      <c r="B698" s="116">
        <v>0.28176591846967147</v>
      </c>
      <c r="C698" s="116">
        <v>0.25691637894749886</v>
      </c>
      <c r="D698" s="116">
        <v>0.25705825143953787</v>
      </c>
      <c r="E698" s="116">
        <v>0.81534469607305793</v>
      </c>
      <c r="F698" s="116">
        <v>0.77258051835473873</v>
      </c>
      <c r="G698" s="116">
        <v>0.42928146813954782</v>
      </c>
      <c r="H698" s="116">
        <v>0.80907284988676476</v>
      </c>
      <c r="I698" s="116">
        <v>0.37184592711824194</v>
      </c>
      <c r="J698" s="116">
        <v>0.54395034976710588</v>
      </c>
      <c r="K698" s="94">
        <v>9.3808630404543347E-2</v>
      </c>
      <c r="L698" s="95"/>
      <c r="M698" s="96">
        <v>697</v>
      </c>
      <c r="N698" s="119">
        <v>-0.57760350957834572</v>
      </c>
      <c r="O698" s="119">
        <v>-0.65288137369489541</v>
      </c>
      <c r="P698" s="119">
        <v>-0.65244134027774014</v>
      </c>
      <c r="Q698" s="119">
        <v>0.89776544999869379</v>
      </c>
      <c r="R698" s="119">
        <v>0.74737213063879171</v>
      </c>
      <c r="S698" s="119">
        <v>-0.17820378630360006</v>
      </c>
      <c r="T698" s="119">
        <v>0.87448478921904671</v>
      </c>
      <c r="U698" s="116">
        <v>-0.32696830962656437</v>
      </c>
      <c r="V698" s="116">
        <v>0.11039098739082168</v>
      </c>
      <c r="W698" s="88">
        <v>-1.3176606857092157</v>
      </c>
      <c r="X698" s="50"/>
      <c r="Y698" s="89">
        <v>697</v>
      </c>
      <c r="Z698" s="116">
        <f>(幕後結果!$AB$2+幕後結果!$AB$4*幕後結果_最佳化!$N1699)*12/3</f>
        <v>-0.76541419149720846</v>
      </c>
      <c r="AA698" s="116">
        <f>(幕後結果!$AC$2+幕後結果!$AC$4*幕後結果_最佳化!$O1699)*12/3</f>
        <v>-2.3278219530095523</v>
      </c>
      <c r="AB698" s="116">
        <f>(幕後結果!$AD$2+幕後結果!$AD$4*幕後結果_最佳化!$P1699)*12/3</f>
        <v>-0.34288162517415466</v>
      </c>
      <c r="AC698" s="116">
        <f>(幕後結果!$AE$2+幕後結果!$AE$4*幕後結果_最佳化!$Q1699)*12/3</f>
        <v>1.2377040447177741</v>
      </c>
      <c r="AD698" s="116">
        <f>(幕後結果!$AF$2+幕後結果!$AF$4*幕後結果_最佳化!$R1699)*12/3</f>
        <v>0.3842998988836282</v>
      </c>
      <c r="AE698" s="116">
        <f>(幕後結果!$AG$2+幕後結果!$AG$4*幕後結果_最佳化!$S1699)*12/3</f>
        <v>0.35728818254516465</v>
      </c>
      <c r="AF698" s="116">
        <f>(幕後結果!$AH$2+幕後結果!$AH$4*幕後結果_最佳化!$T1699)*12/3</f>
        <v>1.8980183002719384</v>
      </c>
      <c r="AG698" s="116">
        <f>(幕後結果!$AI$2+幕後結果!$AI$4*幕後結果_最佳化!$U1699)*12/3</f>
        <v>-1.3678620587579762</v>
      </c>
      <c r="AH698" s="116">
        <f>(幕後結果!$AJ$2+幕後結果!$AJ$4*幕後結果_最佳化!$V1699)*12/3</f>
        <v>2.7801145081704629E-2</v>
      </c>
      <c r="AI698" s="90">
        <f>(幕後結果!$AK$2+幕後結果!$AK$4*幕後結果_最佳化!$W1699)*12/3</f>
        <v>-1.0260141278214072</v>
      </c>
      <c r="AJ698" s="50"/>
      <c r="AK698" s="50"/>
      <c r="AL698" s="50"/>
      <c r="AM698" s="98">
        <v>697</v>
      </c>
      <c r="AN698" s="116">
        <f t="shared" si="131"/>
        <v>0.14622201678252519</v>
      </c>
      <c r="AO698" s="116">
        <f t="shared" si="132"/>
        <v>8.6024548041941831E-2</v>
      </c>
      <c r="AP698" s="116">
        <f t="shared" si="133"/>
        <v>0.15892516198844303</v>
      </c>
      <c r="AQ698" s="116">
        <f t="shared" si="134"/>
        <v>1.1780443211991933E-2</v>
      </c>
      <c r="AR698" s="116">
        <f t="shared" si="135"/>
        <v>0.11885005201208286</v>
      </c>
      <c r="AS698" s="116">
        <f t="shared" si="136"/>
        <v>6.9284772062709943E-2</v>
      </c>
      <c r="AT698" s="116">
        <f t="shared" si="137"/>
        <v>4.4609370205294079E-3</v>
      </c>
      <c r="AU698" s="116">
        <f t="shared" si="138"/>
        <v>0.10635466797037106</v>
      </c>
      <c r="AV698" s="116">
        <f t="shared" si="139"/>
        <v>0.16439969111737585</v>
      </c>
      <c r="AW698" s="116">
        <f t="shared" si="140"/>
        <v>0.13369770979202894</v>
      </c>
      <c r="AX698" s="116">
        <f t="shared" si="141"/>
        <v>1</v>
      </c>
      <c r="AY698" s="116">
        <f>SUMPRODUCT(AN698:AW698,幕後結果_最佳化!$Z$1005:$AI$1005)</f>
        <v>-0.14058499411679215</v>
      </c>
      <c r="AZ698" s="116">
        <f>(SUMPRODUCT(AN698:AW698,MMULT(AN698:AW698,幕後結果!$AB$9:$AK$18)))*252</f>
        <v>5.0279874107497166E-2</v>
      </c>
      <c r="BA698" s="116">
        <f t="shared" si="142"/>
        <v>0.22423174197133011</v>
      </c>
      <c r="BB698" s="92">
        <f t="shared" si="143"/>
        <v>-0.81828287335096483</v>
      </c>
      <c r="BC698" s="50"/>
      <c r="BD698" s="50"/>
    </row>
    <row r="699" spans="1:56">
      <c r="A699" s="85">
        <v>698</v>
      </c>
      <c r="B699" s="116">
        <v>7.0523605235814246E-2</v>
      </c>
      <c r="C699" s="116">
        <v>0.73756148068338745</v>
      </c>
      <c r="D699" s="116">
        <v>0.28815121609833594</v>
      </c>
      <c r="E699" s="116">
        <v>0.71115048105516476</v>
      </c>
      <c r="F699" s="116">
        <v>0.12663044311244454</v>
      </c>
      <c r="G699" s="116">
        <v>0.92723136748304413</v>
      </c>
      <c r="H699" s="116">
        <v>0.28448940036685455</v>
      </c>
      <c r="I699" s="116">
        <v>0.70578724618991129</v>
      </c>
      <c r="J699" s="116">
        <v>0.61197964833897522</v>
      </c>
      <c r="K699" s="94">
        <v>0.34026515934846313</v>
      </c>
      <c r="L699" s="95"/>
      <c r="M699" s="96">
        <v>698</v>
      </c>
      <c r="N699" s="119">
        <v>-1.4719024923793036</v>
      </c>
      <c r="O699" s="119">
        <v>0.63584563691037443</v>
      </c>
      <c r="P699" s="119">
        <v>-0.55879383236878322</v>
      </c>
      <c r="Q699" s="119">
        <v>0.5567488468788454</v>
      </c>
      <c r="R699" s="119">
        <v>-1.1424647595578705</v>
      </c>
      <c r="S699" s="119">
        <v>1.4554769568351384</v>
      </c>
      <c r="T699" s="119">
        <v>-0.56955611475032741</v>
      </c>
      <c r="U699" s="116">
        <v>0.54111908037003431</v>
      </c>
      <c r="V699" s="116">
        <v>0.28448242159646187</v>
      </c>
      <c r="W699" s="88">
        <v>-0.41173956958623242</v>
      </c>
      <c r="X699" s="50"/>
      <c r="Y699" s="89">
        <v>698</v>
      </c>
      <c r="Z699" s="116">
        <f>(幕後結果!$AB$2+幕後結果!$AB$4*幕後結果_最佳化!$N1700)*12/3</f>
        <v>-1.8757314485290937</v>
      </c>
      <c r="AA699" s="116">
        <f>(幕後結果!$AC$2+幕後結果!$AC$4*幕後結果_最佳化!$O1700)*12/3</f>
        <v>-0.62956338154562252</v>
      </c>
      <c r="AB699" s="116">
        <f>(幕後結果!$AD$2+幕後結果!$AD$4*幕後結果_最佳化!$P1700)*12/3</f>
        <v>-0.40024474910521252</v>
      </c>
      <c r="AC699" s="116">
        <f>(幕後結果!$AE$2+幕後結果!$AE$4*幕後結果_最佳化!$Q1700)*12/3</f>
        <v>1.1822029358478872</v>
      </c>
      <c r="AD699" s="116">
        <f>(幕後結果!$AF$2+幕後結果!$AF$4*幕後結果_最佳化!$R1700)*12/3</f>
        <v>-0.73001564994479484</v>
      </c>
      <c r="AE699" s="116">
        <f>(幕後結果!$AG$2+幕後結果!$AG$4*幕後結果_最佳化!$S1700)*12/3</f>
        <v>1.3355029957566418</v>
      </c>
      <c r="AF699" s="116">
        <f>(幕後結果!$AH$2+幕後結果!$AH$4*幕後結果_最佳化!$T1700)*12/3</f>
        <v>-0.11407996715421587</v>
      </c>
      <c r="AG699" s="116">
        <f>(幕後結果!$AI$2+幕後結果!$AI$4*幕後結果_最佳化!$U1700)*12/3</f>
        <v>-1.1408239760911068</v>
      </c>
      <c r="AH699" s="116">
        <f>(幕後結果!$AJ$2+幕後結果!$AJ$4*幕後結果_最佳化!$V1700)*12/3</f>
        <v>3.2443619458329617E-2</v>
      </c>
      <c r="AI699" s="90">
        <f>(幕後結果!$AK$2+幕後結果!$AK$4*幕後結果_最佳化!$W1700)*12/3</f>
        <v>-0.9394323219419064</v>
      </c>
      <c r="AJ699" s="50"/>
      <c r="AK699" s="50"/>
      <c r="AL699" s="50"/>
      <c r="AM699" s="98">
        <v>698</v>
      </c>
      <c r="AN699" s="116">
        <f t="shared" si="131"/>
        <v>6.2862635067878092E-2</v>
      </c>
      <c r="AO699" s="116">
        <f t="shared" si="132"/>
        <v>0.15599782036217649</v>
      </c>
      <c r="AP699" s="116">
        <f t="shared" si="133"/>
        <v>1.4382400912500205E-3</v>
      </c>
      <c r="AQ699" s="116">
        <f t="shared" si="134"/>
        <v>1.9431701094905818E-2</v>
      </c>
      <c r="AR699" s="116">
        <f t="shared" si="135"/>
        <v>0.10493496287846998</v>
      </c>
      <c r="AS699" s="116">
        <f t="shared" si="136"/>
        <v>0.18961437335054304</v>
      </c>
      <c r="AT699" s="116">
        <f t="shared" si="137"/>
        <v>7.0804078754357916E-2</v>
      </c>
      <c r="AU699" s="116">
        <f t="shared" si="138"/>
        <v>2.948809006254835E-2</v>
      </c>
      <c r="AV699" s="116">
        <f t="shared" si="139"/>
        <v>0.19042848226024114</v>
      </c>
      <c r="AW699" s="116">
        <f t="shared" si="140"/>
        <v>0.17499961607762921</v>
      </c>
      <c r="AX699" s="116">
        <f t="shared" si="141"/>
        <v>1</v>
      </c>
      <c r="AY699" s="116">
        <f>SUMPRODUCT(AN699:AW699,幕後結果_最佳化!$Z$1005:$AI$1005)</f>
        <v>-0.12538153747307496</v>
      </c>
      <c r="AZ699" s="116">
        <f>(SUMPRODUCT(AN699:AW699,MMULT(AN699:AW699,幕後結果!$AB$9:$AK$18)))*252</f>
        <v>5.1783932411982668E-2</v>
      </c>
      <c r="BA699" s="116">
        <f t="shared" si="142"/>
        <v>0.22756083233276914</v>
      </c>
      <c r="BB699" s="92">
        <f t="shared" si="143"/>
        <v>-0.73950132695503479</v>
      </c>
      <c r="BC699" s="50"/>
      <c r="BD699" s="50"/>
    </row>
    <row r="700" spans="1:56">
      <c r="A700" s="85">
        <v>699</v>
      </c>
      <c r="B700" s="116">
        <v>0.29504454448293194</v>
      </c>
      <c r="C700" s="116">
        <v>0.40661468746197249</v>
      </c>
      <c r="D700" s="116">
        <v>0.29317888668368974</v>
      </c>
      <c r="E700" s="116">
        <v>0.65126636678735261</v>
      </c>
      <c r="F700" s="116">
        <v>0.6708812067416039</v>
      </c>
      <c r="G700" s="116">
        <v>0.29957182687006556</v>
      </c>
      <c r="H700" s="116">
        <v>0.93606005741412379</v>
      </c>
      <c r="I700" s="116">
        <v>0.95185974210120405</v>
      </c>
      <c r="J700" s="116">
        <v>0.59832574382672687</v>
      </c>
      <c r="K700" s="94">
        <v>0.134175822948019</v>
      </c>
      <c r="L700" s="95"/>
      <c r="M700" s="96">
        <v>699</v>
      </c>
      <c r="N700" s="119">
        <v>-0.53870693326101771</v>
      </c>
      <c r="O700" s="119">
        <v>-0.23626199610526658</v>
      </c>
      <c r="P700" s="119">
        <v>-0.54412163505491706</v>
      </c>
      <c r="Q700" s="119">
        <v>0.38874165308177333</v>
      </c>
      <c r="R700" s="119">
        <v>0.44234774445751407</v>
      </c>
      <c r="S700" s="119">
        <v>-0.52563238112842703</v>
      </c>
      <c r="T700" s="119">
        <v>1.522515817401221</v>
      </c>
      <c r="U700" s="116">
        <v>1.6631594821037508</v>
      </c>
      <c r="V700" s="116">
        <v>0.24901586118731123</v>
      </c>
      <c r="W700" s="88">
        <v>-1.1068665130756719</v>
      </c>
      <c r="X700" s="50"/>
      <c r="Y700" s="89">
        <v>699</v>
      </c>
      <c r="Z700" s="116">
        <f>(幕後結果!$AB$2+幕後結果!$AB$4*幕後結果_最佳化!$N1701)*12/3</f>
        <v>-0.71712213173289674</v>
      </c>
      <c r="AA700" s="116">
        <f>(幕後結果!$AC$2+幕後結果!$AC$4*幕後結果_最佳化!$O1701)*12/3</f>
        <v>-1.7503105356872617</v>
      </c>
      <c r="AB700" s="116">
        <f>(幕後結果!$AD$2+幕後結果!$AD$4*幕後結果_最佳化!$P1701)*12/3</f>
        <v>-0.1950539611969514</v>
      </c>
      <c r="AC700" s="116">
        <f>(幕後結果!$AE$2+幕後結果!$AE$4*幕後結果_最佳化!$Q1701)*12/3</f>
        <v>0.96852061029922876</v>
      </c>
      <c r="AD700" s="116">
        <f>(幕後結果!$AF$2+幕後結果!$AF$4*幕後結果_最佳化!$R1701)*12/3</f>
        <v>0.19168710521877144</v>
      </c>
      <c r="AE700" s="116">
        <f>(幕後結果!$AG$2+幕後結果!$AG$4*幕後結果_最佳化!$S1701)*12/3</f>
        <v>-7.08573172093106E-2</v>
      </c>
      <c r="AF700" s="116">
        <f>(幕後結果!$AH$2+幕後結果!$AH$4*幕後結果_最佳化!$T1701)*12/3</f>
        <v>2.5063273722463428</v>
      </c>
      <c r="AG700" s="116">
        <f>(幕後結果!$AI$2+幕後結果!$AI$4*幕後結果_最佳化!$U1701)*12/3</f>
        <v>0.87121976323761918</v>
      </c>
      <c r="AH700" s="116">
        <f>(幕後結果!$AJ$2+幕後結果!$AJ$4*幕後結果_最佳化!$V1701)*12/3</f>
        <v>0.59661975958177804</v>
      </c>
      <c r="AI700" s="90">
        <f>(幕後結果!$AK$2+幕後結果!$AK$4*幕後結果_最佳化!$W1701)*12/3</f>
        <v>-0.87092895403630954</v>
      </c>
      <c r="AJ700" s="50"/>
      <c r="AK700" s="50"/>
      <c r="AL700" s="50"/>
      <c r="AM700" s="98">
        <v>699</v>
      </c>
      <c r="AN700" s="116">
        <f t="shared" si="131"/>
        <v>0.13287233327497802</v>
      </c>
      <c r="AO700" s="116">
        <f t="shared" si="132"/>
        <v>0.12744081835987878</v>
      </c>
      <c r="AP700" s="116">
        <f t="shared" si="133"/>
        <v>0.14851948963404832</v>
      </c>
      <c r="AQ700" s="116">
        <f t="shared" si="134"/>
        <v>0.10381968927526329</v>
      </c>
      <c r="AR700" s="116">
        <f t="shared" si="135"/>
        <v>0.18984841025291349</v>
      </c>
      <c r="AS700" s="116">
        <f t="shared" si="136"/>
        <v>2.7231599660074317E-2</v>
      </c>
      <c r="AT700" s="116">
        <f t="shared" si="137"/>
        <v>1.8559566607552334E-2</v>
      </c>
      <c r="AU700" s="116">
        <f t="shared" si="138"/>
        <v>0.11990498778330004</v>
      </c>
      <c r="AV700" s="116">
        <f t="shared" si="139"/>
        <v>1.2055139074135334E-2</v>
      </c>
      <c r="AW700" s="116">
        <f t="shared" si="140"/>
        <v>0.11974796607785605</v>
      </c>
      <c r="AX700" s="116">
        <f t="shared" si="141"/>
        <v>0.99999999999999989</v>
      </c>
      <c r="AY700" s="116">
        <f>SUMPRODUCT(AN700:AW700,幕後結果_最佳化!$Z$1005:$AI$1005)</f>
        <v>-0.14610120267339036</v>
      </c>
      <c r="AZ700" s="116">
        <f>(SUMPRODUCT(AN700:AW700,MMULT(AN700:AW700,幕後結果!$AB$9:$AK$18)))*252</f>
        <v>4.5920174885483896E-2</v>
      </c>
      <c r="BA700" s="116">
        <f t="shared" si="142"/>
        <v>0.21428993183414824</v>
      </c>
      <c r="BB700" s="92">
        <f t="shared" si="143"/>
        <v>-0.88198825327766517</v>
      </c>
      <c r="BC700" s="50"/>
      <c r="BD700" s="50"/>
    </row>
    <row r="701" spans="1:56">
      <c r="A701" s="85">
        <v>700</v>
      </c>
      <c r="B701" s="116">
        <v>9.6145321994387745E-2</v>
      </c>
      <c r="C701" s="116">
        <v>0.8468076381894063</v>
      </c>
      <c r="D701" s="116">
        <v>0.85982376110912706</v>
      </c>
      <c r="E701" s="116">
        <v>0.66035731528524599</v>
      </c>
      <c r="F701" s="116">
        <v>0.90178260711985492</v>
      </c>
      <c r="G701" s="116">
        <v>0.1371449270316385</v>
      </c>
      <c r="H701" s="116">
        <v>0.4677589666792803</v>
      </c>
      <c r="I701" s="116">
        <v>0.2768245976329442</v>
      </c>
      <c r="J701" s="116">
        <v>0.50577913718145662</v>
      </c>
      <c r="K701" s="94">
        <v>0.481638568418296</v>
      </c>
      <c r="L701" s="95"/>
      <c r="M701" s="96">
        <v>700</v>
      </c>
      <c r="N701" s="119">
        <v>-1.3038326609629491</v>
      </c>
      <c r="O701" s="119">
        <v>1.0228374167919947</v>
      </c>
      <c r="P701" s="119">
        <v>1.0795278672869941</v>
      </c>
      <c r="Q701" s="119">
        <v>0.41343850374507535</v>
      </c>
      <c r="R701" s="119">
        <v>1.29177583635035</v>
      </c>
      <c r="S701" s="119">
        <v>-1.0932367758136567</v>
      </c>
      <c r="T701" s="119">
        <v>-8.0904459584991206E-2</v>
      </c>
      <c r="U701" s="116">
        <v>-0.59230077764069522</v>
      </c>
      <c r="V701" s="116">
        <v>1.4486655348661006E-2</v>
      </c>
      <c r="W701" s="88">
        <v>-4.6041545055383465E-2</v>
      </c>
      <c r="X701" s="50"/>
      <c r="Y701" s="89">
        <v>700</v>
      </c>
      <c r="Z701" s="116">
        <f>(幕後結果!$AB$2+幕後結果!$AB$4*幕後結果_最佳化!$N1702)*12/3</f>
        <v>-1.6670642826294408</v>
      </c>
      <c r="AA701" s="116">
        <f>(幕後結果!$AC$2+幕後結果!$AC$4*幕後結果_最佳化!$O1702)*12/3</f>
        <v>-8.1657726742465409E-2</v>
      </c>
      <c r="AB701" s="116">
        <f>(幕後結果!$AD$2+幕後結果!$AD$4*幕後結果_最佳化!$P1702)*12/3</f>
        <v>1.1083764637928275</v>
      </c>
      <c r="AC701" s="116">
        <f>(幕後結果!$AE$2+幕後結果!$AE$4*幕後結果_最佳化!$Q1702)*12/3</f>
        <v>1.5414648135577302</v>
      </c>
      <c r="AD701" s="116">
        <f>(幕後結果!$AF$2+幕後結果!$AF$4*幕後結果_最佳化!$R1702)*12/3</f>
        <v>1.0906074580768943</v>
      </c>
      <c r="AE701" s="116">
        <f>(幕後結果!$AG$2+幕後結果!$AG$4*幕後結果_最佳化!$S1702)*12/3</f>
        <v>7.2442253063598805E-2</v>
      </c>
      <c r="AF701" s="116">
        <f>(幕後結果!$AH$2+幕後結果!$AH$4*幕後結果_最佳化!$T1702)*12/3</f>
        <v>1.1826407394960949</v>
      </c>
      <c r="AG701" s="116">
        <f>(幕後結果!$AI$2+幕後結果!$AI$4*幕後結果_最佳化!$U1702)*12/3</f>
        <v>-2.090046503196155</v>
      </c>
      <c r="AH701" s="116">
        <f>(幕後結果!$AJ$2+幕後結果!$AJ$4*幕後結果_最佳化!$V1702)*12/3</f>
        <v>0.36924066868760991</v>
      </c>
      <c r="AI701" s="90">
        <f>(幕後結果!$AK$2+幕後結果!$AK$4*幕後結果_最佳化!$W1702)*12/3</f>
        <v>-0.45936720386517721</v>
      </c>
      <c r="AJ701" s="50"/>
      <c r="AK701" s="50"/>
      <c r="AL701" s="50"/>
      <c r="AM701" s="98">
        <v>700</v>
      </c>
      <c r="AN701" s="116">
        <f t="shared" si="131"/>
        <v>8.9474056412647079E-2</v>
      </c>
      <c r="AO701" s="116">
        <f t="shared" si="132"/>
        <v>9.4673820594131569E-2</v>
      </c>
      <c r="AP701" s="116">
        <f t="shared" si="133"/>
        <v>8.5415928466408941E-2</v>
      </c>
      <c r="AQ701" s="116">
        <f t="shared" si="134"/>
        <v>6.1285090340288728E-2</v>
      </c>
      <c r="AR701" s="116">
        <f t="shared" si="135"/>
        <v>0.16357452493414912</v>
      </c>
      <c r="AS701" s="116">
        <f t="shared" si="136"/>
        <v>0.15604854224622422</v>
      </c>
      <c r="AT701" s="116">
        <f t="shared" si="137"/>
        <v>0.12993278200108188</v>
      </c>
      <c r="AU701" s="116">
        <f t="shared" si="138"/>
        <v>4.5172702961066791E-2</v>
      </c>
      <c r="AV701" s="116">
        <f t="shared" si="139"/>
        <v>0.17293896056098079</v>
      </c>
      <c r="AW701" s="116">
        <f t="shared" si="140"/>
        <v>1.4835914830208087E-3</v>
      </c>
      <c r="AX701" s="116">
        <f t="shared" si="141"/>
        <v>1</v>
      </c>
      <c r="AY701" s="116">
        <f>SUMPRODUCT(AN701:AW701,幕後結果_最佳化!$Z$1005:$AI$1005)</f>
        <v>0.14136723114624106</v>
      </c>
      <c r="AZ701" s="116">
        <f>(SUMPRODUCT(AN701:AW701,MMULT(AN701:AW701,幕後結果!$AB$9:$AK$18)))*252</f>
        <v>4.6070690807539963E-2</v>
      </c>
      <c r="BA701" s="116">
        <f t="shared" si="142"/>
        <v>0.21464084142478562</v>
      </c>
      <c r="BB701" s="92">
        <f t="shared" si="143"/>
        <v>0.45875347157892093</v>
      </c>
      <c r="BC701" s="50"/>
      <c r="BD701" s="50"/>
    </row>
    <row r="702" spans="1:56">
      <c r="A702" s="85">
        <v>701</v>
      </c>
      <c r="B702" s="116">
        <v>0.49291600525765067</v>
      </c>
      <c r="C702" s="116">
        <v>0.12563640937253595</v>
      </c>
      <c r="D702" s="116">
        <v>0.49232539125211927</v>
      </c>
      <c r="E702" s="116">
        <v>0.8705256971790547</v>
      </c>
      <c r="F702" s="116">
        <v>0.29039973610974235</v>
      </c>
      <c r="G702" s="116">
        <v>0.81292433594090996</v>
      </c>
      <c r="H702" s="116">
        <v>0.44230844197439589</v>
      </c>
      <c r="I702" s="116">
        <v>0.43663037540822502</v>
      </c>
      <c r="J702" s="116">
        <v>0.1398990204342403</v>
      </c>
      <c r="K702" s="94">
        <v>0.66867313828510011</v>
      </c>
      <c r="L702" s="95"/>
      <c r="M702" s="96">
        <v>701</v>
      </c>
      <c r="N702" s="119">
        <v>-1.7757874775334952E-2</v>
      </c>
      <c r="O702" s="119">
        <v>-1.1472632958233677</v>
      </c>
      <c r="P702" s="119">
        <v>-1.9238577991275617E-2</v>
      </c>
      <c r="Q702" s="119">
        <v>1.1288796519169322</v>
      </c>
      <c r="R702" s="119">
        <v>-0.5522173156727147</v>
      </c>
      <c r="S702" s="119">
        <v>0.88872418842598533</v>
      </c>
      <c r="T702" s="119">
        <v>-0.14511904218335056</v>
      </c>
      <c r="U702" s="116">
        <v>-0.15951803443489709</v>
      </c>
      <c r="V702" s="116">
        <v>-1.0807731363783821</v>
      </c>
      <c r="W702" s="88">
        <v>0.43625224833579296</v>
      </c>
      <c r="X702" s="50"/>
      <c r="Y702" s="89">
        <v>701</v>
      </c>
      <c r="Z702" s="116">
        <f>(幕後結果!$AB$2+幕後結果!$AB$4*幕後結果_最佳化!$N1703)*12/3</f>
        <v>-7.0337621412253803E-2</v>
      </c>
      <c r="AA702" s="116">
        <f>(幕後結果!$AC$2+幕後結果!$AC$4*幕後結果_最佳化!$O1703)*12/3</f>
        <v>-2.9604740665816522</v>
      </c>
      <c r="AB702" s="116">
        <f>(幕後結果!$AD$2+幕後結果!$AD$4*幕後結果_最佳化!$P1703)*12/3</f>
        <v>0.32384051379981826</v>
      </c>
      <c r="AC702" s="116">
        <f>(幕後結果!$AE$2+幕後結果!$AE$4*幕後結果_最佳化!$Q1703)*12/3</f>
        <v>1.5023741301782128</v>
      </c>
      <c r="AD702" s="116">
        <f>(幕後結果!$AF$2+幕後結果!$AF$4*幕後結果_最佳化!$R1703)*12/3</f>
        <v>-0.48479450743440444</v>
      </c>
      <c r="AE702" s="116">
        <f>(幕後結果!$AG$2+幕後結果!$AG$4*幕後結果_最佳化!$S1703)*12/3</f>
        <v>1.2453666229688758</v>
      </c>
      <c r="AF702" s="116">
        <f>(幕後結果!$AH$2+幕後結果!$AH$4*幕後結果_最佳化!$T1703)*12/3</f>
        <v>0.77025408071382795</v>
      </c>
      <c r="AG702" s="116">
        <f>(幕後結果!$AI$2+幕後結果!$AI$4*幕後結果_最佳化!$U1703)*12/3</f>
        <v>-1.052931499196079</v>
      </c>
      <c r="AH702" s="116">
        <f>(幕後結果!$AJ$2+幕後結果!$AJ$4*幕後結果_最佳化!$V1703)*12/3</f>
        <v>-1.0614110414483466</v>
      </c>
      <c r="AI702" s="90">
        <f>(幕後結果!$AK$2+幕後結果!$AK$4*幕後結果_最佳化!$W1703)*12/3</f>
        <v>-0.4216368081462909</v>
      </c>
      <c r="AJ702" s="50"/>
      <c r="AK702" s="50"/>
      <c r="AL702" s="50"/>
      <c r="AM702" s="98">
        <v>701</v>
      </c>
      <c r="AN702" s="116">
        <f t="shared" si="131"/>
        <v>0.13307475519756926</v>
      </c>
      <c r="AO702" s="116">
        <f t="shared" si="132"/>
        <v>2.843207346016877E-2</v>
      </c>
      <c r="AP702" s="116">
        <f t="shared" si="133"/>
        <v>5.2285931385255245E-3</v>
      </c>
      <c r="AQ702" s="116">
        <f t="shared" si="134"/>
        <v>0.13907013533145982</v>
      </c>
      <c r="AR702" s="116">
        <f t="shared" si="135"/>
        <v>0.13228471407336426</v>
      </c>
      <c r="AS702" s="116">
        <f t="shared" si="136"/>
        <v>0.13639702655615785</v>
      </c>
      <c r="AT702" s="116">
        <f t="shared" si="137"/>
        <v>0.18190050974888203</v>
      </c>
      <c r="AU702" s="116">
        <f t="shared" si="138"/>
        <v>5.2904873603996289E-2</v>
      </c>
      <c r="AV702" s="116">
        <f t="shared" si="139"/>
        <v>0.15619271073666444</v>
      </c>
      <c r="AW702" s="116">
        <f t="shared" si="140"/>
        <v>3.4514608153211924E-2</v>
      </c>
      <c r="AX702" s="116">
        <f t="shared" si="141"/>
        <v>1.0000000000000002</v>
      </c>
      <c r="AY702" s="116">
        <f>SUMPRODUCT(AN702:AW702,幕後結果_最佳化!$Z$1005:$AI$1005)</f>
        <v>0.29652984349462075</v>
      </c>
      <c r="AZ702" s="116">
        <f>(SUMPRODUCT(AN702:AW702,MMULT(AN702:AW702,幕後結果!$AB$9:$AK$18)))*252</f>
        <v>4.5031719666986852E-2</v>
      </c>
      <c r="BA702" s="116">
        <f t="shared" si="142"/>
        <v>0.21220678515774855</v>
      </c>
      <c r="BB702" s="92">
        <f t="shared" si="143"/>
        <v>1.1952013848477063</v>
      </c>
      <c r="BC702" s="50"/>
      <c r="BD702" s="50"/>
    </row>
    <row r="703" spans="1:56">
      <c r="A703" s="85">
        <v>702</v>
      </c>
      <c r="B703" s="116">
        <v>0.65317019838537593</v>
      </c>
      <c r="C703" s="116">
        <v>8.068130931218942E-3</v>
      </c>
      <c r="D703" s="116">
        <v>0.85123702505447763</v>
      </c>
      <c r="E703" s="116">
        <v>0.51104302757427589</v>
      </c>
      <c r="F703" s="116">
        <v>6.3665616096069133E-3</v>
      </c>
      <c r="G703" s="116">
        <v>8.4690078493339316E-2</v>
      </c>
      <c r="H703" s="116">
        <v>0.11649318211746218</v>
      </c>
      <c r="I703" s="116">
        <v>7.4659945332857802E-3</v>
      </c>
      <c r="J703" s="116">
        <v>0.98912741027371553</v>
      </c>
      <c r="K703" s="94">
        <v>0.39187691768772059</v>
      </c>
      <c r="L703" s="95"/>
      <c r="M703" s="96">
        <v>702</v>
      </c>
      <c r="N703" s="119">
        <v>0.39389358975090966</v>
      </c>
      <c r="O703" s="119">
        <v>-2.4058188950840314</v>
      </c>
      <c r="P703" s="119">
        <v>1.041753560311431</v>
      </c>
      <c r="Q703" s="119">
        <v>2.7684301051458908E-2</v>
      </c>
      <c r="R703" s="119">
        <v>-2.4911475400635146</v>
      </c>
      <c r="S703" s="119">
        <v>-1.3741982078421098</v>
      </c>
      <c r="T703" s="119">
        <v>-1.1927013308906567</v>
      </c>
      <c r="U703" s="116">
        <v>-2.4340243858451571</v>
      </c>
      <c r="V703" s="116">
        <v>2.2947896958175562</v>
      </c>
      <c r="W703" s="88">
        <v>-0.27443046277463407</v>
      </c>
      <c r="X703" s="50"/>
      <c r="Y703" s="89">
        <v>702</v>
      </c>
      <c r="Z703" s="116">
        <f>(幕後結果!$AB$2+幕後結果!$AB$4*幕後結果_最佳化!$N1704)*12/3</f>
        <v>0.44074841774928913</v>
      </c>
      <c r="AA703" s="116">
        <f>(幕後結果!$AC$2+幕後結果!$AC$4*幕後結果_最佳化!$O1704)*12/3</f>
        <v>-4.6590890981005586</v>
      </c>
      <c r="AB703" s="116">
        <f>(幕後結果!$AD$2+幕後結果!$AD$4*幕後結果_最佳化!$P1704)*12/3</f>
        <v>1.2387585663600726</v>
      </c>
      <c r="AC703" s="116">
        <f>(幕後結果!$AE$2+幕後結果!$AE$4*幕後結果_最佳化!$Q1704)*12/3</f>
        <v>0.76071346602696133</v>
      </c>
      <c r="AD703" s="116">
        <f>(幕後結果!$AF$2+幕後結果!$AF$4*幕後結果_最佳化!$R1704)*12/3</f>
        <v>-1.9312923996621958</v>
      </c>
      <c r="AE703" s="116">
        <f>(幕後結果!$AG$2+幕後結果!$AG$4*幕後結果_最佳化!$S1704)*12/3</f>
        <v>-1.2413966978248365</v>
      </c>
      <c r="AF703" s="116">
        <f>(幕後結果!$AH$2+幕後結果!$AH$4*幕後結果_最佳化!$T1704)*12/3</f>
        <v>-0.24479595806003229</v>
      </c>
      <c r="AG703" s="116">
        <f>(幕後結果!$AI$2+幕後結果!$AI$4*幕後結果_最佳化!$U1704)*12/3</f>
        <v>-3.8311628939678086</v>
      </c>
      <c r="AH703" s="116">
        <f>(幕後結果!$AJ$2+幕後結果!$AJ$4*幕後結果_最佳化!$V1704)*12/3</f>
        <v>0.41424449504713756</v>
      </c>
      <c r="AI703" s="90">
        <f>(幕後結果!$AK$2+幕後結果!$AK$4*幕後結果_最佳化!$W1704)*12/3</f>
        <v>-1.3843126950612155</v>
      </c>
      <c r="AJ703" s="50"/>
      <c r="AK703" s="50"/>
      <c r="AL703" s="50"/>
      <c r="AM703" s="98">
        <v>702</v>
      </c>
      <c r="AN703" s="116">
        <f t="shared" si="131"/>
        <v>0.16498211254215769</v>
      </c>
      <c r="AO703" s="116">
        <f t="shared" si="132"/>
        <v>7.7311958150707207E-3</v>
      </c>
      <c r="AP703" s="116">
        <f t="shared" si="133"/>
        <v>0.11414986798409077</v>
      </c>
      <c r="AQ703" s="116">
        <f t="shared" si="134"/>
        <v>0.12160591854283137</v>
      </c>
      <c r="AR703" s="116">
        <f t="shared" si="135"/>
        <v>2.7811102679502048E-3</v>
      </c>
      <c r="AS703" s="116">
        <f t="shared" si="136"/>
        <v>7.7784728910779311E-2</v>
      </c>
      <c r="AT703" s="116">
        <f t="shared" si="137"/>
        <v>0.14127440719268092</v>
      </c>
      <c r="AU703" s="116">
        <f t="shared" si="138"/>
        <v>5.3508430875211295E-2</v>
      </c>
      <c r="AV703" s="116">
        <f t="shared" si="139"/>
        <v>0.15936006199017752</v>
      </c>
      <c r="AW703" s="116">
        <f t="shared" si="140"/>
        <v>0.15682216587905021</v>
      </c>
      <c r="AX703" s="116">
        <f t="shared" si="141"/>
        <v>0.99999999999999989</v>
      </c>
      <c r="AY703" s="116">
        <f>SUMPRODUCT(AN703:AW703,幕後結果_最佳化!$Z$1005:$AI$1005)</f>
        <v>0.24677830664205666</v>
      </c>
      <c r="AZ703" s="116">
        <f>(SUMPRODUCT(AN703:AW703,MMULT(AN703:AW703,幕後結果!$AB$9:$AK$18)))*252</f>
        <v>4.8898242585742845E-2</v>
      </c>
      <c r="BA703" s="116">
        <f t="shared" si="142"/>
        <v>0.22112947018826515</v>
      </c>
      <c r="BB703" s="92">
        <f t="shared" si="143"/>
        <v>0.92198613992281897</v>
      </c>
      <c r="BC703" s="50"/>
      <c r="BD703" s="50"/>
    </row>
    <row r="704" spans="1:56">
      <c r="A704" s="85">
        <v>703</v>
      </c>
      <c r="B704" s="116">
        <v>0.74209717086144922</v>
      </c>
      <c r="C704" s="116">
        <v>0.9969726010808373</v>
      </c>
      <c r="D704" s="116">
        <v>0.81231726051292874</v>
      </c>
      <c r="E704" s="116">
        <v>0.6785471128218048</v>
      </c>
      <c r="F704" s="116">
        <v>0.97415521948304651</v>
      </c>
      <c r="G704" s="116">
        <v>3.2972125348108339E-2</v>
      </c>
      <c r="H704" s="116">
        <v>4.8329194044026691E-2</v>
      </c>
      <c r="I704" s="116">
        <v>0.60571578268812032</v>
      </c>
      <c r="J704" s="116">
        <v>8.3582516573671217E-2</v>
      </c>
      <c r="K704" s="94">
        <v>0.72381798731754943</v>
      </c>
      <c r="L704" s="95"/>
      <c r="M704" s="96">
        <v>703</v>
      </c>
      <c r="N704" s="119">
        <v>0.64982439644025103</v>
      </c>
      <c r="O704" s="119">
        <v>2.7447989529462529</v>
      </c>
      <c r="P704" s="119">
        <v>0.88646783566650322</v>
      </c>
      <c r="Q704" s="119">
        <v>0.46363988380542126</v>
      </c>
      <c r="R704" s="119">
        <v>1.9457101973552247</v>
      </c>
      <c r="S704" s="119">
        <v>-1.8388024301850818</v>
      </c>
      <c r="T704" s="119">
        <v>-1.6612742055685672</v>
      </c>
      <c r="U704" s="116">
        <v>0.26817004080118889</v>
      </c>
      <c r="V704" s="116">
        <v>-1.3813706247747417</v>
      </c>
      <c r="W704" s="88">
        <v>0.59422142394722877</v>
      </c>
      <c r="X704" s="50"/>
      <c r="Y704" s="89">
        <v>703</v>
      </c>
      <c r="Z704" s="116">
        <f>(幕後結果!$AB$2+幕後結果!$AB$4*幕後結果_最佳化!$N1705)*12/3</f>
        <v>0.75849941236996943</v>
      </c>
      <c r="AA704" s="116">
        <f>(幕後結果!$AC$2+幕後結果!$AC$4*幕後結果_最佳化!$O1705)*12/3</f>
        <v>2.4610744863220653</v>
      </c>
      <c r="AB704" s="116">
        <f>(幕後結果!$AD$2+幕後結果!$AD$4*幕後結果_最佳化!$P1705)*12/3</f>
        <v>1.7044918841130041</v>
      </c>
      <c r="AC704" s="116">
        <f>(幕後結果!$AE$2+幕後結果!$AE$4*幕後結果_最佳化!$Q1705)*12/3</f>
        <v>1.9466667959405861</v>
      </c>
      <c r="AD704" s="116">
        <f>(幕後結果!$AF$2+幕後結果!$AF$4*幕後結果_最佳化!$R1705)*12/3</f>
        <v>1.630133340963954</v>
      </c>
      <c r="AE704" s="116">
        <f>(幕後結果!$AG$2+幕後結果!$AG$4*幕後結果_最佳化!$S1705)*12/3</f>
        <v>0.44347812065772824</v>
      </c>
      <c r="AF704" s="116">
        <f>(幕後結果!$AH$2+幕後結果!$AH$4*幕後結果_最佳化!$T1705)*12/3</f>
        <v>0.31604130661976126</v>
      </c>
      <c r="AG704" s="116">
        <f>(幕後結果!$AI$2+幕後結果!$AI$4*幕後結果_最佳化!$U1705)*12/3</f>
        <v>-0.13075717505632556</v>
      </c>
      <c r="AH704" s="116">
        <f>(幕後結果!$AJ$2+幕後結果!$AJ$4*幕後結果_最佳化!$V1705)*12/3</f>
        <v>0.17369184462430051</v>
      </c>
      <c r="AI704" s="90">
        <f>(幕後結果!$AK$2+幕後結果!$AK$4*幕後結果_最佳化!$W1705)*12/3</f>
        <v>0.43598879349426861</v>
      </c>
      <c r="AJ704" s="50"/>
      <c r="AK704" s="50"/>
      <c r="AL704" s="50"/>
      <c r="AM704" s="98">
        <v>703</v>
      </c>
      <c r="AN704" s="116">
        <f t="shared" si="131"/>
        <v>9.2336403650786741E-2</v>
      </c>
      <c r="AO704" s="116">
        <f t="shared" si="132"/>
        <v>2.4344418921270049E-2</v>
      </c>
      <c r="AP704" s="116">
        <f t="shared" si="133"/>
        <v>0.11911453001863229</v>
      </c>
      <c r="AQ704" s="116">
        <f t="shared" si="134"/>
        <v>0.13665327187493212</v>
      </c>
      <c r="AR704" s="116">
        <f t="shared" si="135"/>
        <v>3.2461735767137123E-2</v>
      </c>
      <c r="AS704" s="116">
        <f t="shared" si="136"/>
        <v>8.0372164895999997E-4</v>
      </c>
      <c r="AT704" s="116">
        <f t="shared" si="137"/>
        <v>0.19044308787722314</v>
      </c>
      <c r="AU704" s="116">
        <f t="shared" si="138"/>
        <v>0.10530630602352256</v>
      </c>
      <c r="AV704" s="116">
        <f t="shared" si="139"/>
        <v>0.10678244115831911</v>
      </c>
      <c r="AW704" s="116">
        <f t="shared" si="140"/>
        <v>0.1917540830592169</v>
      </c>
      <c r="AX704" s="116">
        <f t="shared" si="141"/>
        <v>1</v>
      </c>
      <c r="AY704" s="116">
        <f>SUMPRODUCT(AN704:AW704,幕後結果_最佳化!$Z$1005:$AI$1005)</f>
        <v>0.20565569586553073</v>
      </c>
      <c r="AZ704" s="116">
        <f>(SUMPRODUCT(AN704:AW704,MMULT(AN704:AW704,幕後結果!$AB$9:$AK$18)))*252</f>
        <v>4.3022639299777884E-2</v>
      </c>
      <c r="BA704" s="116">
        <f t="shared" si="142"/>
        <v>0.20741899454914414</v>
      </c>
      <c r="BB704" s="92">
        <f t="shared" si="143"/>
        <v>0.78467112531957017</v>
      </c>
      <c r="BC704" s="50"/>
      <c r="BD704" s="50"/>
    </row>
    <row r="705" spans="1:56">
      <c r="A705" s="85">
        <v>704</v>
      </c>
      <c r="B705" s="116">
        <v>0.78977469271198575</v>
      </c>
      <c r="C705" s="116">
        <v>0.57812921067148282</v>
      </c>
      <c r="D705" s="116">
        <v>0.57495661839074308</v>
      </c>
      <c r="E705" s="116">
        <v>0.50863161656151479</v>
      </c>
      <c r="F705" s="116">
        <v>0.7226596800668994</v>
      </c>
      <c r="G705" s="116">
        <v>0.49997993538563223</v>
      </c>
      <c r="H705" s="116">
        <v>0.2635221525124618</v>
      </c>
      <c r="I705" s="116">
        <v>0.57589031280604064</v>
      </c>
      <c r="J705" s="116">
        <v>0.78285404010483939</v>
      </c>
      <c r="K705" s="94">
        <v>0.67458506217233549</v>
      </c>
      <c r="L705" s="95"/>
      <c r="M705" s="96">
        <v>704</v>
      </c>
      <c r="N705" s="119">
        <v>0.80563972266752082</v>
      </c>
      <c r="O705" s="119">
        <v>0.19710984591053882</v>
      </c>
      <c r="P705" s="119">
        <v>0.18900772375781402</v>
      </c>
      <c r="Q705" s="119">
        <v>2.163794249307243E-2</v>
      </c>
      <c r="R705" s="119">
        <v>0.59076089512305596</v>
      </c>
      <c r="S705" s="119">
        <v>-5.0294529715011306E-5</v>
      </c>
      <c r="T705" s="119">
        <v>-0.63252434586919093</v>
      </c>
      <c r="U705" s="116">
        <v>0.19139086763921404</v>
      </c>
      <c r="V705" s="116">
        <v>0.78186839653571383</v>
      </c>
      <c r="W705" s="88">
        <v>0.45260961268574312</v>
      </c>
      <c r="X705" s="50"/>
      <c r="Y705" s="89">
        <v>704</v>
      </c>
      <c r="Z705" s="116">
        <f>(幕後結果!$AB$2+幕後結果!$AB$4*幕後結果_最佳化!$N1706)*12/3</f>
        <v>0.9519519924884644</v>
      </c>
      <c r="AA705" s="116">
        <f>(幕後結果!$AC$2+幕後結果!$AC$4*幕後結果_最佳化!$O1706)*12/3</f>
        <v>-1.0362888742238461</v>
      </c>
      <c r="AB705" s="116">
        <f>(幕後結果!$AD$2+幕後結果!$AD$4*幕後結果_最佳化!$P1706)*12/3</f>
        <v>0.88870296363405643</v>
      </c>
      <c r="AC705" s="116">
        <f>(幕後結果!$AE$2+幕後結果!$AE$4*幕後結果_最佳化!$Q1706)*12/3</f>
        <v>1.0301994986354963</v>
      </c>
      <c r="AD705" s="116">
        <f>(幕後結果!$AF$2+幕後結果!$AF$4*幕後結果_最佳化!$R1706)*12/3</f>
        <v>0.32834187117194125</v>
      </c>
      <c r="AE705" s="116">
        <f>(幕後結果!$AG$2+幕後結果!$AG$4*幕後結果_最佳化!$S1706)*12/3</f>
        <v>0.65810950766493603</v>
      </c>
      <c r="AF705" s="116">
        <f>(幕後結果!$AH$2+幕後結果!$AH$4*幕後結果_最佳化!$T1706)*12/3</f>
        <v>0.92149024488012943</v>
      </c>
      <c r="AG705" s="116">
        <f>(幕後結果!$AI$2+幕後結果!$AI$4*幕後結果_最佳化!$U1706)*12/3</f>
        <v>-0.13252991797967495</v>
      </c>
      <c r="AH705" s="116">
        <f>(幕後結果!$AJ$2+幕後結果!$AJ$4*幕後結果_最佳化!$V1706)*12/3</f>
        <v>0.85338136117087926</v>
      </c>
      <c r="AI705" s="90">
        <f>(幕後結果!$AK$2+幕後結果!$AK$4*幕後結果_最佳化!$W1706)*12/3</f>
        <v>8.6280577068351072E-2</v>
      </c>
      <c r="AJ705" s="50"/>
      <c r="AK705" s="50"/>
      <c r="AL705" s="50"/>
      <c r="AM705" s="98">
        <v>704</v>
      </c>
      <c r="AN705" s="116">
        <f t="shared" si="131"/>
        <v>7.2991104326090239E-2</v>
      </c>
      <c r="AO705" s="116">
        <f t="shared" si="132"/>
        <v>4.407162828798946E-2</v>
      </c>
      <c r="AP705" s="116">
        <f t="shared" si="133"/>
        <v>6.116770793565849E-2</v>
      </c>
      <c r="AQ705" s="116">
        <f t="shared" si="134"/>
        <v>0.14591319135520955</v>
      </c>
      <c r="AR705" s="116">
        <f t="shared" si="135"/>
        <v>6.7517942003475259E-2</v>
      </c>
      <c r="AS705" s="116">
        <f t="shared" si="136"/>
        <v>0.172930210543179</v>
      </c>
      <c r="AT705" s="116">
        <f t="shared" si="137"/>
        <v>3.7045315156497956E-2</v>
      </c>
      <c r="AU705" s="116">
        <f t="shared" si="138"/>
        <v>7.712097586382044E-2</v>
      </c>
      <c r="AV705" s="116">
        <f t="shared" si="139"/>
        <v>0.17253203609444803</v>
      </c>
      <c r="AW705" s="116">
        <f t="shared" si="140"/>
        <v>0.14870988843363178</v>
      </c>
      <c r="AX705" s="116">
        <f t="shared" si="141"/>
        <v>1.0000000000000002</v>
      </c>
      <c r="AY705" s="116">
        <f>SUMPRODUCT(AN705:AW705,幕後結果_最佳化!$Z$1005:$AI$1005)</f>
        <v>9.0727255570751938E-2</v>
      </c>
      <c r="AZ705" s="116">
        <f>(SUMPRODUCT(AN705:AW705,MMULT(AN705:AW705,幕後結果!$AB$9:$AK$18)))*252</f>
        <v>4.5153180109726319E-2</v>
      </c>
      <c r="BA705" s="116">
        <f t="shared" si="142"/>
        <v>0.21249277660599741</v>
      </c>
      <c r="BB705" s="92">
        <f t="shared" si="143"/>
        <v>0.22507708889998126</v>
      </c>
      <c r="BC705" s="50"/>
      <c r="BD705" s="50"/>
    </row>
    <row r="706" spans="1:56">
      <c r="A706" s="85">
        <v>705</v>
      </c>
      <c r="B706" s="116">
        <v>0.82389976415304877</v>
      </c>
      <c r="C706" s="116">
        <v>0.52742950838588487</v>
      </c>
      <c r="D706" s="116">
        <v>2.2968944576637007E-2</v>
      </c>
      <c r="E706" s="116">
        <v>7.5073903119626806E-2</v>
      </c>
      <c r="F706" s="116">
        <v>0.75903702769974379</v>
      </c>
      <c r="G706" s="116">
        <v>0.47216356827299166</v>
      </c>
      <c r="H706" s="116">
        <v>0.79847919292848002</v>
      </c>
      <c r="I706" s="116">
        <v>0.54750904711370851</v>
      </c>
      <c r="J706" s="116">
        <v>0.50390415448699666</v>
      </c>
      <c r="K706" s="94">
        <v>0.1346684140273644</v>
      </c>
      <c r="L706" s="95"/>
      <c r="M706" s="96">
        <v>705</v>
      </c>
      <c r="N706" s="119">
        <v>0.93032957081881384</v>
      </c>
      <c r="O706" s="119">
        <v>6.8809842813241637E-2</v>
      </c>
      <c r="P706" s="119">
        <v>-1.9959635620498823</v>
      </c>
      <c r="Q706" s="119">
        <v>-1.4390095879562466</v>
      </c>
      <c r="R706" s="119">
        <v>0.70320830460123973</v>
      </c>
      <c r="S706" s="119">
        <v>-6.9832302129631152E-2</v>
      </c>
      <c r="T706" s="119">
        <v>0.83620139433472496</v>
      </c>
      <c r="U706" s="116">
        <v>0.11937040656007512</v>
      </c>
      <c r="V706" s="116">
        <v>9.7864202375254807E-3</v>
      </c>
      <c r="W706" s="88">
        <v>-1.1045910566584656</v>
      </c>
      <c r="X706" s="50"/>
      <c r="Y706" s="89">
        <v>705</v>
      </c>
      <c r="Z706" s="116">
        <f>(幕後結果!$AB$2+幕後結果!$AB$4*幕後結果_最佳化!$N1707)*12/3</f>
        <v>1.1067607229484422</v>
      </c>
      <c r="AA706" s="116">
        <f>(幕後結果!$AC$2+幕後結果!$AC$4*幕後結果_最佳化!$O1707)*12/3</f>
        <v>-1.2022619484664023</v>
      </c>
      <c r="AB706" s="116">
        <f>(幕後結果!$AD$2+幕後結果!$AD$4*幕後結果_最佳化!$P1707)*12/3</f>
        <v>-0.97883932335989365</v>
      </c>
      <c r="AC706" s="116">
        <f>(幕後結果!$AE$2+幕後結果!$AE$4*幕後結果_最佳化!$Q1707)*12/3</f>
        <v>-0.55884618661479335</v>
      </c>
      <c r="AD706" s="116">
        <f>(幕後結果!$AF$2+幕後結果!$AF$4*幕後結果_最佳化!$R1707)*12/3</f>
        <v>5.1301539131590884E-2</v>
      </c>
      <c r="AE706" s="116">
        <f>(幕後結果!$AG$2+幕後結果!$AG$4*幕後結果_最佳化!$S1707)*12/3</f>
        <v>-0.59674928365812596</v>
      </c>
      <c r="AF706" s="116">
        <f>(幕後結果!$AH$2+幕後結果!$AH$4*幕後結果_最佳化!$T1707)*12/3</f>
        <v>2.3102151481971669</v>
      </c>
      <c r="AG706" s="116">
        <f>(幕後結果!$AI$2+幕後結果!$AI$4*幕後結果_最佳化!$U1707)*12/3</f>
        <v>-7.7642936552876241E-2</v>
      </c>
      <c r="AH706" s="116">
        <f>(幕後結果!$AJ$2+幕後結果!$AJ$4*幕後結果_最佳化!$V1707)*12/3</f>
        <v>0.31443085882425315</v>
      </c>
      <c r="AI706" s="90">
        <f>(幕後結果!$AK$2+幕後結果!$AK$4*幕後結果_最佳化!$W1707)*12/3</f>
        <v>-0.63946151180829813</v>
      </c>
      <c r="AJ706" s="50"/>
      <c r="AK706" s="50"/>
      <c r="AL706" s="50"/>
      <c r="AM706" s="98">
        <v>705</v>
      </c>
      <c r="AN706" s="116">
        <f t="shared" si="131"/>
        <v>9.0364862726979828E-2</v>
      </c>
      <c r="AO706" s="116">
        <f t="shared" si="132"/>
        <v>0.13776446164554543</v>
      </c>
      <c r="AP706" s="116">
        <f t="shared" si="133"/>
        <v>0.17476768542424775</v>
      </c>
      <c r="AQ706" s="116">
        <f t="shared" si="134"/>
        <v>0.14826234670600941</v>
      </c>
      <c r="AR706" s="116">
        <f t="shared" si="135"/>
        <v>0.16820403149159563</v>
      </c>
      <c r="AS706" s="116">
        <f t="shared" si="136"/>
        <v>8.5586895936219209E-2</v>
      </c>
      <c r="AT706" s="116">
        <f t="shared" si="137"/>
        <v>3.4785317217900215E-2</v>
      </c>
      <c r="AU706" s="116">
        <f t="shared" si="138"/>
        <v>3.467018132347869E-2</v>
      </c>
      <c r="AV706" s="116">
        <f t="shared" si="139"/>
        <v>3.3978942394269705E-2</v>
      </c>
      <c r="AW706" s="116">
        <f t="shared" si="140"/>
        <v>9.161527513375424E-2</v>
      </c>
      <c r="AX706" s="116">
        <f t="shared" si="141"/>
        <v>0.99999999999999989</v>
      </c>
      <c r="AY706" s="116">
        <f>SUMPRODUCT(AN706:AW706,幕後結果_最佳化!$Z$1005:$AI$1005)</f>
        <v>1.9525026622644256E-2</v>
      </c>
      <c r="AZ706" s="116">
        <f>(SUMPRODUCT(AN706:AW706,MMULT(AN706:AW706,幕後結果!$AB$9:$AK$18)))*252</f>
        <v>4.5677731045546871E-2</v>
      </c>
      <c r="BA706" s="116">
        <f t="shared" si="142"/>
        <v>0.21372349203011556</v>
      </c>
      <c r="BB706" s="92">
        <f t="shared" si="143"/>
        <v>-0.10937016401576481</v>
      </c>
      <c r="BC706" s="50"/>
      <c r="BD706" s="50"/>
    </row>
    <row r="707" spans="1:56">
      <c r="A707" s="85">
        <v>706</v>
      </c>
      <c r="B707" s="116">
        <v>0.18044025806713915</v>
      </c>
      <c r="C707" s="116">
        <v>0.78959435106333631</v>
      </c>
      <c r="D707" s="116">
        <v>0.57988756580476575</v>
      </c>
      <c r="E707" s="116">
        <v>0.4526283750923199</v>
      </c>
      <c r="F707" s="116">
        <v>0.99695582439730956</v>
      </c>
      <c r="G707" s="116">
        <v>6.0016587332311744E-2</v>
      </c>
      <c r="H707" s="116">
        <v>3.0576462885394839E-2</v>
      </c>
      <c r="I707" s="116">
        <v>0.55864839924813348</v>
      </c>
      <c r="J707" s="116">
        <v>0.75324776666060167</v>
      </c>
      <c r="K707" s="94">
        <v>0.97127699038031445</v>
      </c>
      <c r="L707" s="95"/>
      <c r="M707" s="96">
        <v>706</v>
      </c>
      <c r="N707" s="119">
        <v>-0.91368856149777022</v>
      </c>
      <c r="O707" s="119">
        <v>0.80501452521296513</v>
      </c>
      <c r="P707" s="119">
        <v>0.20160585397750513</v>
      </c>
      <c r="Q707" s="119">
        <v>-0.11902348438456974</v>
      </c>
      <c r="R707" s="119">
        <v>2.7429847546706383</v>
      </c>
      <c r="S707" s="119">
        <v>-1.5546343642053082</v>
      </c>
      <c r="T707" s="119">
        <v>-1.8723881318317719</v>
      </c>
      <c r="U707" s="116">
        <v>0.14754330471149557</v>
      </c>
      <c r="V707" s="116">
        <v>0.68474560316087463</v>
      </c>
      <c r="W707" s="88">
        <v>1.8999017126968869</v>
      </c>
      <c r="X707" s="50"/>
      <c r="Y707" s="89">
        <v>706</v>
      </c>
      <c r="Z707" s="116">
        <f>(幕後結果!$AB$2+幕後結果!$AB$4*幕後結果_最佳化!$N1708)*12/3</f>
        <v>-1.1826807210954511</v>
      </c>
      <c r="AA707" s="116">
        <f>(幕後結果!$AC$2+幕後結果!$AC$4*幕後結果_最佳化!$O1708)*12/3</f>
        <v>-0.34793585781069036</v>
      </c>
      <c r="AB707" s="116">
        <f>(幕後結果!$AD$2+幕後結果!$AD$4*幕後結果_最佳化!$P1708)*12/3</f>
        <v>0.44352485342105097</v>
      </c>
      <c r="AC707" s="116">
        <f>(幕後結果!$AE$2+幕後結果!$AE$4*幕後結果_最佳化!$Q1708)*12/3</f>
        <v>0.93393903909176357</v>
      </c>
      <c r="AD707" s="116">
        <f>(幕後結果!$AF$2+幕後結果!$AF$4*幕後結果_最佳化!$R1708)*12/3</f>
        <v>1.8981325152446409</v>
      </c>
      <c r="AE707" s="116">
        <f>(幕後結果!$AG$2+幕後結果!$AG$4*幕後結果_最佳化!$S1708)*12/3</f>
        <v>-0.55125141704967218</v>
      </c>
      <c r="AF707" s="116">
        <f>(幕後結果!$AH$2+幕後結果!$AH$4*幕後結果_最佳化!$T1708)*12/3</f>
        <v>-4.6217771059948509E-2</v>
      </c>
      <c r="AG707" s="116">
        <f>(幕後結果!$AI$2+幕後結果!$AI$4*幕後結果_最佳化!$U1708)*12/3</f>
        <v>-0.80414349358674497</v>
      </c>
      <c r="AH707" s="116">
        <f>(幕後結果!$AJ$2+幕後結果!$AJ$4*幕後結果_最佳化!$V1708)*12/3</f>
        <v>0.58614309920799257</v>
      </c>
      <c r="AI707" s="90">
        <f>(幕後結果!$AK$2+幕後結果!$AK$4*幕後結果_最佳化!$W1708)*12/3</f>
        <v>0.59219437029123756</v>
      </c>
      <c r="AJ707" s="50"/>
      <c r="AK707" s="50"/>
      <c r="AL707" s="50"/>
      <c r="AM707" s="98">
        <v>706</v>
      </c>
      <c r="AN707" s="116">
        <f t="shared" si="131"/>
        <v>7.2068664712232069E-2</v>
      </c>
      <c r="AO707" s="116">
        <f t="shared" si="132"/>
        <v>0.19219026812252243</v>
      </c>
      <c r="AP707" s="116">
        <f t="shared" si="133"/>
        <v>0.17193608292125831</v>
      </c>
      <c r="AQ707" s="116">
        <f t="shared" si="134"/>
        <v>0.15656072636901944</v>
      </c>
      <c r="AR707" s="116">
        <f t="shared" si="135"/>
        <v>7.8337885117122086E-2</v>
      </c>
      <c r="AS707" s="116">
        <f t="shared" si="136"/>
        <v>7.5455983372543847E-2</v>
      </c>
      <c r="AT707" s="116">
        <f t="shared" si="137"/>
        <v>4.2959728884893945E-2</v>
      </c>
      <c r="AU707" s="116">
        <f t="shared" si="138"/>
        <v>2.7326593547227284E-2</v>
      </c>
      <c r="AV707" s="116">
        <f t="shared" si="139"/>
        <v>2.9626379064007124E-2</v>
      </c>
      <c r="AW707" s="116">
        <f t="shared" si="140"/>
        <v>0.15353768788917344</v>
      </c>
      <c r="AX707" s="116">
        <f t="shared" si="141"/>
        <v>1</v>
      </c>
      <c r="AY707" s="116">
        <f>SUMPRODUCT(AN707:AW707,幕後結果_最佳化!$Z$1005:$AI$1005)</f>
        <v>-5.4859977765426858E-2</v>
      </c>
      <c r="AZ707" s="116">
        <f>(SUMPRODUCT(AN707:AW707,MMULT(AN707:AW707,幕後結果!$AB$9:$AK$18)))*252</f>
        <v>5.0533420337029969E-2</v>
      </c>
      <c r="BA707" s="116">
        <f t="shared" si="142"/>
        <v>0.22479639751790945</v>
      </c>
      <c r="BB707" s="92">
        <f t="shared" si="143"/>
        <v>-0.43488231504082869</v>
      </c>
      <c r="BC707" s="50"/>
      <c r="BD707" s="50"/>
    </row>
    <row r="708" spans="1:56">
      <c r="A708" s="85">
        <v>707</v>
      </c>
      <c r="B708" s="116">
        <v>0.60165818617975031</v>
      </c>
      <c r="C708" s="116">
        <v>0.95599205767579076</v>
      </c>
      <c r="D708" s="116">
        <v>0.26597428048674221</v>
      </c>
      <c r="E708" s="116">
        <v>0.59465172464508997</v>
      </c>
      <c r="F708" s="116">
        <v>0.42386916852188716</v>
      </c>
      <c r="G708" s="116">
        <v>0.54812545004252677</v>
      </c>
      <c r="H708" s="116">
        <v>0.82185600033624495</v>
      </c>
      <c r="I708" s="116">
        <v>0.15619496255634679</v>
      </c>
      <c r="J708" s="116">
        <v>0.10605751506166405</v>
      </c>
      <c r="K708" s="94">
        <v>0.90180163455424367</v>
      </c>
      <c r="L708" s="95"/>
      <c r="M708" s="96">
        <v>707</v>
      </c>
      <c r="N708" s="119">
        <v>0.25764146195042242</v>
      </c>
      <c r="O708" s="119">
        <v>1.7059580807407799</v>
      </c>
      <c r="P708" s="119">
        <v>-0.62503427794141297</v>
      </c>
      <c r="Q708" s="119">
        <v>0.23952753140907251</v>
      </c>
      <c r="R708" s="119">
        <v>-0.19200493849171651</v>
      </c>
      <c r="S708" s="119">
        <v>0.1209266922987426</v>
      </c>
      <c r="T708" s="119">
        <v>0.92246131610055915</v>
      </c>
      <c r="U708" s="116">
        <v>-1.0102199460475665</v>
      </c>
      <c r="V708" s="116">
        <v>-1.2477707312792661</v>
      </c>
      <c r="W708" s="88">
        <v>1.2918856993082861</v>
      </c>
      <c r="X708" s="50"/>
      <c r="Y708" s="89">
        <v>707</v>
      </c>
      <c r="Z708" s="116">
        <f>(幕後結果!$AB$2+幕後結果!$AB$4*幕後結果_最佳化!$N1709)*12/3</f>
        <v>0.2715845344019393</v>
      </c>
      <c r="AA708" s="116">
        <f>(幕後結果!$AC$2+幕後結果!$AC$4*幕後結果_最佳化!$O1709)*12/3</f>
        <v>0.99540116093901487</v>
      </c>
      <c r="AB708" s="116">
        <f>(幕後結果!$AD$2+幕後結果!$AD$4*幕後結果_最佳化!$P1709)*12/3</f>
        <v>0.17198605799563774</v>
      </c>
      <c r="AC708" s="116">
        <f>(幕後結果!$AE$2+幕後結果!$AE$4*幕後結果_最佳化!$Q1709)*12/3</f>
        <v>1.2247283284873081</v>
      </c>
      <c r="AD708" s="116">
        <f>(幕後結果!$AF$2+幕後結果!$AF$4*幕後結果_最佳化!$R1709)*12/3</f>
        <v>-7.2302794926166369E-2</v>
      </c>
      <c r="AE708" s="116">
        <f>(幕後結果!$AG$2+幕後結果!$AG$4*幕後結果_最佳化!$S1709)*12/3</f>
        <v>0.91126336936334729</v>
      </c>
      <c r="AF708" s="116">
        <f>(幕後結果!$AH$2+幕後結果!$AH$4*幕後結果_最佳化!$T1709)*12/3</f>
        <v>1.9521506130061954</v>
      </c>
      <c r="AG708" s="116">
        <f>(幕後結果!$AI$2+幕後結果!$AI$4*幕後結果_最佳化!$U1709)*12/3</f>
        <v>-1.9861855884088691</v>
      </c>
      <c r="AH708" s="116">
        <f>(幕後結果!$AJ$2+幕後結果!$AJ$4*幕後結果_最佳化!$V1709)*12/3</f>
        <v>-0.15314696196769295</v>
      </c>
      <c r="AI708" s="90">
        <f>(幕後結果!$AK$2+幕後結果!$AK$4*幕後結果_最佳化!$W1709)*12/3</f>
        <v>0.37842259463015387</v>
      </c>
      <c r="AJ708" s="50"/>
      <c r="AK708" s="50"/>
      <c r="AL708" s="50"/>
      <c r="AM708" s="98">
        <v>707</v>
      </c>
      <c r="AN708" s="116">
        <f t="shared" ref="AN708:AN771" si="144">B1709/SUM($B1709:$K1709)</f>
        <v>0.100281505150698</v>
      </c>
      <c r="AO708" s="116">
        <f t="shared" ref="AO708:AO771" si="145">C1709/SUM($B1709:$K1709)</f>
        <v>0.10836268562486795</v>
      </c>
      <c r="AP708" s="116">
        <f t="shared" ref="AP708:AP771" si="146">D1709/SUM($B1709:$K1709)</f>
        <v>0.10956510450912436</v>
      </c>
      <c r="AQ708" s="116">
        <f t="shared" ref="AQ708:AQ771" si="147">E1709/SUM($B1709:$K1709)</f>
        <v>5.7904221705460564E-2</v>
      </c>
      <c r="AR708" s="116">
        <f t="shared" ref="AR708:AR771" si="148">F1709/SUM($B1709:$K1709)</f>
        <v>2.60721639066228E-2</v>
      </c>
      <c r="AS708" s="116">
        <f t="shared" ref="AS708:AS771" si="149">G1709/SUM($B1709:$K1709)</f>
        <v>0.16241165083756981</v>
      </c>
      <c r="AT708" s="116">
        <f t="shared" ref="AT708:AT771" si="150">H1709/SUM($B1709:$K1709)</f>
        <v>0.13136702794578756</v>
      </c>
      <c r="AU708" s="116">
        <f t="shared" ref="AU708:AU771" si="151">I1709/SUM($B1709:$K1709)</f>
        <v>0.18002339960059668</v>
      </c>
      <c r="AV708" s="116">
        <f t="shared" ref="AV708:AV771" si="152">J1709/SUM($B1709:$K1709)</f>
        <v>3.9743286165049269E-2</v>
      </c>
      <c r="AW708" s="116">
        <f t="shared" ref="AW708:AW771" si="153">K1709/SUM($B1709:$K1709)</f>
        <v>8.4268954554223258E-2</v>
      </c>
      <c r="AX708" s="116">
        <f t="shared" ref="AX708:AX771" si="154">SUM(AN708:AW708)</f>
        <v>1.0000000000000004</v>
      </c>
      <c r="AY708" s="116">
        <f>SUMPRODUCT(AN708:AW708,幕後結果_最佳化!$Z$1005:$AI$1005)</f>
        <v>-2.1679520505114822E-2</v>
      </c>
      <c r="AZ708" s="116">
        <f>(SUMPRODUCT(AN708:AW708,MMULT(AN708:AW708,幕後結果!$AB$9:$AK$18)))*252</f>
        <v>5.3712362542692946E-2</v>
      </c>
      <c r="BA708" s="116">
        <f t="shared" ref="BA708:BA771" si="155">AZ708^0.5</f>
        <v>0.23175927714482747</v>
      </c>
      <c r="BB708" s="92">
        <f t="shared" ref="BB708:BB771" si="156">(AY708-$BC$2)/$BA708</f>
        <v>-0.27864912809837072</v>
      </c>
      <c r="BC708" s="50"/>
      <c r="BD708" s="50"/>
    </row>
    <row r="709" spans="1:56">
      <c r="A709" s="85">
        <v>708</v>
      </c>
      <c r="B709" s="116">
        <v>0.56828411079629726</v>
      </c>
      <c r="C709" s="116">
        <v>0.17575164865733184</v>
      </c>
      <c r="D709" s="116">
        <v>0.66841633252309518</v>
      </c>
      <c r="E709" s="116">
        <v>0.52833829099275564</v>
      </c>
      <c r="F709" s="116">
        <v>0.20770135234421105</v>
      </c>
      <c r="G709" s="116">
        <v>0.39016437425353523</v>
      </c>
      <c r="H709" s="116">
        <v>0.9675261377012776</v>
      </c>
      <c r="I709" s="116">
        <v>0.56994680320922342</v>
      </c>
      <c r="J709" s="116">
        <v>0.38341488741672003</v>
      </c>
      <c r="K709" s="94">
        <v>0.77204151942677046</v>
      </c>
      <c r="L709" s="95"/>
      <c r="M709" s="96">
        <v>708</v>
      </c>
      <c r="N709" s="119">
        <v>0.17200731470425309</v>
      </c>
      <c r="O709" s="119">
        <v>-0.93167734620145271</v>
      </c>
      <c r="P709" s="119">
        <v>0.43554437708435495</v>
      </c>
      <c r="Q709" s="119">
        <v>7.1093403648334899E-2</v>
      </c>
      <c r="R709" s="119">
        <v>-0.81442293410696132</v>
      </c>
      <c r="S709" s="119">
        <v>-0.27889064437805172</v>
      </c>
      <c r="T709" s="119">
        <v>1.8456177691112099</v>
      </c>
      <c r="U709" s="116">
        <v>0.17623873157317843</v>
      </c>
      <c r="V709" s="116">
        <v>-0.29652421800724921</v>
      </c>
      <c r="W709" s="88">
        <v>0.74558696224039256</v>
      </c>
      <c r="X709" s="50"/>
      <c r="Y709" s="89">
        <v>708</v>
      </c>
      <c r="Z709" s="116">
        <f>(幕後結果!$AB$2+幕後結果!$AB$4*幕後結果_最佳化!$N1710)*12/3</f>
        <v>0.16526542490140517</v>
      </c>
      <c r="AA709" s="116">
        <f>(幕後結果!$AC$2+幕後結果!$AC$4*幕後結果_最佳化!$O1710)*12/3</f>
        <v>-2.6468931433276532</v>
      </c>
      <c r="AB709" s="116">
        <f>(幕後結果!$AD$2+幕後結果!$AD$4*幕後結果_最佳化!$P1710)*12/3</f>
        <v>0.79670729219182812</v>
      </c>
      <c r="AC709" s="116">
        <f>(幕後結果!$AE$2+幕後結果!$AE$4*幕後結果_最佳化!$Q1710)*12/3</f>
        <v>0.89113080291797686</v>
      </c>
      <c r="AD709" s="116">
        <f>(幕後結果!$AF$2+幕後結果!$AF$4*幕後結果_最佳化!$R1710)*12/3</f>
        <v>-0.68840239166816264</v>
      </c>
      <c r="AE709" s="116">
        <f>(幕後結果!$AG$2+幕後結果!$AG$4*幕後結果_最佳化!$S1710)*12/3</f>
        <v>-3.4907106070572236E-2</v>
      </c>
      <c r="AF709" s="116">
        <f>(幕後結果!$AH$2+幕後結果!$AH$4*幕後結果_最佳化!$T1710)*12/3</f>
        <v>2.7821962618574378</v>
      </c>
      <c r="AG709" s="116">
        <f>(幕後結果!$AI$2+幕後結果!$AI$4*幕後結果_最佳化!$U1710)*12/3</f>
        <v>-0.64524129564036425</v>
      </c>
      <c r="AH709" s="116">
        <f>(幕後結果!$AJ$2+幕後結果!$AJ$4*幕後結果_最佳化!$V1710)*12/3</f>
        <v>2.2194805150100666E-2</v>
      </c>
      <c r="AI709" s="90">
        <f>(幕後結果!$AK$2+幕後結果!$AK$4*幕後結果_最佳化!$W1710)*12/3</f>
        <v>-0.2456879177108722</v>
      </c>
      <c r="AJ709" s="50"/>
      <c r="AK709" s="50"/>
      <c r="AL709" s="50"/>
      <c r="AM709" s="98">
        <v>708</v>
      </c>
      <c r="AN709" s="116">
        <f t="shared" si="144"/>
        <v>0.13426535277056911</v>
      </c>
      <c r="AO709" s="116">
        <f t="shared" si="145"/>
        <v>0.10096154227141534</v>
      </c>
      <c r="AP709" s="116">
        <f t="shared" si="146"/>
        <v>8.0913838835846755E-2</v>
      </c>
      <c r="AQ709" s="116">
        <f t="shared" si="147"/>
        <v>0.14087750543966579</v>
      </c>
      <c r="AR709" s="116">
        <f t="shared" si="148"/>
        <v>0.1456297453659523</v>
      </c>
      <c r="AS709" s="116">
        <f t="shared" si="149"/>
        <v>6.226176035166766E-2</v>
      </c>
      <c r="AT709" s="116">
        <f t="shared" si="150"/>
        <v>2.6956293164097703E-2</v>
      </c>
      <c r="AU709" s="116">
        <f t="shared" si="151"/>
        <v>0.11573469611019187</v>
      </c>
      <c r="AV709" s="116">
        <f t="shared" si="152"/>
        <v>0.11794375540808745</v>
      </c>
      <c r="AW709" s="116">
        <f t="shared" si="153"/>
        <v>7.4455510282505855E-2</v>
      </c>
      <c r="AX709" s="116">
        <f t="shared" si="154"/>
        <v>0.99999999999999978</v>
      </c>
      <c r="AY709" s="116">
        <f>SUMPRODUCT(AN709:AW709,幕後結果_最佳化!$Z$1005:$AI$1005)</f>
        <v>-4.6553097592236067E-2</v>
      </c>
      <c r="AZ709" s="116">
        <f>(SUMPRODUCT(AN709:AW709,MMULT(AN709:AW709,幕後結果!$AB$9:$AK$18)))*252</f>
        <v>4.5947290777324262E-2</v>
      </c>
      <c r="BA709" s="116">
        <f t="shared" si="155"/>
        <v>0.21435319166582117</v>
      </c>
      <c r="BB709" s="92">
        <f t="shared" si="156"/>
        <v>-0.4173163781563578</v>
      </c>
      <c r="BC709" s="50"/>
      <c r="BD709" s="50"/>
    </row>
    <row r="710" spans="1:56">
      <c r="A710" s="85">
        <v>709</v>
      </c>
      <c r="B710" s="116">
        <v>0.83412631912053525</v>
      </c>
      <c r="C710" s="116">
        <v>0.56984734268461867</v>
      </c>
      <c r="D710" s="116">
        <v>0.40828019732608878</v>
      </c>
      <c r="E710" s="116">
        <v>0.28449373848412374</v>
      </c>
      <c r="F710" s="116">
        <v>0.81162165445958689</v>
      </c>
      <c r="G710" s="116">
        <v>0.76704731533947035</v>
      </c>
      <c r="H710" s="116">
        <v>0.89476920340710819</v>
      </c>
      <c r="I710" s="116">
        <v>0.15502958751878504</v>
      </c>
      <c r="J710" s="116">
        <v>0.6622062631222474</v>
      </c>
      <c r="K710" s="94">
        <v>0.20029733731519994</v>
      </c>
      <c r="L710" s="95"/>
      <c r="M710" s="96">
        <v>709</v>
      </c>
      <c r="N710" s="119">
        <v>0.97060028949537502</v>
      </c>
      <c r="O710" s="119">
        <v>0.17598552463181844</v>
      </c>
      <c r="P710" s="119">
        <v>-0.23197118472284278</v>
      </c>
      <c r="Q710" s="119">
        <v>-0.56954332591666301</v>
      </c>
      <c r="R710" s="119">
        <v>0.88388797147264286</v>
      </c>
      <c r="S710" s="119">
        <v>0.72915742773680836</v>
      </c>
      <c r="T710" s="119">
        <v>1.2522971879267237</v>
      </c>
      <c r="U710" s="116">
        <v>-1.015097873843773</v>
      </c>
      <c r="V710" s="116">
        <v>0.41849194621309033</v>
      </c>
      <c r="W710" s="88">
        <v>-0.84055964433437869</v>
      </c>
      <c r="X710" s="50"/>
      <c r="Y710" s="89">
        <v>709</v>
      </c>
      <c r="Z710" s="116">
        <f>(幕後結果!$AB$2+幕後結果!$AB$4*幕後結果_最佳化!$N1711)*12/3</f>
        <v>1.1567588497042387</v>
      </c>
      <c r="AA710" s="116">
        <f>(幕後結果!$AC$2+幕後結果!$AC$4*幕後結果_最佳化!$O1711)*12/3</f>
        <v>-1.0510671184800056</v>
      </c>
      <c r="AB710" s="116">
        <f>(幕後結果!$AD$2+幕後結果!$AD$4*幕後結果_最佳化!$P1711)*12/3</f>
        <v>0.57169573582483202</v>
      </c>
      <c r="AC710" s="116">
        <f>(幕後結果!$AE$2+幕後結果!$AE$4*幕後結果_最佳化!$Q1711)*12/3</f>
        <v>0.50843247300564398</v>
      </c>
      <c r="AD710" s="116">
        <f>(幕後結果!$AF$2+幕後結果!$AF$4*幕後結果_最佳化!$R1711)*12/3</f>
        <v>0.42679053517530408</v>
      </c>
      <c r="AE710" s="116">
        <f>(幕後結果!$AG$2+幕後結果!$AG$4*幕後結果_最佳化!$S1711)*12/3</f>
        <v>0.84487883415312914</v>
      </c>
      <c r="AF710" s="116">
        <f>(幕後結果!$AH$2+幕後結果!$AH$4*幕後結果_最佳化!$T1711)*12/3</f>
        <v>2.760485950240914</v>
      </c>
      <c r="AG710" s="116">
        <f>(幕後結果!$AI$2+幕後結果!$AI$4*幕後結果_最佳化!$U1711)*12/3</f>
        <v>-1.325373497087835</v>
      </c>
      <c r="AH710" s="116">
        <f>(幕後結果!$AJ$2+幕後結果!$AJ$4*幕後結果_最佳化!$V1711)*12/3</f>
        <v>0.81520725174848641</v>
      </c>
      <c r="AI710" s="90">
        <f>(幕後結果!$AK$2+幕後結果!$AK$4*幕後結果_最佳化!$W1711)*12/3</f>
        <v>-0.32512444840800431</v>
      </c>
      <c r="AJ710" s="50"/>
      <c r="AK710" s="50"/>
      <c r="AL710" s="50"/>
      <c r="AM710" s="98">
        <v>709</v>
      </c>
      <c r="AN710" s="116">
        <f t="shared" si="144"/>
        <v>9.8239979622788159E-2</v>
      </c>
      <c r="AO710" s="116">
        <f t="shared" si="145"/>
        <v>6.7535911177045022E-2</v>
      </c>
      <c r="AP710" s="116">
        <f t="shared" si="146"/>
        <v>0.1760338785417121</v>
      </c>
      <c r="AQ710" s="116">
        <f t="shared" si="147"/>
        <v>0.11339966671985066</v>
      </c>
      <c r="AR710" s="116">
        <f t="shared" si="148"/>
        <v>7.9500476929768055E-2</v>
      </c>
      <c r="AS710" s="116">
        <f t="shared" si="149"/>
        <v>6.6357310548587995E-3</v>
      </c>
      <c r="AT710" s="116">
        <f t="shared" si="150"/>
        <v>6.6836039501179806E-2</v>
      </c>
      <c r="AU710" s="116">
        <f t="shared" si="151"/>
        <v>0.13313659945801001</v>
      </c>
      <c r="AV710" s="116">
        <f t="shared" si="152"/>
        <v>0.1536055429706337</v>
      </c>
      <c r="AW710" s="116">
        <f t="shared" si="153"/>
        <v>0.10507617402415373</v>
      </c>
      <c r="AX710" s="116">
        <f t="shared" si="154"/>
        <v>1</v>
      </c>
      <c r="AY710" s="116">
        <f>SUMPRODUCT(AN710:AW710,幕後結果_最佳化!$Z$1005:$AI$1005)</f>
        <v>2.5913670258025316E-2</v>
      </c>
      <c r="AZ710" s="116">
        <f>(SUMPRODUCT(AN710:AW710,MMULT(AN710:AW710,幕後結果!$AB$9:$AK$18)))*252</f>
        <v>4.5903260266289818E-2</v>
      </c>
      <c r="BA710" s="116">
        <f t="shared" si="155"/>
        <v>0.21425046153110106</v>
      </c>
      <c r="BB710" s="92">
        <f t="shared" si="156"/>
        <v>-7.9282581799754545E-2</v>
      </c>
      <c r="BC710" s="50"/>
      <c r="BD710" s="50"/>
    </row>
    <row r="711" spans="1:56">
      <c r="A711" s="85">
        <v>710</v>
      </c>
      <c r="B711" s="116">
        <v>0.3070890482378954</v>
      </c>
      <c r="C711" s="116">
        <v>0.27471192420293433</v>
      </c>
      <c r="D711" s="116">
        <v>0.15404356848435885</v>
      </c>
      <c r="E711" s="116">
        <v>0.70718379461639458</v>
      </c>
      <c r="F711" s="116">
        <v>0.46661977961803736</v>
      </c>
      <c r="G711" s="116">
        <v>0.64726879149054417</v>
      </c>
      <c r="H711" s="116">
        <v>0.66941307971715758</v>
      </c>
      <c r="I711" s="116">
        <v>0.22885838659756019</v>
      </c>
      <c r="J711" s="116">
        <v>0.27314966688332509</v>
      </c>
      <c r="K711" s="94">
        <v>0.88982518275731137</v>
      </c>
      <c r="L711" s="95"/>
      <c r="M711" s="96">
        <v>710</v>
      </c>
      <c r="N711" s="119">
        <v>-0.50411851549809406</v>
      </c>
      <c r="O711" s="119">
        <v>-0.59862369950146688</v>
      </c>
      <c r="P711" s="119">
        <v>-1.0192440116503656</v>
      </c>
      <c r="Q711" s="119">
        <v>0.54517609524455746</v>
      </c>
      <c r="R711" s="119">
        <v>-8.376967482033118E-2</v>
      </c>
      <c r="S711" s="119">
        <v>0.37795716241313643</v>
      </c>
      <c r="T711" s="119">
        <v>0.43829308146981633</v>
      </c>
      <c r="U711" s="116">
        <v>-0.74261174908635186</v>
      </c>
      <c r="V711" s="116">
        <v>-0.60331473287397153</v>
      </c>
      <c r="W711" s="88">
        <v>1.2255989465102963</v>
      </c>
      <c r="X711" s="50"/>
      <c r="Y711" s="89">
        <v>710</v>
      </c>
      <c r="Z711" s="116">
        <f>(幕後結果!$AB$2+幕後結果!$AB$4*幕後結果_最佳化!$N1712)*12/3</f>
        <v>-0.67417886793165627</v>
      </c>
      <c r="AA711" s="116">
        <f>(幕後結果!$AC$2+幕後結果!$AC$4*幕後結果_最佳化!$O1712)*12/3</f>
        <v>-2.24666617195235</v>
      </c>
      <c r="AB711" s="116">
        <f>(幕後結果!$AD$2+幕後結果!$AD$4*幕後結果_最佳化!$P1712)*12/3</f>
        <v>-0.63286975040038673</v>
      </c>
      <c r="AC711" s="116">
        <f>(幕後結果!$AE$2+幕後結果!$AE$4*幕後結果_最佳化!$Q1712)*12/3</f>
        <v>0.90931838761925288</v>
      </c>
      <c r="AD711" s="116">
        <f>(幕後結果!$AF$2+幕後結果!$AF$4*幕後結果_最佳化!$R1712)*12/3</f>
        <v>-0.23650264774957366</v>
      </c>
      <c r="AE711" s="116">
        <f>(幕後結果!$AG$2+幕後結果!$AG$4*幕後結果_最佳化!$S1712)*12/3</f>
        <v>0.44961348951584124</v>
      </c>
      <c r="AF711" s="116">
        <f>(幕後結果!$AH$2+幕後結果!$AH$4*幕後結果_最佳化!$T1712)*12/3</f>
        <v>1.302964985587751</v>
      </c>
      <c r="AG711" s="116">
        <f>(幕後結果!$AI$2+幕後結果!$AI$4*幕後結果_最佳化!$U1712)*12/3</f>
        <v>-1.9233206966665743</v>
      </c>
      <c r="AH711" s="116">
        <f>(幕後結果!$AJ$2+幕後結果!$AJ$4*幕後結果_最佳化!$V1712)*12/3</f>
        <v>-0.68878239273649522</v>
      </c>
      <c r="AI711" s="90">
        <f>(幕後結果!$AK$2+幕後結果!$AK$4*幕後結果_最佳化!$W1712)*12/3</f>
        <v>-7.3526184484413393E-2</v>
      </c>
      <c r="AJ711" s="50"/>
      <c r="AK711" s="50"/>
      <c r="AL711" s="50"/>
      <c r="AM711" s="98">
        <v>710</v>
      </c>
      <c r="AN711" s="116">
        <f t="shared" si="144"/>
        <v>0.14762989938473944</v>
      </c>
      <c r="AO711" s="116">
        <f t="shared" si="145"/>
        <v>0.19529472249246269</v>
      </c>
      <c r="AP711" s="116">
        <f t="shared" si="146"/>
        <v>6.4584303038035293E-2</v>
      </c>
      <c r="AQ711" s="116">
        <f t="shared" si="147"/>
        <v>0.13929648513690326</v>
      </c>
      <c r="AR711" s="116">
        <f t="shared" si="148"/>
        <v>2.4480714832794785E-2</v>
      </c>
      <c r="AS711" s="116">
        <f t="shared" si="149"/>
        <v>4.463604045434838E-2</v>
      </c>
      <c r="AT711" s="116">
        <f t="shared" si="150"/>
        <v>0.10926004091622873</v>
      </c>
      <c r="AU711" s="116">
        <f t="shared" si="151"/>
        <v>8.0997309117943797E-2</v>
      </c>
      <c r="AV711" s="116">
        <f t="shared" si="152"/>
        <v>0.19139066246923903</v>
      </c>
      <c r="AW711" s="116">
        <f t="shared" si="153"/>
        <v>2.4298221573044831E-3</v>
      </c>
      <c r="AX711" s="116">
        <f t="shared" si="154"/>
        <v>1</v>
      </c>
      <c r="AY711" s="116">
        <f>SUMPRODUCT(AN711:AW711,幕後結果_最佳化!$Z$1005:$AI$1005)</f>
        <v>-1.5289930875677855E-2</v>
      </c>
      <c r="AZ711" s="116">
        <f>(SUMPRODUCT(AN711:AW711,MMULT(AN711:AW711,幕後結果!$AB$9:$AK$18)))*252</f>
        <v>5.8760785848941205E-2</v>
      </c>
      <c r="BA711" s="116">
        <f t="shared" si="155"/>
        <v>0.24240624135723321</v>
      </c>
      <c r="BB711" s="92">
        <f t="shared" si="156"/>
        <v>-0.24005128972699827</v>
      </c>
      <c r="BC711" s="50"/>
      <c r="BD711" s="50"/>
    </row>
    <row r="712" spans="1:56">
      <c r="A712" s="85">
        <v>711</v>
      </c>
      <c r="B712" s="116">
        <v>0.80598313158586699</v>
      </c>
      <c r="C712" s="116">
        <v>0.41958250151172094</v>
      </c>
      <c r="D712" s="116">
        <v>0.2929240745990318</v>
      </c>
      <c r="E712" s="116">
        <v>0.19666155996409951</v>
      </c>
      <c r="F712" s="116">
        <v>0.27284927070341958</v>
      </c>
      <c r="G712" s="116">
        <v>0.83020294964732555</v>
      </c>
      <c r="H712" s="116">
        <v>0.21869946570499144</v>
      </c>
      <c r="I712" s="116">
        <v>0.86812620844761312</v>
      </c>
      <c r="J712" s="116">
        <v>0.58039031828967214</v>
      </c>
      <c r="K712" s="94">
        <v>0.89226143735393149</v>
      </c>
      <c r="L712" s="95"/>
      <c r="M712" s="96">
        <v>711</v>
      </c>
      <c r="N712" s="119">
        <v>0.86318867949819145</v>
      </c>
      <c r="O712" s="119">
        <v>-0.20296165531514165</v>
      </c>
      <c r="P712" s="119">
        <v>-0.54486241283022396</v>
      </c>
      <c r="Q712" s="119">
        <v>-0.85360638431852587</v>
      </c>
      <c r="R712" s="119">
        <v>-0.60421826146067137</v>
      </c>
      <c r="S712" s="119">
        <v>0.95496756305635</v>
      </c>
      <c r="T712" s="119">
        <v>-0.77659300226513639</v>
      </c>
      <c r="U712" s="116">
        <v>1.1175772652623788</v>
      </c>
      <c r="V712" s="116">
        <v>0.20289210733272978</v>
      </c>
      <c r="W712" s="88">
        <v>1.2386446491520733</v>
      </c>
      <c r="X712" s="50"/>
      <c r="Y712" s="89">
        <v>711</v>
      </c>
      <c r="Z712" s="116">
        <f>(幕後結果!$AB$2+幕後結果!$AB$4*幕後結果_最佳化!$N1713)*12/3</f>
        <v>1.0234019226819979</v>
      </c>
      <c r="AA712" s="116">
        <f>(幕後結果!$AC$2+幕後結果!$AC$4*幕後結果_最佳化!$O1713)*12/3</f>
        <v>-1.5826164338573643</v>
      </c>
      <c r="AB712" s="116">
        <f>(幕後結果!$AD$2+幕後結果!$AD$4*幕後結果_最佳化!$P1713)*12/3</f>
        <v>0.22991104674479398</v>
      </c>
      <c r="AC712" s="116">
        <f>(幕後結果!$AE$2+幕後結果!$AE$4*幕後結果_最佳化!$Q1713)*12/3</f>
        <v>0.15671795540025257</v>
      </c>
      <c r="AD712" s="116">
        <f>(幕後結果!$AF$2+幕後結果!$AF$4*幕後結果_最佳化!$R1713)*12/3</f>
        <v>-0.66559599889220178</v>
      </c>
      <c r="AE712" s="116">
        <f>(幕後結果!$AG$2+幕後結果!$AG$4*幕後結果_最佳化!$S1713)*12/3</f>
        <v>0.52987537597283352</v>
      </c>
      <c r="AF712" s="116">
        <f>(幕後結果!$AH$2+幕後結果!$AH$4*幕後結果_最佳化!$T1713)*12/3</f>
        <v>0.51843957902900517</v>
      </c>
      <c r="AG712" s="116">
        <f>(幕後結果!$AI$2+幕後結果!$AI$4*幕後結果_最佳化!$U1713)*12/3</f>
        <v>0.84503621508350601</v>
      </c>
      <c r="AH712" s="116">
        <f>(幕後結果!$AJ$2+幕後結果!$AJ$4*幕後結果_最佳化!$V1713)*12/3</f>
        <v>0.20528874365603142</v>
      </c>
      <c r="AI712" s="90">
        <f>(幕後結果!$AK$2+幕後結果!$AK$4*幕後結果_最佳化!$W1713)*12/3</f>
        <v>0.18919264012193424</v>
      </c>
      <c r="AJ712" s="50"/>
      <c r="AK712" s="50"/>
      <c r="AL712" s="50"/>
      <c r="AM712" s="98">
        <v>711</v>
      </c>
      <c r="AN712" s="116">
        <f t="shared" si="144"/>
        <v>9.3439771404893776E-2</v>
      </c>
      <c r="AO712" s="116">
        <f t="shared" si="145"/>
        <v>4.9883641803825311E-2</v>
      </c>
      <c r="AP712" s="116">
        <f t="shared" si="146"/>
        <v>0.144017995324802</v>
      </c>
      <c r="AQ712" s="116">
        <f t="shared" si="147"/>
        <v>0.16564314827596238</v>
      </c>
      <c r="AR712" s="116">
        <f t="shared" si="148"/>
        <v>2.9397671664105209E-2</v>
      </c>
      <c r="AS712" s="116">
        <f t="shared" si="149"/>
        <v>0.10506633934085281</v>
      </c>
      <c r="AT712" s="116">
        <f t="shared" si="150"/>
        <v>0.16615222916898734</v>
      </c>
      <c r="AU712" s="116">
        <f t="shared" si="151"/>
        <v>3.9607108549141921E-2</v>
      </c>
      <c r="AV712" s="116">
        <f t="shared" si="152"/>
        <v>6.84897106849153E-2</v>
      </c>
      <c r="AW712" s="116">
        <f t="shared" si="153"/>
        <v>0.13830238378251397</v>
      </c>
      <c r="AX712" s="116">
        <f t="shared" si="154"/>
        <v>1</v>
      </c>
      <c r="AY712" s="116">
        <f>SUMPRODUCT(AN712:AW712,幕後結果_最佳化!$Z$1005:$AI$1005)</f>
        <v>0.28901537076550771</v>
      </c>
      <c r="AZ712" s="116">
        <f>(SUMPRODUCT(AN712:AW712,MMULT(AN712:AW712,幕後結果!$AB$9:$AK$18)))*252</f>
        <v>4.3536437781021217E-2</v>
      </c>
      <c r="BA712" s="116">
        <f t="shared" si="155"/>
        <v>0.20865387075494482</v>
      </c>
      <c r="BB712" s="92">
        <f t="shared" si="156"/>
        <v>1.179538965057398</v>
      </c>
      <c r="BC712" s="50"/>
      <c r="BD712" s="50"/>
    </row>
    <row r="713" spans="1:56">
      <c r="A713" s="85">
        <v>712</v>
      </c>
      <c r="B713" s="116">
        <v>3.8890342147557044E-2</v>
      </c>
      <c r="C713" s="116">
        <v>0.780709416181113</v>
      </c>
      <c r="D713" s="116">
        <v>0.53400873779891889</v>
      </c>
      <c r="E713" s="116">
        <v>0.47170727206601781</v>
      </c>
      <c r="F713" s="116">
        <v>0.75150797611881459</v>
      </c>
      <c r="G713" s="116">
        <v>0.81487014418277237</v>
      </c>
      <c r="H713" s="116">
        <v>0.52727975120878123</v>
      </c>
      <c r="I713" s="116">
        <v>0.35130025366990347</v>
      </c>
      <c r="J713" s="116">
        <v>0.75383654776687936</v>
      </c>
      <c r="K713" s="94">
        <v>0.62222942015921756</v>
      </c>
      <c r="L713" s="95"/>
      <c r="M713" s="96">
        <v>712</v>
      </c>
      <c r="N713" s="119">
        <v>-1.7637107856672805</v>
      </c>
      <c r="O713" s="119">
        <v>0.77459135437569937</v>
      </c>
      <c r="P713" s="119">
        <v>8.5350777201163727E-2</v>
      </c>
      <c r="Q713" s="119">
        <v>-7.0978905474370454E-2</v>
      </c>
      <c r="R713" s="119">
        <v>0.67924277608973782</v>
      </c>
      <c r="S713" s="119">
        <v>0.8959869901664419</v>
      </c>
      <c r="T713" s="119">
        <v>6.8433572361439307E-2</v>
      </c>
      <c r="U713" s="116">
        <v>-0.38181241771658719</v>
      </c>
      <c r="V713" s="116">
        <v>0.68661257114260121</v>
      </c>
      <c r="W713" s="88">
        <v>0.31134131814154042</v>
      </c>
      <c r="X713" s="50"/>
      <c r="Y713" s="89">
        <v>712</v>
      </c>
      <c r="Z713" s="116">
        <f>(幕後結果!$AB$2+幕後結果!$AB$4*幕後結果_最佳化!$N1714)*12/3</f>
        <v>-2.2380261508756063</v>
      </c>
      <c r="AA713" s="116">
        <f>(幕後結果!$AC$2+幕後結果!$AC$4*幕後結果_最佳化!$O1714)*12/3</f>
        <v>-0.46371544955231442</v>
      </c>
      <c r="AB713" s="116">
        <f>(幕後結果!$AD$2+幕後結果!$AD$4*幕後結果_最佳化!$P1714)*12/3</f>
        <v>8.3753833569914005E-2</v>
      </c>
      <c r="AC713" s="116">
        <f>(幕後結果!$AE$2+幕後結果!$AE$4*幕後結果_最佳化!$Q1714)*12/3</f>
        <v>0.88547778814052291</v>
      </c>
      <c r="AD713" s="116">
        <f>(幕後結果!$AF$2+幕後結果!$AF$4*幕後結果_最佳化!$R1714)*12/3</f>
        <v>0.53209671996702324</v>
      </c>
      <c r="AE713" s="116">
        <f>(幕後結果!$AG$2+幕後結果!$AG$4*幕後結果_最佳化!$S1714)*12/3</f>
        <v>0.8515755604577766</v>
      </c>
      <c r="AF713" s="116">
        <f>(幕後結果!$AH$2+幕後結果!$AH$4*幕後結果_最佳化!$T1714)*12/3</f>
        <v>0.95982619553739046</v>
      </c>
      <c r="AG713" s="116">
        <f>(幕後結果!$AI$2+幕後結果!$AI$4*幕後結果_最佳化!$U1714)*12/3</f>
        <v>-2.0646117277498721</v>
      </c>
      <c r="AH713" s="116">
        <f>(幕後結果!$AJ$2+幕後結果!$AJ$4*幕後結果_最佳化!$V1714)*12/3</f>
        <v>0.52615351355451845</v>
      </c>
      <c r="AI713" s="90">
        <f>(幕後結果!$AK$2+幕後結果!$AK$4*幕後結果_最佳化!$W1714)*12/3</f>
        <v>-0.38920867293291056</v>
      </c>
      <c r="AJ713" s="50"/>
      <c r="AK713" s="50"/>
      <c r="AL713" s="50"/>
      <c r="AM713" s="98">
        <v>712</v>
      </c>
      <c r="AN713" s="116">
        <f t="shared" si="144"/>
        <v>2.336427437769854E-2</v>
      </c>
      <c r="AO713" s="116">
        <f t="shared" si="145"/>
        <v>0.11533105288400501</v>
      </c>
      <c r="AP713" s="116">
        <f t="shared" si="146"/>
        <v>3.0065242182733244E-2</v>
      </c>
      <c r="AQ713" s="116">
        <f t="shared" si="147"/>
        <v>0.17089449120758607</v>
      </c>
      <c r="AR713" s="116">
        <f t="shared" si="148"/>
        <v>0.17065306067379557</v>
      </c>
      <c r="AS713" s="116">
        <f t="shared" si="149"/>
        <v>0.18746276643097601</v>
      </c>
      <c r="AT713" s="116">
        <f t="shared" si="150"/>
        <v>4.3572540822997011E-2</v>
      </c>
      <c r="AU713" s="116">
        <f t="shared" si="151"/>
        <v>0.13679153885806478</v>
      </c>
      <c r="AV713" s="116">
        <f t="shared" si="152"/>
        <v>3.3998059348957707E-2</v>
      </c>
      <c r="AW713" s="116">
        <f t="shared" si="153"/>
        <v>8.7866973213186123E-2</v>
      </c>
      <c r="AX713" s="116">
        <f t="shared" si="154"/>
        <v>1</v>
      </c>
      <c r="AY713" s="116">
        <f>SUMPRODUCT(AN713:AW713,幕後結果_最佳化!$Z$1005:$AI$1005)</f>
        <v>-3.2407349284750711E-2</v>
      </c>
      <c r="AZ713" s="116">
        <f>(SUMPRODUCT(AN713:AW713,MMULT(AN713:AW713,幕後結果!$AB$9:$AK$18)))*252</f>
        <v>4.7521226847680037E-2</v>
      </c>
      <c r="BA713" s="116">
        <f t="shared" si="155"/>
        <v>0.21799363946610928</v>
      </c>
      <c r="BB713" s="92">
        <f t="shared" si="156"/>
        <v>-0.34545663565775042</v>
      </c>
      <c r="BC713" s="50"/>
      <c r="BD713" s="50"/>
    </row>
    <row r="714" spans="1:56">
      <c r="A714" s="85">
        <v>713</v>
      </c>
      <c r="B714" s="116">
        <v>0.11051525099619486</v>
      </c>
      <c r="C714" s="116">
        <v>0.83082319154717288</v>
      </c>
      <c r="D714" s="116">
        <v>2.0914568649671894E-2</v>
      </c>
      <c r="E714" s="116">
        <v>0.26365942865395842</v>
      </c>
      <c r="F714" s="116">
        <v>0.48017636241040451</v>
      </c>
      <c r="G714" s="116">
        <v>0.5814915898565447</v>
      </c>
      <c r="H714" s="116">
        <v>0.8301459074343347</v>
      </c>
      <c r="I714" s="116">
        <v>0.44593528510831582</v>
      </c>
      <c r="J714" s="116">
        <v>0.84893535856176938</v>
      </c>
      <c r="K714" s="94">
        <v>0.40461070476526606</v>
      </c>
      <c r="L714" s="95"/>
      <c r="M714" s="96">
        <v>713</v>
      </c>
      <c r="N714" s="119">
        <v>-1.2237925326925709</v>
      </c>
      <c r="O714" s="119">
        <v>0.95742335112384758</v>
      </c>
      <c r="P714" s="119">
        <v>-2.0352160649157343</v>
      </c>
      <c r="Q714" s="119">
        <v>-0.63210409841941695</v>
      </c>
      <c r="R714" s="119">
        <v>-4.9710957015293107E-2</v>
      </c>
      <c r="S714" s="119">
        <v>0.20571080194600691</v>
      </c>
      <c r="T714" s="119">
        <v>0.9547419990563617</v>
      </c>
      <c r="U714" s="116">
        <v>-0.1359376514037581</v>
      </c>
      <c r="V714" s="116">
        <v>1.031877979538631</v>
      </c>
      <c r="W714" s="88">
        <v>-0.2414305860170641</v>
      </c>
      <c r="X714" s="50"/>
      <c r="Y714" s="89">
        <v>713</v>
      </c>
      <c r="Z714" s="116">
        <f>(幕後結果!$AB$2+幕後結果!$AB$4*幕後結果_最佳化!$N1715)*12/3</f>
        <v>-1.5676904296084924</v>
      </c>
      <c r="AA714" s="116">
        <f>(幕後結果!$AC$2+幕後結果!$AC$4*幕後結果_最佳化!$O1715)*12/3</f>
        <v>-0.16484878728426366</v>
      </c>
      <c r="AB714" s="116">
        <f>(幕後結果!$AD$2+幕後結果!$AD$4*幕後結果_最佳化!$P1715)*12/3</f>
        <v>-1.5713587946932019</v>
      </c>
      <c r="AC714" s="116">
        <f>(幕後結果!$AE$2+幕後結果!$AE$4*幕後結果_最佳化!$Q1715)*12/3</f>
        <v>4.2472887233682255E-2</v>
      </c>
      <c r="AD714" s="116">
        <f>(幕後結果!$AF$2+幕後結果!$AF$4*幕後結果_最佳化!$R1715)*12/3</f>
        <v>-0.21156605786733254</v>
      </c>
      <c r="AE714" s="116">
        <f>(幕後結果!$AG$2+幕後結果!$AG$4*幕後結果_最佳化!$S1715)*12/3</f>
        <v>-0.26196244803268576</v>
      </c>
      <c r="AF714" s="116">
        <f>(幕後結果!$AH$2+幕後結果!$AH$4*幕後結果_最佳化!$T1715)*12/3</f>
        <v>1.654967032914948</v>
      </c>
      <c r="AG714" s="116">
        <f>(幕後結果!$AI$2+幕後結果!$AI$4*幕後結果_最佳化!$U1715)*12/3</f>
        <v>-1.6407135656850909</v>
      </c>
      <c r="AH714" s="116">
        <f>(幕後結果!$AJ$2+幕後結果!$AJ$4*幕後結果_最佳化!$V1715)*12/3</f>
        <v>0.82488396528194308</v>
      </c>
      <c r="AI714" s="90">
        <f>(幕後結果!$AK$2+幕後結果!$AK$4*幕後結果_最佳化!$W1715)*12/3</f>
        <v>-0.65093150365064556</v>
      </c>
      <c r="AJ714" s="50"/>
      <c r="AK714" s="50"/>
      <c r="AL714" s="50"/>
      <c r="AM714" s="98">
        <v>713</v>
      </c>
      <c r="AN714" s="116">
        <f t="shared" si="144"/>
        <v>0.11652563872760212</v>
      </c>
      <c r="AO714" s="116">
        <f t="shared" si="145"/>
        <v>0.12503361644019856</v>
      </c>
      <c r="AP714" s="116">
        <f t="shared" si="146"/>
        <v>5.415702447403091E-2</v>
      </c>
      <c r="AQ714" s="116">
        <f t="shared" si="147"/>
        <v>0.10671609438843171</v>
      </c>
      <c r="AR714" s="116">
        <f t="shared" si="148"/>
        <v>0.14053941697308553</v>
      </c>
      <c r="AS714" s="116">
        <f t="shared" si="149"/>
        <v>6.5191300303800062E-2</v>
      </c>
      <c r="AT714" s="116">
        <f t="shared" si="150"/>
        <v>0.11988275474281063</v>
      </c>
      <c r="AU714" s="116">
        <f t="shared" si="151"/>
        <v>6.0724722862248578E-3</v>
      </c>
      <c r="AV714" s="116">
        <f t="shared" si="152"/>
        <v>9.8131269649649952E-2</v>
      </c>
      <c r="AW714" s="116">
        <f t="shared" si="153"/>
        <v>0.16775041201416557</v>
      </c>
      <c r="AX714" s="116">
        <f t="shared" si="154"/>
        <v>1</v>
      </c>
      <c r="AY714" s="116">
        <f>SUMPRODUCT(AN714:AW714,幕後結果_最佳化!$Z$1005:$AI$1005)</f>
        <v>3.935062543963741E-2</v>
      </c>
      <c r="AZ714" s="116">
        <f>(SUMPRODUCT(AN714:AW714,MMULT(AN714:AW714,幕後結果!$AB$9:$AK$18)))*252</f>
        <v>4.2569206868481368E-2</v>
      </c>
      <c r="BA714" s="116">
        <f t="shared" si="155"/>
        <v>0.20632306431536288</v>
      </c>
      <c r="BB714" s="92">
        <f t="shared" si="156"/>
        <v>-1.7202994595589202E-2</v>
      </c>
      <c r="BC714" s="50"/>
      <c r="BD714" s="50"/>
    </row>
    <row r="715" spans="1:56">
      <c r="A715" s="85">
        <v>714</v>
      </c>
      <c r="B715" s="116">
        <v>0.50301613483803465</v>
      </c>
      <c r="C715" s="116">
        <v>0.7926265254926077</v>
      </c>
      <c r="D715" s="116">
        <v>0.71671264236765331</v>
      </c>
      <c r="E715" s="116">
        <v>0.66939850142587209</v>
      </c>
      <c r="F715" s="116">
        <v>0.85696606259836772</v>
      </c>
      <c r="G715" s="116">
        <v>0.52083939264931334</v>
      </c>
      <c r="H715" s="116">
        <v>0.55255818877197105</v>
      </c>
      <c r="I715" s="116">
        <v>0.11034004324279678</v>
      </c>
      <c r="J715" s="116">
        <v>0.38080051166858464</v>
      </c>
      <c r="K715" s="94">
        <v>0.76749321697665929</v>
      </c>
      <c r="L715" s="95"/>
      <c r="M715" s="96">
        <v>714</v>
      </c>
      <c r="N715" s="119">
        <v>7.5604008894924477E-3</v>
      </c>
      <c r="O715" s="119">
        <v>0.81556853968744936</v>
      </c>
      <c r="P715" s="119">
        <v>0.57310335571353155</v>
      </c>
      <c r="Q715" s="119">
        <v>0.43825285546571724</v>
      </c>
      <c r="R715" s="119">
        <v>1.0667873441081042</v>
      </c>
      <c r="S715" s="119">
        <v>5.2260389577783666E-2</v>
      </c>
      <c r="T715" s="119">
        <v>0.13212727531449656</v>
      </c>
      <c r="U715" s="116">
        <v>-1.2247217231256327</v>
      </c>
      <c r="V715" s="116">
        <v>-0.30337903182738801</v>
      </c>
      <c r="W715" s="88">
        <v>0.73061627866180789</v>
      </c>
      <c r="X715" s="50"/>
      <c r="Y715" s="89">
        <v>714</v>
      </c>
      <c r="Z715" s="116">
        <f>(幕後結果!$AB$2+幕後結果!$AB$4*幕後結果_最佳化!$N1716)*12/3</f>
        <v>-3.8903706212100916E-2</v>
      </c>
      <c r="AA715" s="116">
        <f>(幕後結果!$AC$2+幕後結果!$AC$4*幕後結果_最佳化!$O1716)*12/3</f>
        <v>-0.25334887214631974</v>
      </c>
      <c r="AB715" s="116">
        <f>(幕後結果!$AD$2+幕後結果!$AD$4*幕後結果_最佳化!$P1716)*12/3</f>
        <v>1.0437560049430281</v>
      </c>
      <c r="AC715" s="116">
        <f>(幕後結果!$AE$2+幕後結果!$AE$4*幕後結果_最佳化!$Q1716)*12/3</f>
        <v>1.4823259885945106</v>
      </c>
      <c r="AD715" s="116">
        <f>(幕後結果!$AF$2+幕後結果!$AF$4*幕後結果_最佳化!$R1716)*12/3</f>
        <v>0.81903689649917022</v>
      </c>
      <c r="AE715" s="116">
        <f>(幕後結果!$AG$2+幕後結果!$AG$4*幕後結果_最佳化!$S1716)*12/3</f>
        <v>1.0323212644148181</v>
      </c>
      <c r="AF715" s="116">
        <f>(幕後結果!$AH$2+幕後結果!$AH$4*幕後結果_最佳化!$T1716)*12/3</f>
        <v>1.5361795157052984</v>
      </c>
      <c r="AG715" s="116">
        <f>(幕後結果!$AI$2+幕後結果!$AI$4*幕後結果_最佳化!$U1716)*12/3</f>
        <v>-2.1224378341598982</v>
      </c>
      <c r="AH715" s="116">
        <f>(幕後結果!$AJ$2+幕後結果!$AJ$4*幕後結果_最佳化!$V1716)*12/3</f>
        <v>0.22701558116209142</v>
      </c>
      <c r="AI715" s="90">
        <f>(幕後結果!$AK$2+幕後結果!$AK$4*幕後結果_最佳化!$W1716)*12/3</f>
        <v>0.1831397350105731</v>
      </c>
      <c r="AJ715" s="50"/>
      <c r="AK715" s="50"/>
      <c r="AL715" s="50"/>
      <c r="AM715" s="98">
        <v>714</v>
      </c>
      <c r="AN715" s="116">
        <f t="shared" si="144"/>
        <v>0.11370169143587883</v>
      </c>
      <c r="AO715" s="116">
        <f t="shared" si="145"/>
        <v>8.2200574731442891E-2</v>
      </c>
      <c r="AP715" s="116">
        <f t="shared" si="146"/>
        <v>2.2074770559908058E-2</v>
      </c>
      <c r="AQ715" s="116">
        <f t="shared" si="147"/>
        <v>0.15025926948419285</v>
      </c>
      <c r="AR715" s="116">
        <f t="shared" si="148"/>
        <v>0.13097618643174841</v>
      </c>
      <c r="AS715" s="116">
        <f t="shared" si="149"/>
        <v>9.7809568804256466E-2</v>
      </c>
      <c r="AT715" s="116">
        <f t="shared" si="150"/>
        <v>9.27089813922682E-2</v>
      </c>
      <c r="AU715" s="116">
        <f t="shared" si="151"/>
        <v>6.5805566429362236E-2</v>
      </c>
      <c r="AV715" s="116">
        <f t="shared" si="152"/>
        <v>0.11438570156139487</v>
      </c>
      <c r="AW715" s="116">
        <f t="shared" si="153"/>
        <v>0.13007768916954709</v>
      </c>
      <c r="AX715" s="116">
        <f t="shared" si="154"/>
        <v>0.99999999999999989</v>
      </c>
      <c r="AY715" s="116">
        <f>SUMPRODUCT(AN715:AW715,幕後結果_最佳化!$Z$1005:$AI$1005)</f>
        <v>6.9385029605914694E-2</v>
      </c>
      <c r="AZ715" s="116">
        <f>(SUMPRODUCT(AN715:AW715,MMULT(AN715:AW715,幕後結果!$AB$9:$AK$18)))*252</f>
        <v>4.1808368898910847E-2</v>
      </c>
      <c r="BA715" s="116">
        <f t="shared" si="155"/>
        <v>0.2044709487895795</v>
      </c>
      <c r="BB715" s="92">
        <f t="shared" si="156"/>
        <v>0.12952954814705911</v>
      </c>
      <c r="BC715" s="50"/>
      <c r="BD715" s="50"/>
    </row>
    <row r="716" spans="1:56">
      <c r="A716" s="85">
        <v>715</v>
      </c>
      <c r="B716" s="116">
        <v>0.28028674425413591</v>
      </c>
      <c r="C716" s="116">
        <v>0.71743903087486594</v>
      </c>
      <c r="D716" s="116">
        <v>0.8081590305735602</v>
      </c>
      <c r="E716" s="116">
        <v>0.54771791714253593</v>
      </c>
      <c r="F716" s="116">
        <v>0.94916271316263234</v>
      </c>
      <c r="G716" s="116">
        <v>4.1556432305015489E-2</v>
      </c>
      <c r="H716" s="116">
        <v>0.77570306189687321</v>
      </c>
      <c r="I716" s="116">
        <v>7.3942156307112983E-2</v>
      </c>
      <c r="J716" s="116">
        <v>0.79106093739651184</v>
      </c>
      <c r="K716" s="94">
        <v>0.85162339783050456</v>
      </c>
      <c r="L716" s="95"/>
      <c r="M716" s="96">
        <v>715</v>
      </c>
      <c r="N716" s="119">
        <v>-0.58198989333717566</v>
      </c>
      <c r="O716" s="119">
        <v>0.5752504339150174</v>
      </c>
      <c r="P716" s="119">
        <v>0.87113226489320261</v>
      </c>
      <c r="Q716" s="119">
        <v>0.11989772619703525</v>
      </c>
      <c r="R716" s="119">
        <v>1.636788958234707</v>
      </c>
      <c r="S716" s="119">
        <v>-1.7329032608490107</v>
      </c>
      <c r="T716" s="119">
        <v>0.75776132988776124</v>
      </c>
      <c r="U716" s="116">
        <v>-1.4470450284406313</v>
      </c>
      <c r="V716" s="116">
        <v>0.81010796792958606</v>
      </c>
      <c r="W716" s="88">
        <v>1.0434213182503516</v>
      </c>
      <c r="X716" s="50"/>
      <c r="Y716" s="89">
        <v>715</v>
      </c>
      <c r="Z716" s="116">
        <f>(幕後結果!$AB$2+幕後結果!$AB$4*幕後結果_最佳化!$N1717)*12/3</f>
        <v>-0.77086010799388083</v>
      </c>
      <c r="AA716" s="116">
        <f>(幕後結果!$AC$2+幕後結果!$AC$4*幕後結果_最佳化!$O1717)*12/3</f>
        <v>-0.63574786854526721</v>
      </c>
      <c r="AB716" s="116">
        <f>(幕後結果!$AD$2+幕後結果!$AD$4*幕後結果_最佳化!$P1717)*12/3</f>
        <v>1.0998635736944464</v>
      </c>
      <c r="AC716" s="116">
        <f>(幕後結果!$AE$2+幕後結果!$AE$4*幕後結果_最佳化!$Q1717)*12/3</f>
        <v>1.2450289961998715</v>
      </c>
      <c r="AD716" s="116">
        <f>(幕後結果!$AF$2+幕後結果!$AF$4*幕後結果_最佳化!$R1717)*12/3</f>
        <v>1.2011200175094443</v>
      </c>
      <c r="AE716" s="116">
        <f>(幕後結果!$AG$2+幕後結果!$AG$4*幕後結果_最佳化!$S1717)*12/3</f>
        <v>-0.52225466840952217</v>
      </c>
      <c r="AF716" s="116">
        <f>(幕後結果!$AH$2+幕後結果!$AH$4*幕後結果_最佳化!$T1717)*12/3</f>
        <v>2.2456211437134677</v>
      </c>
      <c r="AG716" s="116">
        <f>(幕後結果!$AI$2+幕後結果!$AI$4*幕後結果_最佳化!$U1717)*12/3</f>
        <v>-2.6425085925764797</v>
      </c>
      <c r="AH716" s="116">
        <f>(幕後結果!$AJ$2+幕後結果!$AJ$4*幕後結果_最佳化!$V1717)*12/3</f>
        <v>0.98345728538914712</v>
      </c>
      <c r="AI716" s="90">
        <f>(幕後結果!$AK$2+幕後結果!$AK$4*幕後結果_最佳化!$W1717)*12/3</f>
        <v>0.17988307223903913</v>
      </c>
      <c r="AJ716" s="50"/>
      <c r="AK716" s="50"/>
      <c r="AL716" s="50"/>
      <c r="AM716" s="98">
        <v>715</v>
      </c>
      <c r="AN716" s="116">
        <f t="shared" si="144"/>
        <v>6.180493987886311E-2</v>
      </c>
      <c r="AO716" s="116">
        <f t="shared" si="145"/>
        <v>0.19352890621684662</v>
      </c>
      <c r="AP716" s="116">
        <f t="shared" si="146"/>
        <v>4.727879929805897E-2</v>
      </c>
      <c r="AQ716" s="116">
        <f t="shared" si="147"/>
        <v>0.13663691359580057</v>
      </c>
      <c r="AR716" s="116">
        <f t="shared" si="148"/>
        <v>1.6924883083745547E-2</v>
      </c>
      <c r="AS716" s="116">
        <f t="shared" si="149"/>
        <v>9.0600381289155638E-2</v>
      </c>
      <c r="AT716" s="116">
        <f t="shared" si="150"/>
        <v>7.9029513962597706E-2</v>
      </c>
      <c r="AU716" s="116">
        <f t="shared" si="151"/>
        <v>0.16070458340425567</v>
      </c>
      <c r="AV716" s="116">
        <f t="shared" si="152"/>
        <v>0.20653559789337061</v>
      </c>
      <c r="AW716" s="116">
        <f t="shared" si="153"/>
        <v>6.9554813773054815E-3</v>
      </c>
      <c r="AX716" s="116">
        <f t="shared" si="154"/>
        <v>1</v>
      </c>
      <c r="AY716" s="116">
        <f>SUMPRODUCT(AN716:AW716,幕後結果_最佳化!$Z$1005:$AI$1005)</f>
        <v>-0.10685104428156461</v>
      </c>
      <c r="AZ716" s="116">
        <f>(SUMPRODUCT(AN716:AW716,MMULT(AN716:AW716,幕後結果!$AB$9:$AK$18)))*252</f>
        <v>5.9295826495420263E-2</v>
      </c>
      <c r="BA716" s="116">
        <f t="shared" si="155"/>
        <v>0.24350734382235839</v>
      </c>
      <c r="BB716" s="92">
        <f t="shared" si="156"/>
        <v>-0.61497547437751954</v>
      </c>
      <c r="BC716" s="50"/>
      <c r="BD716" s="50"/>
    </row>
    <row r="717" spans="1:56">
      <c r="A717" s="85">
        <v>716</v>
      </c>
      <c r="B717" s="116">
        <v>0.39385862551896444</v>
      </c>
      <c r="C717" s="116">
        <v>0.88576972040506496</v>
      </c>
      <c r="D717" s="116">
        <v>0.42800542899776284</v>
      </c>
      <c r="E717" s="116">
        <v>0.65486475724752302</v>
      </c>
      <c r="F717" s="116">
        <v>0.80296160764233893</v>
      </c>
      <c r="G717" s="116">
        <v>0.65641034693380407</v>
      </c>
      <c r="H717" s="116">
        <v>0.71041856249203672</v>
      </c>
      <c r="I717" s="116">
        <v>0.29946768043177174</v>
      </c>
      <c r="J717" s="116">
        <v>0.88334720801602873</v>
      </c>
      <c r="K717" s="94">
        <v>0.23338691502398778</v>
      </c>
      <c r="L717" s="95"/>
      <c r="M717" s="96">
        <v>716</v>
      </c>
      <c r="N717" s="119">
        <v>-0.2692760630231687</v>
      </c>
      <c r="O717" s="119">
        <v>1.2043338737046532</v>
      </c>
      <c r="P717" s="119">
        <v>-0.18145448214297877</v>
      </c>
      <c r="Q717" s="119">
        <v>0.39848802250993742</v>
      </c>
      <c r="R717" s="119">
        <v>0.85224741585015562</v>
      </c>
      <c r="S717" s="119">
        <v>0.40268590243621305</v>
      </c>
      <c r="T717" s="119">
        <v>0.55460791354221384</v>
      </c>
      <c r="U717" s="116">
        <v>-0.52593213448642206</v>
      </c>
      <c r="V717" s="116">
        <v>1.1918869292411767</v>
      </c>
      <c r="W717" s="88">
        <v>-0.7277382514752706</v>
      </c>
      <c r="X717" s="50"/>
      <c r="Y717" s="89">
        <v>716</v>
      </c>
      <c r="Z717" s="116">
        <f>(幕後結果!$AB$2+幕後結果!$AB$4*幕後結果_最佳化!$N1718)*12/3</f>
        <v>-0.38261012785557097</v>
      </c>
      <c r="AA717" s="116">
        <f>(幕後結果!$AC$2+幕後結果!$AC$4*幕後結果_最佳化!$O1718)*12/3</f>
        <v>0.25834515331582986</v>
      </c>
      <c r="AB717" s="116">
        <f>(幕後結果!$AD$2+幕後結果!$AD$4*幕後結果_最佳化!$P1718)*12/3</f>
        <v>0.34645707685350319</v>
      </c>
      <c r="AC717" s="116">
        <f>(幕後結果!$AE$2+幕後結果!$AE$4*幕後結果_最佳化!$Q1718)*12/3</f>
        <v>1.3263888049136279</v>
      </c>
      <c r="AD717" s="116">
        <f>(幕後結果!$AF$2+幕後結果!$AF$4*幕後結果_最佳化!$R1718)*12/3</f>
        <v>0.65142964846348617</v>
      </c>
      <c r="AE717" s="116">
        <f>(幕後結果!$AG$2+幕後結果!$AG$4*幕後結果_最佳化!$S1718)*12/3</f>
        <v>1.1468177191771001</v>
      </c>
      <c r="AF717" s="116">
        <f>(幕後結果!$AH$2+幕後結果!$AH$4*幕後結果_最佳化!$T1718)*12/3</f>
        <v>1.7409187897980933</v>
      </c>
      <c r="AG717" s="116">
        <f>(幕後結果!$AI$2+幕後結果!$AI$4*幕後結果_最佳化!$U1718)*12/3</f>
        <v>-1.4886361863871376</v>
      </c>
      <c r="AH717" s="116">
        <f>(幕後結果!$AJ$2+幕後結果!$AJ$4*幕後結果_最佳化!$V1718)*12/3</f>
        <v>1.3841882416885234</v>
      </c>
      <c r="AI717" s="90">
        <f>(幕後結果!$AK$2+幕後結果!$AK$4*幕後結果_最佳化!$W1718)*12/3</f>
        <v>-0.38475477671152042</v>
      </c>
      <c r="AJ717" s="50"/>
      <c r="AK717" s="50"/>
      <c r="AL717" s="50"/>
      <c r="AM717" s="98">
        <v>716</v>
      </c>
      <c r="AN717" s="116">
        <f t="shared" si="144"/>
        <v>0.14775766382012434</v>
      </c>
      <c r="AO717" s="116">
        <f t="shared" si="145"/>
        <v>0.14150328114079447</v>
      </c>
      <c r="AP717" s="116">
        <f t="shared" si="146"/>
        <v>0.15425120992755431</v>
      </c>
      <c r="AQ717" s="116">
        <f t="shared" si="147"/>
        <v>2.6535876115915315E-2</v>
      </c>
      <c r="AR717" s="116">
        <f t="shared" si="148"/>
        <v>2.9091031932383573E-2</v>
      </c>
      <c r="AS717" s="116">
        <f t="shared" si="149"/>
        <v>0.10045392148533014</v>
      </c>
      <c r="AT717" s="116">
        <f t="shared" si="150"/>
        <v>3.1900658594380751E-2</v>
      </c>
      <c r="AU717" s="116">
        <f t="shared" si="151"/>
        <v>0.15881547185674116</v>
      </c>
      <c r="AV717" s="116">
        <f t="shared" si="152"/>
        <v>0.15024588675695272</v>
      </c>
      <c r="AW717" s="116">
        <f t="shared" si="153"/>
        <v>5.9444998369823351E-2</v>
      </c>
      <c r="AX717" s="116">
        <f t="shared" si="154"/>
        <v>1</v>
      </c>
      <c r="AY717" s="116">
        <f>SUMPRODUCT(AN717:AW717,幕後結果_最佳化!$Z$1005:$AI$1005)</f>
        <v>-0.17014968763879212</v>
      </c>
      <c r="AZ717" s="116">
        <f>(SUMPRODUCT(AN717:AW717,MMULT(AN717:AW717,幕後結果!$AB$9:$AK$18)))*252</f>
        <v>6.0488556751543208E-2</v>
      </c>
      <c r="BA717" s="116">
        <f t="shared" si="155"/>
        <v>0.24594421471452263</v>
      </c>
      <c r="BB717" s="92">
        <f t="shared" si="156"/>
        <v>-0.86625208031865064</v>
      </c>
      <c r="BC717" s="50"/>
      <c r="BD717" s="50"/>
    </row>
    <row r="718" spans="1:56">
      <c r="A718" s="85">
        <v>717</v>
      </c>
      <c r="B718" s="116">
        <v>0.53151800720341136</v>
      </c>
      <c r="C718" s="116">
        <v>4.961519346803156E-2</v>
      </c>
      <c r="D718" s="116">
        <v>0.12511075676530004</v>
      </c>
      <c r="E718" s="116">
        <v>0.66237399642690642</v>
      </c>
      <c r="F718" s="116">
        <v>0.38666410924132832</v>
      </c>
      <c r="G718" s="116">
        <v>2.0085752735991225E-2</v>
      </c>
      <c r="H718" s="116">
        <v>0.54906834596762222</v>
      </c>
      <c r="I718" s="116">
        <v>5.6093818959670916E-2</v>
      </c>
      <c r="J718" s="116">
        <v>0.55346441729586959</v>
      </c>
      <c r="K718" s="94">
        <v>0.71638133179328678</v>
      </c>
      <c r="L718" s="95"/>
      <c r="M718" s="96">
        <v>717</v>
      </c>
      <c r="N718" s="119">
        <v>7.9086293465854551E-2</v>
      </c>
      <c r="O718" s="119">
        <v>-1.6485962039922384</v>
      </c>
      <c r="P718" s="119">
        <v>-1.1498115100304005</v>
      </c>
      <c r="Q718" s="119">
        <v>0.4189509128881147</v>
      </c>
      <c r="R718" s="119">
        <v>-0.28802419456511374</v>
      </c>
      <c r="S718" s="119">
        <v>-2.0519810358676067</v>
      </c>
      <c r="T718" s="119">
        <v>0.1233078712268724</v>
      </c>
      <c r="U718" s="116">
        <v>-1.5884366391886746</v>
      </c>
      <c r="V718" s="116">
        <v>0.13441911728857467</v>
      </c>
      <c r="W718" s="88">
        <v>0.57212493645609763</v>
      </c>
      <c r="X718" s="50"/>
      <c r="Y718" s="89">
        <v>717</v>
      </c>
      <c r="Z718" s="116">
        <f>(幕後結果!$AB$2+幕後結果!$AB$4*幕後結果_最佳化!$N1719)*12/3</f>
        <v>4.9899294103755633E-2</v>
      </c>
      <c r="AA718" s="116">
        <f>(幕後結果!$AC$2+幕後結果!$AC$4*幕後結果_最佳化!$O1719)*12/3</f>
        <v>-3.6429330624051617</v>
      </c>
      <c r="AB718" s="116">
        <f>(幕後結果!$AD$2+幕後結果!$AD$4*幕後結果_最佳化!$P1719)*12/3</f>
        <v>-0.67692395879693568</v>
      </c>
      <c r="AC718" s="116">
        <f>(幕後結果!$AE$2+幕後結果!$AE$4*幕後結果_最佳化!$Q1719)*12/3</f>
        <v>0.64007399154955746</v>
      </c>
      <c r="AD718" s="116">
        <f>(幕後結果!$AF$2+幕後結果!$AF$4*幕後結果_最佳化!$R1719)*12/3</f>
        <v>-0.53482300220922008</v>
      </c>
      <c r="AE718" s="116">
        <f>(幕後結果!$AG$2+幕後結果!$AG$4*幕後結果_最佳化!$S1719)*12/3</f>
        <v>-1.5826925018259772</v>
      </c>
      <c r="AF718" s="116">
        <f>(幕後結果!$AH$2+幕後結果!$AH$4*幕後結果_最佳化!$T1719)*12/3</f>
        <v>1.2173452557938136</v>
      </c>
      <c r="AG718" s="116">
        <f>(幕後結果!$AI$2+幕後結果!$AI$4*幕後結果_最佳化!$U1719)*12/3</f>
        <v>-2.6944871529045535</v>
      </c>
      <c r="AH718" s="116">
        <f>(幕後結果!$AJ$2+幕後結果!$AJ$4*幕後結果_最佳化!$V1719)*12/3</f>
        <v>-0.57833524875625519</v>
      </c>
      <c r="AI718" s="90">
        <f>(幕後結果!$AK$2+幕後結果!$AK$4*幕後結果_最佳化!$W1719)*12/3</f>
        <v>-0.62085610880694908</v>
      </c>
      <c r="AJ718" s="50"/>
      <c r="AK718" s="50"/>
      <c r="AL718" s="50"/>
      <c r="AM718" s="98">
        <v>717</v>
      </c>
      <c r="AN718" s="116">
        <f t="shared" si="144"/>
        <v>0.14270496944590239</v>
      </c>
      <c r="AO718" s="116">
        <f t="shared" si="145"/>
        <v>4.1153143892432513E-2</v>
      </c>
      <c r="AP718" s="116">
        <f t="shared" si="146"/>
        <v>6.5849651238693518E-2</v>
      </c>
      <c r="AQ718" s="116">
        <f t="shared" si="147"/>
        <v>7.827081400776506E-2</v>
      </c>
      <c r="AR718" s="116">
        <f t="shared" si="148"/>
        <v>0.13423492072541821</v>
      </c>
      <c r="AS718" s="116">
        <f t="shared" si="149"/>
        <v>0.10551475118610296</v>
      </c>
      <c r="AT718" s="116">
        <f t="shared" si="150"/>
        <v>0.1606237915534858</v>
      </c>
      <c r="AU718" s="116">
        <f t="shared" si="151"/>
        <v>3.7711772204924006E-2</v>
      </c>
      <c r="AV718" s="116">
        <f t="shared" si="152"/>
        <v>0.10239929982223316</v>
      </c>
      <c r="AW718" s="116">
        <f t="shared" si="153"/>
        <v>0.13153688592304222</v>
      </c>
      <c r="AX718" s="116">
        <f t="shared" si="154"/>
        <v>1</v>
      </c>
      <c r="AY718" s="116">
        <f>SUMPRODUCT(AN718:AW718,幕後結果_最佳化!$Z$1005:$AI$1005)</f>
        <v>0.18156411058051708</v>
      </c>
      <c r="AZ718" s="116">
        <f>(SUMPRODUCT(AN718:AW718,MMULT(AN718:AW718,幕後結果!$AB$9:$AK$18)))*252</f>
        <v>4.2911818173453728E-2</v>
      </c>
      <c r="BA718" s="116">
        <f t="shared" si="155"/>
        <v>0.20715167914707747</v>
      </c>
      <c r="BB718" s="92">
        <f t="shared" si="156"/>
        <v>0.6693844392256445</v>
      </c>
      <c r="BC718" s="50"/>
      <c r="BD718" s="50"/>
    </row>
    <row r="719" spans="1:56">
      <c r="A719" s="85">
        <v>718</v>
      </c>
      <c r="B719" s="116">
        <v>0.38918047968367353</v>
      </c>
      <c r="C719" s="116">
        <v>0.20670099041561585</v>
      </c>
      <c r="D719" s="116">
        <v>0.60028212103889045</v>
      </c>
      <c r="E719" s="116">
        <v>0.44570033005446996</v>
      </c>
      <c r="F719" s="116">
        <v>0.38473336272232328</v>
      </c>
      <c r="G719" s="116">
        <v>0.60140065458078351</v>
      </c>
      <c r="H719" s="116">
        <v>0.94212036799105503</v>
      </c>
      <c r="I719" s="116">
        <v>0.45603796191086432</v>
      </c>
      <c r="J719" s="116">
        <v>0.63696502686472845</v>
      </c>
      <c r="K719" s="94">
        <v>2.3735598048300277E-2</v>
      </c>
      <c r="L719" s="95"/>
      <c r="M719" s="96">
        <v>718</v>
      </c>
      <c r="N719" s="119">
        <v>-0.28145562454480677</v>
      </c>
      <c r="O719" s="119">
        <v>-0.81792155595543714</v>
      </c>
      <c r="P719" s="119">
        <v>0.25407740627188941</v>
      </c>
      <c r="Q719" s="119">
        <v>-0.13653208722319146</v>
      </c>
      <c r="R719" s="119">
        <v>-0.2930725140068548</v>
      </c>
      <c r="S719" s="119">
        <v>0.25697419870602783</v>
      </c>
      <c r="T719" s="119">
        <v>1.5728253504447562</v>
      </c>
      <c r="U719" s="116">
        <v>-0.11042046477913725</v>
      </c>
      <c r="V719" s="116">
        <v>0.35035812810352446</v>
      </c>
      <c r="W719" s="88">
        <v>-1.9820718815528302</v>
      </c>
      <c r="X719" s="50"/>
      <c r="Y719" s="89">
        <v>718</v>
      </c>
      <c r="Z719" s="116">
        <f>(幕後結果!$AB$2+幕後結果!$AB$4*幕後結果_最佳化!$N1720)*12/3</f>
        <v>-0.39773166729666648</v>
      </c>
      <c r="AA719" s="116">
        <f>(幕後結果!$AC$2+幕後結果!$AC$4*幕後結果_最佳化!$O1720)*12/3</f>
        <v>-2.5295285293372158</v>
      </c>
      <c r="AB719" s="116">
        <f>(幕後結果!$AD$2+幕後結果!$AD$4*幕後結果_最佳化!$P1720)*12/3</f>
        <v>0.51454595056836372</v>
      </c>
      <c r="AC719" s="116">
        <f>(幕後結果!$AE$2+幕後結果!$AE$4*幕後結果_最佳化!$Q1720)*12/3</f>
        <v>0.69046392408123902</v>
      </c>
      <c r="AD719" s="116">
        <f>(幕後結果!$AF$2+幕後結果!$AF$4*幕後結果_最佳化!$R1720)*12/3</f>
        <v>-0.3427620356194383</v>
      </c>
      <c r="AE719" s="116">
        <f>(幕後結果!$AG$2+幕後結果!$AG$4*幕後結果_最佳化!$S1720)*12/3</f>
        <v>0.19160846571329052</v>
      </c>
      <c r="AF719" s="116">
        <f>(幕後結果!$AH$2+幕後結果!$AH$4*幕後結果_最佳化!$T1720)*12/3</f>
        <v>2.5271753521799236</v>
      </c>
      <c r="AG719" s="116">
        <f>(幕後結果!$AI$2+幕後結果!$AI$4*幕後結果_最佳化!$U1720)*12/3</f>
        <v>-1.0967592152225709</v>
      </c>
      <c r="AH719" s="116">
        <f>(幕後結果!$AJ$2+幕後結果!$AJ$4*幕後結果_最佳化!$V1720)*12/3</f>
        <v>0.34220290788743757</v>
      </c>
      <c r="AI719" s="90">
        <f>(幕後結果!$AK$2+幕後結果!$AK$4*幕後結果_最佳化!$W1720)*12/3</f>
        <v>-1.4238090010641551</v>
      </c>
      <c r="AJ719" s="50"/>
      <c r="AK719" s="50"/>
      <c r="AL719" s="50"/>
      <c r="AM719" s="98">
        <v>718</v>
      </c>
      <c r="AN719" s="116">
        <f t="shared" si="144"/>
        <v>0.14950629412959054</v>
      </c>
      <c r="AO719" s="116">
        <f t="shared" si="145"/>
        <v>4.3295535686520566E-2</v>
      </c>
      <c r="AP719" s="116">
        <f t="shared" si="146"/>
        <v>0.11350328675205128</v>
      </c>
      <c r="AQ719" s="116">
        <f t="shared" si="147"/>
        <v>0.13406914289632935</v>
      </c>
      <c r="AR719" s="116">
        <f t="shared" si="148"/>
        <v>2.7047810342779822E-3</v>
      </c>
      <c r="AS719" s="116">
        <f t="shared" si="149"/>
        <v>0.13742231378869241</v>
      </c>
      <c r="AT719" s="116">
        <f t="shared" si="150"/>
        <v>0.13843802850479742</v>
      </c>
      <c r="AU719" s="116">
        <f t="shared" si="151"/>
        <v>4.4363195243371838E-2</v>
      </c>
      <c r="AV719" s="116">
        <f t="shared" si="152"/>
        <v>8.3875899852963898E-2</v>
      </c>
      <c r="AW719" s="116">
        <f t="shared" si="153"/>
        <v>0.15282152211140476</v>
      </c>
      <c r="AX719" s="116">
        <f t="shared" si="154"/>
        <v>0.99999999999999989</v>
      </c>
      <c r="AY719" s="116">
        <f>SUMPRODUCT(AN719:AW719,幕後結果_最佳化!$Z$1005:$AI$1005)</f>
        <v>0.22716284993222374</v>
      </c>
      <c r="AZ719" s="116">
        <f>(SUMPRODUCT(AN719:AW719,MMULT(AN719:AW719,幕後結果!$AB$9:$AK$18)))*252</f>
        <v>4.8390049734842767E-2</v>
      </c>
      <c r="BA719" s="116">
        <f t="shared" si="155"/>
        <v>0.21997738459860541</v>
      </c>
      <c r="BB719" s="92">
        <f t="shared" si="156"/>
        <v>0.83764451635994186</v>
      </c>
      <c r="BC719" s="50"/>
      <c r="BD719" s="50"/>
    </row>
    <row r="720" spans="1:56">
      <c r="A720" s="85">
        <v>719</v>
      </c>
      <c r="B720" s="116">
        <v>2.4161091247997701E-2</v>
      </c>
      <c r="C720" s="116">
        <v>4.2145582994291164E-2</v>
      </c>
      <c r="D720" s="116">
        <v>5.773177702936394E-2</v>
      </c>
      <c r="E720" s="116">
        <v>0.51207522853922871</v>
      </c>
      <c r="F720" s="116">
        <v>0.38939132828797907</v>
      </c>
      <c r="G720" s="116">
        <v>0.30817313824440262</v>
      </c>
      <c r="H720" s="116">
        <v>0.24065282506581664</v>
      </c>
      <c r="I720" s="116">
        <v>0.57836920657261826</v>
      </c>
      <c r="J720" s="116">
        <v>0.79685985356115863</v>
      </c>
      <c r="K720" s="94">
        <v>0.41106227651243121</v>
      </c>
      <c r="L720" s="95"/>
      <c r="M720" s="96">
        <v>719</v>
      </c>
      <c r="N720" s="119">
        <v>-1.974524076864117</v>
      </c>
      <c r="O720" s="119">
        <v>-1.7263127322937002</v>
      </c>
      <c r="P720" s="119">
        <v>-1.574103368040918</v>
      </c>
      <c r="Q720" s="119">
        <v>3.02727324922582E-2</v>
      </c>
      <c r="R720" s="119">
        <v>-0.28090579396105553</v>
      </c>
      <c r="S720" s="119">
        <v>-0.50103530465370127</v>
      </c>
      <c r="T720" s="119">
        <v>-0.70420414491180827</v>
      </c>
      <c r="U720" s="116">
        <v>0.19772326418356084</v>
      </c>
      <c r="V720" s="116">
        <v>0.8304572778403051</v>
      </c>
      <c r="W720" s="88">
        <v>-0.22481325627072521</v>
      </c>
      <c r="X720" s="50"/>
      <c r="Y720" s="89">
        <v>719</v>
      </c>
      <c r="Z720" s="116">
        <f>(幕後結果!$AB$2+幕後結果!$AB$4*幕後結果_最佳化!$N1721)*12/3</f>
        <v>-2.4997614762300264</v>
      </c>
      <c r="AA720" s="116">
        <f>(幕後結果!$AC$2+幕後結果!$AC$4*幕後結果_最佳化!$O1721)*12/3</f>
        <v>-3.9284601945719437</v>
      </c>
      <c r="AB720" s="116">
        <f>(幕後結果!$AD$2+幕後結果!$AD$4*幕後結果_最佳化!$P1721)*12/3</f>
        <v>-1.6707392343326077</v>
      </c>
      <c r="AC720" s="116">
        <f>(幕後結果!$AE$2+幕後結果!$AE$4*幕後結果_最佳化!$Q1721)*12/3</f>
        <v>0.12243150294882377</v>
      </c>
      <c r="AD720" s="116">
        <f>(幕後結果!$AF$2+幕後結果!$AF$4*幕後結果_最佳化!$R1721)*12/3</f>
        <v>-0.53335175289141501</v>
      </c>
      <c r="AE720" s="116">
        <f>(幕後結果!$AG$2+幕後結果!$AG$4*幕後結果_最佳化!$S1721)*12/3</f>
        <v>-1.2004666111811721</v>
      </c>
      <c r="AF720" s="116">
        <f>(幕後結果!$AH$2+幕後結果!$AH$4*幕後結果_最佳化!$T1721)*12/3</f>
        <v>-7.7110784202726323E-2</v>
      </c>
      <c r="AG720" s="116">
        <f>(幕後結果!$AI$2+幕後結果!$AI$4*幕後結果_最佳化!$U1721)*12/3</f>
        <v>-1.6006280870703271</v>
      </c>
      <c r="AH720" s="116">
        <f>(幕後結果!$AJ$2+幕後結果!$AJ$4*幕後結果_最佳化!$V1721)*12/3</f>
        <v>-0.55122290140957331</v>
      </c>
      <c r="AI720" s="90">
        <f>(幕後結果!$AK$2+幕後結果!$AK$4*幕後結果_最佳化!$W1721)*12/3</f>
        <v>-1.3254729508280381</v>
      </c>
      <c r="AJ720" s="50"/>
      <c r="AK720" s="50"/>
      <c r="AL720" s="50"/>
      <c r="AM720" s="98">
        <v>719</v>
      </c>
      <c r="AN720" s="116">
        <f t="shared" si="144"/>
        <v>0.17857464050193483</v>
      </c>
      <c r="AO720" s="116">
        <f t="shared" si="145"/>
        <v>5.6356750280888518E-2</v>
      </c>
      <c r="AP720" s="116">
        <f t="shared" si="146"/>
        <v>3.0394777320084491E-3</v>
      </c>
      <c r="AQ720" s="116">
        <f t="shared" si="147"/>
        <v>0.13915156121806507</v>
      </c>
      <c r="AR720" s="116">
        <f t="shared" si="148"/>
        <v>0.16862898576289759</v>
      </c>
      <c r="AS720" s="116">
        <f t="shared" si="149"/>
        <v>1.1541456880803174E-3</v>
      </c>
      <c r="AT720" s="116">
        <f t="shared" si="150"/>
        <v>0.16937916293652852</v>
      </c>
      <c r="AU720" s="116">
        <f t="shared" si="151"/>
        <v>0.12758194317744379</v>
      </c>
      <c r="AV720" s="116">
        <f t="shared" si="152"/>
        <v>0.13678114846165165</v>
      </c>
      <c r="AW720" s="116">
        <f t="shared" si="153"/>
        <v>1.9352184240501249E-2</v>
      </c>
      <c r="AX720" s="116">
        <f t="shared" si="154"/>
        <v>1.0000000000000002</v>
      </c>
      <c r="AY720" s="116">
        <f>SUMPRODUCT(AN720:AW720,幕後結果_最佳化!$Z$1005:$AI$1005)</f>
        <v>0.13438788226571372</v>
      </c>
      <c r="AZ720" s="116">
        <f>(SUMPRODUCT(AN720:AW720,MMULT(AN720:AW720,幕後結果!$AB$9:$AK$18)))*252</f>
        <v>4.8328413612391569E-2</v>
      </c>
      <c r="BA720" s="116">
        <f t="shared" si="155"/>
        <v>0.2198372434606829</v>
      </c>
      <c r="BB720" s="92">
        <f t="shared" si="156"/>
        <v>0.41616188788355146</v>
      </c>
      <c r="BC720" s="50"/>
      <c r="BD720" s="50"/>
    </row>
    <row r="721" spans="1:56">
      <c r="A721" s="85">
        <v>720</v>
      </c>
      <c r="B721" s="116">
        <v>0.84227876876975105</v>
      </c>
      <c r="C721" s="116">
        <v>0.42500985353739251</v>
      </c>
      <c r="D721" s="116">
        <v>0.12299497350474686</v>
      </c>
      <c r="E721" s="116">
        <v>0.93007807916442164</v>
      </c>
      <c r="F721" s="116">
        <v>0.12418862256031304</v>
      </c>
      <c r="G721" s="116">
        <v>1.0007923810468444E-2</v>
      </c>
      <c r="H721" s="116">
        <v>0.67513985183233571</v>
      </c>
      <c r="I721" s="116">
        <v>0.16334807986955546</v>
      </c>
      <c r="J721" s="116">
        <v>0.3574811342971882</v>
      </c>
      <c r="K721" s="94">
        <v>0.91557391251910802</v>
      </c>
      <c r="L721" s="95"/>
      <c r="M721" s="96">
        <v>720</v>
      </c>
      <c r="N721" s="119">
        <v>1.0038675438317584</v>
      </c>
      <c r="O721" s="119">
        <v>-0.1890932815118587</v>
      </c>
      <c r="P721" s="119">
        <v>-1.160144578345919</v>
      </c>
      <c r="Q721" s="119">
        <v>1.4763727955505703</v>
      </c>
      <c r="R721" s="119">
        <v>-1.1542998814092031</v>
      </c>
      <c r="S721" s="119">
        <v>-2.3260506719774101</v>
      </c>
      <c r="T721" s="119">
        <v>0.45415079396703095</v>
      </c>
      <c r="U721" s="116">
        <v>-0.98079030588940841</v>
      </c>
      <c r="V721" s="116">
        <v>-0.36519979863584551</v>
      </c>
      <c r="W721" s="88">
        <v>1.3759013572970695</v>
      </c>
      <c r="X721" s="50"/>
      <c r="Y721" s="89">
        <v>720</v>
      </c>
      <c r="Z721" s="116">
        <f>(幕後結果!$AB$2+幕後結果!$AB$4*幕後結果_最佳化!$N1722)*12/3</f>
        <v>1.1980618225289057</v>
      </c>
      <c r="AA721" s="116">
        <f>(幕後結果!$AC$2+幕後結果!$AC$4*幕後結果_最佳化!$O1722)*12/3</f>
        <v>-1.5512819098649782</v>
      </c>
      <c r="AB721" s="116">
        <f>(幕後結果!$AD$2+幕後結果!$AD$4*幕後結果_最佳化!$P1722)*12/3</f>
        <v>-0.25911135216816683</v>
      </c>
      <c r="AC721" s="116">
        <f>(幕後結果!$AE$2+幕後結果!$AE$4*幕後結果_最佳化!$Q1722)*12/3</f>
        <v>1.7120449305788352</v>
      </c>
      <c r="AD721" s="116">
        <f>(幕後結果!$AF$2+幕後結果!$AF$4*幕後結果_最佳化!$R1722)*12/3</f>
        <v>-0.90565543298535989</v>
      </c>
      <c r="AE721" s="116">
        <f>(幕後結果!$AG$2+幕後結果!$AG$4*幕後結果_最佳化!$S1722)*12/3</f>
        <v>-0.71383059256619175</v>
      </c>
      <c r="AF721" s="116">
        <f>(幕後結果!$AH$2+幕後結果!$AH$4*幕後結果_最佳化!$T1722)*12/3</f>
        <v>1.4318582968640612</v>
      </c>
      <c r="AG721" s="116">
        <f>(幕後結果!$AI$2+幕後結果!$AI$4*幕後結果_最佳化!$U1722)*12/3</f>
        <v>-1.773771025839461</v>
      </c>
      <c r="AH721" s="116">
        <f>(幕後結果!$AJ$2+幕後結果!$AJ$4*幕後結果_最佳化!$V1722)*12/3</f>
        <v>-0.18238355633339498</v>
      </c>
      <c r="AI721" s="90">
        <f>(幕後結果!$AK$2+幕後結果!$AK$4*幕後結果_最佳化!$W1722)*12/3</f>
        <v>5.1227142722232943E-2</v>
      </c>
      <c r="AJ721" s="50"/>
      <c r="AK721" s="50"/>
      <c r="AL721" s="50"/>
      <c r="AM721" s="98">
        <v>720</v>
      </c>
      <c r="AN721" s="116">
        <f t="shared" si="144"/>
        <v>0.1732220016166463</v>
      </c>
      <c r="AO721" s="116">
        <f t="shared" si="145"/>
        <v>2.1642313660594187E-2</v>
      </c>
      <c r="AP721" s="116">
        <f t="shared" si="146"/>
        <v>0.10762215707292944</v>
      </c>
      <c r="AQ721" s="116">
        <f t="shared" si="147"/>
        <v>0.1471345310949207</v>
      </c>
      <c r="AR721" s="116">
        <f t="shared" si="148"/>
        <v>9.7022964550629143E-2</v>
      </c>
      <c r="AS721" s="116">
        <f t="shared" si="149"/>
        <v>5.5337491025507828E-2</v>
      </c>
      <c r="AT721" s="116">
        <f t="shared" si="150"/>
        <v>9.8287524675490415E-2</v>
      </c>
      <c r="AU721" s="116">
        <f t="shared" si="151"/>
        <v>0.11238087636577522</v>
      </c>
      <c r="AV721" s="116">
        <f t="shared" si="152"/>
        <v>0.11547230556245465</v>
      </c>
      <c r="AW721" s="116">
        <f t="shared" si="153"/>
        <v>7.1877834375052199E-2</v>
      </c>
      <c r="AX721" s="116">
        <f t="shared" si="154"/>
        <v>1</v>
      </c>
      <c r="AY721" s="116">
        <f>SUMPRODUCT(AN721:AW721,幕後結果_最佳化!$Z$1005:$AI$1005)</f>
        <v>0.16389082317201975</v>
      </c>
      <c r="AZ721" s="116">
        <f>(SUMPRODUCT(AN721:AW721,MMULT(AN721:AW721,幕後結果!$AB$9:$AK$18)))*252</f>
        <v>4.7651531415071613E-2</v>
      </c>
      <c r="BA721" s="116">
        <f t="shared" si="155"/>
        <v>0.21829230727414931</v>
      </c>
      <c r="BB721" s="92">
        <f t="shared" si="156"/>
        <v>0.55426059068618305</v>
      </c>
      <c r="BC721" s="50"/>
      <c r="BD721" s="50"/>
    </row>
    <row r="722" spans="1:56">
      <c r="A722" s="85">
        <v>721</v>
      </c>
      <c r="B722" s="116">
        <v>0.67851298464720755</v>
      </c>
      <c r="C722" s="116">
        <v>0.76792110023524551</v>
      </c>
      <c r="D722" s="116">
        <v>0.54559033196332241</v>
      </c>
      <c r="E722" s="116">
        <v>9.9991508883349178E-2</v>
      </c>
      <c r="F722" s="116">
        <v>0.25365630670586015</v>
      </c>
      <c r="G722" s="116">
        <v>0.56332369693111417</v>
      </c>
      <c r="H722" s="116">
        <v>0.82408783976226085</v>
      </c>
      <c r="I722" s="116">
        <v>0.62177672693434194</v>
      </c>
      <c r="J722" s="116">
        <v>0.89252251802466653</v>
      </c>
      <c r="K722" s="94">
        <v>5.411403204071763E-2</v>
      </c>
      <c r="L722" s="95"/>
      <c r="M722" s="96">
        <v>721</v>
      </c>
      <c r="N722" s="119">
        <v>0.46354463231112486</v>
      </c>
      <c r="O722" s="119">
        <v>0.73201764250869761</v>
      </c>
      <c r="P722" s="119">
        <v>0.11452789347566913</v>
      </c>
      <c r="Q722" s="119">
        <v>-1.2815999499355974</v>
      </c>
      <c r="R722" s="119">
        <v>-0.66302801261911881</v>
      </c>
      <c r="S722" s="119">
        <v>0.15940143787129313</v>
      </c>
      <c r="T722" s="119">
        <v>0.9310565351215766</v>
      </c>
      <c r="U722" s="116">
        <v>0.31015045365970922</v>
      </c>
      <c r="V722" s="116">
        <v>1.240055237370463</v>
      </c>
      <c r="W722" s="88">
        <v>-1.6062086925579921</v>
      </c>
      <c r="X722" s="50"/>
      <c r="Y722" s="89">
        <v>721</v>
      </c>
      <c r="Z722" s="116">
        <f>(幕後結果!$AB$2+幕後結果!$AB$4*幕後結果_最佳化!$N1723)*12/3</f>
        <v>0.52722369728349561</v>
      </c>
      <c r="AA722" s="116">
        <f>(幕後結果!$AC$2+幕後結果!$AC$4*幕後結果_最佳化!$O1723)*12/3</f>
        <v>-0.32886987805968659</v>
      </c>
      <c r="AB722" s="116">
        <f>(幕後結果!$AD$2+幕後結果!$AD$4*幕後結果_最佳化!$P1723)*12/3</f>
        <v>0.7755026840953988</v>
      </c>
      <c r="AC722" s="116">
        <f>(幕後結果!$AE$2+幕後結果!$AE$4*幕後結果_最佳化!$Q1723)*12/3</f>
        <v>0.13976913122226375</v>
      </c>
      <c r="AD722" s="116">
        <f>(幕後結果!$AF$2+幕後結果!$AF$4*幕後結果_最佳化!$R1723)*12/3</f>
        <v>-0.55851682987691398</v>
      </c>
      <c r="AE722" s="116">
        <f>(幕後結果!$AG$2+幕後結果!$AG$4*幕後結果_最佳化!$S1723)*12/3</f>
        <v>-1.4779666679977488E-2</v>
      </c>
      <c r="AF722" s="116">
        <f>(幕後結果!$AH$2+幕後結果!$AH$4*幕後結果_最佳化!$T1723)*12/3</f>
        <v>2.1124708593770478</v>
      </c>
      <c r="AG722" s="116">
        <f>(幕後結果!$AI$2+幕後結果!$AI$4*幕後結果_最佳化!$U1723)*12/3</f>
        <v>-0.36513203309554493</v>
      </c>
      <c r="AH722" s="116">
        <f>(幕後結果!$AJ$2+幕後結果!$AJ$4*幕後結果_最佳化!$V1723)*12/3</f>
        <v>1.4433846085255511</v>
      </c>
      <c r="AI722" s="90">
        <f>(幕後結果!$AK$2+幕後結果!$AK$4*幕後結果_最佳化!$W1723)*12/3</f>
        <v>-1.0113129997500081</v>
      </c>
      <c r="AJ722" s="50"/>
      <c r="AK722" s="50"/>
      <c r="AL722" s="50"/>
      <c r="AM722" s="98">
        <v>721</v>
      </c>
      <c r="AN722" s="116">
        <f t="shared" si="144"/>
        <v>0.12633883444353572</v>
      </c>
      <c r="AO722" s="116">
        <f t="shared" si="145"/>
        <v>9.4366435454636979E-2</v>
      </c>
      <c r="AP722" s="116">
        <f t="shared" si="146"/>
        <v>5.8837093274988123E-2</v>
      </c>
      <c r="AQ722" s="116">
        <f t="shared" si="147"/>
        <v>7.4697174794560936E-2</v>
      </c>
      <c r="AR722" s="116">
        <f t="shared" si="148"/>
        <v>6.7512185462165142E-2</v>
      </c>
      <c r="AS722" s="116">
        <f t="shared" si="149"/>
        <v>0.11208990446806442</v>
      </c>
      <c r="AT722" s="116">
        <f t="shared" si="150"/>
        <v>9.4542214126799418E-2</v>
      </c>
      <c r="AU722" s="116">
        <f t="shared" si="151"/>
        <v>0.19290645920492749</v>
      </c>
      <c r="AV722" s="116">
        <f t="shared" si="152"/>
        <v>0.17361284181515876</v>
      </c>
      <c r="AW722" s="116">
        <f t="shared" si="153"/>
        <v>5.0968569551632214E-3</v>
      </c>
      <c r="AX722" s="116">
        <f t="shared" si="154"/>
        <v>1.0000000000000002</v>
      </c>
      <c r="AY722" s="116">
        <f>SUMPRODUCT(AN722:AW722,幕後結果_最佳化!$Z$1005:$AI$1005)</f>
        <v>-3.4554141380793366E-2</v>
      </c>
      <c r="AZ722" s="116">
        <f>(SUMPRODUCT(AN722:AW722,MMULT(AN722:AW722,幕後結果!$AB$9:$AK$18)))*252</f>
        <v>5.5883242457985267E-2</v>
      </c>
      <c r="BA722" s="116">
        <f t="shared" si="155"/>
        <v>0.23639636726901128</v>
      </c>
      <c r="BB722" s="92">
        <f t="shared" si="156"/>
        <v>-0.32764522685178621</v>
      </c>
      <c r="BC722" s="50"/>
      <c r="BD722" s="50"/>
    </row>
    <row r="723" spans="1:56">
      <c r="A723" s="85">
        <v>722</v>
      </c>
      <c r="B723" s="116">
        <v>0.3561305582955554</v>
      </c>
      <c r="C723" s="116">
        <v>7.0478188436176703E-2</v>
      </c>
      <c r="D723" s="116">
        <v>0.84797560295807384</v>
      </c>
      <c r="E723" s="116">
        <v>0.18871596062415597</v>
      </c>
      <c r="F723" s="116">
        <v>0.62279283807500785</v>
      </c>
      <c r="G723" s="116">
        <v>0.50490214207271777</v>
      </c>
      <c r="H723" s="116">
        <v>0.56221413762773143</v>
      </c>
      <c r="I723" s="116">
        <v>0.10019050443253841</v>
      </c>
      <c r="J723" s="116">
        <v>0.40378827616647506</v>
      </c>
      <c r="K723" s="94">
        <v>0.86473288488942046</v>
      </c>
      <c r="L723" s="95"/>
      <c r="M723" s="96">
        <v>722</v>
      </c>
      <c r="N723" s="119">
        <v>-0.36882104584837355</v>
      </c>
      <c r="O723" s="119">
        <v>-1.4722388976735581</v>
      </c>
      <c r="P723" s="119">
        <v>1.0277896325926363</v>
      </c>
      <c r="Q723" s="119">
        <v>-0.88263794286727415</v>
      </c>
      <c r="R723" s="119">
        <v>0.31282407455326461</v>
      </c>
      <c r="S723" s="119">
        <v>1.2288157168239541E-2</v>
      </c>
      <c r="T723" s="119">
        <v>0.15658525404158069</v>
      </c>
      <c r="U723" s="116">
        <v>-1.2804668140135156</v>
      </c>
      <c r="V723" s="116">
        <v>-0.2435536202553725</v>
      </c>
      <c r="W723" s="88">
        <v>1.1018331164864426</v>
      </c>
      <c r="X723" s="50"/>
      <c r="Y723" s="89">
        <v>722</v>
      </c>
      <c r="Z723" s="116">
        <f>(幕後結果!$AB$2+幕後結果!$AB$4*幕後結果_最佳化!$N1724)*12/3</f>
        <v>-0.50620024079028214</v>
      </c>
      <c r="AA723" s="116">
        <f>(幕後結果!$AC$2+幕後結果!$AC$4*幕後結果_最佳化!$O1724)*12/3</f>
        <v>-3.4388162951706165</v>
      </c>
      <c r="AB723" s="116">
        <f>(幕後結果!$AD$2+幕後結果!$AD$4*幕後結果_最佳化!$P1724)*12/3</f>
        <v>1.091770138783958</v>
      </c>
      <c r="AC723" s="116">
        <f>(幕後結果!$AE$2+幕後結果!$AE$4*幕後結果_最佳化!$Q1724)*12/3</f>
        <v>0.21339900944321843</v>
      </c>
      <c r="AD723" s="116">
        <f>(幕後結果!$AF$2+幕後結果!$AF$4*幕後結果_最佳化!$R1724)*12/3</f>
        <v>9.4056379689466396E-3</v>
      </c>
      <c r="AE723" s="116">
        <f>(幕後結果!$AG$2+幕後結果!$AG$4*幕後結果_最佳化!$S1724)*12/3</f>
        <v>-0.38295926410702003</v>
      </c>
      <c r="AF723" s="116">
        <f>(幕後結果!$AH$2+幕後結果!$AH$4*幕後結果_最佳化!$T1724)*12/3</f>
        <v>1.4864905472488805</v>
      </c>
      <c r="AG723" s="116">
        <f>(幕後結果!$AI$2+幕後結果!$AI$4*幕後結果_最佳化!$U1724)*12/3</f>
        <v>-2.369541625043762</v>
      </c>
      <c r="AH723" s="116">
        <f>(幕後結果!$AJ$2+幕後結果!$AJ$4*幕後結果_最佳化!$V1724)*12/3</f>
        <v>-0.58689638423129553</v>
      </c>
      <c r="AI723" s="90">
        <f>(幕後結果!$AK$2+幕後結果!$AK$4*幕後結果_最佳化!$W1724)*12/3</f>
        <v>-0.25911886353240787</v>
      </c>
      <c r="AJ723" s="50"/>
      <c r="AK723" s="50"/>
      <c r="AL723" s="50"/>
      <c r="AM723" s="98">
        <v>722</v>
      </c>
      <c r="AN723" s="116">
        <f t="shared" si="144"/>
        <v>4.273961061727026E-2</v>
      </c>
      <c r="AO723" s="116">
        <f t="shared" si="145"/>
        <v>0.11852578111821316</v>
      </c>
      <c r="AP723" s="116">
        <f t="shared" si="146"/>
        <v>8.8047641368586935E-2</v>
      </c>
      <c r="AQ723" s="116">
        <f t="shared" si="147"/>
        <v>0.15736822474843007</v>
      </c>
      <c r="AR723" s="116">
        <f t="shared" si="148"/>
        <v>0.10940229823740646</v>
      </c>
      <c r="AS723" s="116">
        <f t="shared" si="149"/>
        <v>0.14566388342666012</v>
      </c>
      <c r="AT723" s="116">
        <f t="shared" si="150"/>
        <v>8.9267052951240277E-3</v>
      </c>
      <c r="AU723" s="116">
        <f t="shared" si="151"/>
        <v>0.13586015869120366</v>
      </c>
      <c r="AV723" s="116">
        <f t="shared" si="152"/>
        <v>0.1732201721770035</v>
      </c>
      <c r="AW723" s="116">
        <f t="shared" si="153"/>
        <v>2.0245524320101942E-2</v>
      </c>
      <c r="AX723" s="116">
        <f t="shared" si="154"/>
        <v>1</v>
      </c>
      <c r="AY723" s="116">
        <f>SUMPRODUCT(AN723:AW723,幕後結果_最佳化!$Z$1005:$AI$1005)</f>
        <v>-2.6861455005275398E-2</v>
      </c>
      <c r="AZ723" s="116">
        <f>(SUMPRODUCT(AN723:AW723,MMULT(AN723:AW723,幕後結果!$AB$9:$AK$18)))*252</f>
        <v>5.0754454128837563E-2</v>
      </c>
      <c r="BA723" s="116">
        <f t="shared" si="155"/>
        <v>0.22528749217130889</v>
      </c>
      <c r="BB723" s="92">
        <f t="shared" si="156"/>
        <v>-0.30965525130986277</v>
      </c>
      <c r="BC723" s="50"/>
      <c r="BD723" s="50"/>
    </row>
    <row r="724" spans="1:56">
      <c r="A724" s="85">
        <v>723</v>
      </c>
      <c r="B724" s="116">
        <v>0.54312793991392661</v>
      </c>
      <c r="C724" s="116">
        <v>0.30357947982460076</v>
      </c>
      <c r="D724" s="116">
        <v>0.91276664119730588</v>
      </c>
      <c r="E724" s="116">
        <v>0.9654797762116063</v>
      </c>
      <c r="F724" s="116">
        <v>0.63504749521942649</v>
      </c>
      <c r="G724" s="116">
        <v>0.62152955413109678</v>
      </c>
      <c r="H724" s="116">
        <v>0.59677775438601044</v>
      </c>
      <c r="I724" s="116">
        <v>0.92411902570639071</v>
      </c>
      <c r="J724" s="116">
        <v>0.95889708071307722</v>
      </c>
      <c r="K724" s="94">
        <v>2.1202208071937179E-2</v>
      </c>
      <c r="L724" s="95"/>
      <c r="M724" s="96">
        <v>723</v>
      </c>
      <c r="N724" s="119">
        <v>0.10831714842405037</v>
      </c>
      <c r="O724" s="119">
        <v>-0.51413306749940235</v>
      </c>
      <c r="P724" s="119">
        <v>1.3579904401978664</v>
      </c>
      <c r="Q724" s="119">
        <v>1.8181549875387817</v>
      </c>
      <c r="R724" s="119">
        <v>0.34525189276486867</v>
      </c>
      <c r="S724" s="119">
        <v>0.3095004212971057</v>
      </c>
      <c r="T724" s="119">
        <v>0.24501542070086538</v>
      </c>
      <c r="U724" s="116">
        <v>1.4333356150593493</v>
      </c>
      <c r="V724" s="116">
        <v>1.7380282361699295</v>
      </c>
      <c r="W724" s="88">
        <v>-2.0295292177020618</v>
      </c>
      <c r="X724" s="50"/>
      <c r="Y724" s="89">
        <v>723</v>
      </c>
      <c r="Z724" s="116">
        <f>(幕後結果!$AB$2+幕後結果!$AB$4*幕後結果_最佳化!$N1725)*12/3</f>
        <v>8.6190873678440694E-2</v>
      </c>
      <c r="AA724" s="116">
        <f>(幕後結果!$AC$2+幕後結果!$AC$4*幕後結果_最佳化!$O1725)*12/3</f>
        <v>-2.0770204015177818</v>
      </c>
      <c r="AB724" s="116">
        <f>(幕後結果!$AD$2+幕後結果!$AD$4*幕後結果_最佳化!$P1725)*12/3</f>
        <v>1.6187206594854127</v>
      </c>
      <c r="AC724" s="116">
        <f>(幕後結果!$AE$2+幕後結果!$AE$4*幕後結果_最佳化!$Q1725)*12/3</f>
        <v>2.4439257075476846</v>
      </c>
      <c r="AD724" s="116">
        <f>(幕後結果!$AF$2+幕後結果!$AF$4*幕後結果_最佳化!$R1725)*12/3</f>
        <v>0.37471747896509405</v>
      </c>
      <c r="AE724" s="116">
        <f>(幕後結果!$AG$2+幕後結果!$AG$4*幕後結果_最佳化!$S1725)*12/3</f>
        <v>1.7342550122135763</v>
      </c>
      <c r="AF724" s="116">
        <f>(幕後結果!$AH$2+幕後結果!$AH$4*幕後結果_最佳化!$T1725)*12/3</f>
        <v>1.4241941901713659</v>
      </c>
      <c r="AG724" s="116">
        <f>(幕後結果!$AI$2+幕後結果!$AI$4*幕後結果_最佳化!$U1725)*12/3</f>
        <v>0.92354022348436227</v>
      </c>
      <c r="AH724" s="116">
        <f>(幕後結果!$AJ$2+幕後結果!$AJ$4*幕後結果_最佳化!$V1725)*12/3</f>
        <v>1.6160864941984288</v>
      </c>
      <c r="AI724" s="90">
        <f>(幕後結果!$AK$2+幕後結果!$AK$4*幕後結果_最佳化!$W1725)*12/3</f>
        <v>-1.0342208634757455</v>
      </c>
      <c r="AJ724" s="50"/>
      <c r="AK724" s="50"/>
      <c r="AL724" s="50"/>
      <c r="AM724" s="98">
        <v>723</v>
      </c>
      <c r="AN724" s="116">
        <f t="shared" si="144"/>
        <v>0.15499023712932539</v>
      </c>
      <c r="AO724" s="116">
        <f t="shared" si="145"/>
        <v>7.5141272477411173E-3</v>
      </c>
      <c r="AP724" s="116">
        <f t="shared" si="146"/>
        <v>0.157644458763045</v>
      </c>
      <c r="AQ724" s="116">
        <f t="shared" si="147"/>
        <v>0.17747988744844076</v>
      </c>
      <c r="AR724" s="116">
        <f t="shared" si="148"/>
        <v>0.14675188160270139</v>
      </c>
      <c r="AS724" s="116">
        <f t="shared" si="149"/>
        <v>1.3745468522992063E-2</v>
      </c>
      <c r="AT724" s="116">
        <f t="shared" si="150"/>
        <v>0.14811167189606056</v>
      </c>
      <c r="AU724" s="116">
        <f t="shared" si="151"/>
        <v>3.1275555479422568E-2</v>
      </c>
      <c r="AV724" s="116">
        <f t="shared" si="152"/>
        <v>1.793622021552474E-2</v>
      </c>
      <c r="AW724" s="116">
        <f t="shared" si="153"/>
        <v>0.14455049169474637</v>
      </c>
      <c r="AX724" s="116">
        <f t="shared" si="154"/>
        <v>1</v>
      </c>
      <c r="AY724" s="116">
        <f>SUMPRODUCT(AN724:AW724,幕後結果_最佳化!$Z$1005:$AI$1005)</f>
        <v>0.29846945445718298</v>
      </c>
      <c r="AZ724" s="116">
        <f>(SUMPRODUCT(AN724:AW724,MMULT(AN724:AW724,幕後結果!$AB$9:$AK$18)))*252</f>
        <v>4.1837813051031271E-2</v>
      </c>
      <c r="BA724" s="116">
        <f t="shared" si="155"/>
        <v>0.2045429369375322</v>
      </c>
      <c r="BB724" s="92">
        <f t="shared" si="156"/>
        <v>1.2494660450447839</v>
      </c>
      <c r="BC724" s="50"/>
      <c r="BD724" s="50"/>
    </row>
    <row r="725" spans="1:56">
      <c r="A725" s="85">
        <v>724</v>
      </c>
      <c r="B725" s="116">
        <v>0.48550761309177193</v>
      </c>
      <c r="C725" s="116">
        <v>0.36062644224840978</v>
      </c>
      <c r="D725" s="116">
        <v>0.57080583409175967</v>
      </c>
      <c r="E725" s="116">
        <v>0.31026461625268342</v>
      </c>
      <c r="F725" s="116">
        <v>0.90674923587213851</v>
      </c>
      <c r="G725" s="116">
        <v>0.45256819399848158</v>
      </c>
      <c r="H725" s="116">
        <v>0.59244843366662581</v>
      </c>
      <c r="I725" s="116">
        <v>0.90812650658809613</v>
      </c>
      <c r="J725" s="116">
        <v>0.84622271342878719</v>
      </c>
      <c r="K725" s="94">
        <v>0.69848453265193733</v>
      </c>
      <c r="L725" s="95"/>
      <c r="M725" s="96">
        <v>724</v>
      </c>
      <c r="N725" s="119">
        <v>-3.6335020327726036E-2</v>
      </c>
      <c r="O725" s="119">
        <v>-0.35678484237393016</v>
      </c>
      <c r="P725" s="119">
        <v>0.17842612739905162</v>
      </c>
      <c r="Q725" s="119">
        <v>-0.49510042688271377</v>
      </c>
      <c r="R725" s="119">
        <v>1.3209995080378791</v>
      </c>
      <c r="S725" s="119">
        <v>-0.11917540971005752</v>
      </c>
      <c r="T725" s="119">
        <v>0.23384780837179137</v>
      </c>
      <c r="U725" s="116">
        <v>1.3293061478062937</v>
      </c>
      <c r="V725" s="116">
        <v>1.0203667159335554</v>
      </c>
      <c r="W725" s="88">
        <v>0.52004683141539709</v>
      </c>
      <c r="X725" s="50"/>
      <c r="Y725" s="89">
        <v>724</v>
      </c>
      <c r="Z725" s="116">
        <f>(幕後結果!$AB$2+幕後結果!$AB$4*幕後結果_最佳化!$N1726)*12/3</f>
        <v>-9.3402083845846626E-2</v>
      </c>
      <c r="AA725" s="116">
        <f>(幕後結果!$AC$2+幕後結果!$AC$4*幕後結果_最佳化!$O1726)*12/3</f>
        <v>-1.8727511865973365</v>
      </c>
      <c r="AB725" s="116">
        <f>(幕後結果!$AD$2+幕後結果!$AD$4*幕後結果_最佳化!$P1726)*12/3</f>
        <v>0.56969694401133242</v>
      </c>
      <c r="AC725" s="116">
        <f>(幕後結果!$AE$2+幕後結果!$AE$4*幕後結果_最佳化!$Q1726)*12/3</f>
        <v>0.50700119204389216</v>
      </c>
      <c r="AD725" s="116">
        <f>(幕後結果!$AF$2+幕後結果!$AF$4*幕後結果_最佳化!$R1726)*12/3</f>
        <v>0.74692606505968084</v>
      </c>
      <c r="AE725" s="116">
        <f>(幕後結果!$AG$2+幕後結果!$AG$4*幕後結果_最佳化!$S1726)*12/3</f>
        <v>3.3837838739327775E-2</v>
      </c>
      <c r="AF725" s="116">
        <f>(幕後結果!$AH$2+幕後結果!$AH$4*幕後結果_最佳化!$T1726)*12/3</f>
        <v>1.7563503793175961</v>
      </c>
      <c r="AG725" s="116">
        <f>(幕後結果!$AI$2+幕後結果!$AI$4*幕後結果_最佳化!$U1726)*12/3</f>
        <v>0.91502867928282983</v>
      </c>
      <c r="AH725" s="116">
        <f>(幕後結果!$AJ$2+幕後結果!$AJ$4*幕後結果_最佳化!$V1726)*12/3</f>
        <v>1.0235218780964466</v>
      </c>
      <c r="AI725" s="90">
        <f>(幕後結果!$AK$2+幕後結果!$AK$4*幕後結果_最佳化!$W1726)*12/3</f>
        <v>3.7464190899165195E-2</v>
      </c>
      <c r="AJ725" s="50"/>
      <c r="AK725" s="50"/>
      <c r="AL725" s="50"/>
      <c r="AM725" s="98">
        <v>724</v>
      </c>
      <c r="AN725" s="116">
        <f t="shared" si="144"/>
        <v>0.12784603564560862</v>
      </c>
      <c r="AO725" s="116">
        <f t="shared" si="145"/>
        <v>3.5691179578111326E-2</v>
      </c>
      <c r="AP725" s="116">
        <f t="shared" si="146"/>
        <v>0.17243415949092353</v>
      </c>
      <c r="AQ725" s="116">
        <f t="shared" si="147"/>
        <v>0.13847182245045642</v>
      </c>
      <c r="AR725" s="116">
        <f t="shared" si="148"/>
        <v>1.6904114986104953E-2</v>
      </c>
      <c r="AS725" s="116">
        <f t="shared" si="149"/>
        <v>0.15264129035723784</v>
      </c>
      <c r="AT725" s="116">
        <f t="shared" si="150"/>
        <v>6.4662026194280159E-2</v>
      </c>
      <c r="AU725" s="116">
        <f t="shared" si="151"/>
        <v>0.13338129757398273</v>
      </c>
      <c r="AV725" s="116">
        <f t="shared" si="152"/>
        <v>4.771744606823123E-2</v>
      </c>
      <c r="AW725" s="116">
        <f t="shared" si="153"/>
        <v>0.11025062765506313</v>
      </c>
      <c r="AX725" s="116">
        <f t="shared" si="154"/>
        <v>1</v>
      </c>
      <c r="AY725" s="116">
        <f>SUMPRODUCT(AN725:AW725,幕後結果_最佳化!$Z$1005:$AI$1005)</f>
        <v>0.12465644562360213</v>
      </c>
      <c r="AZ725" s="116">
        <f>(SUMPRODUCT(AN725:AW725,MMULT(AN725:AW725,幕後結果!$AB$9:$AK$18)))*252</f>
        <v>5.2407098253559603E-2</v>
      </c>
      <c r="BA725" s="116">
        <f t="shared" si="155"/>
        <v>0.22892596675248442</v>
      </c>
      <c r="BB725" s="92">
        <f t="shared" si="156"/>
        <v>0.35713050285814668</v>
      </c>
      <c r="BC725" s="50"/>
      <c r="BD725" s="50"/>
    </row>
    <row r="726" spans="1:56">
      <c r="A726" s="85">
        <v>725</v>
      </c>
      <c r="B726" s="116">
        <v>0.24047156847279805</v>
      </c>
      <c r="C726" s="116">
        <v>0.64342582835825102</v>
      </c>
      <c r="D726" s="116">
        <v>0.74788040217873331</v>
      </c>
      <c r="E726" s="116">
        <v>0.34047074054059689</v>
      </c>
      <c r="F726" s="116">
        <v>0.4695339678214987</v>
      </c>
      <c r="G726" s="116">
        <v>0.38842297666113557</v>
      </c>
      <c r="H726" s="116">
        <v>0.84587573193221588</v>
      </c>
      <c r="I726" s="116">
        <v>0.90813510208842607</v>
      </c>
      <c r="J726" s="116">
        <v>0.3899418218653552</v>
      </c>
      <c r="K726" s="94">
        <v>0.94193648277533337</v>
      </c>
      <c r="L726" s="95"/>
      <c r="M726" s="96">
        <v>725</v>
      </c>
      <c r="N726" s="119">
        <v>-0.70478645844745336</v>
      </c>
      <c r="O726" s="119">
        <v>0.36763107136843221</v>
      </c>
      <c r="P726" s="119">
        <v>0.66783457195622298</v>
      </c>
      <c r="Q726" s="119">
        <v>-0.41117873337056926</v>
      </c>
      <c r="R726" s="119">
        <v>-7.644139730945583E-2</v>
      </c>
      <c r="S726" s="119">
        <v>-0.28343167105887762</v>
      </c>
      <c r="T726" s="119">
        <v>1.0189040176845174</v>
      </c>
      <c r="U726" s="116">
        <v>1.3293582777463016</v>
      </c>
      <c r="V726" s="116">
        <v>-0.27947066983401386</v>
      </c>
      <c r="W726" s="88">
        <v>1.5712394730949</v>
      </c>
      <c r="X726" s="50"/>
      <c r="Y726" s="89">
        <v>725</v>
      </c>
      <c r="Z726" s="116">
        <f>(幕後結果!$AB$2+幕後結果!$AB$4*幕後結果_最佳化!$N1727)*12/3</f>
        <v>-0.92331823214286735</v>
      </c>
      <c r="AA726" s="116">
        <f>(幕後結果!$AC$2+幕後結果!$AC$4*幕後結果_最佳化!$O1727)*12/3</f>
        <v>-0.93253167995721631</v>
      </c>
      <c r="AB726" s="116">
        <f>(幕後結果!$AD$2+幕後結果!$AD$4*幕後結果_最佳化!$P1727)*12/3</f>
        <v>0.86574809412652032</v>
      </c>
      <c r="AC726" s="116">
        <f>(幕後結果!$AE$2+幕後結果!$AE$4*幕後結果_最佳化!$Q1727)*12/3</f>
        <v>0.76875454146935285</v>
      </c>
      <c r="AD726" s="116">
        <f>(幕後結果!$AF$2+幕後結果!$AF$4*幕後結果_最佳化!$R1727)*12/3</f>
        <v>-3.312471020529581E-2</v>
      </c>
      <c r="AE726" s="116">
        <f>(幕後結果!$AG$2+幕後結果!$AG$4*幕後結果_最佳化!$S1727)*12/3</f>
        <v>-4.1508948124530209E-2</v>
      </c>
      <c r="AF726" s="116">
        <f>(幕後結果!$AH$2+幕後結果!$AH$4*幕後結果_最佳化!$T1727)*12/3</f>
        <v>2.0414900674162531</v>
      </c>
      <c r="AG726" s="116">
        <f>(幕後結果!$AI$2+幕後結果!$AI$4*幕後結果_最佳化!$U1727)*12/3</f>
        <v>0.29596236275106214</v>
      </c>
      <c r="AH726" s="116">
        <f>(幕後結果!$AJ$2+幕後結果!$AJ$4*幕後結果_最佳化!$V1727)*12/3</f>
        <v>0.32396058275544171</v>
      </c>
      <c r="AI726" s="90">
        <f>(幕後結果!$AK$2+幕後結果!$AK$4*幕後結果_最佳化!$W1727)*12/3</f>
        <v>0.1865318928774399</v>
      </c>
      <c r="AJ726" s="50"/>
      <c r="AK726" s="50"/>
      <c r="AL726" s="50"/>
      <c r="AM726" s="98">
        <v>725</v>
      </c>
      <c r="AN726" s="116">
        <f t="shared" si="144"/>
        <v>6.3372773999992277E-2</v>
      </c>
      <c r="AO726" s="116">
        <f t="shared" si="145"/>
        <v>0.14466887146302035</v>
      </c>
      <c r="AP726" s="116">
        <f t="shared" si="146"/>
        <v>2.3745961461081995E-2</v>
      </c>
      <c r="AQ726" s="116">
        <f t="shared" si="147"/>
        <v>6.7589179437717445E-2</v>
      </c>
      <c r="AR726" s="116">
        <f t="shared" si="148"/>
        <v>0.15272892533414367</v>
      </c>
      <c r="AS726" s="116">
        <f t="shared" si="149"/>
        <v>0.10605014722007371</v>
      </c>
      <c r="AT726" s="116">
        <f t="shared" si="150"/>
        <v>0.11706182471055313</v>
      </c>
      <c r="AU726" s="116">
        <f t="shared" si="151"/>
        <v>0.14671693386485588</v>
      </c>
      <c r="AV726" s="116">
        <f t="shared" si="152"/>
        <v>0.11864249701056351</v>
      </c>
      <c r="AW726" s="116">
        <f t="shared" si="153"/>
        <v>5.9422885497998165E-2</v>
      </c>
      <c r="AX726" s="116">
        <f t="shared" si="154"/>
        <v>1.0000000000000002</v>
      </c>
      <c r="AY726" s="116">
        <f>SUMPRODUCT(AN726:AW726,幕後結果_最佳化!$Z$1005:$AI$1005)</f>
        <v>-9.5095422394457105E-2</v>
      </c>
      <c r="AZ726" s="116">
        <f>(SUMPRODUCT(AN726:AW726,MMULT(AN726:AW726,幕後結果!$AB$9:$AK$18)))*252</f>
        <v>4.7566750816077932E-2</v>
      </c>
      <c r="BA726" s="116">
        <f t="shared" si="155"/>
        <v>0.21809803028931263</v>
      </c>
      <c r="BB726" s="92">
        <f t="shared" si="156"/>
        <v>-0.63272200217215468</v>
      </c>
      <c r="BC726" s="50"/>
      <c r="BD726" s="50"/>
    </row>
    <row r="727" spans="1:56">
      <c r="A727" s="85">
        <v>726</v>
      </c>
      <c r="B727" s="116">
        <v>0.98642455341033441</v>
      </c>
      <c r="C727" s="116">
        <v>0.32719044066760072</v>
      </c>
      <c r="D727" s="116">
        <v>0.3559063552482542</v>
      </c>
      <c r="E727" s="116">
        <v>9.7240488572772898E-2</v>
      </c>
      <c r="F727" s="116">
        <v>0.13904912527711089</v>
      </c>
      <c r="G727" s="116">
        <v>0.72297333554171561</v>
      </c>
      <c r="H727" s="116">
        <v>0.8988750473485092</v>
      </c>
      <c r="I727" s="116">
        <v>0.35753269930296905</v>
      </c>
      <c r="J727" s="116">
        <v>1.4206243735706225E-2</v>
      </c>
      <c r="K727" s="94">
        <v>0.26963500949816033</v>
      </c>
      <c r="L727" s="95"/>
      <c r="M727" s="96">
        <v>726</v>
      </c>
      <c r="N727" s="119">
        <v>2.2093415506026304</v>
      </c>
      <c r="O727" s="119">
        <v>-0.44768453914334422</v>
      </c>
      <c r="P727" s="119">
        <v>-0.36942265989419021</v>
      </c>
      <c r="Q727" s="119">
        <v>-1.2974366845426222</v>
      </c>
      <c r="R727" s="119">
        <v>-1.0846013642038637</v>
      </c>
      <c r="S727" s="119">
        <v>0.59169726413174073</v>
      </c>
      <c r="T727" s="119">
        <v>1.2751676600707635</v>
      </c>
      <c r="U727" s="116">
        <v>-0.36506163454900792</v>
      </c>
      <c r="V727" s="116">
        <v>-2.1915434721363511</v>
      </c>
      <c r="W727" s="88">
        <v>-0.61391723729192982</v>
      </c>
      <c r="X727" s="50"/>
      <c r="Y727" s="89">
        <v>726</v>
      </c>
      <c r="Z727" s="116">
        <f>(幕後結果!$AB$2+幕後結果!$AB$4*幕後結果_最佳化!$N1728)*12/3</f>
        <v>2.6947185540718608</v>
      </c>
      <c r="AA727" s="116">
        <f>(幕後結果!$AC$2+幕後結果!$AC$4*幕後結果_最佳化!$O1728)*12/3</f>
        <v>-1.8029018233714182</v>
      </c>
      <c r="AB727" s="116">
        <f>(幕後結果!$AD$2+幕後結果!$AD$4*幕後結果_最佳化!$P1728)*12/3</f>
        <v>0.76241277759139658</v>
      </c>
      <c r="AC727" s="116">
        <f>(幕後結果!$AE$2+幕後結果!$AE$4*幕後結果_最佳化!$Q1728)*12/3</f>
        <v>-8.5929233174120934E-2</v>
      </c>
      <c r="AD727" s="116">
        <f>(幕後結果!$AF$2+幕後結果!$AF$4*幕後結果_最佳化!$R1728)*12/3</f>
        <v>-1.0870312940385838</v>
      </c>
      <c r="AE727" s="116">
        <f>(幕後結果!$AG$2+幕後結果!$AG$4*幕後結果_最佳化!$S1728)*12/3</f>
        <v>0.22967497072266141</v>
      </c>
      <c r="AF727" s="116">
        <f>(幕後結果!$AH$2+幕後結果!$AH$4*幕後結果_最佳化!$T1728)*12/3</f>
        <v>2.6868650978646258</v>
      </c>
      <c r="AG727" s="116">
        <f>(幕後結果!$AI$2+幕後結果!$AI$4*幕後結果_最佳化!$U1728)*12/3</f>
        <v>-0.24039799345217649</v>
      </c>
      <c r="AH727" s="116">
        <f>(幕後結果!$AJ$2+幕後結果!$AJ$4*幕後結果_最佳化!$V1728)*12/3</f>
        <v>-1.0559884293563739</v>
      </c>
      <c r="AI727" s="90">
        <f>(幕後結果!$AK$2+幕後結果!$AK$4*幕後結果_最佳化!$W1728)*12/3</f>
        <v>-0.52557962595017527</v>
      </c>
      <c r="AJ727" s="50"/>
      <c r="AK727" s="50"/>
      <c r="AL727" s="50"/>
      <c r="AM727" s="98">
        <v>726</v>
      </c>
      <c r="AN727" s="116">
        <f t="shared" si="144"/>
        <v>0.11546684026372618</v>
      </c>
      <c r="AO727" s="116">
        <f t="shared" si="145"/>
        <v>7.7385285870061868E-2</v>
      </c>
      <c r="AP727" s="116">
        <f t="shared" si="146"/>
        <v>0.12020204751936595</v>
      </c>
      <c r="AQ727" s="116">
        <f t="shared" si="147"/>
        <v>9.8626730890727182E-2</v>
      </c>
      <c r="AR727" s="116">
        <f t="shared" si="148"/>
        <v>0.11410568339553095</v>
      </c>
      <c r="AS727" s="116">
        <f t="shared" si="149"/>
        <v>7.288152223526545E-2</v>
      </c>
      <c r="AT727" s="116">
        <f t="shared" si="150"/>
        <v>0.12105094805689942</v>
      </c>
      <c r="AU727" s="116">
        <f t="shared" si="151"/>
        <v>0.10594416034553623</v>
      </c>
      <c r="AV727" s="116">
        <f t="shared" si="152"/>
        <v>5.9591023194948509E-2</v>
      </c>
      <c r="AW727" s="116">
        <f t="shared" si="153"/>
        <v>0.11474575822793828</v>
      </c>
      <c r="AX727" s="116">
        <f t="shared" si="154"/>
        <v>1</v>
      </c>
      <c r="AY727" s="116">
        <f>SUMPRODUCT(AN727:AW727,幕後結果_最佳化!$Z$1005:$AI$1005)</f>
        <v>6.4260636370342239E-2</v>
      </c>
      <c r="AZ727" s="116">
        <f>(SUMPRODUCT(AN727:AW727,MMULT(AN727:AW727,幕後結果!$AB$9:$AK$18)))*252</f>
        <v>4.3306399988933812E-2</v>
      </c>
      <c r="BA727" s="116">
        <f t="shared" si="155"/>
        <v>0.2081018980906561</v>
      </c>
      <c r="BB727" s="92">
        <f t="shared" si="156"/>
        <v>0.10264508188693616</v>
      </c>
      <c r="BC727" s="50"/>
      <c r="BD727" s="50"/>
    </row>
    <row r="728" spans="1:56">
      <c r="A728" s="85">
        <v>727</v>
      </c>
      <c r="B728" s="116">
        <v>0.36288333280581364</v>
      </c>
      <c r="C728" s="116">
        <v>0.8785644004952986</v>
      </c>
      <c r="D728" s="116">
        <v>0.4812022430102687</v>
      </c>
      <c r="E728" s="116">
        <v>0.87119045690702102</v>
      </c>
      <c r="F728" s="116">
        <v>3.6469145396474723E-2</v>
      </c>
      <c r="G728" s="116">
        <v>0.57882635147933525</v>
      </c>
      <c r="H728" s="116">
        <v>0.33437077442447305</v>
      </c>
      <c r="I728" s="116">
        <v>0.32850687363899844</v>
      </c>
      <c r="J728" s="116">
        <v>0.92253536502979938</v>
      </c>
      <c r="K728" s="94">
        <v>0.12084053503273551</v>
      </c>
      <c r="L728" s="95"/>
      <c r="M728" s="96">
        <v>727</v>
      </c>
      <c r="N728" s="119">
        <v>-0.35076232261989598</v>
      </c>
      <c r="O728" s="119">
        <v>1.1678402750335235</v>
      </c>
      <c r="P728" s="119">
        <v>-4.7136438321654865E-2</v>
      </c>
      <c r="Q728" s="119">
        <v>1.1320365077349752</v>
      </c>
      <c r="R728" s="119">
        <v>-1.7932166374291432</v>
      </c>
      <c r="S728" s="119">
        <v>0.19889191119796923</v>
      </c>
      <c r="T728" s="119">
        <v>-0.42787579718679464</v>
      </c>
      <c r="U728" s="116">
        <v>-0.44403988557751511</v>
      </c>
      <c r="V728" s="116">
        <v>1.4223341486805037</v>
      </c>
      <c r="W728" s="88">
        <v>-1.1707952935495416</v>
      </c>
      <c r="X728" s="50"/>
      <c r="Y728" s="89">
        <v>727</v>
      </c>
      <c r="Z728" s="116">
        <f>(幕後結果!$AB$2+幕後結果!$AB$4*幕後結果_最佳化!$N1729)*12/3</f>
        <v>-0.48377942579869898</v>
      </c>
      <c r="AA728" s="116">
        <f>(幕後結果!$AC$2+幕後結果!$AC$4*幕後結果_最佳化!$O1729)*12/3</f>
        <v>0.20097437327741896</v>
      </c>
      <c r="AB728" s="116">
        <f>(幕後結果!$AD$2+幕後結果!$AD$4*幕後結果_最佳化!$P1729)*12/3</f>
        <v>0.43452058976037328</v>
      </c>
      <c r="AC728" s="116">
        <f>(幕後結果!$AE$2+幕後結果!$AE$4*幕後結果_最佳化!$Q1729)*12/3</f>
        <v>1.8788200448360335</v>
      </c>
      <c r="AD728" s="116">
        <f>(幕後結果!$AF$2+幕後結果!$AF$4*幕後結果_最佳化!$R1729)*12/3</f>
        <v>-1.0546757710137842</v>
      </c>
      <c r="AE728" s="116">
        <f>(幕後結果!$AG$2+幕後結果!$AG$4*幕後結果_最佳化!$S1729)*12/3</f>
        <v>1.1425307488508678</v>
      </c>
      <c r="AF728" s="116">
        <f>(幕後結果!$AH$2+幕後結果!$AH$4*幕後結果_最佳化!$T1729)*12/3</f>
        <v>0.15881925660873497</v>
      </c>
      <c r="AG728" s="116">
        <f>(幕後結果!$AI$2+幕後結果!$AI$4*幕後結果_最佳化!$U1729)*12/3</f>
        <v>-1.914210810883535</v>
      </c>
      <c r="AH728" s="116">
        <f>(幕後結果!$AJ$2+幕後結果!$AJ$4*幕後結果_最佳化!$V1729)*12/3</f>
        <v>1.1462543682884767</v>
      </c>
      <c r="AI728" s="90">
        <f>(幕後結果!$AK$2+幕後結果!$AK$4*幕後結果_最佳化!$W1729)*12/3</f>
        <v>-1.095674424203803</v>
      </c>
      <c r="AJ728" s="50"/>
      <c r="AK728" s="50"/>
      <c r="AL728" s="50"/>
      <c r="AM728" s="98">
        <v>727</v>
      </c>
      <c r="AN728" s="116">
        <f t="shared" si="144"/>
        <v>0.1413712734301589</v>
      </c>
      <c r="AO728" s="116">
        <f t="shared" si="145"/>
        <v>4.9070096003732681E-2</v>
      </c>
      <c r="AP728" s="116">
        <f t="shared" si="146"/>
        <v>9.0518063231138451E-2</v>
      </c>
      <c r="AQ728" s="116">
        <f t="shared" si="147"/>
        <v>9.3505288196243555E-2</v>
      </c>
      <c r="AR728" s="116">
        <f t="shared" si="148"/>
        <v>0.11616674727986208</v>
      </c>
      <c r="AS728" s="116">
        <f t="shared" si="149"/>
        <v>0.17019194700239901</v>
      </c>
      <c r="AT728" s="116">
        <f t="shared" si="150"/>
        <v>4.5895579050625898E-2</v>
      </c>
      <c r="AU728" s="116">
        <f t="shared" si="151"/>
        <v>9.8975599773419326E-2</v>
      </c>
      <c r="AV728" s="116">
        <f t="shared" si="152"/>
        <v>1.8342750722325388E-2</v>
      </c>
      <c r="AW728" s="116">
        <f t="shared" si="153"/>
        <v>0.17596265531009456</v>
      </c>
      <c r="AX728" s="116">
        <f t="shared" si="154"/>
        <v>0.99999999999999989</v>
      </c>
      <c r="AY728" s="116">
        <f>SUMPRODUCT(AN728:AW728,幕後結果_最佳化!$Z$1005:$AI$1005)</f>
        <v>4.6428212518728612E-3</v>
      </c>
      <c r="AZ728" s="116">
        <f>(SUMPRODUCT(AN728:AW728,MMULT(AN728:AW728,幕後結果!$AB$9:$AK$18)))*252</f>
        <v>4.7187996070986574E-2</v>
      </c>
      <c r="BA728" s="116">
        <f t="shared" si="155"/>
        <v>0.21722798178638628</v>
      </c>
      <c r="BB728" s="92">
        <f t="shared" si="156"/>
        <v>-0.17611533483631861</v>
      </c>
      <c r="BC728" s="50"/>
      <c r="BD728" s="50"/>
    </row>
    <row r="729" spans="1:56">
      <c r="A729" s="85">
        <v>728</v>
      </c>
      <c r="B729" s="116">
        <v>0.60415684974474959</v>
      </c>
      <c r="C729" s="116">
        <v>0.72390571382691604</v>
      </c>
      <c r="D729" s="116">
        <v>0.76779890497997338</v>
      </c>
      <c r="E729" s="116">
        <v>0.98068152820179133</v>
      </c>
      <c r="F729" s="116">
        <v>0.70176593808564336</v>
      </c>
      <c r="G729" s="116">
        <v>0.46299313779752538</v>
      </c>
      <c r="H729" s="116">
        <v>0.42422165993771088</v>
      </c>
      <c r="I729" s="116">
        <v>0.42060098960349435</v>
      </c>
      <c r="J729" s="116">
        <v>0.27071838835248974</v>
      </c>
      <c r="K729" s="94">
        <v>0.80230625178750037</v>
      </c>
      <c r="L729" s="95"/>
      <c r="M729" s="96">
        <v>728</v>
      </c>
      <c r="N729" s="119">
        <v>0.26412149591441708</v>
      </c>
      <c r="O729" s="119">
        <v>0.59448380298743309</v>
      </c>
      <c r="P729" s="119">
        <v>0.73161729331204695</v>
      </c>
      <c r="Q729" s="119">
        <v>2.0680327500647433</v>
      </c>
      <c r="R729" s="119">
        <v>0.52948633150832658</v>
      </c>
      <c r="S729" s="119">
        <v>-9.2895884133720935E-2</v>
      </c>
      <c r="T729" s="119">
        <v>-0.19110501343476646</v>
      </c>
      <c r="U729" s="116">
        <v>-0.20035624223401344</v>
      </c>
      <c r="V729" s="116">
        <v>-0.61064175007020383</v>
      </c>
      <c r="W729" s="88">
        <v>0.84988775072752065</v>
      </c>
      <c r="X729" s="50"/>
      <c r="Y729" s="89">
        <v>728</v>
      </c>
      <c r="Z729" s="116">
        <f>(幕後結果!$AB$2+幕後結果!$AB$4*幕後結果_最佳化!$N1730)*12/3</f>
        <v>0.27962982314177603</v>
      </c>
      <c r="AA729" s="116">
        <f>(幕後結果!$AC$2+幕後結果!$AC$4*幕後結果_最佳化!$O1730)*12/3</f>
        <v>-0.53572843286261518</v>
      </c>
      <c r="AB729" s="116">
        <f>(幕後結果!$AD$2+幕後結果!$AD$4*幕後結果_最佳化!$P1730)*12/3</f>
        <v>1.2358373482521707</v>
      </c>
      <c r="AC729" s="116">
        <f>(幕後結果!$AE$2+幕後結果!$AE$4*幕後結果_最佳化!$Q1730)*12/3</f>
        <v>2.678563626389614</v>
      </c>
      <c r="AD729" s="116">
        <f>(幕後結果!$AF$2+幕後結果!$AF$4*幕後結果_最佳化!$R1730)*12/3</f>
        <v>0.57435686963983856</v>
      </c>
      <c r="AE729" s="116">
        <f>(幕後結果!$AG$2+幕後結果!$AG$4*幕後結果_最佳化!$S1730)*12/3</f>
        <v>1.7990484275989995</v>
      </c>
      <c r="AF729" s="116">
        <f>(幕後結果!$AH$2+幕後結果!$AH$4*幕後結果_最佳化!$T1730)*12/3</f>
        <v>1.0343239261793609</v>
      </c>
      <c r="AG729" s="116">
        <f>(幕後結果!$AI$2+幕後結果!$AI$4*幕後結果_最佳化!$U1730)*12/3</f>
        <v>-0.92962813449709614</v>
      </c>
      <c r="AH729" s="116">
        <f>(幕後結果!$AJ$2+幕後結果!$AJ$4*幕後結果_最佳化!$V1730)*12/3</f>
        <v>6.7067975134948304E-2</v>
      </c>
      <c r="AI729" s="90">
        <f>(幕後結果!$AK$2+幕後結果!$AK$4*幕後結果_最佳化!$W1730)*12/3</f>
        <v>0.2604984080138259</v>
      </c>
      <c r="AJ729" s="50"/>
      <c r="AK729" s="50"/>
      <c r="AL729" s="50"/>
      <c r="AM729" s="98">
        <v>728</v>
      </c>
      <c r="AN729" s="116">
        <f t="shared" si="144"/>
        <v>0.12103783644343376</v>
      </c>
      <c r="AO729" s="116">
        <f t="shared" si="145"/>
        <v>0.12803657486679684</v>
      </c>
      <c r="AP729" s="116">
        <f t="shared" si="146"/>
        <v>0.15050883824753114</v>
      </c>
      <c r="AQ729" s="116">
        <f t="shared" si="147"/>
        <v>9.4338967792807315E-4</v>
      </c>
      <c r="AR729" s="116">
        <f t="shared" si="148"/>
        <v>0.19857287739249327</v>
      </c>
      <c r="AS729" s="116">
        <f t="shared" si="149"/>
        <v>0.14102857294866766</v>
      </c>
      <c r="AT729" s="116">
        <f t="shared" si="150"/>
        <v>5.7938862959702846E-2</v>
      </c>
      <c r="AU729" s="116">
        <f t="shared" si="151"/>
        <v>5.5531953111952415E-2</v>
      </c>
      <c r="AV729" s="116">
        <f t="shared" si="152"/>
        <v>3.6525139350661324E-2</v>
      </c>
      <c r="AW729" s="116">
        <f t="shared" si="153"/>
        <v>0.10987595500083269</v>
      </c>
      <c r="AX729" s="116">
        <f t="shared" si="154"/>
        <v>1</v>
      </c>
      <c r="AY729" s="116">
        <f>SUMPRODUCT(AN729:AW729,幕後結果_最佳化!$Z$1005:$AI$1005)</f>
        <v>-9.2198435076727175E-2</v>
      </c>
      <c r="AZ729" s="116">
        <f>(SUMPRODUCT(AN729:AW729,MMULT(AN729:AW729,幕後結果!$AB$9:$AK$18)))*252</f>
        <v>4.6912631208921869E-2</v>
      </c>
      <c r="BA729" s="116">
        <f t="shared" si="155"/>
        <v>0.2165932390655855</v>
      </c>
      <c r="BB729" s="92">
        <f t="shared" si="156"/>
        <v>-0.62374262308261019</v>
      </c>
      <c r="BC729" s="50"/>
      <c r="BD729" s="50"/>
    </row>
    <row r="730" spans="1:56">
      <c r="A730" s="85">
        <v>729</v>
      </c>
      <c r="B730" s="116">
        <v>0.34597574074856574</v>
      </c>
      <c r="C730" s="116">
        <v>0.17575793881960045</v>
      </c>
      <c r="D730" s="116">
        <v>0.75462858361136265</v>
      </c>
      <c r="E730" s="116">
        <v>0.76527142640124812</v>
      </c>
      <c r="F730" s="116">
        <v>0.47381232143642471</v>
      </c>
      <c r="G730" s="116">
        <v>8.4219118086070077E-2</v>
      </c>
      <c r="H730" s="116">
        <v>0.38678783546373197</v>
      </c>
      <c r="I730" s="116">
        <v>0.43607858566728686</v>
      </c>
      <c r="J730" s="116">
        <v>0.81742663855972775</v>
      </c>
      <c r="K730" s="94">
        <v>4.6785223473025495E-2</v>
      </c>
      <c r="L730" s="95"/>
      <c r="M730" s="96">
        <v>729</v>
      </c>
      <c r="N730" s="119">
        <v>-0.39620814719388603</v>
      </c>
      <c r="O730" s="119">
        <v>-0.93165301096392705</v>
      </c>
      <c r="P730" s="119">
        <v>0.68912782251020688</v>
      </c>
      <c r="Q730" s="119">
        <v>0.7233625921592487</v>
      </c>
      <c r="R730" s="119">
        <v>-6.5689988932672375E-2</v>
      </c>
      <c r="S730" s="119">
        <v>-1.3772394257755374</v>
      </c>
      <c r="T730" s="119">
        <v>-0.28770093933195601</v>
      </c>
      <c r="U730" s="116">
        <v>-0.16091903320966541</v>
      </c>
      <c r="V730" s="116">
        <v>0.90560167316995188</v>
      </c>
      <c r="W730" s="88">
        <v>-1.6768570073494355</v>
      </c>
      <c r="X730" s="50"/>
      <c r="Y730" s="89">
        <v>729</v>
      </c>
      <c r="Z730" s="116">
        <f>(幕後結果!$AB$2+幕後結果!$AB$4*幕後結果_最佳化!$N1731)*12/3</f>
        <v>-0.54020270733537878</v>
      </c>
      <c r="AA730" s="116">
        <f>(幕後結果!$AC$2+幕後結果!$AC$4*幕後結果_最佳化!$O1731)*12/3</f>
        <v>-2.6962290499080317</v>
      </c>
      <c r="AB730" s="116">
        <f>(幕後結果!$AD$2+幕後結果!$AD$4*幕後結果_最佳化!$P1731)*12/3</f>
        <v>0.84516346336867221</v>
      </c>
      <c r="AC730" s="116">
        <f>(幕後結果!$AE$2+幕後結果!$AE$4*幕後結果_最佳化!$Q1731)*12/3</f>
        <v>1.3900639945015263</v>
      </c>
      <c r="AD730" s="116">
        <f>(幕後結果!$AF$2+幕後結果!$AF$4*幕後結果_最佳化!$R1731)*12/3</f>
        <v>-8.419027713571009E-2</v>
      </c>
      <c r="AE730" s="116">
        <f>(幕後結果!$AG$2+幕後結果!$AG$4*幕後結果_最佳化!$S1731)*12/3</f>
        <v>-0.47803766038810624</v>
      </c>
      <c r="AF730" s="116">
        <f>(幕後結果!$AH$2+幕後結果!$AH$4*幕後結果_最佳化!$T1731)*12/3</f>
        <v>0.85698171628411968</v>
      </c>
      <c r="AG730" s="116">
        <f>(幕後結果!$AI$2+幕後結果!$AI$4*幕後結果_最佳化!$U1731)*12/3</f>
        <v>-1.278702100342556</v>
      </c>
      <c r="AH730" s="116">
        <f>(幕後結果!$AJ$2+幕後結果!$AJ$4*幕後結果_最佳化!$V1731)*12/3</f>
        <v>0.39783493414166421</v>
      </c>
      <c r="AI730" s="90">
        <f>(幕後結果!$AK$2+幕後結果!$AK$4*幕後結果_最佳化!$W1731)*12/3</f>
        <v>-1.4489187782761592</v>
      </c>
      <c r="AJ730" s="50"/>
      <c r="AK730" s="50"/>
      <c r="AL730" s="50"/>
      <c r="AM730" s="98">
        <v>729</v>
      </c>
      <c r="AN730" s="116">
        <f t="shared" si="144"/>
        <v>0.15796686333855198</v>
      </c>
      <c r="AO730" s="116">
        <f t="shared" si="145"/>
        <v>8.2303009048230763E-2</v>
      </c>
      <c r="AP730" s="116">
        <f t="shared" si="146"/>
        <v>0.10001492469255638</v>
      </c>
      <c r="AQ730" s="116">
        <f t="shared" si="147"/>
        <v>0.10163992145074772</v>
      </c>
      <c r="AR730" s="116">
        <f t="shared" si="148"/>
        <v>8.888663198634654E-2</v>
      </c>
      <c r="AS730" s="116">
        <f t="shared" si="149"/>
        <v>3.3239622960574408E-2</v>
      </c>
      <c r="AT730" s="116">
        <f t="shared" si="150"/>
        <v>0.12877347702683414</v>
      </c>
      <c r="AU730" s="116">
        <f t="shared" si="151"/>
        <v>6.2433303918644149E-2</v>
      </c>
      <c r="AV730" s="116">
        <f t="shared" si="152"/>
        <v>8.8096191520373943E-2</v>
      </c>
      <c r="AW730" s="116">
        <f t="shared" si="153"/>
        <v>0.15664605405714002</v>
      </c>
      <c r="AX730" s="116">
        <f t="shared" si="154"/>
        <v>1</v>
      </c>
      <c r="AY730" s="116">
        <f>SUMPRODUCT(AN730:AW730,幕後結果_最佳化!$Z$1005:$AI$1005)</f>
        <v>7.0275887808550083E-2</v>
      </c>
      <c r="AZ730" s="116">
        <f>(SUMPRODUCT(AN730:AW730,MMULT(AN730:AW730,幕後結果!$AB$9:$AK$18)))*252</f>
        <v>4.4622315046118917E-2</v>
      </c>
      <c r="BA730" s="116">
        <f t="shared" si="155"/>
        <v>0.21123994661549911</v>
      </c>
      <c r="BB730" s="92">
        <f t="shared" si="156"/>
        <v>0.1295961689404321</v>
      </c>
      <c r="BC730" s="50"/>
      <c r="BD730" s="50"/>
    </row>
    <row r="731" spans="1:56">
      <c r="A731" s="85">
        <v>730</v>
      </c>
      <c r="B731" s="116">
        <v>6.2062949941547707E-2</v>
      </c>
      <c r="C731" s="116">
        <v>0.85210645391470652</v>
      </c>
      <c r="D731" s="116">
        <v>0.68235511158816609</v>
      </c>
      <c r="E731" s="116">
        <v>0.91339441969850332</v>
      </c>
      <c r="F731" s="116">
        <v>0.81178543065265396</v>
      </c>
      <c r="G731" s="116">
        <v>0.33211065516514826</v>
      </c>
      <c r="H731" s="116">
        <v>0.33731275453365517</v>
      </c>
      <c r="I731" s="116">
        <v>0.98858945495860961</v>
      </c>
      <c r="J731" s="116">
        <v>0.94403961092010502</v>
      </c>
      <c r="K731" s="94">
        <v>0.77320863165192488</v>
      </c>
      <c r="L731" s="95"/>
      <c r="M731" s="96">
        <v>730</v>
      </c>
      <c r="N731" s="119">
        <v>-1.5376839907355508</v>
      </c>
      <c r="O731" s="119">
        <v>1.0455104958937347</v>
      </c>
      <c r="P731" s="119">
        <v>0.47429469104591632</v>
      </c>
      <c r="Q731" s="119">
        <v>1.3619579355106139</v>
      </c>
      <c r="R731" s="119">
        <v>0.88449485481385215</v>
      </c>
      <c r="S731" s="119">
        <v>-0.43409244660301183</v>
      </c>
      <c r="T731" s="119">
        <v>-0.41980828901539902</v>
      </c>
      <c r="U731" s="116">
        <v>2.2764165494881863</v>
      </c>
      <c r="V731" s="116">
        <v>1.5896187051610655</v>
      </c>
      <c r="W731" s="88">
        <v>0.74945545630870258</v>
      </c>
      <c r="X731" s="50"/>
      <c r="Y731" s="89">
        <v>730</v>
      </c>
      <c r="Z731" s="116">
        <f>(幕後結果!$AB$2+幕後結果!$AB$4*幕後結果_最佳化!$N1732)*12/3</f>
        <v>-1.9574024939210932</v>
      </c>
      <c r="AA731" s="116">
        <f>(幕後結果!$AC$2+幕後結果!$AC$4*幕後結果_最佳化!$O1732)*12/3</f>
        <v>-7.0730760277892601E-2</v>
      </c>
      <c r="AB731" s="116">
        <f>(幕後結果!$AD$2+幕後結果!$AD$4*幕後結果_最佳化!$P1732)*12/3</f>
        <v>0.51614880360765492</v>
      </c>
      <c r="AC731" s="116">
        <f>(幕後結果!$AE$2+幕後結果!$AE$4*幕後結果_最佳化!$Q1732)*12/3</f>
        <v>2.0766046967868999</v>
      </c>
      <c r="AD731" s="116">
        <f>(幕後結果!$AF$2+幕後結果!$AF$4*幕後結果_最佳化!$R1732)*12/3</f>
        <v>0.84811816698535714</v>
      </c>
      <c r="AE731" s="116">
        <f>(幕後結果!$AG$2+幕後結果!$AG$4*幕後結果_最佳化!$S1732)*12/3</f>
        <v>0.88042933501266563</v>
      </c>
      <c r="AF731" s="116">
        <f>(幕後結果!$AH$2+幕後結果!$AH$4*幕後結果_最佳化!$T1732)*12/3</f>
        <v>0.55377593130464553</v>
      </c>
      <c r="AG731" s="116">
        <f>(幕後結果!$AI$2+幕後結果!$AI$4*幕後結果_最佳化!$U1732)*12/3</f>
        <v>1.0428417387498581</v>
      </c>
      <c r="AH731" s="116">
        <f>(幕後結果!$AJ$2+幕後結果!$AJ$4*幕後結果_最佳化!$V1732)*12/3</f>
        <v>1.598582216019907</v>
      </c>
      <c r="AI731" s="90">
        <f>(幕後結果!$AK$2+幕後結果!$AK$4*幕後結果_最佳化!$W1732)*12/3</f>
        <v>1.4458946284942265E-2</v>
      </c>
      <c r="AJ731" s="50"/>
      <c r="AK731" s="50"/>
      <c r="AL731" s="50"/>
      <c r="AM731" s="98">
        <v>730</v>
      </c>
      <c r="AN731" s="116">
        <f t="shared" si="144"/>
        <v>0.10081977546362213</v>
      </c>
      <c r="AO731" s="116">
        <f t="shared" si="145"/>
        <v>1.1731128519291242E-2</v>
      </c>
      <c r="AP731" s="116">
        <f t="shared" si="146"/>
        <v>0.16297294823855496</v>
      </c>
      <c r="AQ731" s="116">
        <f t="shared" si="147"/>
        <v>9.0856810302987784E-2</v>
      </c>
      <c r="AR731" s="116">
        <f t="shared" si="148"/>
        <v>9.4213651852446539E-2</v>
      </c>
      <c r="AS731" s="116">
        <f t="shared" si="149"/>
        <v>0.11722330139338179</v>
      </c>
      <c r="AT731" s="116">
        <f t="shared" si="150"/>
        <v>8.1407523218993791E-2</v>
      </c>
      <c r="AU731" s="116">
        <f t="shared" si="151"/>
        <v>0.20699566124241509</v>
      </c>
      <c r="AV731" s="116">
        <f t="shared" si="152"/>
        <v>4.5607939370038639E-2</v>
      </c>
      <c r="AW731" s="116">
        <f t="shared" si="153"/>
        <v>8.8171260398268045E-2</v>
      </c>
      <c r="AX731" s="116">
        <f t="shared" si="154"/>
        <v>1</v>
      </c>
      <c r="AY731" s="116">
        <f>SUMPRODUCT(AN731:AW731,幕後結果_最佳化!$Z$1005:$AI$1005)</f>
        <v>5.9402170186853218E-2</v>
      </c>
      <c r="AZ731" s="116">
        <f>(SUMPRODUCT(AN731:AW731,MMULT(AN731:AW731,幕後結果!$AB$9:$AK$18)))*252</f>
        <v>5.1647149883510129E-2</v>
      </c>
      <c r="BA731" s="116">
        <f t="shared" si="155"/>
        <v>0.22726009302891287</v>
      </c>
      <c r="BB731" s="92">
        <f t="shared" si="156"/>
        <v>7.2613585460223104E-2</v>
      </c>
      <c r="BC731" s="50"/>
      <c r="BD731" s="50"/>
    </row>
    <row r="732" spans="1:56">
      <c r="A732" s="85">
        <v>731</v>
      </c>
      <c r="B732" s="116">
        <v>0.64813188601844307</v>
      </c>
      <c r="C732" s="116">
        <v>0.72101138474543358</v>
      </c>
      <c r="D732" s="116">
        <v>0.17929066603891886</v>
      </c>
      <c r="E732" s="116">
        <v>0.25476188193183269</v>
      </c>
      <c r="F732" s="116">
        <v>0.32525655094402373</v>
      </c>
      <c r="G732" s="116">
        <v>0.92251789365314907</v>
      </c>
      <c r="H732" s="116">
        <v>0.28436969835635573</v>
      </c>
      <c r="I732" s="116">
        <v>0.36084182746257731</v>
      </c>
      <c r="J732" s="116">
        <v>9.8831351946577994E-2</v>
      </c>
      <c r="K732" s="94">
        <v>0.29603531661455129</v>
      </c>
      <c r="L732" s="95"/>
      <c r="M732" s="96">
        <v>731</v>
      </c>
      <c r="N732" s="119">
        <v>0.38028182164369584</v>
      </c>
      <c r="O732" s="119">
        <v>0.58584864526059444</v>
      </c>
      <c r="P732" s="119">
        <v>-0.91807169547507217</v>
      </c>
      <c r="Q732" s="119">
        <v>-0.65957942113908952</v>
      </c>
      <c r="R732" s="119">
        <v>-0.45304949468727668</v>
      </c>
      <c r="S732" s="119">
        <v>1.4222137348933968</v>
      </c>
      <c r="T732" s="119">
        <v>-0.56990903480196198</v>
      </c>
      <c r="U732" s="116">
        <v>-0.35620953078603185</v>
      </c>
      <c r="V732" s="116">
        <v>-1.2882392184419398</v>
      </c>
      <c r="W732" s="88">
        <v>-0.53583783187505196</v>
      </c>
      <c r="X732" s="50"/>
      <c r="Y732" s="89">
        <v>731</v>
      </c>
      <c r="Z732" s="116">
        <f>(幕後結果!$AB$2+幕後結果!$AB$4*幕後結果_最佳化!$N1733)*12/3</f>
        <v>0.42384872165344833</v>
      </c>
      <c r="AA732" s="116">
        <f>(幕後結果!$AC$2+幕後結果!$AC$4*幕後結果_最佳化!$O1733)*12/3</f>
        <v>-0.53753571148486645</v>
      </c>
      <c r="AB732" s="116">
        <f>(幕後結果!$AD$2+幕後結果!$AD$4*幕後結果_最佳化!$P1733)*12/3</f>
        <v>-0.15859492564756894</v>
      </c>
      <c r="AC732" s="116">
        <f>(幕後結果!$AE$2+幕後結果!$AE$4*幕後結果_最佳化!$Q1733)*12/3</f>
        <v>0.3171568221205836</v>
      </c>
      <c r="AD732" s="116">
        <f>(幕後結果!$AF$2+幕後結果!$AF$4*幕後結果_最佳化!$R1733)*12/3</f>
        <v>-0.47887249378670482</v>
      </c>
      <c r="AE732" s="116">
        <f>(幕後結果!$AG$2+幕後結果!$AG$4*幕後結果_最佳化!$S1733)*12/3</f>
        <v>1.023556902627424</v>
      </c>
      <c r="AF732" s="116">
        <f>(幕後結果!$AH$2+幕後結果!$AH$4*幕後結果_最佳化!$T1733)*12/3</f>
        <v>0.55843603435723888</v>
      </c>
      <c r="AG732" s="116">
        <f>(幕後結果!$AI$2+幕後結果!$AI$4*幕後結果_最佳化!$U1733)*12/3</f>
        <v>-1.0923310701277802</v>
      </c>
      <c r="AH732" s="116">
        <f>(幕後結果!$AJ$2+幕後結果!$AJ$4*幕後結果_最佳化!$V1733)*12/3</f>
        <v>-0.8199744368446652</v>
      </c>
      <c r="AI732" s="90">
        <f>(幕後結果!$AK$2+幕後結果!$AK$4*幕後結果_最佳化!$W1733)*12/3</f>
        <v>-0.63169371617041081</v>
      </c>
      <c r="AJ732" s="50"/>
      <c r="AK732" s="50"/>
      <c r="AL732" s="50"/>
      <c r="AM732" s="98">
        <v>731</v>
      </c>
      <c r="AN732" s="116">
        <f t="shared" si="144"/>
        <v>3.2765675925310545E-2</v>
      </c>
      <c r="AO732" s="116">
        <f t="shared" si="145"/>
        <v>0.15849121633347862</v>
      </c>
      <c r="AP732" s="116">
        <f t="shared" si="146"/>
        <v>1.276977207695087E-2</v>
      </c>
      <c r="AQ732" s="116">
        <f t="shared" si="147"/>
        <v>6.983846693432344E-2</v>
      </c>
      <c r="AR732" s="116">
        <f t="shared" si="148"/>
        <v>7.7994448206331016E-2</v>
      </c>
      <c r="AS732" s="116">
        <f t="shared" si="149"/>
        <v>2.6505406405611883E-2</v>
      </c>
      <c r="AT732" s="116">
        <f t="shared" si="150"/>
        <v>0.11439904958508637</v>
      </c>
      <c r="AU732" s="116">
        <f t="shared" si="151"/>
        <v>0.17792675290888602</v>
      </c>
      <c r="AV732" s="116">
        <f t="shared" si="152"/>
        <v>0.18552268146312029</v>
      </c>
      <c r="AW732" s="116">
        <f t="shared" si="153"/>
        <v>0.14378653016090104</v>
      </c>
      <c r="AX732" s="116">
        <f t="shared" si="154"/>
        <v>1</v>
      </c>
      <c r="AY732" s="116">
        <f>SUMPRODUCT(AN732:AW732,幕後結果_最佳化!$Z$1005:$AI$1005)</f>
        <v>-0.19391093443184779</v>
      </c>
      <c r="AZ732" s="116">
        <f>(SUMPRODUCT(AN732:AW732,MMULT(AN732:AW732,幕後結果!$AB$9:$AK$18)))*252</f>
        <v>5.0906281328614821E-2</v>
      </c>
      <c r="BA732" s="116">
        <f t="shared" si="155"/>
        <v>0.22562420377391876</v>
      </c>
      <c r="BB732" s="92">
        <f t="shared" si="156"/>
        <v>-1.049581252679515</v>
      </c>
      <c r="BC732" s="50"/>
      <c r="BD732" s="50"/>
    </row>
    <row r="733" spans="1:56">
      <c r="A733" s="85">
        <v>732</v>
      </c>
      <c r="B733" s="116">
        <v>0.48745835698494488</v>
      </c>
      <c r="C733" s="116">
        <v>0.95682668140367011</v>
      </c>
      <c r="D733" s="116">
        <v>0.50227256116048746</v>
      </c>
      <c r="E733" s="116">
        <v>0.89024071356092915</v>
      </c>
      <c r="F733" s="116">
        <v>0.61852332222620254</v>
      </c>
      <c r="G733" s="116">
        <v>0.87856021957169705</v>
      </c>
      <c r="H733" s="116">
        <v>0.17252947363372284</v>
      </c>
      <c r="I733" s="116">
        <v>0.33310504537852914</v>
      </c>
      <c r="J733" s="116">
        <v>0.46792389485260832</v>
      </c>
      <c r="K733" s="94">
        <v>0.31919163446130083</v>
      </c>
      <c r="L733" s="95"/>
      <c r="M733" s="96">
        <v>732</v>
      </c>
      <c r="N733" s="119">
        <v>-3.1442417020011861E-2</v>
      </c>
      <c r="O733" s="119">
        <v>1.7149923080526184</v>
      </c>
      <c r="P733" s="119">
        <v>5.696496869182761E-3</v>
      </c>
      <c r="Q733" s="119">
        <v>1.2278092755413517</v>
      </c>
      <c r="R733" s="119">
        <v>0.30160479066884993</v>
      </c>
      <c r="S733" s="119">
        <v>1.1678195491347987</v>
      </c>
      <c r="T733" s="119">
        <v>-0.94421665247454933</v>
      </c>
      <c r="U733" s="116">
        <v>-0.4313552392990726</v>
      </c>
      <c r="V733" s="116">
        <v>-8.0489697687108661E-2</v>
      </c>
      <c r="W733" s="88">
        <v>-0.4699604575977982</v>
      </c>
      <c r="X733" s="50"/>
      <c r="Y733" s="89">
        <v>732</v>
      </c>
      <c r="Z733" s="116">
        <f>(幕後結果!$AB$2+幕後結果!$AB$4*幕後結果_最佳化!$N1734)*12/3</f>
        <v>-8.7327670267344989E-2</v>
      </c>
      <c r="AA733" s="116">
        <f>(幕後結果!$AC$2+幕後結果!$AC$4*幕後結果_最佳化!$O1734)*12/3</f>
        <v>0.98273391087631656</v>
      </c>
      <c r="AB733" s="116">
        <f>(幕後結果!$AD$2+幕後結果!$AD$4*幕後結果_最佳化!$P1734)*12/3</f>
        <v>0.63201543060434717</v>
      </c>
      <c r="AC733" s="116">
        <f>(幕後結果!$AE$2+幕後結果!$AE$4*幕後結果_最佳化!$Q1734)*12/3</f>
        <v>2.0744153882044047</v>
      </c>
      <c r="AD733" s="116">
        <f>(幕後結果!$AF$2+幕後結果!$AF$4*幕後結果_最佳化!$R1734)*12/3</f>
        <v>0.41519267406087246</v>
      </c>
      <c r="AE733" s="116">
        <f>(幕後結果!$AG$2+幕後結果!$AG$4*幕後結果_最佳化!$S1734)*12/3</f>
        <v>2.3249248036964296</v>
      </c>
      <c r="AF733" s="116">
        <f>(幕後結果!$AH$2+幕後結果!$AH$4*幕後結果_最佳化!$T1734)*12/3</f>
        <v>0.17962470753104665</v>
      </c>
      <c r="AG733" s="116">
        <f>(幕後結果!$AI$2+幕後結果!$AI$4*幕後結果_最佳化!$U1734)*12/3</f>
        <v>-1.3721171703722526</v>
      </c>
      <c r="AH733" s="116">
        <f>(幕後結果!$AJ$2+幕後結果!$AJ$4*幕後結果_最佳化!$V1734)*12/3</f>
        <v>0.42690222173048137</v>
      </c>
      <c r="AI733" s="90">
        <f>(幕後結果!$AK$2+幕後結果!$AK$4*幕後結果_最佳化!$W1734)*12/3</f>
        <v>-0.2756105897761707</v>
      </c>
      <c r="AJ733" s="50"/>
      <c r="AK733" s="50"/>
      <c r="AL733" s="50"/>
      <c r="AM733" s="98">
        <v>732</v>
      </c>
      <c r="AN733" s="116">
        <f t="shared" si="144"/>
        <v>0.1569624315405854</v>
      </c>
      <c r="AO733" s="116">
        <f t="shared" si="145"/>
        <v>9.843458365297543E-2</v>
      </c>
      <c r="AP733" s="116">
        <f t="shared" si="146"/>
        <v>5.3395080962112255E-2</v>
      </c>
      <c r="AQ733" s="116">
        <f t="shared" si="147"/>
        <v>0.13435913336070379</v>
      </c>
      <c r="AR733" s="116">
        <f t="shared" si="148"/>
        <v>7.0474153970721279E-2</v>
      </c>
      <c r="AS733" s="116">
        <f t="shared" si="149"/>
        <v>0.21916449186784981</v>
      </c>
      <c r="AT733" s="116">
        <f t="shared" si="150"/>
        <v>3.0154198346397441E-3</v>
      </c>
      <c r="AU733" s="116">
        <f t="shared" si="151"/>
        <v>0.10399309605062557</v>
      </c>
      <c r="AV733" s="116">
        <f t="shared" si="152"/>
        <v>0.1280114125099181</v>
      </c>
      <c r="AW733" s="116">
        <f t="shared" si="153"/>
        <v>3.2190196249868692E-2</v>
      </c>
      <c r="AX733" s="116">
        <f t="shared" si="154"/>
        <v>1</v>
      </c>
      <c r="AY733" s="116">
        <f>SUMPRODUCT(AN733:AW733,幕後結果_最佳化!$Z$1005:$AI$1005)</f>
        <v>-1.7719122861720796E-3</v>
      </c>
      <c r="AZ733" s="116">
        <f>(SUMPRODUCT(AN733:AW733,MMULT(AN733:AW733,幕後結果!$AB$9:$AK$18)))*252</f>
        <v>5.7996151793552046E-2</v>
      </c>
      <c r="BA733" s="116">
        <f t="shared" si="155"/>
        <v>0.24082390203954435</v>
      </c>
      <c r="BB733" s="92">
        <f t="shared" si="156"/>
        <v>-0.18549617337749455</v>
      </c>
      <c r="BC733" s="50"/>
      <c r="BD733" s="50"/>
    </row>
    <row r="734" spans="1:56">
      <c r="A734" s="85">
        <v>733</v>
      </c>
      <c r="B734" s="116">
        <v>0.51797434402672748</v>
      </c>
      <c r="C734" s="116">
        <v>0.1868455609705939</v>
      </c>
      <c r="D734" s="116">
        <v>3.4311447481695012E-2</v>
      </c>
      <c r="E734" s="116">
        <v>0.44678023349004858</v>
      </c>
      <c r="F734" s="116">
        <v>0.36720889942895951</v>
      </c>
      <c r="G734" s="116">
        <v>0.72208706900025765</v>
      </c>
      <c r="H734" s="116">
        <v>0.93547580343204029</v>
      </c>
      <c r="I734" s="116">
        <v>0.25009709613347098</v>
      </c>
      <c r="J734" s="116">
        <v>0.92949011165738371</v>
      </c>
      <c r="K734" s="94">
        <v>0.94784793375773191</v>
      </c>
      <c r="L734" s="95"/>
      <c r="M734" s="96">
        <v>733</v>
      </c>
      <c r="N734" s="119">
        <v>4.5070253049457047E-2</v>
      </c>
      <c r="O734" s="119">
        <v>-0.889580609319367</v>
      </c>
      <c r="P734" s="119">
        <v>-1.8208945029755577</v>
      </c>
      <c r="Q734" s="119">
        <v>-0.13380032906469277</v>
      </c>
      <c r="R734" s="119">
        <v>-0.33925478819007099</v>
      </c>
      <c r="S734" s="119">
        <v>0.58905278922578608</v>
      </c>
      <c r="T734" s="119">
        <v>1.5178651653912718</v>
      </c>
      <c r="U734" s="116">
        <v>-0.67418423324025556</v>
      </c>
      <c r="V734" s="116">
        <v>1.4720040767734122</v>
      </c>
      <c r="W734" s="88">
        <v>1.6243359320837385</v>
      </c>
      <c r="X734" s="50"/>
      <c r="Y734" s="89">
        <v>733</v>
      </c>
      <c r="Z734" s="116">
        <f>(幕後結果!$AB$2+幕後結果!$AB$4*幕後結果_最佳化!$N1735)*12/3</f>
        <v>7.6666656242639006E-3</v>
      </c>
      <c r="AA734" s="116">
        <f>(幕後結果!$AC$2+幕後結果!$AC$4*幕後結果_最佳化!$O1735)*12/3</f>
        <v>-2.5999097058484155</v>
      </c>
      <c r="AB734" s="116">
        <f>(幕後結果!$AD$2+幕後結果!$AD$4*幕後結果_最佳化!$P1735)*12/3</f>
        <v>-1.1912009870874236</v>
      </c>
      <c r="AC734" s="116">
        <f>(幕後結果!$AE$2+幕後結果!$AE$4*幕後結果_最佳化!$Q1735)*12/3</f>
        <v>0.21034669531363481</v>
      </c>
      <c r="AD734" s="116">
        <f>(幕後結果!$AF$2+幕後結果!$AF$4*幕後結果_最佳化!$R1735)*12/3</f>
        <v>-0.59572420557046546</v>
      </c>
      <c r="AE734" s="116">
        <f>(幕後結果!$AG$2+幕後結果!$AG$4*幕後結果_最佳化!$S1735)*12/3</f>
        <v>9.8626708372114222E-2</v>
      </c>
      <c r="AF734" s="116">
        <f>(幕後結果!$AH$2+幕後結果!$AH$4*幕後結果_最佳化!$T1735)*12/3</f>
        <v>2.3646861051869981</v>
      </c>
      <c r="AG734" s="116">
        <f>(幕後結果!$AI$2+幕後結果!$AI$4*幕後結果_最佳化!$U1735)*12/3</f>
        <v>-1.5573313206273121</v>
      </c>
      <c r="AH734" s="116">
        <f>(幕後結果!$AJ$2+幕後結果!$AJ$4*幕後結果_最佳化!$V1735)*12/3</f>
        <v>0.84331420688966496</v>
      </c>
      <c r="AI734" s="90">
        <f>(幕後結果!$AK$2+幕後結果!$AK$4*幕後結果_最佳化!$W1735)*12/3</f>
        <v>0.26848140306198104</v>
      </c>
      <c r="AJ734" s="50"/>
      <c r="AK734" s="50"/>
      <c r="AL734" s="50"/>
      <c r="AM734" s="98">
        <v>733</v>
      </c>
      <c r="AN734" s="116">
        <f t="shared" si="144"/>
        <v>0.11457052710818369</v>
      </c>
      <c r="AO734" s="116">
        <f t="shared" si="145"/>
        <v>9.3523488721405076E-2</v>
      </c>
      <c r="AP734" s="116">
        <f t="shared" si="146"/>
        <v>5.0548998325269538E-2</v>
      </c>
      <c r="AQ734" s="116">
        <f t="shared" si="147"/>
        <v>0.11635279533939401</v>
      </c>
      <c r="AR734" s="116">
        <f t="shared" si="148"/>
        <v>3.5984898664247014E-3</v>
      </c>
      <c r="AS734" s="116">
        <f t="shared" si="149"/>
        <v>0.20937277168344604</v>
      </c>
      <c r="AT734" s="116">
        <f t="shared" si="150"/>
        <v>7.2499328862541665E-2</v>
      </c>
      <c r="AU734" s="116">
        <f t="shared" si="151"/>
        <v>0.11211439724631363</v>
      </c>
      <c r="AV734" s="116">
        <f t="shared" si="152"/>
        <v>6.4339591475401706E-2</v>
      </c>
      <c r="AW734" s="116">
        <f t="shared" si="153"/>
        <v>0.16307961137161997</v>
      </c>
      <c r="AX734" s="116">
        <f t="shared" si="154"/>
        <v>1</v>
      </c>
      <c r="AY734" s="116">
        <f>SUMPRODUCT(AN734:AW734,幕後結果_最佳化!$Z$1005:$AI$1005)</f>
        <v>7.4855133888382386E-4</v>
      </c>
      <c r="AZ734" s="116">
        <f>(SUMPRODUCT(AN734:AW734,MMULT(AN734:AW734,幕後結果!$AB$9:$AK$18)))*252</f>
        <v>5.2514101852786516E-2</v>
      </c>
      <c r="BA734" s="116">
        <f t="shared" si="155"/>
        <v>0.22915955544726149</v>
      </c>
      <c r="BB734" s="92">
        <f t="shared" si="156"/>
        <v>-0.18393930193679775</v>
      </c>
      <c r="BC734" s="50"/>
      <c r="BD734" s="50"/>
    </row>
    <row r="735" spans="1:56">
      <c r="A735" s="85">
        <v>734</v>
      </c>
      <c r="B735" s="116">
        <v>0.83696180733996384</v>
      </c>
      <c r="C735" s="116">
        <v>4.5025268371645222E-2</v>
      </c>
      <c r="D735" s="116">
        <v>9.4154200447458924E-2</v>
      </c>
      <c r="E735" s="116">
        <v>0.23941376278419124</v>
      </c>
      <c r="F735" s="116">
        <v>4.9240433118651561E-2</v>
      </c>
      <c r="G735" s="116">
        <v>0.14918541704992139</v>
      </c>
      <c r="H735" s="116">
        <v>0.86647860369651597</v>
      </c>
      <c r="I735" s="116">
        <v>0.38845656872576462</v>
      </c>
      <c r="J735" s="116">
        <v>0.16532484921561919</v>
      </c>
      <c r="K735" s="94">
        <v>0.48682871792726901</v>
      </c>
      <c r="L735" s="95"/>
      <c r="M735" s="96">
        <v>734</v>
      </c>
      <c r="N735" s="119">
        <v>0.98204762685735181</v>
      </c>
      <c r="O735" s="119">
        <v>-1.6951311893397361</v>
      </c>
      <c r="P735" s="119">
        <v>-1.3155997995305904</v>
      </c>
      <c r="Q735" s="119">
        <v>-0.70818959696407513</v>
      </c>
      <c r="R735" s="119">
        <v>-1.6522634035598249</v>
      </c>
      <c r="S735" s="119">
        <v>-1.0399334206504385</v>
      </c>
      <c r="T735" s="119">
        <v>1.1098984404806604</v>
      </c>
      <c r="U735" s="116">
        <v>-0.28334401833075401</v>
      </c>
      <c r="V735" s="116">
        <v>-0.9728060637176994</v>
      </c>
      <c r="W735" s="88">
        <v>-3.3021508294098764E-2</v>
      </c>
      <c r="X735" s="50"/>
      <c r="Y735" s="89">
        <v>734</v>
      </c>
      <c r="Z735" s="116">
        <f>(幕後結果!$AB$2+幕後結果!$AB$4*幕後結果_最佳化!$N1736)*12/3</f>
        <v>1.1709712959492966</v>
      </c>
      <c r="AA735" s="116">
        <f>(幕後結果!$AC$2+幕後結果!$AC$4*幕後結果_最佳化!$O1736)*12/3</f>
        <v>-3.6286078038601453</v>
      </c>
      <c r="AB735" s="116">
        <f>(幕後結果!$AD$2+幕後結果!$AD$4*幕後結果_最佳化!$P1736)*12/3</f>
        <v>-0.55325905904444539</v>
      </c>
      <c r="AC735" s="116">
        <f>(幕後結果!$AE$2+幕後結果!$AE$4*幕後結果_最佳化!$Q1736)*12/3</f>
        <v>-0.17062570389190235</v>
      </c>
      <c r="AD735" s="116">
        <f>(幕後結果!$AF$2+幕後結果!$AF$4*幕後結果_最佳化!$R1736)*12/3</f>
        <v>-1.6018702374399763</v>
      </c>
      <c r="AE735" s="116">
        <f>(幕後結果!$AG$2+幕後結果!$AG$4*幕後結果_最佳化!$S1736)*12/3</f>
        <v>-1.4485937071286952</v>
      </c>
      <c r="AF735" s="116">
        <f>(幕後結果!$AH$2+幕後結果!$AH$4*幕後結果_最佳化!$T1736)*12/3</f>
        <v>2.076480011674426</v>
      </c>
      <c r="AG735" s="116">
        <f>(幕後結果!$AI$2+幕後結果!$AI$4*幕後結果_最佳化!$U1736)*12/3</f>
        <v>-0.88342254529580311</v>
      </c>
      <c r="AH735" s="116">
        <f>(幕後結果!$AJ$2+幕後結果!$AJ$4*幕後結果_最佳化!$V1736)*12/3</f>
        <v>-1.0042829727766895</v>
      </c>
      <c r="AI735" s="90">
        <f>(幕後結果!$AK$2+幕後結果!$AK$4*幕後結果_最佳化!$W1736)*12/3</f>
        <v>-0.87300056420603844</v>
      </c>
      <c r="AJ735" s="50"/>
      <c r="AK735" s="50"/>
      <c r="AL735" s="50"/>
      <c r="AM735" s="98">
        <v>734</v>
      </c>
      <c r="AN735" s="116">
        <f t="shared" si="144"/>
        <v>4.3013982683380733E-2</v>
      </c>
      <c r="AO735" s="116">
        <f t="shared" si="145"/>
        <v>0.19546234858859168</v>
      </c>
      <c r="AP735" s="116">
        <f t="shared" si="146"/>
        <v>9.5584060542662261E-2</v>
      </c>
      <c r="AQ735" s="116">
        <f t="shared" si="147"/>
        <v>8.8629595650726464E-2</v>
      </c>
      <c r="AR735" s="116">
        <f t="shared" si="148"/>
        <v>9.7651151383259152E-2</v>
      </c>
      <c r="AS735" s="116">
        <f t="shared" si="149"/>
        <v>6.5773553016992822E-2</v>
      </c>
      <c r="AT735" s="116">
        <f t="shared" si="150"/>
        <v>0.10102555095531696</v>
      </c>
      <c r="AU735" s="116">
        <f t="shared" si="151"/>
        <v>4.9173286925860371E-2</v>
      </c>
      <c r="AV735" s="116">
        <f t="shared" si="152"/>
        <v>6.7181825882225321E-2</v>
      </c>
      <c r="AW735" s="116">
        <f t="shared" si="153"/>
        <v>0.19650464437098428</v>
      </c>
      <c r="AX735" s="116">
        <f t="shared" si="154"/>
        <v>1</v>
      </c>
      <c r="AY735" s="116">
        <f>SUMPRODUCT(AN735:AW735,幕後結果_最佳化!$Z$1005:$AI$1005)</f>
        <v>-0.12216290198337865</v>
      </c>
      <c r="AZ735" s="116">
        <f>(SUMPRODUCT(AN735:AW735,MMULT(AN735:AW735,幕後結果!$AB$9:$AK$18)))*252</f>
        <v>4.6529025070535378E-2</v>
      </c>
      <c r="BA735" s="116">
        <f t="shared" si="155"/>
        <v>0.21570587630042762</v>
      </c>
      <c r="BB735" s="92">
        <f t="shared" si="156"/>
        <v>-0.76522209229703497</v>
      </c>
      <c r="BC735" s="50"/>
      <c r="BD735" s="50"/>
    </row>
    <row r="736" spans="1:56">
      <c r="A736" s="85">
        <v>735</v>
      </c>
      <c r="B736" s="116">
        <v>0.32856441250063195</v>
      </c>
      <c r="C736" s="116">
        <v>0.31438850344576008</v>
      </c>
      <c r="D736" s="116">
        <v>0.24805088635038119</v>
      </c>
      <c r="E736" s="116">
        <v>0.96154399121429934</v>
      </c>
      <c r="F736" s="116">
        <v>0.91993327157853355</v>
      </c>
      <c r="G736" s="116">
        <v>0.95140705811583626</v>
      </c>
      <c r="H736" s="116">
        <v>0.54276411263578117</v>
      </c>
      <c r="I736" s="116">
        <v>0.91492242567811188</v>
      </c>
      <c r="J736" s="116">
        <v>0.5853893907381309</v>
      </c>
      <c r="K736" s="94">
        <v>0.64020459977434507</v>
      </c>
      <c r="L736" s="95"/>
      <c r="M736" s="96">
        <v>735</v>
      </c>
      <c r="N736" s="119">
        <v>-0.44388071929095718</v>
      </c>
      <c r="O736" s="119">
        <v>-0.48344893878835282</v>
      </c>
      <c r="P736" s="119">
        <v>-0.68063610921511242</v>
      </c>
      <c r="Q736" s="119">
        <v>1.7688912926175795</v>
      </c>
      <c r="R736" s="119">
        <v>1.4046228545566886</v>
      </c>
      <c r="S736" s="119">
        <v>1.6586522636926648</v>
      </c>
      <c r="T736" s="119">
        <v>0.10739984845375676</v>
      </c>
      <c r="U736" s="116">
        <v>1.3717054579473349</v>
      </c>
      <c r="V736" s="116">
        <v>0.21570049092530394</v>
      </c>
      <c r="W736" s="88">
        <v>0.35900573303558586</v>
      </c>
      <c r="X736" s="50"/>
      <c r="Y736" s="89">
        <v>735</v>
      </c>
      <c r="Z736" s="116">
        <f>(幕後結果!$AB$2+幕後結果!$AB$4*幕後結果_最佳化!$N1737)*12/3</f>
        <v>-0.59939060814310641</v>
      </c>
      <c r="AA736" s="116">
        <f>(幕後結果!$AC$2+幕後結果!$AC$4*幕後結果_最佳化!$O1737)*12/3</f>
        <v>-2.0827131868908859</v>
      </c>
      <c r="AB736" s="116">
        <f>(幕後結果!$AD$2+幕後結果!$AD$4*幕後結果_最佳化!$P1737)*12/3</f>
        <v>-0.30981364064114136</v>
      </c>
      <c r="AC736" s="116">
        <f>(幕後結果!$AE$2+幕後結果!$AE$4*幕後結果_最佳化!$Q1737)*12/3</f>
        <v>1.9000386592053016</v>
      </c>
      <c r="AD736" s="116">
        <f>(幕後結果!$AF$2+幕後結果!$AF$4*幕後結果_最佳化!$R1737)*12/3</f>
        <v>0.90946951562706602</v>
      </c>
      <c r="AE736" s="116">
        <f>(幕後結果!$AG$2+幕後結果!$AG$4*幕後結果_最佳化!$S1737)*12/3</f>
        <v>2.3082640077635519</v>
      </c>
      <c r="AF736" s="116">
        <f>(幕後結果!$AH$2+幕後結果!$AH$4*幕後結果_最佳化!$T1737)*12/3</f>
        <v>1.1990613830967793</v>
      </c>
      <c r="AG736" s="116">
        <f>(幕後結果!$AI$2+幕後結果!$AI$4*幕後結果_最佳化!$U1737)*12/3</f>
        <v>0.82417540143502377</v>
      </c>
      <c r="AH736" s="116">
        <f>(幕後結果!$AJ$2+幕後結果!$AJ$4*幕後結果_最佳化!$V1737)*12/3</f>
        <v>0.28778260032303737</v>
      </c>
      <c r="AI736" s="90">
        <f>(幕後結果!$AK$2+幕後結果!$AK$4*幕後結果_最佳化!$W1737)*12/3</f>
        <v>0.10024843485241358</v>
      </c>
      <c r="AJ736" s="50"/>
      <c r="AK736" s="50"/>
      <c r="AL736" s="50"/>
      <c r="AM736" s="98">
        <v>735</v>
      </c>
      <c r="AN736" s="116">
        <f t="shared" si="144"/>
        <v>0.13020298609218386</v>
      </c>
      <c r="AO736" s="116">
        <f t="shared" si="145"/>
        <v>0.12173808833685837</v>
      </c>
      <c r="AP736" s="116">
        <f t="shared" si="146"/>
        <v>0.13642861988684241</v>
      </c>
      <c r="AQ736" s="116">
        <f t="shared" si="147"/>
        <v>0.1323494551293995</v>
      </c>
      <c r="AR736" s="116">
        <f t="shared" si="148"/>
        <v>7.7052018926763416E-2</v>
      </c>
      <c r="AS736" s="116">
        <f t="shared" si="149"/>
        <v>0.13901293727870129</v>
      </c>
      <c r="AT736" s="116">
        <f t="shared" si="150"/>
        <v>5.6940963982987106E-2</v>
      </c>
      <c r="AU736" s="116">
        <f t="shared" si="151"/>
        <v>2.0421778031017451E-2</v>
      </c>
      <c r="AV736" s="116">
        <f t="shared" si="152"/>
        <v>9.3252415866495256E-2</v>
      </c>
      <c r="AW736" s="116">
        <f t="shared" si="153"/>
        <v>9.2600736468751221E-2</v>
      </c>
      <c r="AX736" s="116">
        <f t="shared" si="154"/>
        <v>0.99999999999999967</v>
      </c>
      <c r="AY736" s="116">
        <f>SUMPRODUCT(AN736:AW736,幕後結果_最佳化!$Z$1005:$AI$1005)</f>
        <v>7.830717947934708E-2</v>
      </c>
      <c r="AZ736" s="116">
        <f>(SUMPRODUCT(AN736:AW736,MMULT(AN736:AW736,幕後結果!$AB$9:$AK$18)))*252</f>
        <v>4.9703200476720111E-2</v>
      </c>
      <c r="BA736" s="116">
        <f t="shared" si="155"/>
        <v>0.22294214603057921</v>
      </c>
      <c r="BB736" s="92">
        <f t="shared" si="156"/>
        <v>0.15881779246213301</v>
      </c>
      <c r="BC736" s="50"/>
      <c r="BD736" s="50"/>
    </row>
    <row r="737" spans="1:56">
      <c r="A737" s="85">
        <v>736</v>
      </c>
      <c r="B737" s="116">
        <v>0.25257645147557528</v>
      </c>
      <c r="C737" s="116">
        <v>1.8744222010977918E-2</v>
      </c>
      <c r="D737" s="116">
        <v>0.21213979528845983</v>
      </c>
      <c r="E737" s="116">
        <v>7.1511967647896135E-2</v>
      </c>
      <c r="F737" s="116">
        <v>0.40169970507339503</v>
      </c>
      <c r="G737" s="116">
        <v>0.96847096954183942</v>
      </c>
      <c r="H737" s="116">
        <v>0.78259289789230846</v>
      </c>
      <c r="I737" s="116">
        <v>0.64360130214949041</v>
      </c>
      <c r="J737" s="116">
        <v>0.37710340131330433</v>
      </c>
      <c r="K737" s="94">
        <v>0.90594589539286252</v>
      </c>
      <c r="L737" s="95"/>
      <c r="M737" s="96">
        <v>736</v>
      </c>
      <c r="N737" s="119">
        <v>-0.66640400550928103</v>
      </c>
      <c r="O737" s="119">
        <v>-2.0804045310083108</v>
      </c>
      <c r="P737" s="119">
        <v>-0.79901866268809496</v>
      </c>
      <c r="Q737" s="119">
        <v>-1.4646225165844717</v>
      </c>
      <c r="R737" s="119">
        <v>-0.24895006201128822</v>
      </c>
      <c r="S737" s="119">
        <v>1.8587818867874923</v>
      </c>
      <c r="T737" s="119">
        <v>0.78098009113377898</v>
      </c>
      <c r="U737" s="116">
        <v>0.36810171024146598</v>
      </c>
      <c r="V737" s="116">
        <v>-0.31309721801397811</v>
      </c>
      <c r="W737" s="88">
        <v>1.3161961690089325</v>
      </c>
      <c r="X737" s="50"/>
      <c r="Y737" s="89">
        <v>736</v>
      </c>
      <c r="Z737" s="116">
        <f>(幕後結果!$AB$2+幕後結果!$AB$4*幕後結果_最佳化!$N1738)*12/3</f>
        <v>-0.87566448246399509</v>
      </c>
      <c r="AA737" s="116">
        <f>(幕後結果!$AC$2+幕後結果!$AC$4*幕後結果_最佳化!$O1738)*12/3</f>
        <v>-4.3027684074363419</v>
      </c>
      <c r="AB737" s="116">
        <f>(幕後結果!$AD$2+幕後結果!$AD$4*幕後結果_最佳化!$P1738)*12/3</f>
        <v>-0.64154051124411426</v>
      </c>
      <c r="AC737" s="116">
        <f>(幕後結果!$AE$2+幕後結果!$AE$4*幕後結果_最佳化!$Q1738)*12/3</f>
        <v>-0.76222934854259217</v>
      </c>
      <c r="AD737" s="116">
        <f>(幕後結果!$AF$2+幕後結果!$AF$4*幕後結果_最佳化!$R1738)*12/3</f>
        <v>-0.64980355935126255</v>
      </c>
      <c r="AE737" s="116">
        <f>(幕後結果!$AG$2+幕後結果!$AG$4*幕後結果_最佳化!$S1738)*12/3</f>
        <v>3.1354431206103317E-2</v>
      </c>
      <c r="AF737" s="116">
        <f>(幕後結果!$AH$2+幕後結果!$AH$4*幕後結果_最佳化!$T1738)*12/3</f>
        <v>1.7054295055601738</v>
      </c>
      <c r="AG737" s="116">
        <f>(幕後結果!$AI$2+幕後結果!$AI$4*幕後結果_最佳化!$U1738)*12/3</f>
        <v>-0.57192450632852565</v>
      </c>
      <c r="AH737" s="116">
        <f>(幕後結果!$AJ$2+幕後結果!$AJ$4*幕後結果_最佳化!$V1738)*12/3</f>
        <v>-0.85367725213255541</v>
      </c>
      <c r="AI737" s="90">
        <f>(幕後結果!$AK$2+幕後結果!$AK$4*幕後結果_最佳化!$W1738)*12/3</f>
        <v>-0.23749905495021795</v>
      </c>
      <c r="AJ737" s="50"/>
      <c r="AK737" s="50"/>
      <c r="AL737" s="50"/>
      <c r="AM737" s="98">
        <v>736</v>
      </c>
      <c r="AN737" s="116">
        <f t="shared" si="144"/>
        <v>4.2203230871850919E-2</v>
      </c>
      <c r="AO737" s="116">
        <f t="shared" si="145"/>
        <v>5.8783945724414532E-2</v>
      </c>
      <c r="AP737" s="116">
        <f t="shared" si="146"/>
        <v>9.974253896147918E-2</v>
      </c>
      <c r="AQ737" s="116">
        <f t="shared" si="147"/>
        <v>0.14528409670113895</v>
      </c>
      <c r="AR737" s="116">
        <f t="shared" si="148"/>
        <v>9.0865240814277756E-2</v>
      </c>
      <c r="AS737" s="116">
        <f t="shared" si="149"/>
        <v>0.12703356445483047</v>
      </c>
      <c r="AT737" s="116">
        <f t="shared" si="150"/>
        <v>8.9278548417766751E-2</v>
      </c>
      <c r="AU737" s="116">
        <f t="shared" si="151"/>
        <v>0.15137231281584607</v>
      </c>
      <c r="AV737" s="116">
        <f t="shared" si="152"/>
        <v>7.4135445184167523E-2</v>
      </c>
      <c r="AW737" s="116">
        <f t="shared" si="153"/>
        <v>0.12130107605422774</v>
      </c>
      <c r="AX737" s="116">
        <f t="shared" si="154"/>
        <v>0.99999999999999978</v>
      </c>
      <c r="AY737" s="116">
        <f>SUMPRODUCT(AN737:AW737,幕後結果_最佳化!$Z$1005:$AI$1005)</f>
        <v>6.7884932962590558E-2</v>
      </c>
      <c r="AZ737" s="116">
        <f>(SUMPRODUCT(AN737:AW737,MMULT(AN737:AW737,幕後結果!$AB$9:$AK$18)))*252</f>
        <v>4.2975012323591064E-2</v>
      </c>
      <c r="BA737" s="116">
        <f t="shared" si="155"/>
        <v>0.20730415413973513</v>
      </c>
      <c r="BB737" s="92">
        <f t="shared" si="156"/>
        <v>0.12052306943038513</v>
      </c>
      <c r="BC737" s="50"/>
      <c r="BD737" s="50"/>
    </row>
    <row r="738" spans="1:56">
      <c r="A738" s="85">
        <v>737</v>
      </c>
      <c r="B738" s="116">
        <v>0.49697484105366785</v>
      </c>
      <c r="C738" s="116">
        <v>0.97673202902871847</v>
      </c>
      <c r="D738" s="116">
        <v>0.26534485288953369</v>
      </c>
      <c r="E738" s="116">
        <v>0.90734141205305119</v>
      </c>
      <c r="F738" s="116">
        <v>0.798227372297035</v>
      </c>
      <c r="G738" s="116">
        <v>0.97715158554157866</v>
      </c>
      <c r="H738" s="116">
        <v>0.93552527279301634</v>
      </c>
      <c r="I738" s="116">
        <v>0.76232293678108198</v>
      </c>
      <c r="J738" s="116">
        <v>0.9396638266698476</v>
      </c>
      <c r="K738" s="94">
        <v>0.94188853401962014</v>
      </c>
      <c r="L738" s="95"/>
      <c r="M738" s="96">
        <v>737</v>
      </c>
      <c r="N738" s="119">
        <v>-7.5830216229279988E-3</v>
      </c>
      <c r="O738" s="119">
        <v>1.9904994734171051</v>
      </c>
      <c r="P738" s="119">
        <v>-0.62695351618207296</v>
      </c>
      <c r="Q738" s="119">
        <v>1.3245598624703494</v>
      </c>
      <c r="R738" s="119">
        <v>0.83530632797937254</v>
      </c>
      <c r="S738" s="119">
        <v>1.9981829536513263</v>
      </c>
      <c r="T738" s="119">
        <v>1.5182576696024304</v>
      </c>
      <c r="U738" s="116">
        <v>0.71379471780009329</v>
      </c>
      <c r="V738" s="116">
        <v>1.5519576941346229</v>
      </c>
      <c r="W738" s="88">
        <v>1.5708265985531031</v>
      </c>
      <c r="X738" s="50"/>
      <c r="Y738" s="89">
        <v>737</v>
      </c>
      <c r="Z738" s="116">
        <f>(幕後結果!$AB$2+幕後結果!$AB$4*幕後結果_最佳化!$N1739)*12/3</f>
        <v>-5.7705028442619238E-2</v>
      </c>
      <c r="AA738" s="116">
        <f>(幕後結果!$AC$2+幕後結果!$AC$4*幕後結果_最佳化!$O1739)*12/3</f>
        <v>1.3644759021870392</v>
      </c>
      <c r="AB738" s="116">
        <f>(幕後結果!$AD$2+幕後結果!$AD$4*幕後結果_最佳化!$P1739)*12/3</f>
        <v>0.11934287440053254</v>
      </c>
      <c r="AC738" s="116">
        <f>(幕後結果!$AE$2+幕後結果!$AE$4*幕後結果_最佳化!$Q1739)*12/3</f>
        <v>2.0445255968672162</v>
      </c>
      <c r="AD738" s="116">
        <f>(幕後結果!$AF$2+幕後結果!$AF$4*幕後結果_最佳化!$R1739)*12/3</f>
        <v>0.7500344075343045</v>
      </c>
      <c r="AE738" s="116">
        <f>(幕後結果!$AG$2+幕後結果!$AG$4*幕後結果_最佳化!$S1739)*12/3</f>
        <v>2.9951320949115767</v>
      </c>
      <c r="AF738" s="116">
        <f>(幕後結果!$AH$2+幕後結果!$AH$4*幕後結果_最佳化!$T1739)*12/3</f>
        <v>2.4842507294730272</v>
      </c>
      <c r="AG738" s="116">
        <f>(幕後結果!$AI$2+幕後結果!$AI$4*幕後結果_最佳化!$U1739)*12/3</f>
        <v>9.9302060476621157E-2</v>
      </c>
      <c r="AH738" s="116">
        <f>(幕後結果!$AJ$2+幕後結果!$AJ$4*幕後結果_最佳化!$V1739)*12/3</f>
        <v>2.2282621033591816</v>
      </c>
      <c r="AI738" s="90">
        <f>(幕後結果!$AK$2+幕後結果!$AK$4*幕後結果_最佳化!$W1739)*12/3</f>
        <v>1.0907874411068981</v>
      </c>
      <c r="AJ738" s="50"/>
      <c r="AK738" s="50"/>
      <c r="AL738" s="50"/>
      <c r="AM738" s="98">
        <v>737</v>
      </c>
      <c r="AN738" s="116">
        <f t="shared" si="144"/>
        <v>0.14268889199418036</v>
      </c>
      <c r="AO738" s="116">
        <f t="shared" si="145"/>
        <v>6.9864757507549224E-2</v>
      </c>
      <c r="AP738" s="116">
        <f t="shared" si="146"/>
        <v>9.0708165681055303E-3</v>
      </c>
      <c r="AQ738" s="116">
        <f t="shared" si="147"/>
        <v>0.16405002620058642</v>
      </c>
      <c r="AR738" s="116">
        <f t="shared" si="148"/>
        <v>9.2975563846704787E-2</v>
      </c>
      <c r="AS738" s="116">
        <f t="shared" si="149"/>
        <v>0.12893810692944918</v>
      </c>
      <c r="AT738" s="116">
        <f t="shared" si="150"/>
        <v>7.1029721745448637E-2</v>
      </c>
      <c r="AU738" s="116">
        <f t="shared" si="151"/>
        <v>0.17941102400185252</v>
      </c>
      <c r="AV738" s="116">
        <f t="shared" si="152"/>
        <v>3.7784347720646351E-2</v>
      </c>
      <c r="AW738" s="116">
        <f t="shared" si="153"/>
        <v>0.10418674348547698</v>
      </c>
      <c r="AX738" s="116">
        <f t="shared" si="154"/>
        <v>0.99999999999999989</v>
      </c>
      <c r="AY738" s="116">
        <f>SUMPRODUCT(AN738:AW738,幕後結果_最佳化!$Z$1005:$AI$1005)</f>
        <v>-1.4977677528066849E-2</v>
      </c>
      <c r="AZ738" s="116">
        <f>(SUMPRODUCT(AN738:AW738,MMULT(AN738:AW738,幕後結果!$AB$9:$AK$18)))*252</f>
        <v>5.1044231468133049E-2</v>
      </c>
      <c r="BA738" s="116">
        <f t="shared" si="155"/>
        <v>0.2259297047050986</v>
      </c>
      <c r="BB738" s="92">
        <f t="shared" si="156"/>
        <v>-0.25617559941315993</v>
      </c>
      <c r="BC738" s="50"/>
      <c r="BD738" s="50"/>
    </row>
    <row r="739" spans="1:56">
      <c r="A739" s="85">
        <v>738</v>
      </c>
      <c r="B739" s="116">
        <v>0.95102803572520056</v>
      </c>
      <c r="C739" s="116">
        <v>0.7295187364176916</v>
      </c>
      <c r="D739" s="116">
        <v>0.6980145244269147</v>
      </c>
      <c r="E739" s="116">
        <v>0.88177560397273336</v>
      </c>
      <c r="F739" s="116">
        <v>0.79951565692987603</v>
      </c>
      <c r="G739" s="116">
        <v>0.73251800635705844</v>
      </c>
      <c r="H739" s="116">
        <v>0.99885018071843001</v>
      </c>
      <c r="I739" s="116">
        <v>0.92683829634423698</v>
      </c>
      <c r="J739" s="116">
        <v>0.38974209422768791</v>
      </c>
      <c r="K739" s="94">
        <v>0.62920955401234946</v>
      </c>
      <c r="L739" s="95"/>
      <c r="M739" s="96">
        <v>738</v>
      </c>
      <c r="N739" s="119">
        <v>1.654904217893262</v>
      </c>
      <c r="O739" s="119">
        <v>0.61135811195396172</v>
      </c>
      <c r="P739" s="119">
        <v>0.51869858134399061</v>
      </c>
      <c r="Q739" s="119">
        <v>1.1839097453409015</v>
      </c>
      <c r="R739" s="119">
        <v>0.8398924590206589</v>
      </c>
      <c r="S739" s="119">
        <v>0.62044631626730751</v>
      </c>
      <c r="T739" s="119">
        <v>3.048530123098419</v>
      </c>
      <c r="U739" s="116">
        <v>1.452641175860409</v>
      </c>
      <c r="V739" s="116">
        <v>-0.27999128851773852</v>
      </c>
      <c r="W739" s="88">
        <v>0.32976055798532727</v>
      </c>
      <c r="X739" s="50"/>
      <c r="Y739" s="89">
        <v>738</v>
      </c>
      <c r="Z739" s="116">
        <f>(幕後結果!$AB$2+幕後結果!$AB$4*幕後結果_最佳化!$N1740)*12/3</f>
        <v>2.0063566635977512</v>
      </c>
      <c r="AA739" s="116">
        <f>(幕後結果!$AC$2+幕後結果!$AC$4*幕後結果_最佳化!$O1740)*12/3</f>
        <v>-0.39163614513372202</v>
      </c>
      <c r="AB739" s="116">
        <f>(幕後結果!$AD$2+幕後結果!$AD$4*幕後結果_最佳化!$P1740)*12/3</f>
        <v>1.4720525616267881</v>
      </c>
      <c r="AC739" s="116">
        <f>(幕後結果!$AE$2+幕後結果!$AE$4*幕後結果_最佳化!$Q1740)*12/3</f>
        <v>2.0730068357934597</v>
      </c>
      <c r="AD739" s="116">
        <f>(幕後結果!$AF$2+幕後結果!$AF$4*幕後結果_最佳化!$R1740)*12/3</f>
        <v>0.63747272731315963</v>
      </c>
      <c r="AE739" s="116">
        <f>(幕後結果!$AG$2+幕後結果!$AG$4*幕後結果_最佳化!$S1740)*12/3</f>
        <v>2.1238526293607558</v>
      </c>
      <c r="AF739" s="116">
        <f>(幕後結果!$AH$2+幕後結果!$AH$4*幕後結果_最佳化!$T1740)*12/3</f>
        <v>4.4538500077073833</v>
      </c>
      <c r="AG739" s="116">
        <f>(幕後結果!$AI$2+幕後結果!$AI$4*幕後結果_最佳化!$U1740)*12/3</f>
        <v>1.8138578369670142</v>
      </c>
      <c r="AH739" s="116">
        <f>(幕後結果!$AJ$2+幕後結果!$AJ$4*幕後結果_最佳化!$V1740)*12/3</f>
        <v>1.3715961622664723</v>
      </c>
      <c r="AI739" s="90">
        <f>(幕後結果!$AK$2+幕後結果!$AK$4*幕後結果_最佳化!$W1740)*12/3</f>
        <v>0.66834671377226795</v>
      </c>
      <c r="AJ739" s="50"/>
      <c r="AK739" s="50"/>
      <c r="AL739" s="50"/>
      <c r="AM739" s="98">
        <v>738</v>
      </c>
      <c r="AN739" s="116">
        <f t="shared" si="144"/>
        <v>0.12069308554488506</v>
      </c>
      <c r="AO739" s="116">
        <f t="shared" si="145"/>
        <v>6.2982964888054147E-2</v>
      </c>
      <c r="AP739" s="116">
        <f t="shared" si="146"/>
        <v>0.16604846032366288</v>
      </c>
      <c r="AQ739" s="116">
        <f t="shared" si="147"/>
        <v>0.13085050654068558</v>
      </c>
      <c r="AR739" s="116">
        <f t="shared" si="148"/>
        <v>4.7834987999997988E-4</v>
      </c>
      <c r="AS739" s="116">
        <f t="shared" si="149"/>
        <v>0.12521897013316419</v>
      </c>
      <c r="AT739" s="116">
        <f t="shared" si="150"/>
        <v>7.0365418567948951E-2</v>
      </c>
      <c r="AU739" s="116">
        <f t="shared" si="151"/>
        <v>0.11888438754223521</v>
      </c>
      <c r="AV739" s="116">
        <f t="shared" si="152"/>
        <v>4.3559834536865294E-2</v>
      </c>
      <c r="AW739" s="116">
        <f t="shared" si="153"/>
        <v>0.16091802204249858</v>
      </c>
      <c r="AX739" s="116">
        <f t="shared" si="154"/>
        <v>1</v>
      </c>
      <c r="AY739" s="116">
        <f>SUMPRODUCT(AN739:AW739,幕後結果_最佳化!$Z$1005:$AI$1005)</f>
        <v>6.7410131531443582E-2</v>
      </c>
      <c r="AZ739" s="116">
        <f>(SUMPRODUCT(AN739:AW739,MMULT(AN739:AW739,幕後結果!$AB$9:$AK$18)))*252</f>
        <v>4.9991077712826126E-2</v>
      </c>
      <c r="BA739" s="116">
        <f t="shared" si="155"/>
        <v>0.22358684601922835</v>
      </c>
      <c r="BB739" s="92">
        <f t="shared" si="156"/>
        <v>0.10962242174718867</v>
      </c>
      <c r="BC739" s="50"/>
      <c r="BD739" s="50"/>
    </row>
    <row r="740" spans="1:56">
      <c r="A740" s="85">
        <v>739</v>
      </c>
      <c r="B740" s="116">
        <v>0.61751597039108508</v>
      </c>
      <c r="C740" s="116">
        <v>0.19093031204428579</v>
      </c>
      <c r="D740" s="116">
        <v>0.3822831112616345</v>
      </c>
      <c r="E740" s="116">
        <v>0.64203966540155633</v>
      </c>
      <c r="F740" s="116">
        <v>0.28904966215697558</v>
      </c>
      <c r="G740" s="116">
        <v>0.32039591834730152</v>
      </c>
      <c r="H740" s="116">
        <v>2.4554743681430846E-2</v>
      </c>
      <c r="I740" s="116">
        <v>0.40771480316062769</v>
      </c>
      <c r="J740" s="116">
        <v>0.75775814806997555</v>
      </c>
      <c r="K740" s="94">
        <v>0.82738896594159295</v>
      </c>
      <c r="L740" s="95"/>
      <c r="M740" s="96">
        <v>739</v>
      </c>
      <c r="N740" s="119">
        <v>0.29896328524338872</v>
      </c>
      <c r="O740" s="119">
        <v>-0.87447317211835762</v>
      </c>
      <c r="P740" s="119">
        <v>-0.299489971706278</v>
      </c>
      <c r="Q740" s="119">
        <v>0.36391609003052888</v>
      </c>
      <c r="R740" s="119">
        <v>-0.55616315528853055</v>
      </c>
      <c r="S740" s="119">
        <v>-0.46659196510697809</v>
      </c>
      <c r="T740" s="119">
        <v>-1.9676398831735145</v>
      </c>
      <c r="U740" s="116">
        <v>-0.23342731283332194</v>
      </c>
      <c r="V740" s="116">
        <v>0.69910933698745104</v>
      </c>
      <c r="W740" s="88">
        <v>0.94389742480927541</v>
      </c>
      <c r="X740" s="50"/>
      <c r="Y740" s="89">
        <v>739</v>
      </c>
      <c r="Z740" s="116">
        <f>(幕後結果!$AB$2+幕後結果!$AB$4*幕後結果_最佳化!$N1741)*12/3</f>
        <v>0.32288766051140294</v>
      </c>
      <c r="AA740" s="116">
        <f>(幕後結果!$AC$2+幕後結果!$AC$4*幕後結果_最佳化!$O1741)*12/3</f>
        <v>-2.5570310408079004</v>
      </c>
      <c r="AB740" s="116">
        <f>(幕後結果!$AD$2+幕後結果!$AD$4*幕後結果_最佳化!$P1741)*12/3</f>
        <v>0.20425435626783259</v>
      </c>
      <c r="AC740" s="116">
        <f>(幕後結果!$AE$2+幕後結果!$AE$4*幕後結果_最佳化!$Q1741)*12/3</f>
        <v>0.94765683618616015</v>
      </c>
      <c r="AD740" s="116">
        <f>(幕後結果!$AF$2+幕後結果!$AF$4*幕後結果_最佳化!$R1741)*12/3</f>
        <v>-0.56042064208919851</v>
      </c>
      <c r="AE740" s="116">
        <f>(幕後結果!$AG$2+幕後結果!$AG$4*幕後結果_最佳化!$S1741)*12/3</f>
        <v>-7.9381241888601961E-2</v>
      </c>
      <c r="AF740" s="116">
        <f>(幕後結果!$AH$2+幕後結果!$AH$4*幕後結果_最佳化!$T1741)*12/3</f>
        <v>-0.73118168781003534</v>
      </c>
      <c r="AG740" s="116">
        <f>(幕後結果!$AI$2+幕後結果!$AI$4*幕後結果_最佳化!$U1741)*12/3</f>
        <v>-1.0557389878206036</v>
      </c>
      <c r="AH740" s="116">
        <f>(幕後結果!$AJ$2+幕後結果!$AJ$4*幕後結果_最佳化!$V1741)*12/3</f>
        <v>-9.3793430085841567E-2</v>
      </c>
      <c r="AI740" s="90">
        <f>(幕後結果!$AK$2+幕後結果!$AK$4*幕後結果_最佳化!$W1741)*12/3</f>
        <v>-0.27936257206937504</v>
      </c>
      <c r="AJ740" s="50"/>
      <c r="AK740" s="50"/>
      <c r="AL740" s="50"/>
      <c r="AM740" s="98">
        <v>739</v>
      </c>
      <c r="AN740" s="116">
        <f t="shared" si="144"/>
        <v>7.2793075031244867E-2</v>
      </c>
      <c r="AO740" s="116">
        <f t="shared" si="145"/>
        <v>0.11930439647415871</v>
      </c>
      <c r="AP740" s="116">
        <f t="shared" si="146"/>
        <v>0.17944867688662591</v>
      </c>
      <c r="AQ740" s="116">
        <f t="shared" si="147"/>
        <v>9.7208454471637853E-2</v>
      </c>
      <c r="AR740" s="116">
        <f t="shared" si="148"/>
        <v>4.7725923805196961E-2</v>
      </c>
      <c r="AS740" s="116">
        <f t="shared" si="149"/>
        <v>8.0878533006566278E-2</v>
      </c>
      <c r="AT740" s="116">
        <f t="shared" si="150"/>
        <v>1.2635334980194772E-2</v>
      </c>
      <c r="AU740" s="116">
        <f t="shared" si="151"/>
        <v>0.10656709829053693</v>
      </c>
      <c r="AV740" s="116">
        <f t="shared" si="152"/>
        <v>7.4943028928679184E-2</v>
      </c>
      <c r="AW740" s="116">
        <f t="shared" si="153"/>
        <v>0.20849547812515851</v>
      </c>
      <c r="AX740" s="116">
        <f t="shared" si="154"/>
        <v>1</v>
      </c>
      <c r="AY740" s="116">
        <f>SUMPRODUCT(AN740:AW740,幕後結果_最佳化!$Z$1005:$AI$1005)</f>
        <v>-0.12218844931638861</v>
      </c>
      <c r="AZ740" s="116">
        <f>(SUMPRODUCT(AN740:AW740,MMULT(AN740:AW740,幕後結果!$AB$9:$AK$18)))*252</f>
        <v>4.6846276366931498E-2</v>
      </c>
      <c r="BA740" s="116">
        <f t="shared" si="155"/>
        <v>0.21644000639191335</v>
      </c>
      <c r="BB740" s="92">
        <f t="shared" si="156"/>
        <v>-0.76274461486320055</v>
      </c>
      <c r="BC740" s="50"/>
      <c r="BD740" s="50"/>
    </row>
    <row r="741" spans="1:56">
      <c r="A741" s="85">
        <v>740</v>
      </c>
      <c r="B741" s="116">
        <v>0.60854587049339903</v>
      </c>
      <c r="C741" s="116">
        <v>0.19284751450545623</v>
      </c>
      <c r="D741" s="116">
        <v>0.15155334913049723</v>
      </c>
      <c r="E741" s="116">
        <v>0.81958026267170991</v>
      </c>
      <c r="F741" s="116">
        <v>0.51342887602052389</v>
      </c>
      <c r="G741" s="116">
        <v>0.6195404471310888</v>
      </c>
      <c r="H741" s="116">
        <v>8.8712439540830967E-2</v>
      </c>
      <c r="I741" s="116">
        <v>0.82855106566368164</v>
      </c>
      <c r="J741" s="116">
        <v>0.7203910824424169</v>
      </c>
      <c r="K741" s="94">
        <v>0.79291002282039336</v>
      </c>
      <c r="L741" s="95"/>
      <c r="M741" s="96">
        <v>740</v>
      </c>
      <c r="N741" s="119">
        <v>0.27553106973695601</v>
      </c>
      <c r="O741" s="119">
        <v>-0.86745085305084701</v>
      </c>
      <c r="P741" s="119">
        <v>-1.0297940418412106</v>
      </c>
      <c r="Q741" s="119">
        <v>0.91376664850070211</v>
      </c>
      <c r="R741" s="119">
        <v>3.366755963707152E-2</v>
      </c>
      <c r="S741" s="119">
        <v>0.30427406026931159</v>
      </c>
      <c r="T741" s="119">
        <v>-1.3487263486460634</v>
      </c>
      <c r="U741" s="116">
        <v>0.94845500495452484</v>
      </c>
      <c r="V741" s="116">
        <v>0.5840036815641646</v>
      </c>
      <c r="W741" s="88">
        <v>0.81655994323837233</v>
      </c>
      <c r="X741" s="50"/>
      <c r="Y741" s="89">
        <v>740</v>
      </c>
      <c r="Z741" s="116">
        <f>(幕後結果!$AB$2+幕後結果!$AB$4*幕後結果_最佳化!$N1742)*12/3</f>
        <v>0.29379538404945715</v>
      </c>
      <c r="AA741" s="116">
        <f>(幕後結果!$AC$2+幕後結果!$AC$4*幕後結果_最佳化!$O1742)*12/3</f>
        <v>-2.5493896827835241</v>
      </c>
      <c r="AB741" s="116">
        <f>(幕後結果!$AD$2+幕後結果!$AD$4*幕後結果_最佳化!$P1742)*12/3</f>
        <v>-0.43449318649313606</v>
      </c>
      <c r="AC741" s="116">
        <f>(幕後結果!$AE$2+幕後結果!$AE$4*幕後結果_最佳化!$Q1742)*12/3</f>
        <v>1.1740421926515352</v>
      </c>
      <c r="AD741" s="116">
        <f>(幕後結果!$AF$2+幕後結果!$AF$4*幕後結果_最佳化!$R1742)*12/3</f>
        <v>-0.18736953954234581</v>
      </c>
      <c r="AE741" s="116">
        <f>(幕後結果!$AG$2+幕後結果!$AG$4*幕後結果_最佳化!$S1742)*12/3</f>
        <v>0.70532786724436136</v>
      </c>
      <c r="AF741" s="116">
        <f>(幕後結果!$AH$2+幕後結果!$AH$4*幕後結果_最佳化!$T1742)*12/3</f>
        <v>-0.17503306897524751</v>
      </c>
      <c r="AG741" s="116">
        <f>(幕後結果!$AI$2+幕後結果!$AI$4*幕後結果_最佳化!$U1742)*12/3</f>
        <v>0.43069974120145216</v>
      </c>
      <c r="AH741" s="116">
        <f>(幕後結果!$AJ$2+幕後結果!$AJ$4*幕後結果_最佳化!$V1742)*12/3</f>
        <v>5.9734577039568942E-2</v>
      </c>
      <c r="AI741" s="90">
        <f>(幕後結果!$AK$2+幕後結果!$AK$4*幕後結果_最佳化!$W1742)*12/3</f>
        <v>-7.7212137683313198E-2</v>
      </c>
      <c r="AJ741" s="50"/>
      <c r="AK741" s="50"/>
      <c r="AL741" s="50"/>
      <c r="AM741" s="98">
        <v>740</v>
      </c>
      <c r="AN741" s="116">
        <f t="shared" si="144"/>
        <v>7.8565092084624422E-2</v>
      </c>
      <c r="AO741" s="116">
        <f t="shared" si="145"/>
        <v>0.11371163094488097</v>
      </c>
      <c r="AP741" s="116">
        <f t="shared" si="146"/>
        <v>2.90419478107041E-2</v>
      </c>
      <c r="AQ741" s="116">
        <f t="shared" si="147"/>
        <v>0.11298395408039268</v>
      </c>
      <c r="AR741" s="116">
        <f t="shared" si="148"/>
        <v>0.11374689614817267</v>
      </c>
      <c r="AS741" s="116">
        <f t="shared" si="149"/>
        <v>0.12946936103950157</v>
      </c>
      <c r="AT741" s="116">
        <f t="shared" si="150"/>
        <v>0.17568046159294717</v>
      </c>
      <c r="AU741" s="116">
        <f t="shared" si="151"/>
        <v>5.6326742103060254E-2</v>
      </c>
      <c r="AV741" s="116">
        <f t="shared" si="152"/>
        <v>9.4376580176309857E-4</v>
      </c>
      <c r="AW741" s="116">
        <f t="shared" si="153"/>
        <v>0.18953014839395299</v>
      </c>
      <c r="AX741" s="116">
        <f t="shared" si="154"/>
        <v>0.99999999999999989</v>
      </c>
      <c r="AY741" s="116">
        <f>SUMPRODUCT(AN741:AW741,幕後結果_最佳化!$Z$1005:$AI$1005)</f>
        <v>7.468557556877084E-2</v>
      </c>
      <c r="AZ741" s="116">
        <f>(SUMPRODUCT(AN741:AW741,MMULT(AN741:AW741,幕後結果!$AB$9:$AK$18)))*252</f>
        <v>4.2314887655198641E-2</v>
      </c>
      <c r="BA741" s="116">
        <f t="shared" si="155"/>
        <v>0.20570582795632855</v>
      </c>
      <c r="BB741" s="92">
        <f t="shared" si="156"/>
        <v>0.15451956750354653</v>
      </c>
      <c r="BC741" s="50"/>
      <c r="BD741" s="50"/>
    </row>
    <row r="742" spans="1:56">
      <c r="A742" s="85">
        <v>741</v>
      </c>
      <c r="B742" s="116">
        <v>0.44403167234274021</v>
      </c>
      <c r="C742" s="116">
        <v>0.61345279824940002</v>
      </c>
      <c r="D742" s="116">
        <v>0.32338215341702847</v>
      </c>
      <c r="E742" s="116">
        <v>2.3841474284294062E-3</v>
      </c>
      <c r="F742" s="116">
        <v>0.53381520147673234</v>
      </c>
      <c r="G742" s="116">
        <v>0.76143773130126169</v>
      </c>
      <c r="H742" s="116">
        <v>0.37245217489924842</v>
      </c>
      <c r="I742" s="116">
        <v>0.2300466398956893</v>
      </c>
      <c r="J742" s="116">
        <v>4.8675738887120179E-2</v>
      </c>
      <c r="K742" s="94">
        <v>0.10109979370677258</v>
      </c>
      <c r="L742" s="95"/>
      <c r="M742" s="96">
        <v>741</v>
      </c>
      <c r="N742" s="119">
        <v>-0.14075518880049268</v>
      </c>
      <c r="O742" s="119">
        <v>0.2883296623896307</v>
      </c>
      <c r="P742" s="119">
        <v>-0.45826188097711396</v>
      </c>
      <c r="Q742" s="119">
        <v>-2.8222838792002207</v>
      </c>
      <c r="R742" s="119">
        <v>8.4863893455806541E-2</v>
      </c>
      <c r="S742" s="119">
        <v>0.71093496538060763</v>
      </c>
      <c r="T742" s="119">
        <v>-0.32536564989512373</v>
      </c>
      <c r="U742" s="116">
        <v>-0.73869325938160757</v>
      </c>
      <c r="V742" s="116">
        <v>-1.6578315178977967</v>
      </c>
      <c r="W742" s="88">
        <v>-1.2753098649702268</v>
      </c>
      <c r="X742" s="50"/>
      <c r="Y742" s="89">
        <v>741</v>
      </c>
      <c r="Z742" s="116">
        <f>(幕後結果!$AB$2+幕後結果!$AB$4*幕後結果_最佳化!$N1743)*12/3</f>
        <v>-0.22304498545618426</v>
      </c>
      <c r="AA742" s="116">
        <f>(幕後結果!$AC$2+幕後結果!$AC$4*幕後結果_最佳化!$O1743)*12/3</f>
        <v>-0.99280890634098051</v>
      </c>
      <c r="AB742" s="116">
        <f>(幕後結果!$AD$2+幕後結果!$AD$4*幕後結果_最佳化!$P1743)*12/3</f>
        <v>5.2431380502416691E-2</v>
      </c>
      <c r="AC742" s="116">
        <f>(幕後結果!$AE$2+幕後結果!$AE$4*幕後結果_最佳化!$Q1743)*12/3</f>
        <v>-1.2252552423246512</v>
      </c>
      <c r="AD742" s="116">
        <f>(幕後結果!$AF$2+幕後結果!$AF$4*幕後結果_最佳化!$R1743)*12/3</f>
        <v>-0.26479874965372852</v>
      </c>
      <c r="AE742" s="116">
        <f>(幕後結果!$AG$2+幕後結果!$AG$4*幕後結果_最佳化!$S1743)*12/3</f>
        <v>-0.73709233609279279</v>
      </c>
      <c r="AF742" s="116">
        <f>(幕後結果!$AH$2+幕後結果!$AH$4*幕後結果_最佳化!$T1743)*12/3</f>
        <v>1.0700791495730848</v>
      </c>
      <c r="AG742" s="116">
        <f>(幕後結果!$AI$2+幕後結果!$AI$4*幕後結果_最佳化!$U1743)*12/3</f>
        <v>-1.687503357138193</v>
      </c>
      <c r="AH742" s="116">
        <f>(幕後結果!$AJ$2+幕後結果!$AJ$4*幕後結果_最佳化!$V1743)*12/3</f>
        <v>-1.2238154172437481</v>
      </c>
      <c r="AI742" s="90">
        <f>(幕後結果!$AK$2+幕後結果!$AK$4*幕後結果_最佳化!$W1743)*12/3</f>
        <v>-1.2222557788979893</v>
      </c>
      <c r="AJ742" s="50"/>
      <c r="AK742" s="50"/>
      <c r="AL742" s="50"/>
      <c r="AM742" s="98">
        <v>741</v>
      </c>
      <c r="AN742" s="116">
        <f t="shared" si="144"/>
        <v>8.5169968936647147E-2</v>
      </c>
      <c r="AO742" s="116">
        <f t="shared" si="145"/>
        <v>1.4898821283546573E-3</v>
      </c>
      <c r="AP742" s="116">
        <f t="shared" si="146"/>
        <v>0.11988802060869756</v>
      </c>
      <c r="AQ742" s="116">
        <f t="shared" si="147"/>
        <v>6.4056347350162982E-2</v>
      </c>
      <c r="AR742" s="116">
        <f t="shared" si="148"/>
        <v>5.3814977181953105E-2</v>
      </c>
      <c r="AS742" s="116">
        <f t="shared" si="149"/>
        <v>0.13859494560666835</v>
      </c>
      <c r="AT742" s="116">
        <f t="shared" si="150"/>
        <v>0.12877724705966287</v>
      </c>
      <c r="AU742" s="116">
        <f t="shared" si="151"/>
        <v>0.13059878103296746</v>
      </c>
      <c r="AV742" s="116">
        <f t="shared" si="152"/>
        <v>0.14763757203023481</v>
      </c>
      <c r="AW742" s="116">
        <f t="shared" si="153"/>
        <v>0.12997225806465118</v>
      </c>
      <c r="AX742" s="116">
        <f t="shared" si="154"/>
        <v>1</v>
      </c>
      <c r="AY742" s="116">
        <f>SUMPRODUCT(AN742:AW742,幕後結果_最佳化!$Z$1005:$AI$1005)</f>
        <v>0.15561345340923521</v>
      </c>
      <c r="AZ742" s="116">
        <f>(SUMPRODUCT(AN742:AW742,MMULT(AN742:AW742,幕後結果!$AB$9:$AK$18)))*252</f>
        <v>4.6375101544210012E-2</v>
      </c>
      <c r="BA742" s="116">
        <f t="shared" si="155"/>
        <v>0.21534879044055485</v>
      </c>
      <c r="BB742" s="92">
        <f t="shared" si="156"/>
        <v>0.52339951935020868</v>
      </c>
      <c r="BC742" s="50"/>
      <c r="BD742" s="50"/>
    </row>
    <row r="743" spans="1:56">
      <c r="A743" s="85">
        <v>742</v>
      </c>
      <c r="B743" s="116">
        <v>0.35448475182257333</v>
      </c>
      <c r="C743" s="116">
        <v>8.4620791937134232E-2</v>
      </c>
      <c r="D743" s="116">
        <v>0.21131084957137025</v>
      </c>
      <c r="E743" s="116">
        <v>0.53641014771781603</v>
      </c>
      <c r="F743" s="116">
        <v>0.69618335081120319</v>
      </c>
      <c r="G743" s="116">
        <v>0.42813327018840042</v>
      </c>
      <c r="H743" s="116">
        <v>0.83944930848302168</v>
      </c>
      <c r="I743" s="116">
        <v>0.88734770900029059</v>
      </c>
      <c r="J743" s="116">
        <v>0.74958740480677366</v>
      </c>
      <c r="K743" s="94">
        <v>0.75007318656780075</v>
      </c>
      <c r="L743" s="95"/>
      <c r="M743" s="96">
        <v>742</v>
      </c>
      <c r="N743" s="119">
        <v>-0.37324043577756472</v>
      </c>
      <c r="O743" s="119">
        <v>-1.3746448271952878</v>
      </c>
      <c r="P743" s="119">
        <v>-0.80188117046116869</v>
      </c>
      <c r="Q743" s="119">
        <v>9.1393779173391962E-2</v>
      </c>
      <c r="R743" s="119">
        <v>0.51345468918049697</v>
      </c>
      <c r="S743" s="119">
        <v>-0.18112872222717374</v>
      </c>
      <c r="T743" s="119">
        <v>0.99219710791359184</v>
      </c>
      <c r="U743" s="116">
        <v>1.2125430285888967</v>
      </c>
      <c r="V743" s="116">
        <v>0.6731919366196436</v>
      </c>
      <c r="W743" s="88">
        <v>0.67472007634265563</v>
      </c>
      <c r="X743" s="50"/>
      <c r="Y743" s="89">
        <v>742</v>
      </c>
      <c r="Z743" s="116">
        <f>(幕後結果!$AB$2+幕後結果!$AB$4*幕後結果_最佳化!$N1744)*12/3</f>
        <v>-0.51168713611086636</v>
      </c>
      <c r="AA743" s="116">
        <f>(幕後結果!$AC$2+幕後結果!$AC$4*幕後結果_最佳化!$O1744)*12/3</f>
        <v>-3.3047085277583101</v>
      </c>
      <c r="AB743" s="116">
        <f>(幕後結果!$AD$2+幕後結果!$AD$4*幕後結果_最佳化!$P1744)*12/3</f>
        <v>-0.48404373801386535</v>
      </c>
      <c r="AC743" s="116">
        <f>(幕後結果!$AE$2+幕後結果!$AE$4*幕後結果_最佳化!$Q1744)*12/3</f>
        <v>0.50502244388954409</v>
      </c>
      <c r="AD743" s="116">
        <f>(幕後結果!$AF$2+幕後結果!$AF$4*幕後結果_最佳化!$R1744)*12/3</f>
        <v>5.8285725736242799E-2</v>
      </c>
      <c r="AE743" s="116">
        <f>(幕後結果!$AG$2+幕後結果!$AG$4*幕後結果_最佳化!$S1744)*12/3</f>
        <v>-0.28173203203825614</v>
      </c>
      <c r="AF743" s="116">
        <f>(幕後結果!$AH$2+幕後結果!$AH$4*幕後結果_最佳化!$T1744)*12/3</f>
        <v>2.0735538404534033</v>
      </c>
      <c r="AG743" s="116">
        <f>(幕後結果!$AI$2+幕後結果!$AI$4*幕後結果_最佳化!$U1744)*12/3</f>
        <v>0.52438218923912427</v>
      </c>
      <c r="AH743" s="116">
        <f>(幕後結果!$AJ$2+幕後結果!$AJ$4*幕後結果_最佳化!$V1744)*12/3</f>
        <v>0.36772690925433982</v>
      </c>
      <c r="AI743" s="90">
        <f>(幕後結果!$AK$2+幕後結果!$AK$4*幕後結果_最佳化!$W1744)*12/3</f>
        <v>-0.20363984996807935</v>
      </c>
      <c r="AJ743" s="50"/>
      <c r="AK743" s="50"/>
      <c r="AL743" s="50"/>
      <c r="AM743" s="98">
        <v>742</v>
      </c>
      <c r="AN743" s="116">
        <f t="shared" si="144"/>
        <v>3.4118690185895528E-2</v>
      </c>
      <c r="AO743" s="116">
        <f t="shared" si="145"/>
        <v>8.3919623982116262E-2</v>
      </c>
      <c r="AP743" s="116">
        <f t="shared" si="146"/>
        <v>1.7696244912200114E-2</v>
      </c>
      <c r="AQ743" s="116">
        <f t="shared" si="147"/>
        <v>0.11209313691596515</v>
      </c>
      <c r="AR743" s="116">
        <f t="shared" si="148"/>
        <v>0.1574069515715999</v>
      </c>
      <c r="AS743" s="116">
        <f t="shared" si="149"/>
        <v>0.24498059161929819</v>
      </c>
      <c r="AT743" s="116">
        <f t="shared" si="150"/>
        <v>8.794871916012437E-3</v>
      </c>
      <c r="AU743" s="116">
        <f t="shared" si="151"/>
        <v>5.5672279709357363E-2</v>
      </c>
      <c r="AV743" s="116">
        <f t="shared" si="152"/>
        <v>0.22531847546472181</v>
      </c>
      <c r="AW743" s="116">
        <f t="shared" si="153"/>
        <v>5.9999133722833338E-2</v>
      </c>
      <c r="AX743" s="116">
        <f t="shared" si="154"/>
        <v>1.0000000000000002</v>
      </c>
      <c r="AY743" s="116">
        <f>SUMPRODUCT(AN743:AW743,幕後結果_最佳化!$Z$1005:$AI$1005)</f>
        <v>3.6173370916555231E-2</v>
      </c>
      <c r="AZ743" s="116">
        <f>(SUMPRODUCT(AN743:AW743,MMULT(AN743:AW743,幕後結果!$AB$9:$AK$18)))*252</f>
        <v>5.1312518635747068E-2</v>
      </c>
      <c r="BA743" s="116">
        <f t="shared" si="155"/>
        <v>0.2265226669358876</v>
      </c>
      <c r="BB743" s="92">
        <f t="shared" si="156"/>
        <v>-2.9695169911400515E-2</v>
      </c>
      <c r="BC743" s="50"/>
      <c r="BD743" s="50"/>
    </row>
    <row r="744" spans="1:56">
      <c r="A744" s="85">
        <v>743</v>
      </c>
      <c r="B744" s="116">
        <v>0.64968794105495142</v>
      </c>
      <c r="C744" s="116">
        <v>0.80157667541631739</v>
      </c>
      <c r="D744" s="116">
        <v>0.88757303511183649</v>
      </c>
      <c r="E744" s="116">
        <v>0.60939378128129507</v>
      </c>
      <c r="F744" s="116">
        <v>0.47730741017396316</v>
      </c>
      <c r="G744" s="116">
        <v>5.6249955024627596E-2</v>
      </c>
      <c r="H744" s="116">
        <v>0.18204670548498036</v>
      </c>
      <c r="I744" s="116">
        <v>0.78559222829099662</v>
      </c>
      <c r="J744" s="116">
        <v>0.68960375642850757</v>
      </c>
      <c r="K744" s="94">
        <v>0.54158921890333422</v>
      </c>
      <c r="L744" s="95"/>
      <c r="M744" s="96">
        <v>743</v>
      </c>
      <c r="N744" s="119">
        <v>0.38447810901102825</v>
      </c>
      <c r="O744" s="119">
        <v>0.84726640213861026</v>
      </c>
      <c r="P744" s="119">
        <v>1.213721923125993</v>
      </c>
      <c r="Q744" s="119">
        <v>0.27773936841779556</v>
      </c>
      <c r="R744" s="119">
        <v>-5.6912596090939363E-2</v>
      </c>
      <c r="S744" s="119">
        <v>-1.5870562294851844</v>
      </c>
      <c r="T744" s="119">
        <v>-0.90759277874095712</v>
      </c>
      <c r="U744" s="116">
        <v>0.7912201355777797</v>
      </c>
      <c r="V744" s="116">
        <v>0.4947274997521256</v>
      </c>
      <c r="W744" s="88">
        <v>0.10443825924063754</v>
      </c>
      <c r="X744" s="50"/>
      <c r="Y744" s="89">
        <v>743</v>
      </c>
      <c r="Z744" s="116">
        <f>(幕後結果!$AB$2+幕後結果!$AB$4*幕後結果_最佳化!$N1745)*12/3</f>
        <v>0.42905862389981048</v>
      </c>
      <c r="AA744" s="116">
        <f>(幕後結果!$AC$2+幕後結果!$AC$4*幕後結果_最佳化!$O1745)*12/3</f>
        <v>-0.17691838316825703</v>
      </c>
      <c r="AB744" s="116">
        <f>(幕後結果!$AD$2+幕後結果!$AD$4*幕後結果_最佳化!$P1745)*12/3</f>
        <v>1.715236523968392</v>
      </c>
      <c r="AC744" s="116">
        <f>(幕後結果!$AE$2+幕後結果!$AE$4*幕後結果_最佳化!$Q1745)*12/3</f>
        <v>1.5448823930504936</v>
      </c>
      <c r="AD744" s="116">
        <f>(幕後結果!$AF$2+幕後結果!$AF$4*幕後結果_最佳化!$R1745)*12/3</f>
        <v>0.10125478828673055</v>
      </c>
      <c r="AE744" s="116">
        <f>(幕後結果!$AG$2+幕後結果!$AG$4*幕後結果_最佳化!$S1745)*12/3</f>
        <v>-0.1548041122501489</v>
      </c>
      <c r="AF744" s="116">
        <f>(幕後結果!$AH$2+幕後結果!$AH$4*幕後結果_最佳化!$T1745)*12/3</f>
        <v>0.54318530285370414</v>
      </c>
      <c r="AG744" s="116">
        <f>(幕後結果!$AI$2+幕後結果!$AI$4*幕後結果_最佳化!$U1745)*12/3</f>
        <v>0.11513051051848366</v>
      </c>
      <c r="AH744" s="116">
        <f>(幕後結果!$AJ$2+幕後結果!$AJ$4*幕後結果_最佳化!$V1745)*12/3</f>
        <v>0.87474533811516786</v>
      </c>
      <c r="AI744" s="90">
        <f>(幕後結果!$AK$2+幕後結果!$AK$4*幕後結果_最佳化!$W1745)*12/3</f>
        <v>-0.30146597369172562</v>
      </c>
      <c r="AJ744" s="50"/>
      <c r="AK744" s="50"/>
      <c r="AL744" s="50"/>
      <c r="AM744" s="98">
        <v>743</v>
      </c>
      <c r="AN744" s="116">
        <f t="shared" si="144"/>
        <v>5.225926869363641E-2</v>
      </c>
      <c r="AO744" s="116">
        <f t="shared" si="145"/>
        <v>9.8098307128947487E-2</v>
      </c>
      <c r="AP744" s="116">
        <f t="shared" si="146"/>
        <v>0.20883055149152407</v>
      </c>
      <c r="AQ744" s="116">
        <f t="shared" si="147"/>
        <v>0.12884785822236899</v>
      </c>
      <c r="AR744" s="116">
        <f t="shared" si="148"/>
        <v>1.1749042528883643E-2</v>
      </c>
      <c r="AS744" s="116">
        <f t="shared" si="149"/>
        <v>0.16215825066822256</v>
      </c>
      <c r="AT744" s="116">
        <f t="shared" si="150"/>
        <v>0.21061071469372877</v>
      </c>
      <c r="AU744" s="116">
        <f t="shared" si="151"/>
        <v>3.630625359377268E-2</v>
      </c>
      <c r="AV744" s="116">
        <f t="shared" si="152"/>
        <v>2.7204864383198132E-2</v>
      </c>
      <c r="AW744" s="116">
        <f t="shared" si="153"/>
        <v>6.3934888595717332E-2</v>
      </c>
      <c r="AX744" s="116">
        <f t="shared" si="154"/>
        <v>1</v>
      </c>
      <c r="AY744" s="116">
        <f>SUMPRODUCT(AN744:AW744,幕後結果_最佳化!$Z$1005:$AI$1005)</f>
        <v>0.322264847257756</v>
      </c>
      <c r="AZ744" s="116">
        <f>(SUMPRODUCT(AN744:AW744,MMULT(AN744:AW744,幕後結果!$AB$9:$AK$18)))*252</f>
        <v>4.9743243634179701E-2</v>
      </c>
      <c r="BA744" s="116">
        <f t="shared" si="155"/>
        <v>0.22303193411298683</v>
      </c>
      <c r="BB744" s="92">
        <f t="shared" si="156"/>
        <v>1.2525777905698079</v>
      </c>
      <c r="BC744" s="50"/>
      <c r="BD744" s="50"/>
    </row>
    <row r="745" spans="1:56">
      <c r="A745" s="85">
        <v>744</v>
      </c>
      <c r="B745" s="116">
        <v>0.47839245910629535</v>
      </c>
      <c r="C745" s="116">
        <v>0.89412607092086027</v>
      </c>
      <c r="D745" s="116">
        <v>0.97365498128591499</v>
      </c>
      <c r="E745" s="116">
        <v>2.8011112312511299E-2</v>
      </c>
      <c r="F745" s="116">
        <v>8.5872904161291341E-2</v>
      </c>
      <c r="G745" s="116">
        <v>0.26528058657000719</v>
      </c>
      <c r="H745" s="116">
        <v>0.90329536928101195</v>
      </c>
      <c r="I745" s="116">
        <v>0.40992689592099651</v>
      </c>
      <c r="J745" s="116">
        <v>7.8925682033595956E-2</v>
      </c>
      <c r="K745" s="94">
        <v>0.2828056357002029</v>
      </c>
      <c r="L745" s="95"/>
      <c r="M745" s="96">
        <v>744</v>
      </c>
      <c r="N745" s="119">
        <v>-5.4188581185200917E-2</v>
      </c>
      <c r="O745" s="119">
        <v>1.2487736937752858</v>
      </c>
      <c r="P745" s="119">
        <v>1.9374526388294451</v>
      </c>
      <c r="Q745" s="119">
        <v>-1.9108627229505557</v>
      </c>
      <c r="R745" s="119">
        <v>-1.3666156528206144</v>
      </c>
      <c r="S745" s="119">
        <v>-0.62714960565628308</v>
      </c>
      <c r="T745" s="119">
        <v>1.3005595467481728</v>
      </c>
      <c r="U745" s="116">
        <v>-0.22773303126220884</v>
      </c>
      <c r="V745" s="116">
        <v>-1.412334936791205</v>
      </c>
      <c r="W745" s="88">
        <v>-0.57452694630824042</v>
      </c>
      <c r="X745" s="50"/>
      <c r="Y745" s="89">
        <v>744</v>
      </c>
      <c r="Z745" s="116">
        <f>(幕後結果!$AB$2+幕後結果!$AB$4*幕後結果_最佳化!$N1746)*12/3</f>
        <v>-0.11556817941428509</v>
      </c>
      <c r="AA745" s="116">
        <f>(幕後結果!$AC$2+幕後結果!$AC$4*幕後結果_最佳化!$O1746)*12/3</f>
        <v>0.33827435798997607</v>
      </c>
      <c r="AB745" s="116">
        <f>(幕後結果!$AD$2+幕後結果!$AD$4*幕後結果_最佳化!$P1746)*12/3</f>
        <v>2.2506086562801402</v>
      </c>
      <c r="AC745" s="116">
        <f>(幕後結果!$AE$2+幕後結果!$AE$4*幕後結果_最佳化!$Q1746)*12/3</f>
        <v>0.17176135870398102</v>
      </c>
      <c r="AD745" s="116">
        <f>(幕後結果!$AF$2+幕後結果!$AF$4*幕後結果_最佳化!$R1746)*12/3</f>
        <v>-0.83012696616756332</v>
      </c>
      <c r="AE745" s="116">
        <f>(幕後結果!$AG$2+幕後結果!$AG$4*幕後結果_最佳化!$S1746)*12/3</f>
        <v>-0.64439212156968428</v>
      </c>
      <c r="AF745" s="116">
        <f>(幕後結果!$AH$2+幕後結果!$AH$4*幕後結果_最佳化!$T1746)*12/3</f>
        <v>2.4092272526036256</v>
      </c>
      <c r="AG745" s="116">
        <f>(幕後結果!$AI$2+幕後結果!$AI$4*幕後結果_最佳化!$U1746)*12/3</f>
        <v>-1.4276570175357286</v>
      </c>
      <c r="AH745" s="116">
        <f>(幕後結果!$AJ$2+幕後結果!$AJ$4*幕後結果_最佳化!$V1746)*12/3</f>
        <v>-0.17561978695017377</v>
      </c>
      <c r="AI745" s="90">
        <f>(幕後結果!$AK$2+幕後結果!$AK$4*幕後結果_最佳化!$W1746)*12/3</f>
        <v>-0.92031737414351955</v>
      </c>
      <c r="AJ745" s="50"/>
      <c r="AK745" s="50"/>
      <c r="AL745" s="50"/>
      <c r="AM745" s="98">
        <v>744</v>
      </c>
      <c r="AN745" s="116">
        <f t="shared" si="144"/>
        <v>0.13152655793088</v>
      </c>
      <c r="AO745" s="116">
        <f t="shared" si="145"/>
        <v>7.1297810419929594E-2</v>
      </c>
      <c r="AP745" s="116">
        <f t="shared" si="146"/>
        <v>1.1302472952030602E-3</v>
      </c>
      <c r="AQ745" s="116">
        <f t="shared" si="147"/>
        <v>0.13264064181230004</v>
      </c>
      <c r="AR745" s="116">
        <f t="shared" si="148"/>
        <v>0.13224908207008626</v>
      </c>
      <c r="AS745" s="116">
        <f t="shared" si="149"/>
        <v>0.16062409098846175</v>
      </c>
      <c r="AT745" s="116">
        <f t="shared" si="150"/>
        <v>5.1062423793558583E-2</v>
      </c>
      <c r="AU745" s="116">
        <f t="shared" si="151"/>
        <v>5.998492595924209E-2</v>
      </c>
      <c r="AV745" s="116">
        <f t="shared" si="152"/>
        <v>0.1098015198323503</v>
      </c>
      <c r="AW745" s="116">
        <f t="shared" si="153"/>
        <v>0.14968269989798819</v>
      </c>
      <c r="AX745" s="116">
        <f t="shared" si="154"/>
        <v>0.99999999999999989</v>
      </c>
      <c r="AY745" s="116">
        <f>SUMPRODUCT(AN745:AW745,幕後結果_最佳化!$Z$1005:$AI$1005)</f>
        <v>2.7610205820170625E-2</v>
      </c>
      <c r="AZ745" s="116">
        <f>(SUMPRODUCT(AN745:AW745,MMULT(AN745:AW745,幕後結果!$AB$9:$AK$18)))*252</f>
        <v>4.5157305914092019E-2</v>
      </c>
      <c r="BA745" s="116">
        <f t="shared" si="155"/>
        <v>0.21250248448922196</v>
      </c>
      <c r="BB745" s="92">
        <f t="shared" si="156"/>
        <v>-7.1951131378912736E-2</v>
      </c>
      <c r="BC745" s="50"/>
      <c r="BD745" s="50"/>
    </row>
    <row r="746" spans="1:56">
      <c r="A746" s="85">
        <v>745</v>
      </c>
      <c r="B746" s="116">
        <v>0.6868529519151958</v>
      </c>
      <c r="C746" s="116">
        <v>0.40108540785979829</v>
      </c>
      <c r="D746" s="116">
        <v>5.992090898264002E-2</v>
      </c>
      <c r="E746" s="116">
        <v>0.42433354142698798</v>
      </c>
      <c r="F746" s="116">
        <v>0.9314932162780285</v>
      </c>
      <c r="G746" s="116">
        <v>0.6460798419425049</v>
      </c>
      <c r="H746" s="116">
        <v>0.73807641320089945</v>
      </c>
      <c r="I746" s="116">
        <v>0.45435939301918182</v>
      </c>
      <c r="J746" s="116">
        <v>0.25896888209396485</v>
      </c>
      <c r="K746" s="94">
        <v>0.88543323590658174</v>
      </c>
      <c r="L746" s="95"/>
      <c r="M746" s="96">
        <v>745</v>
      </c>
      <c r="N746" s="119">
        <v>0.48694953199655006</v>
      </c>
      <c r="O746" s="119">
        <v>-0.25053865442111595</v>
      </c>
      <c r="P746" s="119">
        <v>-1.5554378819013985</v>
      </c>
      <c r="Q746" s="119">
        <v>-0.19081940778880443</v>
      </c>
      <c r="R746" s="119">
        <v>1.4870047082286046</v>
      </c>
      <c r="S746" s="119">
        <v>0.3747581836166814</v>
      </c>
      <c r="T746" s="119">
        <v>0.63742634335857296</v>
      </c>
      <c r="U746" s="116">
        <v>-0.11465474437842169</v>
      </c>
      <c r="V746" s="116">
        <v>-0.64652754520556988</v>
      </c>
      <c r="W746" s="88">
        <v>1.2025938514328558</v>
      </c>
      <c r="X746" s="50"/>
      <c r="Y746" s="89">
        <v>745</v>
      </c>
      <c r="Z746" s="116">
        <f>(幕後結果!$AB$2+幕後結果!$AB$4*幕後結果_最佳化!$N1747)*12/3</f>
        <v>0.55628205977702816</v>
      </c>
      <c r="AA746" s="116">
        <f>(幕後結果!$AC$2+幕後結果!$AC$4*幕後結果_最佳化!$O1747)*12/3</f>
        <v>-1.6808705743855097</v>
      </c>
      <c r="AB746" s="116">
        <f>(幕後結果!$AD$2+幕後結果!$AD$4*幕後結果_最佳化!$P1747)*12/3</f>
        <v>-0.7633403257300414</v>
      </c>
      <c r="AC746" s="116">
        <f>(幕後結果!$AE$2+幕後結果!$AE$4*幕後結果_最佳化!$Q1747)*12/3</f>
        <v>0.36846723676287513</v>
      </c>
      <c r="AD746" s="116">
        <f>(幕後結果!$AF$2+幕後結果!$AF$4*幕後結果_最佳化!$R1747)*12/3</f>
        <v>0.70689523592992487</v>
      </c>
      <c r="AE746" s="116">
        <f>(幕後結果!$AG$2+幕後結果!$AG$4*幕後結果_最佳化!$S1747)*12/3</f>
        <v>0.39647344327693473</v>
      </c>
      <c r="AF746" s="116">
        <f>(幕後結果!$AH$2+幕後結果!$AH$4*幕後結果_最佳化!$T1747)*12/3</f>
        <v>2.0990898994898148</v>
      </c>
      <c r="AG746" s="116">
        <f>(幕後結果!$AI$2+幕後結果!$AI$4*幕後結果_最佳化!$U1747)*12/3</f>
        <v>-0.42923894852234951</v>
      </c>
      <c r="AH746" s="116">
        <f>(幕後結果!$AJ$2+幕後結果!$AJ$4*幕後結果_最佳化!$V1747)*12/3</f>
        <v>-0.2482094376991808</v>
      </c>
      <c r="AI746" s="90">
        <f>(幕後結果!$AK$2+幕後結果!$AK$4*幕後結果_最佳化!$W1747)*12/3</f>
        <v>0.45088158618733126</v>
      </c>
      <c r="AJ746" s="50"/>
      <c r="AK746" s="50"/>
      <c r="AL746" s="50"/>
      <c r="AM746" s="98">
        <v>745</v>
      </c>
      <c r="AN746" s="116">
        <f t="shared" si="144"/>
        <v>0.11951130489881408</v>
      </c>
      <c r="AO746" s="116">
        <f t="shared" si="145"/>
        <v>0.11625661827348756</v>
      </c>
      <c r="AP746" s="116">
        <f t="shared" si="146"/>
        <v>8.2112624973731146E-2</v>
      </c>
      <c r="AQ746" s="116">
        <f t="shared" si="147"/>
        <v>8.3269382612537274E-2</v>
      </c>
      <c r="AR746" s="116">
        <f t="shared" si="148"/>
        <v>0.13726527905878111</v>
      </c>
      <c r="AS746" s="116">
        <f t="shared" si="149"/>
        <v>0.13577338757651938</v>
      </c>
      <c r="AT746" s="116">
        <f t="shared" si="150"/>
        <v>6.3284150557528979E-2</v>
      </c>
      <c r="AU746" s="116">
        <f t="shared" si="151"/>
        <v>0.11099508005971354</v>
      </c>
      <c r="AV746" s="116">
        <f t="shared" si="152"/>
        <v>3.2618809925305609E-2</v>
      </c>
      <c r="AW746" s="116">
        <f t="shared" si="153"/>
        <v>0.11891336206358107</v>
      </c>
      <c r="AX746" s="116">
        <f t="shared" si="154"/>
        <v>0.99999999999999978</v>
      </c>
      <c r="AY746" s="116">
        <f>SUMPRODUCT(AN746:AW746,幕後結果_最佳化!$Z$1005:$AI$1005)</f>
        <v>-7.5392170229687472E-2</v>
      </c>
      <c r="AZ746" s="116">
        <f>(SUMPRODUCT(AN746:AW746,MMULT(AN746:AW746,幕後結果!$AB$9:$AK$18)))*252</f>
        <v>4.6622047505345036E-2</v>
      </c>
      <c r="BA746" s="116">
        <f t="shared" si="155"/>
        <v>0.21592139195861312</v>
      </c>
      <c r="BB746" s="92">
        <f t="shared" si="156"/>
        <v>-0.54784831255793864</v>
      </c>
      <c r="BC746" s="50"/>
      <c r="BD746" s="50"/>
    </row>
    <row r="747" spans="1:56">
      <c r="A747" s="85">
        <v>746</v>
      </c>
      <c r="B747" s="116">
        <v>0.10034698800033515</v>
      </c>
      <c r="C747" s="116">
        <v>8.0875480877715455E-2</v>
      </c>
      <c r="D747" s="116">
        <v>0.73979412574593928</v>
      </c>
      <c r="E747" s="116">
        <v>0.45025431208186029</v>
      </c>
      <c r="F747" s="116">
        <v>0.94193737102194408</v>
      </c>
      <c r="G747" s="116">
        <v>0.98616558916261265</v>
      </c>
      <c r="H747" s="116">
        <v>0.10211792559562616</v>
      </c>
      <c r="I747" s="116">
        <v>0.65150688373914178</v>
      </c>
      <c r="J747" s="116">
        <v>0.10068879967038713</v>
      </c>
      <c r="K747" s="94">
        <v>0.56237111586802202</v>
      </c>
      <c r="L747" s="95"/>
      <c r="M747" s="96">
        <v>746</v>
      </c>
      <c r="N747" s="119">
        <v>-1.2795769065356291</v>
      </c>
      <c r="O747" s="119">
        <v>-1.3992068542796157</v>
      </c>
      <c r="P747" s="119">
        <v>0.64271083597284395</v>
      </c>
      <c r="Q747" s="119">
        <v>-0.12501885393197187</v>
      </c>
      <c r="R747" s="119">
        <v>1.5712471240877603</v>
      </c>
      <c r="S747" s="119">
        <v>2.2019502670568047</v>
      </c>
      <c r="T747" s="119">
        <v>-1.2695755838394998</v>
      </c>
      <c r="U747" s="116">
        <v>0.38939194125440857</v>
      </c>
      <c r="V747" s="116">
        <v>-1.2776365714859517</v>
      </c>
      <c r="W747" s="88">
        <v>0.15698360619325763</v>
      </c>
      <c r="X747" s="50"/>
      <c r="Y747" s="89">
        <v>746</v>
      </c>
      <c r="Z747" s="116">
        <f>(幕後結果!$AB$2+幕後結果!$AB$4*幕後結果_最佳化!$N1748)*12/3</f>
        <v>-1.6369495410934161</v>
      </c>
      <c r="AA747" s="116">
        <f>(幕後結果!$AC$2+幕後結果!$AC$4*幕後結果_最佳化!$O1748)*12/3</f>
        <v>-3.4173039034364994</v>
      </c>
      <c r="AB747" s="116">
        <f>(幕後結果!$AD$2+幕後結果!$AD$4*幕後結果_最佳化!$P1748)*12/3</f>
        <v>0.49142804081938407</v>
      </c>
      <c r="AC747" s="116">
        <f>(幕後結果!$AE$2+幕後結果!$AE$4*幕後結果_最佳化!$Q1748)*12/3</f>
        <v>0.63039915274795</v>
      </c>
      <c r="AD747" s="116">
        <f>(幕後結果!$AF$2+幕後結果!$AF$4*幕後結果_最佳化!$R1748)*12/3</f>
        <v>0.92423862863119588</v>
      </c>
      <c r="AE747" s="116">
        <f>(幕後結果!$AG$2+幕後結果!$AG$4*幕後結果_最佳化!$S1748)*12/3</f>
        <v>1.5082387940609852</v>
      </c>
      <c r="AF747" s="116">
        <f>(幕後結果!$AH$2+幕後結果!$AH$4*幕後結果_最佳化!$T1748)*12/3</f>
        <v>4.608523730110492E-2</v>
      </c>
      <c r="AG747" s="116">
        <f>(幕後結果!$AI$2+幕後結果!$AI$4*幕後結果_最佳化!$U1748)*12/3</f>
        <v>-0.62037087970919891</v>
      </c>
      <c r="AH747" s="116">
        <f>(幕後結果!$AJ$2+幕後結果!$AJ$4*幕後結果_最佳化!$V1748)*12/3</f>
        <v>-1.4737162534236867</v>
      </c>
      <c r="AI747" s="90">
        <f>(幕後結果!$AK$2+幕後結果!$AK$4*幕後結果_最佳化!$W1748)*12/3</f>
        <v>-0.51606535884779314</v>
      </c>
      <c r="AJ747" s="50"/>
      <c r="AK747" s="50"/>
      <c r="AL747" s="50"/>
      <c r="AM747" s="98">
        <v>746</v>
      </c>
      <c r="AN747" s="116">
        <f t="shared" si="144"/>
        <v>1.2541334557033932E-2</v>
      </c>
      <c r="AO747" s="116">
        <f t="shared" si="145"/>
        <v>2.2209667262700995E-2</v>
      </c>
      <c r="AP747" s="116">
        <f t="shared" si="146"/>
        <v>9.1949640780774403E-2</v>
      </c>
      <c r="AQ747" s="116">
        <f t="shared" si="147"/>
        <v>0.1511845547457473</v>
      </c>
      <c r="AR747" s="116">
        <f t="shared" si="148"/>
        <v>0.12718234738032466</v>
      </c>
      <c r="AS747" s="116">
        <f t="shared" si="149"/>
        <v>0.13972524929701152</v>
      </c>
      <c r="AT747" s="116">
        <f t="shared" si="150"/>
        <v>0.11215036883618107</v>
      </c>
      <c r="AU747" s="116">
        <f t="shared" si="151"/>
        <v>9.2877612013358216E-2</v>
      </c>
      <c r="AV747" s="116">
        <f t="shared" si="152"/>
        <v>0.17124057704618523</v>
      </c>
      <c r="AW747" s="116">
        <f t="shared" si="153"/>
        <v>7.8938648080682738E-2</v>
      </c>
      <c r="AX747" s="116">
        <f t="shared" si="154"/>
        <v>1</v>
      </c>
      <c r="AY747" s="116">
        <f>SUMPRODUCT(AN747:AW747,幕後結果_最佳化!$Z$1005:$AI$1005)</f>
        <v>0.22751369750663392</v>
      </c>
      <c r="AZ747" s="116">
        <f>(SUMPRODUCT(AN747:AW747,MMULT(AN747:AW747,幕後結果!$AB$9:$AK$18)))*252</f>
        <v>4.0584459270343265E-2</v>
      </c>
      <c r="BA747" s="116">
        <f t="shared" si="155"/>
        <v>0.20145584943193698</v>
      </c>
      <c r="BB747" s="92">
        <f t="shared" si="156"/>
        <v>0.9163978014398968</v>
      </c>
      <c r="BC747" s="50"/>
      <c r="BD747" s="50"/>
    </row>
    <row r="748" spans="1:56">
      <c r="A748" s="85">
        <v>747</v>
      </c>
      <c r="B748" s="116">
        <v>0.66992445171738968</v>
      </c>
      <c r="C748" s="116">
        <v>0.37602750879400726</v>
      </c>
      <c r="D748" s="116">
        <v>0.64784743875158646</v>
      </c>
      <c r="E748" s="116">
        <v>0.71337091584505119</v>
      </c>
      <c r="F748" s="116">
        <v>0.6973898499719775</v>
      </c>
      <c r="G748" s="116">
        <v>0.75141374883082124</v>
      </c>
      <c r="H748" s="116">
        <v>0.8700742633959393</v>
      </c>
      <c r="I748" s="116">
        <v>2.2963451506293753E-2</v>
      </c>
      <c r="J748" s="116">
        <v>0.83307930590023838</v>
      </c>
      <c r="K748" s="94">
        <v>5.588982814674659E-2</v>
      </c>
      <c r="L748" s="95"/>
      <c r="M748" s="96">
        <v>747</v>
      </c>
      <c r="N748" s="119">
        <v>0.43970456403205999</v>
      </c>
      <c r="O748" s="119">
        <v>-0.31593082070143996</v>
      </c>
      <c r="P748" s="119">
        <v>0.37951546479104847</v>
      </c>
      <c r="Q748" s="119">
        <v>0.56325953478904167</v>
      </c>
      <c r="R748" s="119">
        <v>0.51690811851785734</v>
      </c>
      <c r="S748" s="119">
        <v>0.67894533008175284</v>
      </c>
      <c r="T748" s="119">
        <v>1.1267422507655924</v>
      </c>
      <c r="U748" s="116">
        <v>-1.9960644955508544</v>
      </c>
      <c r="V748" s="116">
        <v>0.96640534967990899</v>
      </c>
      <c r="W748" s="88">
        <v>-1.5902447090361922</v>
      </c>
      <c r="X748" s="50"/>
      <c r="Y748" s="89">
        <v>747</v>
      </c>
      <c r="Z748" s="116">
        <f>(幕後結果!$AB$2+幕後結果!$AB$4*幕後結果_最佳化!$N1749)*12/3</f>
        <v>0.49762505104981686</v>
      </c>
      <c r="AA748" s="116">
        <f>(幕後結果!$AC$2+幕後結果!$AC$4*幕後結果_最佳化!$O1749)*12/3</f>
        <v>-1.7750906309473438</v>
      </c>
      <c r="AB748" s="116">
        <f>(幕後結果!$AD$2+幕後結果!$AD$4*幕後結果_最佳化!$P1749)*12/3</f>
        <v>0.89135273348219535</v>
      </c>
      <c r="AC748" s="116">
        <f>(幕後結果!$AE$2+幕後結果!$AE$4*幕後結果_最佳化!$Q1749)*12/3</f>
        <v>1.3573030442829406</v>
      </c>
      <c r="AD748" s="116">
        <f>(幕後結果!$AF$2+幕後結果!$AF$4*幕後結果_最佳化!$R1749)*12/3</f>
        <v>0.29984532562849964</v>
      </c>
      <c r="AE748" s="116">
        <f>(幕後結果!$AG$2+幕後結果!$AG$4*幕後結果_最佳化!$S1749)*12/3</f>
        <v>1.2699230410081619</v>
      </c>
      <c r="AF748" s="116">
        <f>(幕後結果!$AH$2+幕後結果!$AH$4*幕後結果_最佳化!$T1749)*12/3</f>
        <v>2.3825002447168946</v>
      </c>
      <c r="AG748" s="116">
        <f>(幕後結果!$AI$2+幕後結果!$AI$4*幕後結果_最佳化!$U1749)*12/3</f>
        <v>-2.7901085627281907</v>
      </c>
      <c r="AH748" s="116">
        <f>(幕後結果!$AJ$2+幕後結果!$AJ$4*幕後結果_最佳化!$V1749)*12/3</f>
        <v>0.8599067530534219</v>
      </c>
      <c r="AI748" s="90">
        <f>(幕後結果!$AK$2+幕後結果!$AK$4*幕後結果_最佳化!$W1749)*12/3</f>
        <v>-0.85444221094447181</v>
      </c>
      <c r="AJ748" s="50"/>
      <c r="AK748" s="50"/>
      <c r="AL748" s="50"/>
      <c r="AM748" s="98">
        <v>747</v>
      </c>
      <c r="AN748" s="116">
        <f t="shared" si="144"/>
        <v>7.1673430148015013E-2</v>
      </c>
      <c r="AO748" s="116">
        <f t="shared" si="145"/>
        <v>2.0447779066555021E-2</v>
      </c>
      <c r="AP748" s="116">
        <f t="shared" si="146"/>
        <v>0.15242743410594692</v>
      </c>
      <c r="AQ748" s="116">
        <f t="shared" si="147"/>
        <v>0.1737086969964243</v>
      </c>
      <c r="AR748" s="116">
        <f t="shared" si="148"/>
        <v>0.16545511874902583</v>
      </c>
      <c r="AS748" s="116">
        <f t="shared" si="149"/>
        <v>0.15734507024752764</v>
      </c>
      <c r="AT748" s="116">
        <f t="shared" si="150"/>
        <v>4.2362188051462996E-2</v>
      </c>
      <c r="AU748" s="116">
        <f t="shared" si="151"/>
        <v>8.4277845295879603E-2</v>
      </c>
      <c r="AV748" s="116">
        <f t="shared" si="152"/>
        <v>1.7525931434397693E-2</v>
      </c>
      <c r="AW748" s="116">
        <f t="shared" si="153"/>
        <v>0.11477650590476508</v>
      </c>
      <c r="AX748" s="116">
        <f t="shared" si="154"/>
        <v>1.0000000000000002</v>
      </c>
      <c r="AY748" s="116">
        <f>SUMPRODUCT(AN748:AW748,幕後結果_最佳化!$Z$1005:$AI$1005)</f>
        <v>0.1702621480650045</v>
      </c>
      <c r="AZ748" s="116">
        <f>(SUMPRODUCT(AN748:AW748,MMULT(AN748:AW748,幕後結果!$AB$9:$AK$18)))*252</f>
        <v>4.3354022145678572E-2</v>
      </c>
      <c r="BA748" s="116">
        <f t="shared" si="155"/>
        <v>0.20821628693663369</v>
      </c>
      <c r="BB748" s="92">
        <f t="shared" si="156"/>
        <v>0.61168196752910375</v>
      </c>
      <c r="BC748" s="50"/>
      <c r="BD748" s="50"/>
    </row>
    <row r="749" spans="1:56">
      <c r="A749" s="85">
        <v>748</v>
      </c>
      <c r="B749" s="116">
        <v>0.55965075318801683</v>
      </c>
      <c r="C749" s="116">
        <v>0.29962380929638366</v>
      </c>
      <c r="D749" s="116">
        <v>0.98690771572718794</v>
      </c>
      <c r="E749" s="116">
        <v>0.60384604781230977</v>
      </c>
      <c r="F749" s="116">
        <v>4.3276424822509041E-2</v>
      </c>
      <c r="G749" s="116">
        <v>0.1779389221779677</v>
      </c>
      <c r="H749" s="116">
        <v>0.71106135504664802</v>
      </c>
      <c r="I749" s="116">
        <v>0.80420474525688834</v>
      </c>
      <c r="J749" s="116">
        <v>0.28553027650619289</v>
      </c>
      <c r="K749" s="94">
        <v>3.8834333741432081E-2</v>
      </c>
      <c r="L749" s="95"/>
      <c r="M749" s="96">
        <v>748</v>
      </c>
      <c r="N749" s="119">
        <v>0.15008380927220594</v>
      </c>
      <c r="O749" s="119">
        <v>-0.52548278343815435</v>
      </c>
      <c r="P749" s="119">
        <v>2.2234634023979831</v>
      </c>
      <c r="Q749" s="119">
        <v>0.26331486352776562</v>
      </c>
      <c r="R749" s="119">
        <v>-1.7138686619180175</v>
      </c>
      <c r="S749" s="119">
        <v>-0.92324825995458215</v>
      </c>
      <c r="T749" s="119">
        <v>0.55648800829415235</v>
      </c>
      <c r="U749" s="116">
        <v>0.85673653069912492</v>
      </c>
      <c r="V749" s="116">
        <v>-0.56649025888393389</v>
      </c>
      <c r="W749" s="88">
        <v>-1.7643761701073792</v>
      </c>
      <c r="X749" s="50"/>
      <c r="Y749" s="89">
        <v>748</v>
      </c>
      <c r="Z749" s="116">
        <f>(幕後結果!$AB$2+幕後結果!$AB$4*幕後結果_最佳化!$N1750)*12/3</f>
        <v>0.1380462880310997</v>
      </c>
      <c r="AA749" s="116">
        <f>(幕後結果!$AC$2+幕後結果!$AC$4*幕後結果_最佳化!$O1750)*12/3</f>
        <v>-2.0890322383822575</v>
      </c>
      <c r="AB749" s="116">
        <f>(幕後結果!$AD$2+幕後結果!$AD$4*幕後結果_最佳化!$P1750)*12/3</f>
        <v>2.379599553920424</v>
      </c>
      <c r="AC749" s="116">
        <f>(幕後結果!$AE$2+幕後結果!$AE$4*幕後結果_最佳化!$Q1750)*12/3</f>
        <v>1.5209761691317947</v>
      </c>
      <c r="AD749" s="116">
        <f>(幕後結果!$AF$2+幕後結果!$AF$4*幕後結果_最佳化!$R1750)*12/3</f>
        <v>-1.0580553465261879</v>
      </c>
      <c r="AE749" s="116">
        <f>(幕後結果!$AG$2+幕後結果!$AG$4*幕後結果_最佳化!$S1750)*12/3</f>
        <v>-5.6570763569570692E-2</v>
      </c>
      <c r="AF749" s="116">
        <f>(幕後結果!$AH$2+幕後結果!$AH$4*幕後結果_最佳化!$T1750)*12/3</f>
        <v>1.5261688900541734</v>
      </c>
      <c r="AG749" s="116">
        <f>(幕後結果!$AI$2+幕後結果!$AI$4*幕後結果_最佳化!$U1750)*12/3</f>
        <v>-0.10093017559851047</v>
      </c>
      <c r="AH749" s="116">
        <f>(幕後結果!$AJ$2+幕後結果!$AJ$4*幕後結果_最佳化!$V1750)*12/3</f>
        <v>-7.9215831310384788E-2</v>
      </c>
      <c r="AI749" s="90">
        <f>(幕後結果!$AK$2+幕後結果!$AK$4*幕後結果_最佳化!$W1750)*12/3</f>
        <v>-1.5614664385967167</v>
      </c>
      <c r="AJ749" s="50"/>
      <c r="AK749" s="50"/>
      <c r="AL749" s="50"/>
      <c r="AM749" s="98">
        <v>748</v>
      </c>
      <c r="AN749" s="116">
        <f t="shared" si="144"/>
        <v>0.10605619387886669</v>
      </c>
      <c r="AO749" s="116">
        <f t="shared" si="145"/>
        <v>7.4158222888894454E-2</v>
      </c>
      <c r="AP749" s="116">
        <f t="shared" si="146"/>
        <v>0.13110769549425855</v>
      </c>
      <c r="AQ749" s="116">
        <f t="shared" si="147"/>
        <v>2.6560081740389405E-2</v>
      </c>
      <c r="AR749" s="116">
        <f t="shared" si="148"/>
        <v>0.12145880278521252</v>
      </c>
      <c r="AS749" s="116">
        <f t="shared" si="149"/>
        <v>8.6729238412469864E-2</v>
      </c>
      <c r="AT749" s="116">
        <f t="shared" si="150"/>
        <v>0.11357208423275535</v>
      </c>
      <c r="AU749" s="116">
        <f t="shared" si="151"/>
        <v>0.1321447636547132</v>
      </c>
      <c r="AV749" s="116">
        <f t="shared" si="152"/>
        <v>7.2158434236480842E-2</v>
      </c>
      <c r="AW749" s="116">
        <f t="shared" si="153"/>
        <v>0.13605448267595904</v>
      </c>
      <c r="AX749" s="116">
        <f t="shared" si="154"/>
        <v>0.99999999999999978</v>
      </c>
      <c r="AY749" s="116">
        <f>SUMPRODUCT(AN749:AW749,幕後結果_最佳化!$Z$1005:$AI$1005)</f>
        <v>-2.4780547279527908E-2</v>
      </c>
      <c r="AZ749" s="116">
        <f>(SUMPRODUCT(AN749:AW749,MMULT(AN749:AW749,幕後結果!$AB$9:$AK$18)))*252</f>
        <v>4.5281622881581343E-2</v>
      </c>
      <c r="BA749" s="116">
        <f t="shared" si="155"/>
        <v>0.21279479054145414</v>
      </c>
      <c r="BB749" s="92">
        <f t="shared" si="156"/>
        <v>-0.31805547075337443</v>
      </c>
      <c r="BC749" s="50"/>
      <c r="BD749" s="50"/>
    </row>
    <row r="750" spans="1:56">
      <c r="A750" s="85">
        <v>749</v>
      </c>
      <c r="B750" s="116">
        <v>0.11852036856600345</v>
      </c>
      <c r="C750" s="116">
        <v>0.56121637308389682</v>
      </c>
      <c r="D750" s="116">
        <v>0.78319679882912951</v>
      </c>
      <c r="E750" s="116">
        <v>0.56805848881891507</v>
      </c>
      <c r="F750" s="116">
        <v>0.25683403205957056</v>
      </c>
      <c r="G750" s="116">
        <v>0.68026511342557217</v>
      </c>
      <c r="H750" s="116">
        <v>0.74396792813787815</v>
      </c>
      <c r="I750" s="116">
        <v>0.79653978754920018</v>
      </c>
      <c r="J750" s="116">
        <v>0.2483856437721661</v>
      </c>
      <c r="K750" s="94">
        <v>0.39208313530839245</v>
      </c>
      <c r="L750" s="95"/>
      <c r="M750" s="96">
        <v>749</v>
      </c>
      <c r="N750" s="119">
        <v>-1.1824158500535773</v>
      </c>
      <c r="O750" s="119">
        <v>0.15405387831841708</v>
      </c>
      <c r="P750" s="119">
        <v>0.78303526715691496</v>
      </c>
      <c r="Q750" s="119">
        <v>0.17143336405462981</v>
      </c>
      <c r="R750" s="119">
        <v>-0.6531368397761953</v>
      </c>
      <c r="S750" s="119">
        <v>0.4684402736743794</v>
      </c>
      <c r="T750" s="119">
        <v>0.65562700790697759</v>
      </c>
      <c r="U750" s="116">
        <v>0.82932518243145747</v>
      </c>
      <c r="V750" s="116">
        <v>-0.67957865698231246</v>
      </c>
      <c r="W750" s="88">
        <v>-0.27389375541193878</v>
      </c>
      <c r="X750" s="50"/>
      <c r="Y750" s="89">
        <v>749</v>
      </c>
      <c r="Z750" s="116">
        <f>(幕後結果!$AB$2+幕後結果!$AB$4*幕後結果_最佳化!$N1751)*12/3</f>
        <v>-1.5163191928561952</v>
      </c>
      <c r="AA750" s="116">
        <f>(幕後結果!$AC$2+幕後結果!$AC$4*幕後結果_最佳化!$O1751)*12/3</f>
        <v>-1.2683554925925902</v>
      </c>
      <c r="AB750" s="116">
        <f>(幕後結果!$AD$2+幕後結果!$AD$4*幕後結果_最佳化!$P1751)*12/3</f>
        <v>0.79996080141480552</v>
      </c>
      <c r="AC750" s="116">
        <f>(幕後結果!$AE$2+幕後結果!$AE$4*幕後結果_最佳化!$Q1751)*12/3</f>
        <v>1.1529911520216682</v>
      </c>
      <c r="AD750" s="116">
        <f>(幕後結果!$AF$2+幕後結果!$AF$4*幕後結果_最佳化!$R1751)*12/3</f>
        <v>-0.36653105439336953</v>
      </c>
      <c r="AE750" s="116">
        <f>(幕後結果!$AG$2+幕後結果!$AG$4*幕後結果_最佳化!$S1751)*12/3</f>
        <v>0.63640173775616082</v>
      </c>
      <c r="AF750" s="116">
        <f>(幕後結果!$AH$2+幕後結果!$AH$4*幕後結果_最佳化!$T1751)*12/3</f>
        <v>1.3855225009518506</v>
      </c>
      <c r="AG750" s="116">
        <f>(幕後結果!$AI$2+幕後結果!$AI$4*幕後結果_最佳化!$U1751)*12/3</f>
        <v>-0.58961168245407114</v>
      </c>
      <c r="AH750" s="116">
        <f>(幕後結果!$AJ$2+幕後結果!$AJ$4*幕後結果_最佳化!$V1751)*12/3</f>
        <v>-0.26826157417518365</v>
      </c>
      <c r="AI750" s="90">
        <f>(幕後結果!$AK$2+幕後結果!$AK$4*幕後結果_最佳化!$W1751)*12/3</f>
        <v>-0.83447866977275054</v>
      </c>
      <c r="AJ750" s="50"/>
      <c r="AK750" s="50"/>
      <c r="AL750" s="50"/>
      <c r="AM750" s="98">
        <v>749</v>
      </c>
      <c r="AN750" s="116">
        <f t="shared" si="144"/>
        <v>2.8760228813933995E-2</v>
      </c>
      <c r="AO750" s="116">
        <f t="shared" si="145"/>
        <v>0.12990107000246301</v>
      </c>
      <c r="AP750" s="116">
        <f t="shared" si="146"/>
        <v>5.0827342090122872E-2</v>
      </c>
      <c r="AQ750" s="116">
        <f t="shared" si="147"/>
        <v>0.24198815255001477</v>
      </c>
      <c r="AR750" s="116">
        <f t="shared" si="148"/>
        <v>6.3184126429599169E-2</v>
      </c>
      <c r="AS750" s="116">
        <f t="shared" si="149"/>
        <v>6.230735241461352E-2</v>
      </c>
      <c r="AT750" s="116">
        <f t="shared" si="150"/>
        <v>4.5613249156072636E-2</v>
      </c>
      <c r="AU750" s="116">
        <f t="shared" si="151"/>
        <v>7.1765895451576009E-2</v>
      </c>
      <c r="AV750" s="116">
        <f t="shared" si="152"/>
        <v>0.19882025895828651</v>
      </c>
      <c r="AW750" s="116">
        <f t="shared" si="153"/>
        <v>0.10683232413331741</v>
      </c>
      <c r="AX750" s="116">
        <f t="shared" si="154"/>
        <v>0.99999999999999989</v>
      </c>
      <c r="AY750" s="116">
        <f>SUMPRODUCT(AN750:AW750,幕後結果_最佳化!$Z$1005:$AI$1005)</f>
        <v>5.5952676560395001E-2</v>
      </c>
      <c r="AZ750" s="116">
        <f>(SUMPRODUCT(AN750:AW750,MMULT(AN750:AW750,幕後結果!$AB$9:$AK$18)))*252</f>
        <v>4.6428524823390369E-2</v>
      </c>
      <c r="BA750" s="116">
        <f t="shared" si="155"/>
        <v>0.21547279369653694</v>
      </c>
      <c r="BB750" s="92">
        <f t="shared" si="156"/>
        <v>6.0576912455954209E-2</v>
      </c>
      <c r="BC750" s="50"/>
      <c r="BD750" s="50"/>
    </row>
    <row r="751" spans="1:56">
      <c r="A751" s="85">
        <v>750</v>
      </c>
      <c r="B751" s="116">
        <v>0.32995164549955791</v>
      </c>
      <c r="C751" s="116">
        <v>0.30453020227614092</v>
      </c>
      <c r="D751" s="116">
        <v>0.3505237993407091</v>
      </c>
      <c r="E751" s="116">
        <v>0.79224142440772116</v>
      </c>
      <c r="F751" s="116">
        <v>0.98516156208422356</v>
      </c>
      <c r="G751" s="116">
        <v>0.32010127313342474</v>
      </c>
      <c r="H751" s="116">
        <v>5.2583285108314115E-3</v>
      </c>
      <c r="I751" s="116">
        <v>4.3651855031353604E-2</v>
      </c>
      <c r="J751" s="116">
        <v>0.5524841898001529</v>
      </c>
      <c r="K751" s="94">
        <v>2.8282351789400195E-2</v>
      </c>
      <c r="L751" s="95"/>
      <c r="M751" s="96">
        <v>750</v>
      </c>
      <c r="N751" s="119">
        <v>-0.44004669070985303</v>
      </c>
      <c r="O751" s="119">
        <v>-0.51141512736610262</v>
      </c>
      <c r="P751" s="119">
        <v>-0.38390670219258916</v>
      </c>
      <c r="Q751" s="119">
        <v>0.81422310555181643</v>
      </c>
      <c r="R751" s="119">
        <v>2.1743764418545735</v>
      </c>
      <c r="S751" s="119">
        <v>-0.46741562426006367</v>
      </c>
      <c r="T751" s="119">
        <v>-2.5583619394794423</v>
      </c>
      <c r="U751" s="116">
        <v>-1.7097954209841697</v>
      </c>
      <c r="V751" s="116">
        <v>0.13194016353587232</v>
      </c>
      <c r="W751" s="88">
        <v>-1.9066594317285266</v>
      </c>
      <c r="X751" s="50"/>
      <c r="Y751" s="89">
        <v>750</v>
      </c>
      <c r="Z751" s="116">
        <f>(幕後結果!$AB$2+幕後結果!$AB$4*幕後結果_最佳化!$N1752)*12/3</f>
        <v>-0.59463046843656175</v>
      </c>
      <c r="AA751" s="116">
        <f>(幕後結果!$AC$2+幕後結果!$AC$4*幕後結果_最佳化!$O1752)*12/3</f>
        <v>-2.1209195144054069</v>
      </c>
      <c r="AB751" s="116">
        <f>(幕後結果!$AD$2+幕後結果!$AD$4*幕後結果_最佳化!$P1752)*12/3</f>
        <v>-5.4547826214656925E-2</v>
      </c>
      <c r="AC751" s="116">
        <f>(幕後結果!$AE$2+幕後結果!$AE$4*幕後結果_最佳化!$Q1752)*12/3</f>
        <v>1.2730973034402466</v>
      </c>
      <c r="AD751" s="116">
        <f>(幕後結果!$AF$2+幕後結果!$AF$4*幕後結果_最佳化!$R1752)*12/3</f>
        <v>1.373479778699046</v>
      </c>
      <c r="AE751" s="116">
        <f>(幕後結果!$AG$2+幕後結果!$AG$4*幕後結果_最佳化!$S1752)*12/3</f>
        <v>0.35466072437135931</v>
      </c>
      <c r="AF751" s="116">
        <f>(幕後結果!$AH$2+幕後結果!$AH$4*幕後結果_最佳化!$T1752)*12/3</f>
        <v>-0.87611272043411181</v>
      </c>
      <c r="AG751" s="116">
        <f>(幕後結果!$AI$2+幕後結果!$AI$4*幕後結果_最佳化!$U1752)*12/3</f>
        <v>-2.7019896463652451</v>
      </c>
      <c r="AH751" s="116">
        <f>(幕後結果!$AJ$2+幕後結果!$AJ$4*幕後結果_最佳化!$V1752)*12/3</f>
        <v>-0.56758402312367062</v>
      </c>
      <c r="AI751" s="90">
        <f>(幕後結果!$AK$2+幕後結果!$AK$4*幕後結果_最佳化!$W1752)*12/3</f>
        <v>-1.2577349745730328</v>
      </c>
      <c r="AJ751" s="50"/>
      <c r="AK751" s="50"/>
      <c r="AL751" s="50"/>
      <c r="AM751" s="98">
        <v>750</v>
      </c>
      <c r="AN751" s="116">
        <f t="shared" si="144"/>
        <v>4.3148915858123006E-2</v>
      </c>
      <c r="AO751" s="116">
        <f t="shared" si="145"/>
        <v>4.2026603964914755E-2</v>
      </c>
      <c r="AP751" s="116">
        <f t="shared" si="146"/>
        <v>0.21370185161951955</v>
      </c>
      <c r="AQ751" s="116">
        <f t="shared" si="147"/>
        <v>2.2350269629207928E-2</v>
      </c>
      <c r="AR751" s="116">
        <f t="shared" si="148"/>
        <v>0.1360884870098987</v>
      </c>
      <c r="AS751" s="116">
        <f t="shared" si="149"/>
        <v>7.9141276674349795E-2</v>
      </c>
      <c r="AT751" s="116">
        <f t="shared" si="150"/>
        <v>8.1307174353807882E-2</v>
      </c>
      <c r="AU751" s="116">
        <f t="shared" si="151"/>
        <v>4.3998421365434217E-3</v>
      </c>
      <c r="AV751" s="116">
        <f t="shared" si="152"/>
        <v>0.15636916435070708</v>
      </c>
      <c r="AW751" s="116">
        <f t="shared" si="153"/>
        <v>0.22146641440292783</v>
      </c>
      <c r="AX751" s="116">
        <f t="shared" si="154"/>
        <v>0.99999999999999989</v>
      </c>
      <c r="AY751" s="116">
        <f>SUMPRODUCT(AN751:AW751,幕後結果_最佳化!$Z$1005:$AI$1005)</f>
        <v>9.4726930526912181E-2</v>
      </c>
      <c r="AZ751" s="116">
        <f>(SUMPRODUCT(AN751:AW751,MMULT(AN751:AW751,幕後結果!$AB$9:$AK$18)))*252</f>
        <v>4.0309344081688507E-2</v>
      </c>
      <c r="BA751" s="116">
        <f t="shared" si="155"/>
        <v>0.20077187074311109</v>
      </c>
      <c r="BB751" s="92">
        <f t="shared" si="156"/>
        <v>0.25813840522124276</v>
      </c>
      <c r="BC751" s="50"/>
      <c r="BD751" s="50"/>
    </row>
    <row r="752" spans="1:56">
      <c r="A752" s="85">
        <v>751</v>
      </c>
      <c r="B752" s="116">
        <v>0.88457989257246616</v>
      </c>
      <c r="C752" s="116">
        <v>0.68186395585518356</v>
      </c>
      <c r="D752" s="116">
        <v>0.77466063083434333</v>
      </c>
      <c r="E752" s="116">
        <v>0.84318963845545758</v>
      </c>
      <c r="F752" s="116">
        <v>0.48398511483335827</v>
      </c>
      <c r="G752" s="116">
        <v>0.32669270987408638</v>
      </c>
      <c r="H752" s="116">
        <v>0.82817087611407869</v>
      </c>
      <c r="I752" s="116">
        <v>0.98828318254404524</v>
      </c>
      <c r="J752" s="116">
        <v>0.31853538525998615</v>
      </c>
      <c r="K752" s="94">
        <v>6.5225789891192321E-3</v>
      </c>
      <c r="L752" s="95"/>
      <c r="M752" s="96">
        <v>751</v>
      </c>
      <c r="N752" s="119">
        <v>1.1981973036473119</v>
      </c>
      <c r="O752" s="119">
        <v>0.47291743118292034</v>
      </c>
      <c r="P752" s="119">
        <v>0.75428394893676642</v>
      </c>
      <c r="Q752" s="119">
        <v>1.007653734150078</v>
      </c>
      <c r="R752" s="119">
        <v>-4.0154151828459043E-2</v>
      </c>
      <c r="S752" s="119">
        <v>-0.4490640961494009</v>
      </c>
      <c r="T752" s="119">
        <v>0.94696179398851488</v>
      </c>
      <c r="U752" s="116">
        <v>2.2662899735163262</v>
      </c>
      <c r="V752" s="116">
        <v>-0.47179829150408292</v>
      </c>
      <c r="W752" s="88">
        <v>-2.4825341043746336</v>
      </c>
      <c r="X752" s="50"/>
      <c r="Y752" s="89">
        <v>751</v>
      </c>
      <c r="Z752" s="116">
        <f>(幕後結果!$AB$2+幕後結果!$AB$4*幕後結果_最佳化!$N1753)*12/3</f>
        <v>1.4393320129547995</v>
      </c>
      <c r="AA752" s="116">
        <f>(幕後結果!$AC$2+幕後結果!$AC$4*幕後結果_最佳化!$O1753)*12/3</f>
        <v>-0.62209851332558919</v>
      </c>
      <c r="AB752" s="116">
        <f>(幕後結果!$AD$2+幕後結果!$AD$4*幕後結果_最佳化!$P1753)*12/3</f>
        <v>1.5244444854449171</v>
      </c>
      <c r="AC752" s="116">
        <f>(幕後結果!$AE$2+幕後結果!$AE$4*幕後結果_最佳化!$Q1753)*12/3</f>
        <v>1.9495732784419559</v>
      </c>
      <c r="AD752" s="116">
        <f>(幕後結果!$AF$2+幕後結果!$AF$4*幕後結果_最佳化!$R1753)*12/3</f>
        <v>5.615203546412717E-2</v>
      </c>
      <c r="AE752" s="116">
        <f>(幕後結果!$AG$2+幕後結果!$AG$4*幕後結果_最佳化!$S1753)*12/3</f>
        <v>1.0713250217888353</v>
      </c>
      <c r="AF752" s="116">
        <f>(幕後結果!$AH$2+幕後結果!$AH$4*幕後結果_最佳化!$T1753)*12/3</f>
        <v>2.2914005580971892</v>
      </c>
      <c r="AG752" s="116">
        <f>(幕後結果!$AI$2+幕後結果!$AI$4*幕後結果_最佳化!$U1753)*12/3</f>
        <v>2.3109755695193601</v>
      </c>
      <c r="AH752" s="116">
        <f>(幕後結果!$AJ$2+幕後結果!$AJ$4*幕後結果_最佳化!$V1753)*12/3</f>
        <v>0.74426224296802312</v>
      </c>
      <c r="AI752" s="90">
        <f>(幕後結果!$AK$2+幕後結果!$AK$4*幕後結果_最佳化!$W1753)*12/3</f>
        <v>-1.06456968570052</v>
      </c>
      <c r="AJ752" s="50"/>
      <c r="AK752" s="50"/>
      <c r="AL752" s="50"/>
      <c r="AM752" s="98">
        <v>751</v>
      </c>
      <c r="AN752" s="116">
        <f t="shared" si="144"/>
        <v>2.3073321893795427E-2</v>
      </c>
      <c r="AO752" s="116">
        <f t="shared" si="145"/>
        <v>0.10772335649375873</v>
      </c>
      <c r="AP752" s="116">
        <f t="shared" si="146"/>
        <v>8.3383129605288292E-2</v>
      </c>
      <c r="AQ752" s="116">
        <f t="shared" si="147"/>
        <v>7.9088961773030167E-2</v>
      </c>
      <c r="AR752" s="116">
        <f t="shared" si="148"/>
        <v>2.2139930413374413E-2</v>
      </c>
      <c r="AS752" s="116">
        <f t="shared" si="149"/>
        <v>0.12338838823927561</v>
      </c>
      <c r="AT752" s="116">
        <f t="shared" si="150"/>
        <v>0.16132354769946353</v>
      </c>
      <c r="AU752" s="116">
        <f t="shared" si="151"/>
        <v>0.16932252131352171</v>
      </c>
      <c r="AV752" s="116">
        <f t="shared" si="152"/>
        <v>9.0054789606622068E-2</v>
      </c>
      <c r="AW752" s="116">
        <f t="shared" si="153"/>
        <v>0.14050205296187021</v>
      </c>
      <c r="AX752" s="116">
        <f t="shared" si="154"/>
        <v>1.0000000000000002</v>
      </c>
      <c r="AY752" s="116">
        <f>SUMPRODUCT(AN752:AW752,幕後結果_最佳化!$Z$1005:$AI$1005)</f>
        <v>2.1819945086443346E-3</v>
      </c>
      <c r="AZ752" s="116">
        <f>(SUMPRODUCT(AN752:AW752,MMULT(AN752:AW752,幕後結果!$AB$9:$AK$18)))*252</f>
        <v>4.6974967813628032E-2</v>
      </c>
      <c r="BA752" s="116">
        <f t="shared" si="155"/>
        <v>0.21673709376483766</v>
      </c>
      <c r="BB752" s="92">
        <f t="shared" si="156"/>
        <v>-0.18786818990723936</v>
      </c>
      <c r="BC752" s="50"/>
      <c r="BD752" s="50"/>
    </row>
    <row r="753" spans="1:56">
      <c r="A753" s="85">
        <v>752</v>
      </c>
      <c r="B753" s="116">
        <v>0.82839681060718018</v>
      </c>
      <c r="C753" s="116">
        <v>0.73392983101158538</v>
      </c>
      <c r="D753" s="116">
        <v>0.43629706047004357</v>
      </c>
      <c r="E753" s="116">
        <v>0.81504683009216339</v>
      </c>
      <c r="F753" s="116">
        <v>0.76503885492741208</v>
      </c>
      <c r="G753" s="116">
        <v>0.72975371116197585</v>
      </c>
      <c r="H753" s="116">
        <v>0.87156121450916713</v>
      </c>
      <c r="I753" s="116">
        <v>0.53667902430575709</v>
      </c>
      <c r="J753" s="116">
        <v>0.5842544412098003</v>
      </c>
      <c r="K753" s="94">
        <v>0.59940445905698048</v>
      </c>
      <c r="L753" s="95"/>
      <c r="M753" s="96">
        <v>752</v>
      </c>
      <c r="N753" s="119">
        <v>0.94784890673952371</v>
      </c>
      <c r="O753" s="119">
        <v>0.62474209876413211</v>
      </c>
      <c r="P753" s="119">
        <v>-0.16036428623637441</v>
      </c>
      <c r="Q753" s="119">
        <v>0.89664881774211169</v>
      </c>
      <c r="R753" s="119">
        <v>0.72260549688660747</v>
      </c>
      <c r="S753" s="119">
        <v>0.61206828815033443</v>
      </c>
      <c r="T753" s="119">
        <v>1.1338020974947753</v>
      </c>
      <c r="U753" s="116">
        <v>9.2070594492480326E-2</v>
      </c>
      <c r="V753" s="116">
        <v>0.21278954666793254</v>
      </c>
      <c r="W753" s="88">
        <v>0.25180591916334449</v>
      </c>
      <c r="X753" s="50"/>
      <c r="Y753" s="89">
        <v>752</v>
      </c>
      <c r="Z753" s="116">
        <f>(幕後結果!$AB$2+幕後結果!$AB$4*幕後結果_最佳化!$N1754)*12/3</f>
        <v>1.1285118614139906</v>
      </c>
      <c r="AA753" s="116">
        <f>(幕後結果!$AC$2+幕後結果!$AC$4*幕後結果_最佳化!$O1754)*12/3</f>
        <v>-0.43462458809993709</v>
      </c>
      <c r="AB753" s="116">
        <f>(幕後結果!$AD$2+幕後結果!$AD$4*幕後結果_最佳化!$P1754)*12/3</f>
        <v>0.67242892371456231</v>
      </c>
      <c r="AC753" s="116">
        <f>(幕後結果!$AE$2+幕後結果!$AE$4*幕後結果_最佳化!$Q1754)*12/3</f>
        <v>1.6648180817806253</v>
      </c>
      <c r="AD753" s="116">
        <f>(幕後結果!$AF$2+幕後結果!$AF$4*幕後結果_最佳化!$R1754)*12/3</f>
        <v>0.49729521398121773</v>
      </c>
      <c r="AE753" s="116">
        <f>(幕後結果!$AG$2+幕後結果!$AG$4*幕後結果_最佳化!$S1754)*12/3</f>
        <v>1.6754142530010097</v>
      </c>
      <c r="AF753" s="116">
        <f>(幕後結果!$AH$2+幕後結果!$AH$4*幕後結果_最佳化!$T1754)*12/3</f>
        <v>2.4723672980690825</v>
      </c>
      <c r="AG753" s="116">
        <f>(幕後結果!$AI$2+幕後結果!$AI$4*幕後結果_最佳化!$U1754)*12/3</f>
        <v>-0.14332901686132371</v>
      </c>
      <c r="AH753" s="116">
        <f>(幕後結果!$AJ$2+幕後結果!$AJ$4*幕後結果_最佳化!$V1754)*12/3</f>
        <v>0.95168711988278953</v>
      </c>
      <c r="AI753" s="90">
        <f>(幕後結果!$AK$2+幕後結果!$AK$4*幕後結果_最佳化!$W1754)*12/3</f>
        <v>0.28866999538307131</v>
      </c>
      <c r="AJ753" s="50"/>
      <c r="AK753" s="50"/>
      <c r="AL753" s="50"/>
      <c r="AM753" s="98">
        <v>752</v>
      </c>
      <c r="AN753" s="116">
        <f t="shared" si="144"/>
        <v>0.11081450296297657</v>
      </c>
      <c r="AO753" s="116">
        <f t="shared" si="145"/>
        <v>6.9322450299078242E-2</v>
      </c>
      <c r="AP753" s="116">
        <f t="shared" si="146"/>
        <v>2.2806926057535086E-2</v>
      </c>
      <c r="AQ753" s="116">
        <f t="shared" si="147"/>
        <v>0.11878089272076432</v>
      </c>
      <c r="AR753" s="116">
        <f t="shared" si="148"/>
        <v>0.15578492878514458</v>
      </c>
      <c r="AS753" s="116">
        <f t="shared" si="149"/>
        <v>7.5690277482854451E-2</v>
      </c>
      <c r="AT753" s="116">
        <f t="shared" si="150"/>
        <v>9.1191220721860256E-2</v>
      </c>
      <c r="AU753" s="116">
        <f t="shared" si="151"/>
        <v>0.13019108418958725</v>
      </c>
      <c r="AV753" s="116">
        <f t="shared" si="152"/>
        <v>0.13525488427126611</v>
      </c>
      <c r="AW753" s="116">
        <f t="shared" si="153"/>
        <v>9.0162832508933172E-2</v>
      </c>
      <c r="AX753" s="116">
        <f t="shared" si="154"/>
        <v>1</v>
      </c>
      <c r="AY753" s="116">
        <f>SUMPRODUCT(AN753:AW753,幕後結果_最佳化!$Z$1005:$AI$1005)</f>
        <v>1.283181139763024E-2</v>
      </c>
      <c r="AZ753" s="116">
        <f>(SUMPRODUCT(AN753:AW753,MMULT(AN753:AW753,幕後結果!$AB$9:$AK$18)))*252</f>
        <v>4.3374007965930078E-2</v>
      </c>
      <c r="BA753" s="116">
        <f t="shared" si="155"/>
        <v>0.20826427433895156</v>
      </c>
      <c r="BB753" s="92">
        <f t="shared" si="156"/>
        <v>-0.14437516322858895</v>
      </c>
      <c r="BC753" s="50"/>
      <c r="BD753" s="50"/>
    </row>
    <row r="754" spans="1:56">
      <c r="A754" s="85">
        <v>753</v>
      </c>
      <c r="B754" s="116">
        <v>0.33980665668194576</v>
      </c>
      <c r="C754" s="116">
        <v>0.82451310302138969</v>
      </c>
      <c r="D754" s="116">
        <v>0.5333666821737344</v>
      </c>
      <c r="E754" s="116">
        <v>0.96586230716649868</v>
      </c>
      <c r="F754" s="116">
        <v>0.59930009597406531</v>
      </c>
      <c r="G754" s="116">
        <v>0.27449488119969256</v>
      </c>
      <c r="H754" s="116">
        <v>0.55348916539600279</v>
      </c>
      <c r="I754" s="116">
        <v>0.80585543056947828</v>
      </c>
      <c r="J754" s="116">
        <v>0.41753832041620775</v>
      </c>
      <c r="K754" s="94">
        <v>0.27027872410142306</v>
      </c>
      <c r="L754" s="95"/>
      <c r="M754" s="96">
        <v>753</v>
      </c>
      <c r="N754" s="119">
        <v>-0.41299085574593969</v>
      </c>
      <c r="O754" s="119">
        <v>0.93270211234187894</v>
      </c>
      <c r="P754" s="119">
        <v>8.3735620336310393E-2</v>
      </c>
      <c r="Q754" s="119">
        <v>1.8231849370553013</v>
      </c>
      <c r="R754" s="119">
        <v>0.25153590250336583</v>
      </c>
      <c r="S754" s="119">
        <v>-0.59927463079794163</v>
      </c>
      <c r="T754" s="119">
        <v>0.13448171481193102</v>
      </c>
      <c r="U754" s="116">
        <v>0.86272417225382747</v>
      </c>
      <c r="V754" s="116">
        <v>-0.20819509176357634</v>
      </c>
      <c r="W754" s="88">
        <v>-0.61197023903495962</v>
      </c>
      <c r="X754" s="50"/>
      <c r="Y754" s="89">
        <v>753</v>
      </c>
      <c r="Z754" s="116">
        <f>(幕後結果!$AB$2+幕後結果!$AB$4*幕後結果_最佳化!$N1755)*12/3</f>
        <v>-0.56103928579901452</v>
      </c>
      <c r="AA754" s="116">
        <f>(幕後結果!$AC$2+幕後結果!$AC$4*幕後結果_最佳化!$O1755)*12/3</f>
        <v>-0.12846989369202166</v>
      </c>
      <c r="AB754" s="116">
        <f>(幕後結果!$AD$2+幕後結果!$AD$4*幕後結果_最佳化!$P1755)*12/3</f>
        <v>0.50522486099206076</v>
      </c>
      <c r="AC754" s="116">
        <f>(幕後結果!$AE$2+幕後結果!$AE$4*幕後結果_最佳化!$Q1755)*12/3</f>
        <v>2.3664691726560756</v>
      </c>
      <c r="AD754" s="116">
        <f>(幕後結果!$AF$2+幕後結果!$AF$4*幕後結果_最佳化!$R1755)*12/3</f>
        <v>0.36723147109989879</v>
      </c>
      <c r="AE754" s="116">
        <f>(幕後結果!$AG$2+幕後結果!$AG$4*幕後結果_最佳化!$S1755)*12/3</f>
        <v>1.0907275093399784</v>
      </c>
      <c r="AF754" s="116">
        <f>(幕後結果!$AH$2+幕後結果!$AH$4*幕後結果_最佳化!$T1755)*12/3</f>
        <v>1.1107033880829622</v>
      </c>
      <c r="AG754" s="116">
        <f>(幕後結果!$AI$2+幕後結果!$AI$4*幕後結果_最佳化!$U1755)*12/3</f>
        <v>-0.12498381588359797</v>
      </c>
      <c r="AH754" s="116">
        <f>(幕後結果!$AJ$2+幕後結果!$AJ$4*幕後結果_最佳化!$V1755)*12/3</f>
        <v>0.4084523683830486</v>
      </c>
      <c r="AI754" s="90">
        <f>(幕後結果!$AK$2+幕後結果!$AK$4*幕後結果_最佳化!$W1755)*12/3</f>
        <v>-0.53908668792623116</v>
      </c>
      <c r="AJ754" s="50"/>
      <c r="AK754" s="50"/>
      <c r="AL754" s="50"/>
      <c r="AM754" s="98">
        <v>753</v>
      </c>
      <c r="AN754" s="116">
        <f t="shared" si="144"/>
        <v>0.11228041420992665</v>
      </c>
      <c r="AO754" s="116">
        <f t="shared" si="145"/>
        <v>4.6945092110739439E-2</v>
      </c>
      <c r="AP754" s="116">
        <f t="shared" si="146"/>
        <v>5.4963504591510691E-2</v>
      </c>
      <c r="AQ754" s="116">
        <f t="shared" si="147"/>
        <v>7.9297446831441978E-2</v>
      </c>
      <c r="AR754" s="116">
        <f t="shared" si="148"/>
        <v>0.11003197581976666</v>
      </c>
      <c r="AS754" s="116">
        <f t="shared" si="149"/>
        <v>4.7556383916330165E-2</v>
      </c>
      <c r="AT754" s="116">
        <f t="shared" si="150"/>
        <v>8.0439785059103347E-2</v>
      </c>
      <c r="AU754" s="116">
        <f t="shared" si="151"/>
        <v>0.12887131711580324</v>
      </c>
      <c r="AV754" s="116">
        <f t="shared" si="152"/>
        <v>0.14007311804972153</v>
      </c>
      <c r="AW754" s="116">
        <f t="shared" si="153"/>
        <v>0.19954096229565621</v>
      </c>
      <c r="AX754" s="116">
        <f t="shared" si="154"/>
        <v>0.99999999999999989</v>
      </c>
      <c r="AY754" s="116">
        <f>SUMPRODUCT(AN754:AW754,幕後結果_最佳化!$Z$1005:$AI$1005)</f>
        <v>-4.1224715885848515E-2</v>
      </c>
      <c r="AZ754" s="116">
        <f>(SUMPRODUCT(AN754:AW754,MMULT(AN754:AW754,幕後結果!$AB$9:$AK$18)))*252</f>
        <v>4.3146110832751626E-2</v>
      </c>
      <c r="BA754" s="116">
        <f t="shared" si="155"/>
        <v>0.20771641926615148</v>
      </c>
      <c r="BB754" s="92">
        <f t="shared" si="156"/>
        <v>-0.40499791101279159</v>
      </c>
      <c r="BC754" s="50"/>
      <c r="BD754" s="50"/>
    </row>
    <row r="755" spans="1:56">
      <c r="A755" s="85">
        <v>754</v>
      </c>
      <c r="B755" s="116">
        <v>2.8355907275292802E-2</v>
      </c>
      <c r="C755" s="116">
        <v>0.58621828344095994</v>
      </c>
      <c r="D755" s="116">
        <v>0.58821302455140545</v>
      </c>
      <c r="E755" s="116">
        <v>0.55766679829393717</v>
      </c>
      <c r="F755" s="116">
        <v>0.62438031769599101</v>
      </c>
      <c r="G755" s="116">
        <v>0.72583416004771362</v>
      </c>
      <c r="H755" s="116">
        <v>8.8590848798689281E-2</v>
      </c>
      <c r="I755" s="116">
        <v>5.4704024069901047E-2</v>
      </c>
      <c r="J755" s="116">
        <v>0.75252507632435139</v>
      </c>
      <c r="K755" s="94">
        <v>0.54136140426077195</v>
      </c>
      <c r="L755" s="95"/>
      <c r="M755" s="96">
        <v>754</v>
      </c>
      <c r="N755" s="119">
        <v>-1.9055253568286503</v>
      </c>
      <c r="O755" s="119">
        <v>0.21782760778874102</v>
      </c>
      <c r="P755" s="119">
        <v>0.22295060430730967</v>
      </c>
      <c r="Q755" s="119">
        <v>0.14505632205882169</v>
      </c>
      <c r="R755" s="119">
        <v>0.31700558477769386</v>
      </c>
      <c r="S755" s="119">
        <v>0.60026193941460526</v>
      </c>
      <c r="T755" s="119">
        <v>-1.3494835592587471</v>
      </c>
      <c r="U755" s="116">
        <v>-1.6008594702738657</v>
      </c>
      <c r="V755" s="116">
        <v>0.68245727918325805</v>
      </c>
      <c r="W755" s="88">
        <v>0.10386410698873812</v>
      </c>
      <c r="X755" s="50"/>
      <c r="Y755" s="89">
        <v>754</v>
      </c>
      <c r="Z755" s="116">
        <f>(幕後結果!$AB$2+幕後結果!$AB$4*幕後結果_最佳化!$N1756)*12/3</f>
        <v>-2.4140960879853197</v>
      </c>
      <c r="AA755" s="116">
        <f>(幕後結果!$AC$2+幕後結果!$AC$4*幕後結果_最佳化!$O1756)*12/3</f>
        <v>-1.243298065334546</v>
      </c>
      <c r="AB755" s="116">
        <f>(幕後結果!$AD$2+幕後結果!$AD$4*幕後結果_最佳化!$P1756)*12/3</f>
        <v>0.10364838665317305</v>
      </c>
      <c r="AC755" s="116">
        <f>(幕後結果!$AE$2+幕後結果!$AE$4*幕後結果_最佳化!$Q1756)*12/3</f>
        <v>0.96979332304724286</v>
      </c>
      <c r="AD755" s="116">
        <f>(幕後結果!$AF$2+幕後結果!$AF$4*幕後結果_最佳化!$R1756)*12/3</f>
        <v>0.2640474276203284</v>
      </c>
      <c r="AE755" s="116">
        <f>(幕後結果!$AG$2+幕後結果!$AG$4*幕後結果_最佳化!$S1756)*12/3</f>
        <v>0.57149718984144671</v>
      </c>
      <c r="AF755" s="116">
        <f>(幕後結果!$AH$2+幕後結果!$AH$4*幕後結果_最佳化!$T1756)*12/3</f>
        <v>-0.45797587583881172</v>
      </c>
      <c r="AG755" s="116">
        <f>(幕後結果!$AI$2+幕後結果!$AI$4*幕後結果_最佳化!$U1756)*12/3</f>
        <v>-3.6059688626642221</v>
      </c>
      <c r="AH755" s="116">
        <f>(幕後結果!$AJ$2+幕後結果!$AJ$4*幕後結果_最佳化!$V1756)*12/3</f>
        <v>-0.10829302042164131</v>
      </c>
      <c r="AI755" s="90">
        <f>(幕後結果!$AK$2+幕後結果!$AK$4*幕後結果_最佳化!$W1756)*12/3</f>
        <v>-0.78707429058379397</v>
      </c>
      <c r="AJ755" s="50"/>
      <c r="AK755" s="50"/>
      <c r="AL755" s="50"/>
      <c r="AM755" s="98">
        <v>754</v>
      </c>
      <c r="AN755" s="116">
        <f t="shared" si="144"/>
        <v>0.11030974736714781</v>
      </c>
      <c r="AO755" s="116">
        <f t="shared" si="145"/>
        <v>0.11535350236013354</v>
      </c>
      <c r="AP755" s="116">
        <f t="shared" si="146"/>
        <v>7.2742127119564362E-2</v>
      </c>
      <c r="AQ755" s="116">
        <f t="shared" si="147"/>
        <v>9.6331018677898894E-2</v>
      </c>
      <c r="AR755" s="116">
        <f t="shared" si="148"/>
        <v>0.15383364191335194</v>
      </c>
      <c r="AS755" s="116">
        <f t="shared" si="149"/>
        <v>9.6821573120766682E-2</v>
      </c>
      <c r="AT755" s="116">
        <f t="shared" si="150"/>
        <v>9.4693261527068751E-2</v>
      </c>
      <c r="AU755" s="116">
        <f t="shared" si="151"/>
        <v>3.3621535247491119E-2</v>
      </c>
      <c r="AV755" s="116">
        <f t="shared" si="152"/>
        <v>9.8243715062251769E-2</v>
      </c>
      <c r="AW755" s="116">
        <f t="shared" si="153"/>
        <v>0.12804987760432521</v>
      </c>
      <c r="AX755" s="116">
        <f t="shared" si="154"/>
        <v>0.99999999999999989</v>
      </c>
      <c r="AY755" s="116">
        <f>SUMPRODUCT(AN755:AW755,幕後結果_最佳化!$Z$1005:$AI$1005)</f>
        <v>2.5487414896669801E-2</v>
      </c>
      <c r="AZ755" s="116">
        <f>(SUMPRODUCT(AN755:AW755,MMULT(AN755:AW755,幕後結果!$AB$9:$AK$18)))*252</f>
        <v>4.2648436922911655E-2</v>
      </c>
      <c r="BA755" s="116">
        <f t="shared" si="155"/>
        <v>0.20651497989955028</v>
      </c>
      <c r="BB755" s="92">
        <f t="shared" si="156"/>
        <v>-8.4316329555365679E-2</v>
      </c>
      <c r="BC755" s="50"/>
      <c r="BD755" s="50"/>
    </row>
    <row r="756" spans="1:56">
      <c r="A756" s="85">
        <v>755</v>
      </c>
      <c r="B756" s="116">
        <v>0.34541403836586815</v>
      </c>
      <c r="C756" s="116">
        <v>0.29480073756770087</v>
      </c>
      <c r="D756" s="116">
        <v>0.21713576726997252</v>
      </c>
      <c r="E756" s="116">
        <v>0.18785792611183227</v>
      </c>
      <c r="F756" s="116">
        <v>0.47945368865443871</v>
      </c>
      <c r="G756" s="116">
        <v>0.45158700815892128</v>
      </c>
      <c r="H756" s="116">
        <v>0.93134988100336891</v>
      </c>
      <c r="I756" s="116">
        <v>0.12184731714784713</v>
      </c>
      <c r="J756" s="116">
        <v>0.42101193267862658</v>
      </c>
      <c r="K756" s="94">
        <v>0.75944465030093733</v>
      </c>
      <c r="L756" s="95"/>
      <c r="M756" s="96">
        <v>755</v>
      </c>
      <c r="N756" s="119">
        <v>-0.39773155226528162</v>
      </c>
      <c r="O756" s="119">
        <v>-0.53941363458687819</v>
      </c>
      <c r="P756" s="119">
        <v>-0.78190308043650836</v>
      </c>
      <c r="Q756" s="119">
        <v>-0.88581754801547596</v>
      </c>
      <c r="R756" s="119">
        <v>-5.1524753870749493E-2</v>
      </c>
      <c r="S756" s="119">
        <v>-0.12165277388803974</v>
      </c>
      <c r="T756" s="119">
        <v>1.4859201692958226</v>
      </c>
      <c r="U756" s="116">
        <v>-1.1658016887369609</v>
      </c>
      <c r="V756" s="116">
        <v>-0.19930538717233579</v>
      </c>
      <c r="W756" s="88">
        <v>0.70451726921155322</v>
      </c>
      <c r="X756" s="50"/>
      <c r="Y756" s="89">
        <v>755</v>
      </c>
      <c r="Z756" s="116">
        <f>(幕後結果!$AB$2+幕後結果!$AB$4*幕後結果_最佳化!$N1757)*12/3</f>
        <v>-0.54209409150638921</v>
      </c>
      <c r="AA756" s="116">
        <f>(幕後結果!$AC$2+幕後結果!$AC$4*幕後結果_最佳化!$O1757)*12/3</f>
        <v>-2.1558269452985073</v>
      </c>
      <c r="AB756" s="116">
        <f>(幕後結果!$AD$2+幕後結果!$AD$4*幕後結果_最佳化!$P1757)*12/3</f>
        <v>-0.38929008746324129</v>
      </c>
      <c r="AC756" s="116">
        <f>(幕後結果!$AE$2+幕後結果!$AE$4*幕後結果_最佳化!$Q1757)*12/3</f>
        <v>-5.5840111031223549E-2</v>
      </c>
      <c r="AD756" s="116">
        <f>(幕後結果!$AF$2+幕後結果!$AF$4*幕後結果_最佳化!$R1757)*12/3</f>
        <v>-0.30821236490054243</v>
      </c>
      <c r="AE756" s="116">
        <f>(幕後結果!$AG$2+幕後結果!$AG$4*幕後結果_最佳化!$S1757)*12/3</f>
        <v>-0.61841320317883686</v>
      </c>
      <c r="AF756" s="116">
        <f>(幕後結果!$AH$2+幕後結果!$AH$4*幕後結果_最佳化!$T1757)*12/3</f>
        <v>2.4829508369633286</v>
      </c>
      <c r="AG756" s="116">
        <f>(幕後結果!$AI$2+幕後結果!$AI$4*幕後結果_最佳化!$U1757)*12/3</f>
        <v>-2.3448978604197492</v>
      </c>
      <c r="AH756" s="116">
        <f>(幕後結果!$AJ$2+幕後結果!$AJ$4*幕後結果_最佳化!$V1757)*12/3</f>
        <v>-0.21991305140490872</v>
      </c>
      <c r="AI756" s="90">
        <f>(幕後結果!$AK$2+幕後結果!$AK$4*幕後結果_最佳化!$W1757)*12/3</f>
        <v>-0.3251871644153041</v>
      </c>
      <c r="AJ756" s="50"/>
      <c r="AK756" s="50"/>
      <c r="AL756" s="50"/>
      <c r="AM756" s="98">
        <v>755</v>
      </c>
      <c r="AN756" s="116">
        <f t="shared" si="144"/>
        <v>0.16251874021547438</v>
      </c>
      <c r="AO756" s="116">
        <f t="shared" si="145"/>
        <v>3.2491863307017714E-3</v>
      </c>
      <c r="AP756" s="116">
        <f t="shared" si="146"/>
        <v>0.10695413491413509</v>
      </c>
      <c r="AQ756" s="116">
        <f t="shared" si="147"/>
        <v>0.13804217645495026</v>
      </c>
      <c r="AR756" s="116">
        <f t="shared" si="148"/>
        <v>0.12814964192624009</v>
      </c>
      <c r="AS756" s="116">
        <f t="shared" si="149"/>
        <v>3.7231864396629726E-2</v>
      </c>
      <c r="AT756" s="116">
        <f t="shared" si="150"/>
        <v>8.8413912619462132E-2</v>
      </c>
      <c r="AU756" s="116">
        <f t="shared" si="151"/>
        <v>0.13441526545591628</v>
      </c>
      <c r="AV756" s="116">
        <f t="shared" si="152"/>
        <v>2.9152190298111038E-3</v>
      </c>
      <c r="AW756" s="116">
        <f t="shared" si="153"/>
        <v>0.19810985865667924</v>
      </c>
      <c r="AX756" s="116">
        <f t="shared" si="154"/>
        <v>1.0000000000000002</v>
      </c>
      <c r="AY756" s="116">
        <f>SUMPRODUCT(AN756:AW756,幕後結果_最佳化!$Z$1005:$AI$1005)</f>
        <v>7.4696882296621497E-2</v>
      </c>
      <c r="AZ756" s="116">
        <f>(SUMPRODUCT(AN756:AW756,MMULT(AN756:AW756,幕後結果!$AB$9:$AK$18)))*252</f>
        <v>4.5760181121419087E-2</v>
      </c>
      <c r="BA756" s="116">
        <f t="shared" si="155"/>
        <v>0.21391629466083009</v>
      </c>
      <c r="BB756" s="92">
        <f t="shared" si="156"/>
        <v>0.14864170280733541</v>
      </c>
      <c r="BC756" s="50"/>
      <c r="BD756" s="50"/>
    </row>
    <row r="757" spans="1:56">
      <c r="A757" s="85">
        <v>756</v>
      </c>
      <c r="B757" s="116">
        <v>0.71902242492039048</v>
      </c>
      <c r="C757" s="116">
        <v>0.69421802480009287</v>
      </c>
      <c r="D757" s="116">
        <v>0.61622167119847293</v>
      </c>
      <c r="E757" s="116">
        <v>0.66957656296065515</v>
      </c>
      <c r="F757" s="116">
        <v>0.52703360315431058</v>
      </c>
      <c r="G757" s="116">
        <v>0.96698983439342179</v>
      </c>
      <c r="H757" s="116">
        <v>0.35614721833081342</v>
      </c>
      <c r="I757" s="116">
        <v>0.52478659286897478</v>
      </c>
      <c r="J757" s="116">
        <v>0.31250872810941432</v>
      </c>
      <c r="K757" s="94">
        <v>0.87498291680137696</v>
      </c>
      <c r="L757" s="95"/>
      <c r="M757" s="96">
        <v>756</v>
      </c>
      <c r="N757" s="119">
        <v>0.57993989610536278</v>
      </c>
      <c r="O757" s="119">
        <v>0.50784228835015233</v>
      </c>
      <c r="P757" s="119">
        <v>0.29557239519175976</v>
      </c>
      <c r="Q757" s="119">
        <v>0.43874423077790181</v>
      </c>
      <c r="R757" s="119">
        <v>6.7815137286039606E-2</v>
      </c>
      <c r="S757" s="119">
        <v>1.838285604531285</v>
      </c>
      <c r="T757" s="119">
        <v>-0.36877634656250019</v>
      </c>
      <c r="U757" s="116">
        <v>6.2170801826924478E-2</v>
      </c>
      <c r="V757" s="116">
        <v>-0.48875175727927</v>
      </c>
      <c r="W757" s="88">
        <v>1.1502663971827491</v>
      </c>
      <c r="X757" s="50"/>
      <c r="Y757" s="89">
        <v>756</v>
      </c>
      <c r="Z757" s="116">
        <f>(幕後結果!$AB$2+幕後結果!$AB$4*幕後結果_最佳化!$N1758)*12/3</f>
        <v>0.67173428324296169</v>
      </c>
      <c r="AA757" s="116">
        <f>(幕後結果!$AC$2+幕後結果!$AC$4*幕後結果_最佳化!$O1758)*12/3</f>
        <v>-0.6276868536091067</v>
      </c>
      <c r="AB757" s="116">
        <f>(幕後結果!$AD$2+幕後結果!$AD$4*幕後結果_最佳化!$P1758)*12/3</f>
        <v>0.94456508015448948</v>
      </c>
      <c r="AC757" s="116">
        <f>(幕後結果!$AE$2+幕後結果!$AE$4*幕後結果_最佳化!$Q1758)*12/3</f>
        <v>1.3981074097595496</v>
      </c>
      <c r="AD757" s="116">
        <f>(幕後結果!$AF$2+幕後結果!$AF$4*幕後結果_最佳化!$R1758)*12/3</f>
        <v>6.4454958230494908E-2</v>
      </c>
      <c r="AE757" s="116">
        <f>(幕後結果!$AG$2+幕後結果!$AG$4*幕後結果_最佳化!$S1758)*12/3</f>
        <v>2.2296903291028345</v>
      </c>
      <c r="AF757" s="116">
        <f>(幕後結果!$AH$2+幕後結果!$AH$4*幕後結果_最佳化!$T1758)*12/3</f>
        <v>0.87745002908895453</v>
      </c>
      <c r="AG757" s="116">
        <f>(幕後結果!$AI$2+幕後結果!$AI$4*幕後結果_最佳化!$U1758)*12/3</f>
        <v>-0.421667548861065</v>
      </c>
      <c r="AH757" s="116">
        <f>(幕後結果!$AJ$2+幕後結果!$AJ$4*幕後結果_最佳化!$V1758)*12/3</f>
        <v>3.578576062026019E-2</v>
      </c>
      <c r="AI757" s="90">
        <f>(幕後結果!$AK$2+幕後結果!$AK$4*幕後結果_最佳化!$W1758)*12/3</f>
        <v>0.41980516310680832</v>
      </c>
      <c r="AJ757" s="50"/>
      <c r="AK757" s="50"/>
      <c r="AL757" s="50"/>
      <c r="AM757" s="98">
        <v>756</v>
      </c>
      <c r="AN757" s="116">
        <f t="shared" si="144"/>
        <v>4.6837640656824123E-2</v>
      </c>
      <c r="AO757" s="116">
        <f t="shared" si="145"/>
        <v>1.132472198541944E-2</v>
      </c>
      <c r="AP757" s="116">
        <f t="shared" si="146"/>
        <v>0.18698942618231673</v>
      </c>
      <c r="AQ757" s="116">
        <f t="shared" si="147"/>
        <v>1.8933235733628116E-2</v>
      </c>
      <c r="AR757" s="116">
        <f t="shared" si="148"/>
        <v>0.16269145642487112</v>
      </c>
      <c r="AS757" s="116">
        <f t="shared" si="149"/>
        <v>1.8596840798892712E-2</v>
      </c>
      <c r="AT757" s="116">
        <f t="shared" si="150"/>
        <v>0.20156972880234797</v>
      </c>
      <c r="AU757" s="116">
        <f t="shared" si="151"/>
        <v>0.11979960753289906</v>
      </c>
      <c r="AV757" s="116">
        <f t="shared" si="152"/>
        <v>6.3425429738944966E-2</v>
      </c>
      <c r="AW757" s="116">
        <f t="shared" si="153"/>
        <v>0.16983191214385571</v>
      </c>
      <c r="AX757" s="116">
        <f t="shared" si="154"/>
        <v>1</v>
      </c>
      <c r="AY757" s="116">
        <f>SUMPRODUCT(AN757:AW757,幕後結果_最佳化!$Z$1005:$AI$1005)</f>
        <v>0.15030885373003658</v>
      </c>
      <c r="AZ757" s="116">
        <f>(SUMPRODUCT(AN757:AW757,MMULT(AN757:AW757,幕後結果!$AB$9:$AK$18)))*252</f>
        <v>4.291737454355013E-2</v>
      </c>
      <c r="BA757" s="116">
        <f t="shared" si="155"/>
        <v>0.20716509006961123</v>
      </c>
      <c r="BB757" s="92">
        <f t="shared" si="156"/>
        <v>0.51846985268582302</v>
      </c>
      <c r="BC757" s="50"/>
      <c r="BD757" s="50"/>
    </row>
    <row r="758" spans="1:56">
      <c r="A758" s="85">
        <v>757</v>
      </c>
      <c r="B758" s="116">
        <v>0.84260615929830207</v>
      </c>
      <c r="C758" s="116">
        <v>0.82661929352567931</v>
      </c>
      <c r="D758" s="116">
        <v>0.38305640781232575</v>
      </c>
      <c r="E758" s="116">
        <v>0.65528310595290407</v>
      </c>
      <c r="F758" s="116">
        <v>4.3937776750919255E-2</v>
      </c>
      <c r="G758" s="116">
        <v>0.58813385770127469</v>
      </c>
      <c r="H758" s="116">
        <v>0.87486585524480964</v>
      </c>
      <c r="I758" s="116">
        <v>9.1393408466724502E-2</v>
      </c>
      <c r="J758" s="116">
        <v>0.75323889479932626</v>
      </c>
      <c r="K758" s="94">
        <v>0.95660172954601563</v>
      </c>
      <c r="L758" s="95"/>
      <c r="M758" s="96">
        <v>757</v>
      </c>
      <c r="N758" s="119">
        <v>1.0052267413556031</v>
      </c>
      <c r="O758" s="119">
        <v>0.94088964838659683</v>
      </c>
      <c r="P758" s="119">
        <v>-0.29746330956635175</v>
      </c>
      <c r="Q758" s="119">
        <v>0.39962357734536597</v>
      </c>
      <c r="R758" s="119">
        <v>-1.7067122268274892</v>
      </c>
      <c r="S758" s="119">
        <v>0.2227471732829672</v>
      </c>
      <c r="T758" s="119">
        <v>1.1496979729873797</v>
      </c>
      <c r="U758" s="116">
        <v>-1.3322233162192894</v>
      </c>
      <c r="V758" s="116">
        <v>0.68471748960734047</v>
      </c>
      <c r="W758" s="88">
        <v>1.712543578194079</v>
      </c>
      <c r="X758" s="50"/>
      <c r="Y758" s="89">
        <v>757</v>
      </c>
      <c r="Z758" s="116">
        <f>(幕後結果!$AB$2+幕後結果!$AB$4*幕後結果_最佳化!$N1759)*12/3</f>
        <v>1.1997493347540824</v>
      </c>
      <c r="AA758" s="116">
        <f>(幕後結果!$AC$2+幕後結果!$AC$4*幕後結果_最佳化!$O1759)*12/3</f>
        <v>6.0350685923948877E-3</v>
      </c>
      <c r="AB758" s="116">
        <f>(幕後結果!$AD$2+幕後結果!$AD$4*幕後結果_最佳化!$P1759)*12/3</f>
        <v>0.60309919415801894</v>
      </c>
      <c r="AC758" s="116">
        <f>(幕後結果!$AE$2+幕後結果!$AE$4*幕後結果_最佳化!$Q1759)*12/3</f>
        <v>1.3301978166702009</v>
      </c>
      <c r="AD758" s="116">
        <f>(幕後結果!$AF$2+幕後結果!$AF$4*幕後結果_最佳化!$R1759)*12/3</f>
        <v>-1.1586411807893136</v>
      </c>
      <c r="AE758" s="116">
        <f>(幕後結果!$AG$2+幕後結果!$AG$4*幕後結果_最佳化!$S1759)*12/3</f>
        <v>0.94901638540516264</v>
      </c>
      <c r="AF758" s="116">
        <f>(幕後結果!$AH$2+幕後結果!$AH$4*幕後結果_最佳化!$T1759)*12/3</f>
        <v>1.9985472931138535</v>
      </c>
      <c r="AG758" s="116">
        <f>(幕後結果!$AI$2+幕後結果!$AI$4*幕後結果_最佳化!$U1759)*12/3</f>
        <v>-2.1928324438367071</v>
      </c>
      <c r="AH758" s="116">
        <f>(幕後結果!$AJ$2+幕後結果!$AJ$4*幕後結果_最佳化!$V1759)*12/3</f>
        <v>0.99826551849133927</v>
      </c>
      <c r="AI758" s="90">
        <f>(幕後結果!$AK$2+幕後結果!$AK$4*幕後結果_最佳化!$W1759)*12/3</f>
        <v>0.47086518019447771</v>
      </c>
      <c r="AJ758" s="50"/>
      <c r="AK758" s="50"/>
      <c r="AL758" s="50"/>
      <c r="AM758" s="98">
        <v>757</v>
      </c>
      <c r="AN758" s="116">
        <f t="shared" si="144"/>
        <v>0.17715241555139116</v>
      </c>
      <c r="AO758" s="116">
        <f t="shared" si="145"/>
        <v>0.14441826273081546</v>
      </c>
      <c r="AP758" s="116">
        <f t="shared" si="146"/>
        <v>0.15714773659201217</v>
      </c>
      <c r="AQ758" s="116">
        <f t="shared" si="147"/>
        <v>7.2557497355356286E-3</v>
      </c>
      <c r="AR758" s="116">
        <f t="shared" si="148"/>
        <v>4.6294604824684275E-2</v>
      </c>
      <c r="AS758" s="116">
        <f t="shared" si="149"/>
        <v>8.0452961082088673E-2</v>
      </c>
      <c r="AT758" s="116">
        <f t="shared" si="150"/>
        <v>0.13429003786561333</v>
      </c>
      <c r="AU758" s="116">
        <f t="shared" si="151"/>
        <v>0.18668496723315767</v>
      </c>
      <c r="AV758" s="116">
        <f t="shared" si="152"/>
        <v>3.423552717901894E-2</v>
      </c>
      <c r="AW758" s="116">
        <f t="shared" si="153"/>
        <v>3.2067737205682546E-2</v>
      </c>
      <c r="AX758" s="116">
        <f t="shared" si="154"/>
        <v>0.99999999999999978</v>
      </c>
      <c r="AY758" s="116">
        <f>SUMPRODUCT(AN758:AW758,幕後結果_最佳化!$Z$1005:$AI$1005)</f>
        <v>-0.10686583326922058</v>
      </c>
      <c r="AZ758" s="116">
        <f>(SUMPRODUCT(AN758:AW758,MMULT(AN758:AW758,幕後結果!$AB$9:$AK$18)))*252</f>
        <v>6.2741347318004861E-2</v>
      </c>
      <c r="BA758" s="116">
        <f t="shared" si="155"/>
        <v>0.25048222954534094</v>
      </c>
      <c r="BB758" s="92">
        <f t="shared" si="156"/>
        <v>-0.59791001358086671</v>
      </c>
      <c r="BC758" s="50"/>
      <c r="BD758" s="50"/>
    </row>
    <row r="759" spans="1:56">
      <c r="A759" s="85">
        <v>758</v>
      </c>
      <c r="B759" s="116">
        <v>0.35240336419705143</v>
      </c>
      <c r="C759" s="116">
        <v>0.47413057230841305</v>
      </c>
      <c r="D759" s="116">
        <v>0.83525256108147494</v>
      </c>
      <c r="E759" s="116">
        <v>0.11737150078516967</v>
      </c>
      <c r="F759" s="116">
        <v>4.9731988776950953E-3</v>
      </c>
      <c r="G759" s="116">
        <v>0.42492781171376359</v>
      </c>
      <c r="H759" s="116">
        <v>0.42920514537341181</v>
      </c>
      <c r="I759" s="116">
        <v>0.13866174511361429</v>
      </c>
      <c r="J759" s="116">
        <v>0.73509095692157467</v>
      </c>
      <c r="K759" s="94">
        <v>0.92188592434412042</v>
      </c>
      <c r="L759" s="95"/>
      <c r="M759" s="96">
        <v>758</v>
      </c>
      <c r="N759" s="119">
        <v>-0.37883993721510789</v>
      </c>
      <c r="O759" s="119">
        <v>-6.4890550160453767E-2</v>
      </c>
      <c r="P759" s="119">
        <v>0.97513181731635246</v>
      </c>
      <c r="Q759" s="119">
        <v>-1.1882295070719038</v>
      </c>
      <c r="R759" s="119">
        <v>-2.5776872425428721</v>
      </c>
      <c r="S759" s="119">
        <v>-0.18930264368351105</v>
      </c>
      <c r="T759" s="119">
        <v>-0.17839816444105333</v>
      </c>
      <c r="U759" s="116">
        <v>-1.0863515454362325</v>
      </c>
      <c r="V759" s="116">
        <v>0.62828373280445238</v>
      </c>
      <c r="W759" s="88">
        <v>1.4178719560816389</v>
      </c>
      <c r="X759" s="50"/>
      <c r="Y759" s="89">
        <v>758</v>
      </c>
      <c r="Z759" s="116">
        <f>(幕後結果!$AB$2+幕後結果!$AB$4*幕後結果_最佳化!$N1760)*12/3</f>
        <v>-0.51863919934301561</v>
      </c>
      <c r="AA759" s="116">
        <f>(幕後結果!$AC$2+幕後結果!$AC$4*幕後結果_最佳化!$O1760)*12/3</f>
        <v>-1.5002581297047619</v>
      </c>
      <c r="AB759" s="116">
        <f>(幕後結果!$AD$2+幕後結果!$AD$4*幕後結果_最佳化!$P1760)*12/3</f>
        <v>1.1860907099286297</v>
      </c>
      <c r="AC759" s="116">
        <f>(幕後結果!$AE$2+幕後結果!$AE$4*幕後結果_最佳化!$Q1760)*12/3</f>
        <v>0.22229306548920302</v>
      </c>
      <c r="AD759" s="116">
        <f>(幕後結果!$AF$2+幕後結果!$AF$4*幕後結果_最佳化!$R1760)*12/3</f>
        <v>-1.8100823867553404</v>
      </c>
      <c r="AE759" s="116">
        <f>(幕後結果!$AG$2+幕後結果!$AG$4*幕後結果_最佳化!$S1760)*12/3</f>
        <v>-0.6298361718627824</v>
      </c>
      <c r="AF759" s="116">
        <f>(幕後結果!$AH$2+幕後結果!$AH$4*幕後結果_最佳化!$T1760)*12/3</f>
        <v>0.53823162493570209</v>
      </c>
      <c r="AG759" s="116">
        <f>(幕後結果!$AI$2+幕後結果!$AI$4*幕後結果_最佳化!$U1760)*12/3</f>
        <v>-2.7201436297602135</v>
      </c>
      <c r="AH759" s="116">
        <f>(幕後結果!$AJ$2+幕後結果!$AJ$4*幕後結果_最佳化!$V1760)*12/3</f>
        <v>0.16343258128568891</v>
      </c>
      <c r="AI759" s="90">
        <f>(幕後結果!$AK$2+幕後結果!$AK$4*幕後結果_最佳化!$W1760)*12/3</f>
        <v>-0.46209311774657214</v>
      </c>
      <c r="AJ759" s="50"/>
      <c r="AK759" s="50"/>
      <c r="AL759" s="50"/>
      <c r="AM759" s="98">
        <v>758</v>
      </c>
      <c r="AN759" s="116">
        <f t="shared" si="144"/>
        <v>8.8379921318171448E-2</v>
      </c>
      <c r="AO759" s="116">
        <f t="shared" si="145"/>
        <v>0.13002257487890212</v>
      </c>
      <c r="AP759" s="116">
        <f t="shared" si="146"/>
        <v>0.13219449750382803</v>
      </c>
      <c r="AQ759" s="116">
        <f t="shared" si="147"/>
        <v>3.3301427724320869E-2</v>
      </c>
      <c r="AR759" s="116">
        <f t="shared" si="148"/>
        <v>0.17909099375137191</v>
      </c>
      <c r="AS759" s="116">
        <f t="shared" si="149"/>
        <v>9.7717472847175149E-2</v>
      </c>
      <c r="AT759" s="116">
        <f t="shared" si="150"/>
        <v>0.14379057490696034</v>
      </c>
      <c r="AU759" s="116">
        <f t="shared" si="151"/>
        <v>1.8017110639374785E-2</v>
      </c>
      <c r="AV759" s="116">
        <f t="shared" si="152"/>
        <v>7.9592936056709446E-2</v>
      </c>
      <c r="AW759" s="116">
        <f t="shared" si="153"/>
        <v>9.7892490373185828E-2</v>
      </c>
      <c r="AX759" s="116">
        <f t="shared" si="154"/>
        <v>1</v>
      </c>
      <c r="AY759" s="116">
        <f>SUMPRODUCT(AN759:AW759,幕後結果_最佳化!$Z$1005:$AI$1005)</f>
        <v>5.5303894416271239E-2</v>
      </c>
      <c r="AZ759" s="116">
        <f>(SUMPRODUCT(AN759:AW759,MMULT(AN759:AW759,幕後結果!$AB$9:$AK$18)))*252</f>
        <v>4.3966297528614744E-2</v>
      </c>
      <c r="BA759" s="116">
        <f t="shared" si="155"/>
        <v>0.20968141913058186</v>
      </c>
      <c r="BB759" s="92">
        <f t="shared" si="156"/>
        <v>5.9155906458962633E-2</v>
      </c>
      <c r="BC759" s="50"/>
      <c r="BD759" s="50"/>
    </row>
    <row r="760" spans="1:56">
      <c r="A760" s="85">
        <v>759</v>
      </c>
      <c r="B760" s="116">
        <v>0.38155074361914298</v>
      </c>
      <c r="C760" s="116">
        <v>0.52468428412461221</v>
      </c>
      <c r="D760" s="116">
        <v>0.82531611385026671</v>
      </c>
      <c r="E760" s="116">
        <v>0.28027598531142073</v>
      </c>
      <c r="F760" s="116">
        <v>0.54329408541126156</v>
      </c>
      <c r="G760" s="116">
        <v>0.22144010557107796</v>
      </c>
      <c r="H760" s="116">
        <v>0.29055005295247804</v>
      </c>
      <c r="I760" s="116">
        <v>0.21869345066247581</v>
      </c>
      <c r="J760" s="116">
        <v>0.30989065898332901</v>
      </c>
      <c r="K760" s="94">
        <v>0.73893002640943095</v>
      </c>
      <c r="L760" s="95"/>
      <c r="M760" s="96">
        <v>759</v>
      </c>
      <c r="N760" s="119">
        <v>-0.30141050172262385</v>
      </c>
      <c r="O760" s="119">
        <v>6.1913857789432668E-2</v>
      </c>
      <c r="P760" s="119">
        <v>0.93581631030062429</v>
      </c>
      <c r="Q760" s="119">
        <v>-0.58202183915378303</v>
      </c>
      <c r="R760" s="119">
        <v>0.10873607323185022</v>
      </c>
      <c r="S760" s="119">
        <v>-0.76733862179750467</v>
      </c>
      <c r="T760" s="119">
        <v>-0.55177851961654889</v>
      </c>
      <c r="U760" s="116">
        <v>-0.77661338642682731</v>
      </c>
      <c r="V760" s="116">
        <v>-0.49616030037704389</v>
      </c>
      <c r="W760" s="88">
        <v>0.64005022534603262</v>
      </c>
      <c r="X760" s="50"/>
      <c r="Y760" s="89">
        <v>759</v>
      </c>
      <c r="Z760" s="116">
        <f>(幕後結果!$AB$2+幕後結果!$AB$4*幕後結果_最佳化!$N1761)*12/3</f>
        <v>-0.42250665297661033</v>
      </c>
      <c r="AA760" s="116">
        <f>(幕後結果!$AC$2+幕後結果!$AC$4*幕後結果_最佳化!$O1761)*12/3</f>
        <v>-1.3187849457801775</v>
      </c>
      <c r="AB760" s="116">
        <f>(幕後結果!$AD$2+幕後結果!$AD$4*幕後結果_最佳化!$P1761)*12/3</f>
        <v>1.1882447519291728</v>
      </c>
      <c r="AC760" s="116">
        <f>(幕後結果!$AE$2+幕後結果!$AE$4*幕後結果_最佳化!$Q1761)*12/3</f>
        <v>0.67917093598930922</v>
      </c>
      <c r="AD760" s="116">
        <f>(幕後結果!$AF$2+幕後結果!$AF$4*幕後結果_最佳化!$R1761)*12/3</f>
        <v>5.4204516829054916E-2</v>
      </c>
      <c r="AE760" s="116">
        <f>(幕後結果!$AG$2+幕後結果!$AG$4*幕後結果_最佳化!$S1761)*12/3</f>
        <v>-0.4138611599192677</v>
      </c>
      <c r="AF760" s="116">
        <f>(幕後結果!$AH$2+幕後結果!$AH$4*幕後結果_最佳化!$T1761)*12/3</f>
        <v>0.78608663507633603</v>
      </c>
      <c r="AG760" s="116">
        <f>(幕後結果!$AI$2+幕後結果!$AI$4*幕後結果_最佳化!$U1761)*12/3</f>
        <v>-1.9149904392565069</v>
      </c>
      <c r="AH760" s="116">
        <f>(幕後結果!$AJ$2+幕後結果!$AJ$4*幕後結果_最佳化!$V1761)*12/3</f>
        <v>-0.35034682225344121</v>
      </c>
      <c r="AI760" s="90">
        <f>(幕後結果!$AK$2+幕後結果!$AK$4*幕後結果_最佳化!$W1761)*12/3</f>
        <v>-0.36035031080789742</v>
      </c>
      <c r="AJ760" s="50"/>
      <c r="AK760" s="50"/>
      <c r="AL760" s="50"/>
      <c r="AM760" s="98">
        <v>759</v>
      </c>
      <c r="AN760" s="116">
        <f t="shared" si="144"/>
        <v>0.18852964458021634</v>
      </c>
      <c r="AO760" s="116">
        <f t="shared" si="145"/>
        <v>4.4412902400993846E-2</v>
      </c>
      <c r="AP760" s="116">
        <f t="shared" si="146"/>
        <v>0.15333800526411176</v>
      </c>
      <c r="AQ760" s="116">
        <f t="shared" si="147"/>
        <v>3.3737675504660121E-2</v>
      </c>
      <c r="AR760" s="116">
        <f t="shared" si="148"/>
        <v>8.8642805137664121E-2</v>
      </c>
      <c r="AS760" s="116">
        <f t="shared" si="149"/>
        <v>4.6684801798913517E-2</v>
      </c>
      <c r="AT760" s="116">
        <f t="shared" si="150"/>
        <v>0.14593634287161977</v>
      </c>
      <c r="AU760" s="116">
        <f t="shared" si="151"/>
        <v>8.9647506798061383E-2</v>
      </c>
      <c r="AV760" s="116">
        <f t="shared" si="152"/>
        <v>0.11636544276140455</v>
      </c>
      <c r="AW760" s="116">
        <f t="shared" si="153"/>
        <v>9.2704872882354558E-2</v>
      </c>
      <c r="AX760" s="116">
        <f t="shared" si="154"/>
        <v>0.99999999999999989</v>
      </c>
      <c r="AY760" s="116">
        <f>SUMPRODUCT(AN760:AW760,幕後結果_最佳化!$Z$1005:$AI$1005)</f>
        <v>0.11519397990672511</v>
      </c>
      <c r="AZ760" s="116">
        <f>(SUMPRODUCT(AN760:AW760,MMULT(AN760:AW760,幕後結果!$AB$9:$AK$18)))*252</f>
        <v>5.1893566317338782E-2</v>
      </c>
      <c r="BA760" s="116">
        <f t="shared" si="155"/>
        <v>0.22780159419402399</v>
      </c>
      <c r="BB760" s="92">
        <f t="shared" si="156"/>
        <v>0.31735502186675058</v>
      </c>
      <c r="BC760" s="50"/>
      <c r="BD760" s="50"/>
    </row>
    <row r="761" spans="1:56">
      <c r="A761" s="85">
        <v>760</v>
      </c>
      <c r="B761" s="116">
        <v>1.2833271757162423E-2</v>
      </c>
      <c r="C761" s="116">
        <v>0.16529966428085019</v>
      </c>
      <c r="D761" s="116">
        <v>0.50758437942678158</v>
      </c>
      <c r="E761" s="116">
        <v>0.93000428081294317</v>
      </c>
      <c r="F761" s="116">
        <v>0.15736574383480129</v>
      </c>
      <c r="G761" s="116">
        <v>0.87649922049712581</v>
      </c>
      <c r="H761" s="116">
        <v>9.3003212457313467E-2</v>
      </c>
      <c r="I761" s="116">
        <v>0.22930371295994822</v>
      </c>
      <c r="J761" s="116">
        <v>0.8029122409077436</v>
      </c>
      <c r="K761" s="94">
        <v>0.66994027693184188</v>
      </c>
      <c r="L761" s="95"/>
      <c r="M761" s="96">
        <v>760</v>
      </c>
      <c r="N761" s="119">
        <v>-2.2312202460712158</v>
      </c>
      <c r="O761" s="119">
        <v>-0.97290739646515234</v>
      </c>
      <c r="P761" s="119">
        <v>1.9012365254646876E-2</v>
      </c>
      <c r="Q761" s="119">
        <v>1.4758229115496053</v>
      </c>
      <c r="R761" s="119">
        <v>-1.0053434751031294</v>
      </c>
      <c r="S761" s="119">
        <v>1.1576630729323827</v>
      </c>
      <c r="T761" s="119">
        <v>-1.3224858296588369</v>
      </c>
      <c r="U761" s="116">
        <v>-0.74114186829039064</v>
      </c>
      <c r="V761" s="116">
        <v>0.85206950148115512</v>
      </c>
      <c r="W761" s="88">
        <v>0.43974825855281602</v>
      </c>
      <c r="X761" s="50"/>
      <c r="Y761" s="89">
        <v>760</v>
      </c>
      <c r="Z761" s="116">
        <f>(幕後結果!$AB$2+幕後結果!$AB$4*幕後結果_最佳化!$N1762)*12/3</f>
        <v>-2.8184627069883912</v>
      </c>
      <c r="AA761" s="116">
        <f>(幕後結果!$AC$2+幕後結果!$AC$4*幕後結果_最佳化!$O1762)*12/3</f>
        <v>-2.9125157632585084</v>
      </c>
      <c r="AB761" s="116">
        <f>(幕後結果!$AD$2+幕後結果!$AD$4*幕後結果_最佳化!$P1762)*12/3</f>
        <v>-0.29198070379796681</v>
      </c>
      <c r="AC761" s="116">
        <f>(幕後結果!$AE$2+幕後結果!$AE$4*幕後結果_最佳化!$Q1762)*12/3</f>
        <v>1.6613020317340361</v>
      </c>
      <c r="AD761" s="116">
        <f>(幕後結果!$AF$2+幕後結果!$AF$4*幕後結果_最佳化!$R1762)*12/3</f>
        <v>-0.65293987195212722</v>
      </c>
      <c r="AE761" s="116">
        <f>(幕後結果!$AG$2+幕後結果!$AG$4*幕後結果_最佳化!$S1762)*12/3</f>
        <v>1.1690155353395641</v>
      </c>
      <c r="AF761" s="116">
        <f>(幕後結果!$AH$2+幕後結果!$AH$4*幕後結果_最佳化!$T1762)*12/3</f>
        <v>-0.9701645672527125</v>
      </c>
      <c r="AG761" s="116">
        <f>(幕後結果!$AI$2+幕後結果!$AI$4*幕後結果_最佳化!$U1762)*12/3</f>
        <v>-2.9392204373381765</v>
      </c>
      <c r="AH761" s="116">
        <f>(幕後結果!$AJ$2+幕後結果!$AJ$4*幕後結果_最佳化!$V1762)*12/3</f>
        <v>-0.43430720896895664</v>
      </c>
      <c r="AI761" s="90">
        <f>(幕後結果!$AK$2+幕後結果!$AK$4*幕後結果_最佳化!$W1762)*12/3</f>
        <v>-0.94880949019825656</v>
      </c>
      <c r="AJ761" s="50"/>
      <c r="AK761" s="50"/>
      <c r="AL761" s="50"/>
      <c r="AM761" s="98">
        <v>760</v>
      </c>
      <c r="AN761" s="116">
        <f t="shared" si="144"/>
        <v>8.1568949719355993E-2</v>
      </c>
      <c r="AO761" s="116">
        <f t="shared" si="145"/>
        <v>6.7388372421894799E-2</v>
      </c>
      <c r="AP761" s="116">
        <f t="shared" si="146"/>
        <v>0.13078430382652134</v>
      </c>
      <c r="AQ761" s="116">
        <f t="shared" si="147"/>
        <v>0.12012571217580753</v>
      </c>
      <c r="AR761" s="116">
        <f t="shared" si="148"/>
        <v>9.8688284888328648E-2</v>
      </c>
      <c r="AS761" s="116">
        <f t="shared" si="149"/>
        <v>0.11414824250069427</v>
      </c>
      <c r="AT761" s="116">
        <f t="shared" si="150"/>
        <v>1.2734376724761857E-2</v>
      </c>
      <c r="AU761" s="116">
        <f t="shared" si="151"/>
        <v>7.3280611432230025E-2</v>
      </c>
      <c r="AV761" s="116">
        <f t="shared" si="152"/>
        <v>0.14886826871116537</v>
      </c>
      <c r="AW761" s="116">
        <f t="shared" si="153"/>
        <v>0.15241287759924008</v>
      </c>
      <c r="AX761" s="116">
        <f t="shared" si="154"/>
        <v>0.99999999999999989</v>
      </c>
      <c r="AY761" s="116">
        <f>SUMPRODUCT(AN761:AW761,幕後結果_最佳化!$Z$1005:$AI$1005)</f>
        <v>1.5167914250112435E-2</v>
      </c>
      <c r="AZ761" s="116">
        <f>(SUMPRODUCT(AN761:AW761,MMULT(AN761:AW761,幕後結果!$AB$9:$AK$18)))*252</f>
        <v>4.3646565182156885E-2</v>
      </c>
      <c r="BA761" s="116">
        <f t="shared" si="155"/>
        <v>0.20891760381106445</v>
      </c>
      <c r="BB761" s="92">
        <f t="shared" si="156"/>
        <v>-0.13274173762287261</v>
      </c>
      <c r="BC761" s="50"/>
      <c r="BD761" s="50"/>
    </row>
    <row r="762" spans="1:56">
      <c r="A762" s="85">
        <v>761</v>
      </c>
      <c r="B762" s="116">
        <v>0.99411585571197114</v>
      </c>
      <c r="C762" s="116">
        <v>0.51749994874815219</v>
      </c>
      <c r="D762" s="116">
        <v>0.8083748513975848</v>
      </c>
      <c r="E762" s="116">
        <v>0.41462330547150228</v>
      </c>
      <c r="F762" s="116">
        <v>0.12285616112492703</v>
      </c>
      <c r="G762" s="116">
        <v>0.64599034012428969</v>
      </c>
      <c r="H762" s="116">
        <v>2.6259089153448212E-2</v>
      </c>
      <c r="I762" s="116">
        <v>0.41493240293352884</v>
      </c>
      <c r="J762" s="116">
        <v>0.94914595166070947</v>
      </c>
      <c r="K762" s="94">
        <v>0.65474029413298784</v>
      </c>
      <c r="L762" s="95"/>
      <c r="M762" s="96">
        <v>761</v>
      </c>
      <c r="N762" s="119">
        <v>2.5190172660934289</v>
      </c>
      <c r="O762" s="119">
        <v>4.3879943706329791E-2</v>
      </c>
      <c r="P762" s="119">
        <v>0.87192316159077321</v>
      </c>
      <c r="Q762" s="119">
        <v>-0.21566791733436927</v>
      </c>
      <c r="R762" s="119">
        <v>-1.1608268482325321</v>
      </c>
      <c r="S762" s="119">
        <v>0.37451752624280421</v>
      </c>
      <c r="T762" s="119">
        <v>-1.9388617195917011</v>
      </c>
      <c r="U762" s="116">
        <v>-0.21487496263617659</v>
      </c>
      <c r="V762" s="116">
        <v>1.6366285966696976</v>
      </c>
      <c r="W762" s="88">
        <v>0.39815028229199412</v>
      </c>
      <c r="X762" s="50"/>
      <c r="Y762" s="89">
        <v>761</v>
      </c>
      <c r="Z762" s="116">
        <f>(幕後結果!$AB$2+幕後結果!$AB$4*幕後結果_最佳化!$N1763)*12/3</f>
        <v>3.0791965615456292</v>
      </c>
      <c r="AA762" s="116">
        <f>(幕後結果!$AC$2+幕後結果!$AC$4*幕後結果_最佳化!$O1763)*12/3</f>
        <v>-1.0985839199482283</v>
      </c>
      <c r="AB762" s="116">
        <f>(幕後結果!$AD$2+幕後結果!$AD$4*幕後結果_最佳化!$P1763)*12/3</f>
        <v>1.9805444644802375</v>
      </c>
      <c r="AC762" s="116">
        <f>(幕後結果!$AE$2+幕後結果!$AE$4*幕後結果_最佳化!$Q1763)*12/3</f>
        <v>1.0946494792735131</v>
      </c>
      <c r="AD762" s="116">
        <f>(幕後結果!$AF$2+幕後結果!$AF$4*幕後結果_最佳化!$R1763)*12/3</f>
        <v>-0.88558539803570457</v>
      </c>
      <c r="AE762" s="116">
        <f>(幕後結果!$AG$2+幕後結果!$AG$4*幕後結果_最佳化!$S1763)*12/3</f>
        <v>1.0816185087276744</v>
      </c>
      <c r="AF762" s="116">
        <f>(幕後結果!$AH$2+幕後結果!$AH$4*幕後結果_最佳化!$T1763)*12/3</f>
        <v>-0.23359100651254505</v>
      </c>
      <c r="AG762" s="116">
        <f>(幕後結果!$AI$2+幕後結果!$AI$4*幕後結果_最佳化!$U1763)*12/3</f>
        <v>-1.344419804167718E-2</v>
      </c>
      <c r="AH762" s="116">
        <f>(幕後結果!$AJ$2+幕後結果!$AJ$4*幕後結果_最佳化!$V1763)*12/3</f>
        <v>1.3453656129923741</v>
      </c>
      <c r="AI762" s="90">
        <f>(幕後結果!$AK$2+幕後結果!$AK$4*幕後結果_最佳化!$W1763)*12/3</f>
        <v>8.6464133676451393E-2</v>
      </c>
      <c r="AJ762" s="50"/>
      <c r="AK762" s="50"/>
      <c r="AL762" s="50"/>
      <c r="AM762" s="98">
        <v>761</v>
      </c>
      <c r="AN762" s="116">
        <f t="shared" si="144"/>
        <v>8.0964204328377809E-2</v>
      </c>
      <c r="AO762" s="116">
        <f t="shared" si="145"/>
        <v>0.10607867698825119</v>
      </c>
      <c r="AP762" s="116">
        <f t="shared" si="146"/>
        <v>0.11398628395497123</v>
      </c>
      <c r="AQ762" s="116">
        <f t="shared" si="147"/>
        <v>0.11301503641457339</v>
      </c>
      <c r="AR762" s="116">
        <f t="shared" si="148"/>
        <v>4.1000693702368689E-2</v>
      </c>
      <c r="AS762" s="116">
        <f t="shared" si="149"/>
        <v>0.12879237122592388</v>
      </c>
      <c r="AT762" s="116">
        <f t="shared" si="150"/>
        <v>6.7781175954960568E-2</v>
      </c>
      <c r="AU762" s="116">
        <f t="shared" si="151"/>
        <v>0.10374787684279169</v>
      </c>
      <c r="AV762" s="116">
        <f t="shared" si="152"/>
        <v>0.13803417240124821</v>
      </c>
      <c r="AW762" s="116">
        <f t="shared" si="153"/>
        <v>0.10659950818653334</v>
      </c>
      <c r="AX762" s="116">
        <f t="shared" si="154"/>
        <v>0.99999999999999989</v>
      </c>
      <c r="AY762" s="116">
        <f>SUMPRODUCT(AN762:AW762,幕後結果_最佳化!$Z$1005:$AI$1005)</f>
        <v>1.4462666024500477E-2</v>
      </c>
      <c r="AZ762" s="116">
        <f>(SUMPRODUCT(AN762:AW762,MMULT(AN762:AW762,幕後結果!$AB$9:$AK$18)))*252</f>
        <v>4.7700757185705232E-2</v>
      </c>
      <c r="BA762" s="116">
        <f t="shared" si="155"/>
        <v>0.21840503012912782</v>
      </c>
      <c r="BB762" s="92">
        <f t="shared" si="156"/>
        <v>-0.13020457431171109</v>
      </c>
      <c r="BC762" s="50"/>
      <c r="BD762" s="50"/>
    </row>
    <row r="763" spans="1:56">
      <c r="A763" s="85">
        <v>762</v>
      </c>
      <c r="B763" s="116">
        <v>5.6175778923137853E-2</v>
      </c>
      <c r="C763" s="116">
        <v>0.15554460849825835</v>
      </c>
      <c r="D763" s="116">
        <v>0.35022343576482684</v>
      </c>
      <c r="E763" s="116">
        <v>0.96123307693017601</v>
      </c>
      <c r="F763" s="116">
        <v>0.62454205549409769</v>
      </c>
      <c r="G763" s="116">
        <v>2.1259722110152701E-2</v>
      </c>
      <c r="H763" s="116">
        <v>0.45174444833823313</v>
      </c>
      <c r="I763" s="116">
        <v>0.49512120999848341</v>
      </c>
      <c r="J763" s="116">
        <v>0.32882102545395209</v>
      </c>
      <c r="K763" s="94">
        <v>0.24072535480191548</v>
      </c>
      <c r="L763" s="95"/>
      <c r="M763" s="96">
        <v>762</v>
      </c>
      <c r="N763" s="119">
        <v>-1.5877116482760278</v>
      </c>
      <c r="O763" s="119">
        <v>-1.012939170652156</v>
      </c>
      <c r="P763" s="119">
        <v>-0.38471730653837061</v>
      </c>
      <c r="Q763" s="119">
        <v>1.7651780516864757</v>
      </c>
      <c r="R763" s="119">
        <v>0.31743192126144204</v>
      </c>
      <c r="S763" s="119">
        <v>-2.0283999596786777</v>
      </c>
      <c r="T763" s="119">
        <v>-0.12125520840890897</v>
      </c>
      <c r="U763" s="116">
        <v>-1.2229617807795364E-2</v>
      </c>
      <c r="V763" s="116">
        <v>-0.44317100315871039</v>
      </c>
      <c r="W763" s="88">
        <v>-0.70397119932571306</v>
      </c>
      <c r="X763" s="50"/>
      <c r="Y763" s="89">
        <v>762</v>
      </c>
      <c r="Z763" s="116">
        <f>(幕後結果!$AB$2+幕後結果!$AB$4*幕後結果_最佳化!$N1764)*12/3</f>
        <v>-2.0195143519957832</v>
      </c>
      <c r="AA763" s="116">
        <f>(幕後結果!$AC$2+幕後結果!$AC$4*幕後結果_最佳化!$O1764)*12/3</f>
        <v>-2.9117711755366522</v>
      </c>
      <c r="AB763" s="116">
        <f>(幕後結果!$AD$2+幕後結果!$AD$4*幕後結果_最佳化!$P1764)*12/3</f>
        <v>-0.45184178263701824</v>
      </c>
      <c r="AC763" s="116">
        <f>(幕後結果!$AE$2+幕後結果!$AE$4*幕後結果_最佳化!$Q1764)*12/3</f>
        <v>1.8073586716589727</v>
      </c>
      <c r="AD763" s="116">
        <f>(幕後結果!$AF$2+幕後結果!$AF$4*幕後結果_最佳化!$R1764)*12/3</f>
        <v>0.1924116653637731</v>
      </c>
      <c r="AE763" s="116">
        <f>(幕後結果!$AG$2+幕後結果!$AG$4*幕後結果_最佳化!$S1764)*12/3</f>
        <v>-0.81486785206176438</v>
      </c>
      <c r="AF763" s="116">
        <f>(幕後結果!$AH$2+幕後結果!$AH$4*幕後結果_最佳化!$T1764)*12/3</f>
        <v>0.67062644999607868</v>
      </c>
      <c r="AG763" s="116">
        <f>(幕後結果!$AI$2+幕後結果!$AI$4*幕後結果_最佳化!$U1764)*12/3</f>
        <v>-1.6840106109713719</v>
      </c>
      <c r="AH763" s="116">
        <f>(幕後結果!$AJ$2+幕後結果!$AJ$4*幕後結果_最佳化!$V1764)*12/3</f>
        <v>-0.79416614470587676</v>
      </c>
      <c r="AI763" s="90">
        <f>(幕後結果!$AK$2+幕後結果!$AK$4*幕後結果_最佳化!$W1764)*12/3</f>
        <v>-1.2724068438451706</v>
      </c>
      <c r="AJ763" s="50"/>
      <c r="AK763" s="50"/>
      <c r="AL763" s="50"/>
      <c r="AM763" s="98">
        <v>762</v>
      </c>
      <c r="AN763" s="116">
        <f t="shared" si="144"/>
        <v>9.7616447594990052E-3</v>
      </c>
      <c r="AO763" s="116">
        <f t="shared" si="145"/>
        <v>3.1440114015182354E-2</v>
      </c>
      <c r="AP763" s="116">
        <f t="shared" si="146"/>
        <v>0.13824993518399092</v>
      </c>
      <c r="AQ763" s="116">
        <f t="shared" si="147"/>
        <v>7.6528856919176144E-2</v>
      </c>
      <c r="AR763" s="116">
        <f t="shared" si="148"/>
        <v>8.5877434988754373E-2</v>
      </c>
      <c r="AS763" s="116">
        <f t="shared" si="149"/>
        <v>0.11879575111342866</v>
      </c>
      <c r="AT763" s="116">
        <f t="shared" si="150"/>
        <v>0.17436137545574873</v>
      </c>
      <c r="AU763" s="116">
        <f t="shared" si="151"/>
        <v>7.196068028111624E-2</v>
      </c>
      <c r="AV763" s="116">
        <f t="shared" si="152"/>
        <v>0.16666423403748451</v>
      </c>
      <c r="AW763" s="116">
        <f t="shared" si="153"/>
        <v>0.12635997324561898</v>
      </c>
      <c r="AX763" s="116">
        <f t="shared" si="154"/>
        <v>1</v>
      </c>
      <c r="AY763" s="116">
        <f>SUMPRODUCT(AN763:AW763,幕後結果_最佳化!$Z$1005:$AI$1005)</f>
        <v>0.23409128609515029</v>
      </c>
      <c r="AZ763" s="116">
        <f>(SUMPRODUCT(AN763:AW763,MMULT(AN763:AW763,幕後結果!$AB$9:$AK$18)))*252</f>
        <v>4.0961617945515734E-2</v>
      </c>
      <c r="BA763" s="116">
        <f t="shared" si="155"/>
        <v>0.20238976739330408</v>
      </c>
      <c r="BB763" s="92">
        <f t="shared" si="156"/>
        <v>0.94466873774111426</v>
      </c>
      <c r="BC763" s="50"/>
      <c r="BD763" s="50"/>
    </row>
    <row r="764" spans="1:56">
      <c r="A764" s="85">
        <v>763</v>
      </c>
      <c r="B764" s="116">
        <v>0.46311629316789715</v>
      </c>
      <c r="C764" s="116">
        <v>0.16675661422283761</v>
      </c>
      <c r="D764" s="116">
        <v>0.82800682821566451</v>
      </c>
      <c r="E764" s="116">
        <v>0.7727135048029139</v>
      </c>
      <c r="F764" s="116">
        <v>6.7526455480218628E-2</v>
      </c>
      <c r="G764" s="116">
        <v>0.8859172239366182</v>
      </c>
      <c r="H764" s="116">
        <v>0.20716447872477461</v>
      </c>
      <c r="I764" s="116">
        <v>0.42316389844444147</v>
      </c>
      <c r="J764" s="116">
        <v>0.573219182705476</v>
      </c>
      <c r="K764" s="94">
        <v>0.4179917943972824</v>
      </c>
      <c r="L764" s="95"/>
      <c r="M764" s="96">
        <v>763</v>
      </c>
      <c r="N764" s="119">
        <v>-9.2585848975912474E-2</v>
      </c>
      <c r="O764" s="119">
        <v>-0.96706162389688677</v>
      </c>
      <c r="P764" s="119">
        <v>0.94631814045013984</v>
      </c>
      <c r="Q764" s="119">
        <v>0.74781294906962981</v>
      </c>
      <c r="R764" s="119">
        <v>-1.4944696418192032</v>
      </c>
      <c r="S764" s="119">
        <v>1.2050977919382739</v>
      </c>
      <c r="T764" s="119">
        <v>-0.81629933010094613</v>
      </c>
      <c r="U764" s="116">
        <v>-0.19380598963222911</v>
      </c>
      <c r="V764" s="116">
        <v>0.18457597082268293</v>
      </c>
      <c r="W764" s="88">
        <v>-0.20703363730361951</v>
      </c>
      <c r="X764" s="50"/>
      <c r="Y764" s="89">
        <v>763</v>
      </c>
      <c r="Z764" s="116">
        <f>(幕後結果!$AB$2+幕後結果!$AB$4*幕後結果_最佳化!$N1765)*12/3</f>
        <v>-0.16324032247920722</v>
      </c>
      <c r="AA764" s="116">
        <f>(幕後結果!$AC$2+幕後結果!$AC$4*幕後結果_最佳化!$O1765)*12/3</f>
        <v>-2.7186444550265647</v>
      </c>
      <c r="AB764" s="116">
        <f>(幕後結果!$AD$2+幕後結果!$AD$4*幕後結果_最佳化!$P1765)*12/3</f>
        <v>1.15572523481361</v>
      </c>
      <c r="AC764" s="116">
        <f>(幕後結果!$AE$2+幕後結果!$AE$4*幕後結果_最佳化!$Q1765)*12/3</f>
        <v>1.4803823158855574</v>
      </c>
      <c r="AD764" s="116">
        <f>(幕後結果!$AF$2+幕後結果!$AF$4*幕後結果_最佳化!$R1765)*12/3</f>
        <v>-1.033628795740249</v>
      </c>
      <c r="AE764" s="116">
        <f>(幕後結果!$AG$2+幕後結果!$AG$4*幕後結果_最佳化!$S1765)*12/3</f>
        <v>1.3832157486917218</v>
      </c>
      <c r="AF764" s="116">
        <f>(幕後結果!$AH$2+幕後結果!$AH$4*幕後結果_最佳化!$T1765)*12/3</f>
        <v>1.4811295106697875E-2</v>
      </c>
      <c r="AG764" s="116">
        <f>(幕後結果!$AI$2+幕後結果!$AI$4*幕後結果_最佳化!$U1765)*12/3</f>
        <v>-1.2903207231948035</v>
      </c>
      <c r="AH764" s="116">
        <f>(幕後結果!$AJ$2+幕後結果!$AJ$4*幕後結果_最佳化!$V1765)*12/3</f>
        <v>-0.26792775279470338</v>
      </c>
      <c r="AI764" s="90">
        <f>(幕後結果!$AK$2+幕後結果!$AK$4*幕後結果_最佳化!$W1765)*12/3</f>
        <v>-0.84575181378725572</v>
      </c>
      <c r="AJ764" s="50"/>
      <c r="AK764" s="50"/>
      <c r="AL764" s="50"/>
      <c r="AM764" s="98">
        <v>763</v>
      </c>
      <c r="AN764" s="116">
        <f t="shared" si="144"/>
        <v>7.8642710701836524E-2</v>
      </c>
      <c r="AO764" s="116">
        <f t="shared" si="145"/>
        <v>4.8229014631655338E-3</v>
      </c>
      <c r="AP764" s="116">
        <f t="shared" si="146"/>
        <v>7.6090816867802502E-2</v>
      </c>
      <c r="AQ764" s="116">
        <f t="shared" si="147"/>
        <v>8.3882284553159533E-2</v>
      </c>
      <c r="AR764" s="116">
        <f t="shared" si="148"/>
        <v>0.20686687480774832</v>
      </c>
      <c r="AS764" s="116">
        <f t="shared" si="149"/>
        <v>0.18896126488300677</v>
      </c>
      <c r="AT764" s="116">
        <f t="shared" si="150"/>
        <v>6.8550859002977735E-2</v>
      </c>
      <c r="AU764" s="116">
        <f t="shared" si="151"/>
        <v>0.12830951029460491</v>
      </c>
      <c r="AV764" s="116">
        <f t="shared" si="152"/>
        <v>0.14130370836184089</v>
      </c>
      <c r="AW764" s="116">
        <f t="shared" si="153"/>
        <v>2.256906906385725E-2</v>
      </c>
      <c r="AX764" s="116">
        <f t="shared" si="154"/>
        <v>1</v>
      </c>
      <c r="AY764" s="116">
        <f>SUMPRODUCT(AN764:AW764,幕後結果_最佳化!$Z$1005:$AI$1005)</f>
        <v>0.13225782411562362</v>
      </c>
      <c r="AZ764" s="116">
        <f>(SUMPRODUCT(AN764:AW764,MMULT(AN764:AW764,幕後結果!$AB$9:$AK$18)))*252</f>
        <v>4.5090875433024535E-2</v>
      </c>
      <c r="BA764" s="116">
        <f t="shared" si="155"/>
        <v>0.21234612177533296</v>
      </c>
      <c r="BB764" s="92">
        <f t="shared" si="156"/>
        <v>0.42081213147921881</v>
      </c>
      <c r="BC764" s="50"/>
      <c r="BD764" s="50"/>
    </row>
    <row r="765" spans="1:56">
      <c r="A765" s="85">
        <v>764</v>
      </c>
      <c r="B765" s="116">
        <v>0.85294146113605129</v>
      </c>
      <c r="C765" s="116">
        <v>0.69664334013632612</v>
      </c>
      <c r="D765" s="116">
        <v>0.65257853010251421</v>
      </c>
      <c r="E765" s="116">
        <v>0.20755412830687558</v>
      </c>
      <c r="F765" s="116">
        <v>8.4245303100311641E-2</v>
      </c>
      <c r="G765" s="116">
        <v>0.44653474607383825</v>
      </c>
      <c r="H765" s="116">
        <v>0.68321751374376749</v>
      </c>
      <c r="I765" s="116">
        <v>0.69042203569963934</v>
      </c>
      <c r="J765" s="116">
        <v>0.52109417816222869</v>
      </c>
      <c r="K765" s="94">
        <v>0.26027535718059047</v>
      </c>
      <c r="L765" s="95"/>
      <c r="M765" s="96">
        <v>764</v>
      </c>
      <c r="N765" s="119">
        <v>1.0491326351468515</v>
      </c>
      <c r="O765" s="119">
        <v>0.51477061768096077</v>
      </c>
      <c r="P765" s="119">
        <v>0.39229136947741089</v>
      </c>
      <c r="Q765" s="119">
        <v>-0.81493720277735948</v>
      </c>
      <c r="R765" s="119">
        <v>-1.3770700019605444</v>
      </c>
      <c r="S765" s="119">
        <v>-0.13442123344177648</v>
      </c>
      <c r="T765" s="119">
        <v>0.47671515105329482</v>
      </c>
      <c r="U765" s="116">
        <v>0.49704697084834182</v>
      </c>
      <c r="V765" s="116">
        <v>5.2899925602510015E-2</v>
      </c>
      <c r="W765" s="88">
        <v>-0.64249672607918873</v>
      </c>
      <c r="X765" s="50"/>
      <c r="Y765" s="89">
        <v>764</v>
      </c>
      <c r="Z765" s="116">
        <f>(幕後結果!$AB$2+幕後結果!$AB$4*幕後結果_最佳化!$N1766)*12/3</f>
        <v>1.2542607146162714</v>
      </c>
      <c r="AA765" s="116">
        <f>(幕後結果!$AC$2+幕後結果!$AC$4*幕後結果_最佳化!$O1766)*12/3</f>
        <v>-0.57737326478981688</v>
      </c>
      <c r="AB765" s="116">
        <f>(幕後結果!$AD$2+幕後結果!$AD$4*幕後結果_最佳化!$P1766)*12/3</f>
        <v>1.1703340461979563</v>
      </c>
      <c r="AC765" s="116">
        <f>(幕後結果!$AE$2+幕後結果!$AE$4*幕後結果_最佳化!$Q1766)*12/3</f>
        <v>0.54094206044640181</v>
      </c>
      <c r="AD765" s="116">
        <f>(幕後結果!$AF$2+幕後結果!$AF$4*幕後結果_最佳化!$R1766)*12/3</f>
        <v>-1.0193106642550029</v>
      </c>
      <c r="AE765" s="116">
        <f>(幕後結果!$AG$2+幕後結果!$AG$4*幕後結果_最佳化!$S1766)*12/3</f>
        <v>7.8531437820186289E-2</v>
      </c>
      <c r="AF765" s="116">
        <f>(幕後結果!$AH$2+幕後結果!$AH$4*幕後結果_最佳化!$T1766)*12/3</f>
        <v>1.6539939502068899</v>
      </c>
      <c r="AG765" s="116">
        <f>(幕後結果!$AI$2+幕後結果!$AI$4*幕後結果_最佳化!$U1766)*12/3</f>
        <v>1.0720072292391802E-2</v>
      </c>
      <c r="AH765" s="116">
        <f>(幕後結果!$AJ$2+幕後結果!$AJ$4*幕後結果_最佳化!$V1766)*12/3</f>
        <v>0.59006754525132354</v>
      </c>
      <c r="AI765" s="90">
        <f>(幕後結果!$AK$2+幕後結果!$AK$4*幕後結果_最佳化!$W1766)*12/3</f>
        <v>-0.67006139622578387</v>
      </c>
      <c r="AJ765" s="50"/>
      <c r="AK765" s="50"/>
      <c r="AL765" s="50"/>
      <c r="AM765" s="98">
        <v>764</v>
      </c>
      <c r="AN765" s="116">
        <f t="shared" si="144"/>
        <v>0.16740130500944772</v>
      </c>
      <c r="AO765" s="116">
        <f t="shared" si="145"/>
        <v>9.4510970688135867E-2</v>
      </c>
      <c r="AP765" s="116">
        <f t="shared" si="146"/>
        <v>4.4228687773609915E-2</v>
      </c>
      <c r="AQ765" s="116">
        <f t="shared" si="147"/>
        <v>9.7947339277633758E-2</v>
      </c>
      <c r="AR765" s="116">
        <f t="shared" si="148"/>
        <v>0.14555320391293319</v>
      </c>
      <c r="AS765" s="116">
        <f t="shared" si="149"/>
        <v>2.5271171406302164E-2</v>
      </c>
      <c r="AT765" s="116">
        <f t="shared" si="150"/>
        <v>0.16439301630142109</v>
      </c>
      <c r="AU765" s="116">
        <f t="shared" si="151"/>
        <v>9.6643415059609966E-2</v>
      </c>
      <c r="AV765" s="116">
        <f t="shared" si="152"/>
        <v>4.5616630216902425E-2</v>
      </c>
      <c r="AW765" s="116">
        <f t="shared" si="153"/>
        <v>0.11843426035400401</v>
      </c>
      <c r="AX765" s="116">
        <f t="shared" si="154"/>
        <v>1</v>
      </c>
      <c r="AY765" s="116">
        <f>SUMPRODUCT(AN765:AW765,幕後結果_最佳化!$Z$1005:$AI$1005)</f>
        <v>4.1878046940030021E-2</v>
      </c>
      <c r="AZ765" s="116">
        <f>(SUMPRODUCT(AN765:AW765,MMULT(AN765:AW765,幕後結果!$AB$9:$AK$18)))*252</f>
        <v>4.5567192318828408E-2</v>
      </c>
      <c r="BA765" s="116">
        <f t="shared" si="155"/>
        <v>0.21346473319691103</v>
      </c>
      <c r="BB765" s="92">
        <f t="shared" si="156"/>
        <v>-4.7874561978688843E-3</v>
      </c>
      <c r="BC765" s="50"/>
      <c r="BD765" s="50"/>
    </row>
    <row r="766" spans="1:56">
      <c r="A766" s="85">
        <v>765</v>
      </c>
      <c r="B766" s="116">
        <v>0.97985813866987992</v>
      </c>
      <c r="C766" s="116">
        <v>0.20386717608344118</v>
      </c>
      <c r="D766" s="116">
        <v>0.39836677416893695</v>
      </c>
      <c r="E766" s="116">
        <v>0.39382193230839535</v>
      </c>
      <c r="F766" s="116">
        <v>0.76146222673619346</v>
      </c>
      <c r="G766" s="116">
        <v>0.48897082522162139</v>
      </c>
      <c r="H766" s="116">
        <v>0.41000161472220031</v>
      </c>
      <c r="I766" s="116">
        <v>0.70053080792403066</v>
      </c>
      <c r="J766" s="116">
        <v>0.8594800305081236</v>
      </c>
      <c r="K766" s="94">
        <v>0.61849455077306881</v>
      </c>
      <c r="L766" s="95"/>
      <c r="M766" s="96">
        <v>765</v>
      </c>
      <c r="N766" s="119">
        <v>2.0508277650697946</v>
      </c>
      <c r="O766" s="119">
        <v>-0.82788725723073975</v>
      </c>
      <c r="P766" s="119">
        <v>-0.25757678478061979</v>
      </c>
      <c r="Q766" s="119">
        <v>-0.26937143625157922</v>
      </c>
      <c r="R766" s="119">
        <v>0.7110140222666359</v>
      </c>
      <c r="S766" s="119">
        <v>-2.7649563949205772E-2</v>
      </c>
      <c r="T766" s="119">
        <v>-0.22754082298332912</v>
      </c>
      <c r="U766" s="116">
        <v>0.5259277833475301</v>
      </c>
      <c r="V766" s="116">
        <v>1.0779861455677942</v>
      </c>
      <c r="W766" s="88">
        <v>0.30152931626610913</v>
      </c>
      <c r="X766" s="50"/>
      <c r="Y766" s="89">
        <v>765</v>
      </c>
      <c r="Z766" s="116">
        <f>(幕後結果!$AB$2+幕後結果!$AB$4*幕後結果_最佳化!$N1767)*12/3</f>
        <v>2.497915700731558</v>
      </c>
      <c r="AA766" s="116">
        <f>(幕後結果!$AC$2+幕後結果!$AC$4*幕後結果_最佳化!$O1767)*12/3</f>
        <v>-2.3406213781599874</v>
      </c>
      <c r="AB766" s="116">
        <f>(幕後結果!$AD$2+幕後結果!$AD$4*幕後結果_最佳化!$P1767)*12/3</f>
        <v>0.77290869054776001</v>
      </c>
      <c r="AC766" s="116">
        <f>(幕後結果!$AE$2+幕後結果!$AE$4*幕後結果_最佳化!$Q1767)*12/3</f>
        <v>0.6107163294941631</v>
      </c>
      <c r="AD766" s="116">
        <f>(幕後結果!$AF$2+幕後結果!$AF$4*幕後結果_最佳化!$R1767)*12/3</f>
        <v>0.18121058740787885</v>
      </c>
      <c r="AE766" s="116">
        <f>(幕後結果!$AG$2+幕後結果!$AG$4*幕後結果_最佳化!$S1767)*12/3</f>
        <v>0.40832431896968907</v>
      </c>
      <c r="AF766" s="116">
        <f>(幕後結果!$AH$2+幕後結果!$AH$4*幕後結果_最佳化!$T1767)*12/3</f>
        <v>1.6106456275880177</v>
      </c>
      <c r="AG766" s="116">
        <f>(幕後結果!$AI$2+幕後結果!$AI$4*幕後結果_最佳化!$U1767)*12/3</f>
        <v>0.96964463862469474</v>
      </c>
      <c r="AH766" s="116">
        <f>(幕後結果!$AJ$2+幕後結果!$AJ$4*幕後結果_最佳化!$V1767)*12/3</f>
        <v>1.0445777029368457</v>
      </c>
      <c r="AI766" s="90">
        <f>(幕後結果!$AK$2+幕後結果!$AK$4*幕後結果_最佳化!$W1767)*12/3</f>
        <v>0.21196121406074755</v>
      </c>
      <c r="AJ766" s="50"/>
      <c r="AK766" s="50"/>
      <c r="AL766" s="50"/>
      <c r="AM766" s="98">
        <v>765</v>
      </c>
      <c r="AN766" s="116">
        <f t="shared" si="144"/>
        <v>0.17877418383124719</v>
      </c>
      <c r="AO766" s="116">
        <f t="shared" si="145"/>
        <v>0.14949973550698428</v>
      </c>
      <c r="AP766" s="116">
        <f t="shared" si="146"/>
        <v>0.11690145678265094</v>
      </c>
      <c r="AQ766" s="116">
        <f t="shared" si="147"/>
        <v>7.2279392342221416E-2</v>
      </c>
      <c r="AR766" s="116">
        <f t="shared" si="148"/>
        <v>9.0048648867418146E-2</v>
      </c>
      <c r="AS766" s="116">
        <f t="shared" si="149"/>
        <v>7.3353164022284867E-2</v>
      </c>
      <c r="AT766" s="116">
        <f t="shared" si="150"/>
        <v>0.1561383655642411</v>
      </c>
      <c r="AU766" s="116">
        <f t="shared" si="151"/>
        <v>3.1179619127969408E-2</v>
      </c>
      <c r="AV766" s="116">
        <f t="shared" si="152"/>
        <v>0.11461499516149731</v>
      </c>
      <c r="AW766" s="116">
        <f t="shared" si="153"/>
        <v>1.7210438793485452E-2</v>
      </c>
      <c r="AX766" s="116">
        <f t="shared" si="154"/>
        <v>1.0000000000000002</v>
      </c>
      <c r="AY766" s="116">
        <f>SUMPRODUCT(AN766:AW766,幕後結果_最佳化!$Z$1005:$AI$1005)</f>
        <v>9.4315566676562074E-2</v>
      </c>
      <c r="AZ766" s="116">
        <f>(SUMPRODUCT(AN766:AW766,MMULT(AN766:AW766,幕後結果!$AB$9:$AK$18)))*252</f>
        <v>5.3273142609657272E-2</v>
      </c>
      <c r="BA766" s="116">
        <f t="shared" si="155"/>
        <v>0.23080975414756039</v>
      </c>
      <c r="BB766" s="92">
        <f t="shared" si="156"/>
        <v>0.22276167169127209</v>
      </c>
      <c r="BC766" s="50"/>
      <c r="BD766" s="50"/>
    </row>
    <row r="767" spans="1:56">
      <c r="A767" s="85">
        <v>766</v>
      </c>
      <c r="B767" s="116">
        <v>6.638775884174053E-2</v>
      </c>
      <c r="C767" s="116">
        <v>0.85762385612153857</v>
      </c>
      <c r="D767" s="116">
        <v>0.79436785905287288</v>
      </c>
      <c r="E767" s="116">
        <v>0.21818877150299376</v>
      </c>
      <c r="F767" s="116">
        <v>4.1599938190220787E-2</v>
      </c>
      <c r="G767" s="116">
        <v>3.0161825525977459E-2</v>
      </c>
      <c r="H767" s="116">
        <v>0.96007505460533649</v>
      </c>
      <c r="I767" s="116">
        <v>0.68184069185208873</v>
      </c>
      <c r="J767" s="116">
        <v>0.45532739679960765</v>
      </c>
      <c r="K767" s="94">
        <v>0.13065395839924521</v>
      </c>
      <c r="L767" s="95"/>
      <c r="M767" s="96">
        <v>766</v>
      </c>
      <c r="N767" s="119">
        <v>-1.5032463948102783</v>
      </c>
      <c r="O767" s="119">
        <v>1.0697046163876145</v>
      </c>
      <c r="P767" s="119">
        <v>0.82167080070336962</v>
      </c>
      <c r="Q767" s="119">
        <v>-0.77832482674609416</v>
      </c>
      <c r="R767" s="119">
        <v>-1.732414003952399</v>
      </c>
      <c r="S767" s="119">
        <v>-1.8784205894990464</v>
      </c>
      <c r="T767" s="119">
        <v>1.7515577041271593</v>
      </c>
      <c r="U767" s="116">
        <v>0.47285221838110775</v>
      </c>
      <c r="V767" s="116">
        <v>-0.11221265715172515</v>
      </c>
      <c r="W767" s="88">
        <v>-1.1233051512458097</v>
      </c>
      <c r="X767" s="50"/>
      <c r="Y767" s="89">
        <v>766</v>
      </c>
      <c r="Z767" s="116">
        <f>(幕後結果!$AB$2+幕後結果!$AB$4*幕後結果_最佳化!$N1768)*12/3</f>
        <v>-1.9146464830322476</v>
      </c>
      <c r="AA767" s="116">
        <f>(幕後結果!$AC$2+幕後結果!$AC$4*幕後結果_最佳化!$O1768)*12/3</f>
        <v>-3.4397384753540372E-2</v>
      </c>
      <c r="AB767" s="116">
        <f>(幕後結果!$AD$2+幕後結果!$AD$4*幕後結果_最佳化!$P1768)*12/3</f>
        <v>0.82978675310858974</v>
      </c>
      <c r="AC767" s="116">
        <f>(幕後結果!$AE$2+幕後結果!$AE$4*幕後結果_最佳化!$Q1768)*12/3</f>
        <v>0.61269774541451349</v>
      </c>
      <c r="AD767" s="116">
        <f>(幕後結果!$AF$2+幕後結果!$AF$4*幕後結果_最佳化!$R1768)*12/3</f>
        <v>-1.0546241938801832</v>
      </c>
      <c r="AE767" s="116">
        <f>(幕後結果!$AG$2+幕後結果!$AG$4*幕後結果_最佳化!$S1768)*12/3</f>
        <v>-1.5298134264715249</v>
      </c>
      <c r="AF767" s="116">
        <f>(幕後結果!$AH$2+幕後結果!$AH$4*幕後結果_最佳化!$T1768)*12/3</f>
        <v>2.2715250793927959</v>
      </c>
      <c r="AG767" s="116">
        <f>(幕後結果!$AI$2+幕後結果!$AI$4*幕後結果_最佳化!$U1768)*12/3</f>
        <v>-1.4760262811251372</v>
      </c>
      <c r="AH767" s="116">
        <f>(幕後結果!$AJ$2+幕後結果!$AJ$4*幕後結果_最佳化!$V1768)*12/3</f>
        <v>0.43220186995495041</v>
      </c>
      <c r="AI767" s="90">
        <f>(幕後結果!$AK$2+幕後結果!$AK$4*幕後結果_最佳化!$W1768)*12/3</f>
        <v>-1.518533822202655</v>
      </c>
      <c r="AJ767" s="50"/>
      <c r="AK767" s="50"/>
      <c r="AL767" s="50"/>
      <c r="AM767" s="98">
        <v>766</v>
      </c>
      <c r="AN767" s="116">
        <f t="shared" si="144"/>
        <v>5.1013686618024516E-2</v>
      </c>
      <c r="AO767" s="116">
        <f t="shared" si="145"/>
        <v>0.1589646827813217</v>
      </c>
      <c r="AP767" s="116">
        <f t="shared" si="146"/>
        <v>9.0015439039436446E-3</v>
      </c>
      <c r="AQ767" s="116">
        <f t="shared" si="147"/>
        <v>0.10857974594700086</v>
      </c>
      <c r="AR767" s="116">
        <f t="shared" si="148"/>
        <v>0.15001172168245427</v>
      </c>
      <c r="AS767" s="116">
        <f t="shared" si="149"/>
        <v>6.0610205567480695E-2</v>
      </c>
      <c r="AT767" s="116">
        <f t="shared" si="150"/>
        <v>0.13218167519459126</v>
      </c>
      <c r="AU767" s="116">
        <f t="shared" si="151"/>
        <v>0.15893505073302719</v>
      </c>
      <c r="AV767" s="116">
        <f t="shared" si="152"/>
        <v>6.8097840568829643E-2</v>
      </c>
      <c r="AW767" s="116">
        <f t="shared" si="153"/>
        <v>0.10260384700332612</v>
      </c>
      <c r="AX767" s="116">
        <f t="shared" si="154"/>
        <v>0.99999999999999978</v>
      </c>
      <c r="AY767" s="116">
        <f>SUMPRODUCT(AN767:AW767,幕後結果_最佳化!$Z$1005:$AI$1005)</f>
        <v>-0.1164647618848984</v>
      </c>
      <c r="AZ767" s="116">
        <f>(SUMPRODUCT(AN767:AW767,MMULT(AN767:AW767,幕後結果!$AB$9:$AK$18)))*252</f>
        <v>4.6027265597808072E-2</v>
      </c>
      <c r="BA767" s="116">
        <f t="shared" si="155"/>
        <v>0.2145396597317337</v>
      </c>
      <c r="BB767" s="92">
        <f t="shared" si="156"/>
        <v>-0.74282191965892219</v>
      </c>
      <c r="BC767" s="50"/>
      <c r="BD767" s="50"/>
    </row>
    <row r="768" spans="1:56">
      <c r="A768" s="85">
        <v>767</v>
      </c>
      <c r="B768" s="116">
        <v>0.87294842846240472</v>
      </c>
      <c r="C768" s="116">
        <v>0.36812454010659623</v>
      </c>
      <c r="D768" s="116">
        <v>0.99499108725304741</v>
      </c>
      <c r="E768" s="116">
        <v>0.39602788700120839</v>
      </c>
      <c r="F768" s="116">
        <v>0.66457959562481128</v>
      </c>
      <c r="G768" s="116">
        <v>0.12247310984551274</v>
      </c>
      <c r="H768" s="116">
        <v>0.34569531415401555</v>
      </c>
      <c r="I768" s="116">
        <v>0.88599593412684596</v>
      </c>
      <c r="J768" s="116">
        <v>0.40407986217947434</v>
      </c>
      <c r="K768" s="94">
        <v>0.93298989250473774</v>
      </c>
      <c r="L768" s="95"/>
      <c r="M768" s="96">
        <v>767</v>
      </c>
      <c r="N768" s="119">
        <v>1.1404397434425244</v>
      </c>
      <c r="O768" s="119">
        <v>-0.33682466265985628</v>
      </c>
      <c r="P768" s="119">
        <v>2.5752134088126861</v>
      </c>
      <c r="Q768" s="119">
        <v>-0.26364202312232882</v>
      </c>
      <c r="R768" s="119">
        <v>0.42499432908467843</v>
      </c>
      <c r="S768" s="119">
        <v>-1.1627123734004297</v>
      </c>
      <c r="T768" s="119">
        <v>-0.39696858301281585</v>
      </c>
      <c r="U768" s="116">
        <v>1.2055057185641291</v>
      </c>
      <c r="V768" s="116">
        <v>-0.24280078895618779</v>
      </c>
      <c r="W768" s="88">
        <v>1.4984352066486464</v>
      </c>
      <c r="X768" s="50"/>
      <c r="Y768" s="89">
        <v>767</v>
      </c>
      <c r="Z768" s="116">
        <f>(幕後結果!$AB$2+幕後結果!$AB$4*幕後結果_最佳化!$N1769)*12/3</f>
        <v>1.3676230911593394</v>
      </c>
      <c r="AA768" s="116">
        <f>(幕後結果!$AC$2+幕後結果!$AC$4*幕後結果_最佳化!$O1769)*12/3</f>
        <v>-1.7430004411646536</v>
      </c>
      <c r="AB768" s="116">
        <f>(幕後結果!$AD$2+幕後結果!$AD$4*幕後結果_最佳化!$P1769)*12/3</f>
        <v>3.0016332450125121</v>
      </c>
      <c r="AC768" s="116">
        <f>(幕後結果!$AE$2+幕後結果!$AE$4*幕後結果_最佳化!$Q1769)*12/3</f>
        <v>1.3134047762290462</v>
      </c>
      <c r="AD768" s="116">
        <f>(幕後結果!$AF$2+幕後結果!$AF$4*幕後結果_最佳化!$R1769)*12/3</f>
        <v>0.35361494988244796</v>
      </c>
      <c r="AE768" s="116">
        <f>(幕後結果!$AG$2+幕後結果!$AG$4*幕後結果_最佳化!$S1769)*12/3</f>
        <v>1.1339559591947934E-2</v>
      </c>
      <c r="AF768" s="116">
        <f>(幕後結果!$AH$2+幕後結果!$AH$4*幕後結果_最佳化!$T1769)*12/3</f>
        <v>1.447127984308952</v>
      </c>
      <c r="AG768" s="116">
        <f>(幕後結果!$AI$2+幕後結果!$AI$4*幕後結果_最佳化!$U1769)*12/3</f>
        <v>1.1450732369276251</v>
      </c>
      <c r="AH768" s="116">
        <f>(幕後結果!$AJ$2+幕後結果!$AJ$4*幕後結果_最佳化!$V1769)*12/3</f>
        <v>0.45793892403851033</v>
      </c>
      <c r="AI768" s="90">
        <f>(幕後結果!$AK$2+幕後結果!$AK$4*幕後結果_最佳化!$W1769)*12/3</f>
        <v>0.44432902443467631</v>
      </c>
      <c r="AJ768" s="50"/>
      <c r="AK768" s="50"/>
      <c r="AL768" s="50"/>
      <c r="AM768" s="98">
        <v>767</v>
      </c>
      <c r="AN768" s="116">
        <f t="shared" si="144"/>
        <v>0.12758913199279218</v>
      </c>
      <c r="AO768" s="116">
        <f t="shared" si="145"/>
        <v>0.10020691146669526</v>
      </c>
      <c r="AP768" s="116">
        <f t="shared" si="146"/>
        <v>0.10873477166740254</v>
      </c>
      <c r="AQ768" s="116">
        <f t="shared" si="147"/>
        <v>6.4840936994370893E-2</v>
      </c>
      <c r="AR768" s="116">
        <f t="shared" si="148"/>
        <v>0.15988119614065177</v>
      </c>
      <c r="AS768" s="116">
        <f t="shared" si="149"/>
        <v>0.14673728293175395</v>
      </c>
      <c r="AT768" s="116">
        <f t="shared" si="150"/>
        <v>8.8167120987903302E-2</v>
      </c>
      <c r="AU768" s="116">
        <f t="shared" si="151"/>
        <v>0.100578108477207</v>
      </c>
      <c r="AV768" s="116">
        <f t="shared" si="152"/>
        <v>3.1375447597928464E-2</v>
      </c>
      <c r="AW768" s="116">
        <f t="shared" si="153"/>
        <v>7.1889091743294872E-2</v>
      </c>
      <c r="AX768" s="116">
        <f t="shared" si="154"/>
        <v>1.0000000000000002</v>
      </c>
      <c r="AY768" s="116">
        <f>SUMPRODUCT(AN768:AW768,幕後結果_最佳化!$Z$1005:$AI$1005)</f>
        <v>6.6829353902118568E-4</v>
      </c>
      <c r="AZ768" s="116">
        <f>(SUMPRODUCT(AN768:AW768,MMULT(AN768:AW768,幕後結果!$AB$9:$AK$18)))*252</f>
        <v>4.6507580611612948E-2</v>
      </c>
      <c r="BA768" s="116">
        <f t="shared" si="155"/>
        <v>0.21565616293445672</v>
      </c>
      <c r="BB768" s="92">
        <f t="shared" si="156"/>
        <v>-0.19582888745829205</v>
      </c>
      <c r="BC768" s="50"/>
      <c r="BD768" s="50"/>
    </row>
    <row r="769" spans="1:56">
      <c r="A769" s="85">
        <v>768</v>
      </c>
      <c r="B769" s="116">
        <v>0.99898607366793724</v>
      </c>
      <c r="C769" s="116">
        <v>0.98199481919600307</v>
      </c>
      <c r="D769" s="116">
        <v>0.43627843513840325</v>
      </c>
      <c r="E769" s="116">
        <v>0.95787290102031952</v>
      </c>
      <c r="F769" s="116">
        <v>0.25489635284898871</v>
      </c>
      <c r="G769" s="116">
        <v>0.83963892165686227</v>
      </c>
      <c r="H769" s="116">
        <v>0.89275069920456884</v>
      </c>
      <c r="I769" s="116">
        <v>0.81257219060091157</v>
      </c>
      <c r="J769" s="116">
        <v>8.5009795905001129E-2</v>
      </c>
      <c r="K769" s="94">
        <v>0.85417661640663267</v>
      </c>
      <c r="L769" s="95"/>
      <c r="M769" s="96">
        <v>768</v>
      </c>
      <c r="N769" s="119">
        <v>3.08612248914728</v>
      </c>
      <c r="O769" s="119">
        <v>2.0968104110880192</v>
      </c>
      <c r="P769" s="119">
        <v>-0.16041157738985187</v>
      </c>
      <c r="Q769" s="119">
        <v>1.7265183667560553</v>
      </c>
      <c r="R769" s="119">
        <v>-0.6591605049567506</v>
      </c>
      <c r="S769" s="119">
        <v>0.9929749613499903</v>
      </c>
      <c r="T769" s="119">
        <v>1.2412900972623195</v>
      </c>
      <c r="U769" s="116">
        <v>0.88741479896240583</v>
      </c>
      <c r="V769" s="116">
        <v>-1.3721408595859594</v>
      </c>
      <c r="W769" s="88">
        <v>1.05451593885316</v>
      </c>
      <c r="X769" s="50"/>
      <c r="Y769" s="89">
        <v>768</v>
      </c>
      <c r="Z769" s="116">
        <f>(幕後結果!$AB$2+幕後結果!$AB$4*幕後結果_最佳化!$N1770)*12/3</f>
        <v>3.7832862763046484</v>
      </c>
      <c r="AA769" s="116">
        <f>(幕後結果!$AC$2+幕後結果!$AC$4*幕後結果_最佳化!$O1770)*12/3</f>
        <v>1.7797769587732815</v>
      </c>
      <c r="AB769" s="116">
        <f>(幕後結果!$AD$2+幕後結果!$AD$4*幕後結果_最佳化!$P1770)*12/3</f>
        <v>1.4659055028357535</v>
      </c>
      <c r="AC769" s="116">
        <f>(幕後結果!$AE$2+幕後結果!$AE$4*幕後結果_最佳化!$Q1770)*12/3</f>
        <v>2.6486587765913776</v>
      </c>
      <c r="AD769" s="116">
        <f>(幕後結果!$AF$2+幕後結果!$AF$4*幕後結果_最佳化!$R1770)*12/3</f>
        <v>-0.28330504867024858</v>
      </c>
      <c r="AE769" s="116">
        <f>(幕後結果!$AG$2+幕後結果!$AG$4*幕後結果_最佳化!$S1770)*12/3</f>
        <v>3.1101172401564932</v>
      </c>
      <c r="AF769" s="116">
        <f>(幕後結果!$AH$2+幕後結果!$AH$4*幕後結果_最佳化!$T1770)*12/3</f>
        <v>2.6334541041947839</v>
      </c>
      <c r="AG769" s="116">
        <f>(幕後結果!$AI$2+幕後結果!$AI$4*幕後結果_最佳化!$U1770)*12/3</f>
        <v>1.5548330559557495</v>
      </c>
      <c r="AH769" s="116">
        <f>(幕後結果!$AJ$2+幕後結果!$AJ$4*幕後結果_最佳化!$V1770)*12/3</f>
        <v>0.76778062270093039</v>
      </c>
      <c r="AI769" s="90">
        <f>(幕後結果!$AK$2+幕後結果!$AK$4*幕後結果_最佳化!$W1770)*12/3</f>
        <v>1.1302725725503115</v>
      </c>
      <c r="AJ769" s="50"/>
      <c r="AK769" s="50"/>
      <c r="AL769" s="50"/>
      <c r="AM769" s="98">
        <v>768</v>
      </c>
      <c r="AN769" s="116">
        <f t="shared" si="144"/>
        <v>0.14164642117318846</v>
      </c>
      <c r="AO769" s="116">
        <f t="shared" si="145"/>
        <v>0.11847384744073981</v>
      </c>
      <c r="AP769" s="116">
        <f t="shared" si="146"/>
        <v>9.0166748549690548E-2</v>
      </c>
      <c r="AQ769" s="116">
        <f t="shared" si="147"/>
        <v>0.1308807477309141</v>
      </c>
      <c r="AR769" s="116">
        <f t="shared" si="148"/>
        <v>0.10162969476505837</v>
      </c>
      <c r="AS769" s="116">
        <f t="shared" si="149"/>
        <v>0.12120509533766805</v>
      </c>
      <c r="AT769" s="116">
        <f t="shared" si="150"/>
        <v>7.8028424831329823E-2</v>
      </c>
      <c r="AU769" s="116">
        <f t="shared" si="151"/>
        <v>8.15673464960842E-2</v>
      </c>
      <c r="AV769" s="116">
        <f t="shared" si="152"/>
        <v>1.9960070897015052E-2</v>
      </c>
      <c r="AW769" s="116">
        <f t="shared" si="153"/>
        <v>0.11644160277831173</v>
      </c>
      <c r="AX769" s="116">
        <f t="shared" si="154"/>
        <v>1</v>
      </c>
      <c r="AY769" s="116">
        <f>SUMPRODUCT(AN769:AW769,幕後結果_最佳化!$Z$1005:$AI$1005)</f>
        <v>6.1883948305752473E-3</v>
      </c>
      <c r="AZ769" s="116">
        <f>(SUMPRODUCT(AN769:AW769,MMULT(AN769:AW769,幕後結果!$AB$9:$AK$18)))*252</f>
        <v>4.7239031171901889E-2</v>
      </c>
      <c r="BA769" s="116">
        <f t="shared" si="155"/>
        <v>0.21734541902672319</v>
      </c>
      <c r="BB769" s="92">
        <f t="shared" si="156"/>
        <v>-0.16890903582794614</v>
      </c>
      <c r="BC769" s="50"/>
      <c r="BD769" s="50"/>
    </row>
    <row r="770" spans="1:56">
      <c r="A770" s="85">
        <v>769</v>
      </c>
      <c r="B770" s="116">
        <v>0.77003710232699052</v>
      </c>
      <c r="C770" s="116">
        <v>0.2629377992022468</v>
      </c>
      <c r="D770" s="116">
        <v>0.6325182192895682</v>
      </c>
      <c r="E770" s="116">
        <v>0.53924017656540402</v>
      </c>
      <c r="F770" s="116">
        <v>0.52182749015649943</v>
      </c>
      <c r="G770" s="116">
        <v>0.1237622314570328</v>
      </c>
      <c r="H770" s="116">
        <v>0.65785482278578211</v>
      </c>
      <c r="I770" s="116">
        <v>0.47872749475592435</v>
      </c>
      <c r="J770" s="116">
        <v>0.33168139588492784</v>
      </c>
      <c r="K770" s="94">
        <v>0.88214015279167035</v>
      </c>
      <c r="L770" s="95"/>
      <c r="M770" s="96">
        <v>769</v>
      </c>
      <c r="N770" s="119">
        <v>0.73896904327735491</v>
      </c>
      <c r="O770" s="119">
        <v>-0.63431449548133656</v>
      </c>
      <c r="P770" s="119">
        <v>0.33853034780576452</v>
      </c>
      <c r="Q770" s="119">
        <v>9.8519678398057198E-2</v>
      </c>
      <c r="R770" s="119">
        <v>5.4740730573883581E-2</v>
      </c>
      <c r="S770" s="119">
        <v>-1.1563831690064488</v>
      </c>
      <c r="T770" s="119">
        <v>0.40661557735853904</v>
      </c>
      <c r="U770" s="116">
        <v>-5.3347556503004129E-2</v>
      </c>
      <c r="V770" s="116">
        <v>-0.43527505132993094</v>
      </c>
      <c r="W770" s="88">
        <v>1.1857534124986304</v>
      </c>
      <c r="X770" s="50"/>
      <c r="Y770" s="89">
        <v>769</v>
      </c>
      <c r="Z770" s="116">
        <f>(幕後結果!$AB$2+幕後結果!$AB$4*幕後結果_最佳化!$N1771)*12/3</f>
        <v>0.86917698403089927</v>
      </c>
      <c r="AA770" s="116">
        <f>(幕後結果!$AC$2+幕後結果!$AC$4*幕後結果_最佳化!$O1771)*12/3</f>
        <v>-2.1878449374402313</v>
      </c>
      <c r="AB770" s="116">
        <f>(幕後結果!$AD$2+幕後結果!$AD$4*幕後結果_最佳化!$P1771)*12/3</f>
        <v>0.91365811000198371</v>
      </c>
      <c r="AC770" s="116">
        <f>(幕後結果!$AE$2+幕後結果!$AE$4*幕後結果_最佳化!$Q1771)*12/3</f>
        <v>0.97337104969353982</v>
      </c>
      <c r="AD770" s="116">
        <f>(幕後結果!$AF$2+幕後結果!$AF$4*幕後結果_最佳化!$R1771)*12/3</f>
        <v>-0.10005782304797145</v>
      </c>
      <c r="AE770" s="116">
        <f>(幕後結果!$AG$2+幕後結果!$AG$4*幕後結果_最佳化!$S1771)*12/3</f>
        <v>-0.39590295028187095</v>
      </c>
      <c r="AF770" s="116">
        <f>(幕後結果!$AH$2+幕後結果!$AH$4*幕後結果_最佳化!$T1771)*12/3</f>
        <v>1.8065404824441587</v>
      </c>
      <c r="AG770" s="116">
        <f>(幕後結果!$AI$2+幕後結果!$AI$4*幕後結果_最佳化!$U1771)*12/3</f>
        <v>-0.54292261546848308</v>
      </c>
      <c r="AH770" s="116">
        <f>(幕後結果!$AJ$2+幕後結果!$AJ$4*幕後結果_最佳化!$V1771)*12/3</f>
        <v>-0.10549257094404903</v>
      </c>
      <c r="AI770" s="90">
        <f>(幕後結果!$AK$2+幕後結果!$AK$4*幕後結果_最佳化!$W1771)*12/3</f>
        <v>0.1074706238044037</v>
      </c>
      <c r="AJ770" s="50"/>
      <c r="AK770" s="50"/>
      <c r="AL770" s="50"/>
      <c r="AM770" s="98">
        <v>769</v>
      </c>
      <c r="AN770" s="116">
        <f t="shared" si="144"/>
        <v>6.4709800368859011E-2</v>
      </c>
      <c r="AO770" s="116">
        <f t="shared" si="145"/>
        <v>0.11911900130931705</v>
      </c>
      <c r="AP770" s="116">
        <f t="shared" si="146"/>
        <v>0.13919424697143401</v>
      </c>
      <c r="AQ770" s="116">
        <f t="shared" si="147"/>
        <v>5.484225584137907E-2</v>
      </c>
      <c r="AR770" s="116">
        <f t="shared" si="148"/>
        <v>5.9270277633305682E-2</v>
      </c>
      <c r="AS770" s="116">
        <f t="shared" si="149"/>
        <v>8.2751844057814786E-2</v>
      </c>
      <c r="AT770" s="116">
        <f t="shared" si="150"/>
        <v>0.15388129346554483</v>
      </c>
      <c r="AU770" s="116">
        <f t="shared" si="151"/>
        <v>0.12967273315171793</v>
      </c>
      <c r="AV770" s="116">
        <f t="shared" si="152"/>
        <v>3.8076634375533151E-2</v>
      </c>
      <c r="AW770" s="116">
        <f t="shared" si="153"/>
        <v>0.15848191282509444</v>
      </c>
      <c r="AX770" s="116">
        <f t="shared" si="154"/>
        <v>0.99999999999999978</v>
      </c>
      <c r="AY770" s="116">
        <f>SUMPRODUCT(AN770:AW770,幕後結果_最佳化!$Z$1005:$AI$1005)</f>
        <v>-1.6982503844328756E-2</v>
      </c>
      <c r="AZ770" s="116">
        <f>(SUMPRODUCT(AN770:AW770,MMULT(AN770:AW770,幕後結果!$AB$9:$AK$18)))*252</f>
        <v>4.5295593775966793E-2</v>
      </c>
      <c r="BA770" s="116">
        <f t="shared" si="155"/>
        <v>0.2128276151629924</v>
      </c>
      <c r="BB770" s="92">
        <f t="shared" si="156"/>
        <v>-0.28136623059215415</v>
      </c>
      <c r="BC770" s="50"/>
      <c r="BD770" s="50"/>
    </row>
    <row r="771" spans="1:56">
      <c r="A771" s="85">
        <v>770</v>
      </c>
      <c r="B771" s="116">
        <v>1.9632599931365791E-2</v>
      </c>
      <c r="C771" s="116">
        <v>0.99901303522227058</v>
      </c>
      <c r="D771" s="116">
        <v>0.80991343243001168</v>
      </c>
      <c r="E771" s="116">
        <v>0.7069336068866181</v>
      </c>
      <c r="F771" s="116">
        <v>0.26863083128950405</v>
      </c>
      <c r="G771" s="116">
        <v>0.75269719283553349</v>
      </c>
      <c r="H771" s="116">
        <v>0.29414198384409751</v>
      </c>
      <c r="I771" s="116">
        <v>0.6085243882694138</v>
      </c>
      <c r="J771" s="116">
        <v>0.89018680605531886</v>
      </c>
      <c r="K771" s="94">
        <v>0.56240978943016606</v>
      </c>
      <c r="L771" s="95"/>
      <c r="M771" s="96">
        <v>770</v>
      </c>
      <c r="N771" s="119">
        <v>-2.061396800389562</v>
      </c>
      <c r="O771" s="119">
        <v>3.0941270210596112</v>
      </c>
      <c r="P771" s="119">
        <v>0.87757733216366651</v>
      </c>
      <c r="Q771" s="119">
        <v>0.54444863426571699</v>
      </c>
      <c r="R771" s="119">
        <v>-0.61695916176544474</v>
      </c>
      <c r="S771" s="119">
        <v>0.6830019436997502</v>
      </c>
      <c r="T771" s="119">
        <v>-0.54132445458148193</v>
      </c>
      <c r="U771" s="116">
        <v>0.27547513893119413</v>
      </c>
      <c r="V771" s="116">
        <v>1.2275221872441036</v>
      </c>
      <c r="W771" s="88">
        <v>0.15708174907387645</v>
      </c>
      <c r="X771" s="50"/>
      <c r="Y771" s="89">
        <v>770</v>
      </c>
      <c r="Z771" s="116">
        <f>(幕後結果!$AB$2+幕後結果!$AB$4*幕後結果_最佳化!$N1772)*12/3</f>
        <v>-2.60761834060167</v>
      </c>
      <c r="AA771" s="116">
        <f>(幕後結果!$AC$2+幕後結果!$AC$4*幕後結果_最佳化!$O1772)*12/3</f>
        <v>2.7069093862455724</v>
      </c>
      <c r="AB771" s="116">
        <f>(幕後結果!$AD$2+幕後結果!$AD$4*幕後結果_最佳化!$P1772)*12/3</f>
        <v>0.91570423064984752</v>
      </c>
      <c r="AC771" s="116">
        <f>(幕後結果!$AE$2+幕後結果!$AE$4*幕後結果_最佳化!$Q1772)*12/3</f>
        <v>1.9021187949149245</v>
      </c>
      <c r="AD771" s="116">
        <f>(幕後結果!$AF$2+幕後結果!$AF$4*幕後結果_最佳化!$R1772)*12/3</f>
        <v>5.4825416452915637E-2</v>
      </c>
      <c r="AE771" s="116">
        <f>(幕後結果!$AG$2+幕後結果!$AG$4*幕後結果_最佳化!$S1772)*12/3</f>
        <v>1.5887719360223995</v>
      </c>
      <c r="AF771" s="116">
        <f>(幕後結果!$AH$2+幕後結果!$AH$4*幕後結果_最佳化!$T1772)*12/3</f>
        <v>2.4174102922581264E-2</v>
      </c>
      <c r="AG771" s="116">
        <f>(幕後結果!$AI$2+幕後結果!$AI$4*幕後結果_最佳化!$U1772)*12/3</f>
        <v>-1.8283136673800879</v>
      </c>
      <c r="AH771" s="116">
        <f>(幕後結果!$AJ$2+幕後結果!$AJ$4*幕後結果_最佳化!$V1772)*12/3</f>
        <v>1.5355501677043357</v>
      </c>
      <c r="AI771" s="90">
        <f>(幕後結果!$AK$2+幕後結果!$AK$4*幕後結果_最佳化!$W1772)*12/3</f>
        <v>-0.40990549808310101</v>
      </c>
      <c r="AJ771" s="50"/>
      <c r="AK771" s="50"/>
      <c r="AL771" s="50"/>
      <c r="AM771" s="98">
        <v>770</v>
      </c>
      <c r="AN771" s="116">
        <f t="shared" si="144"/>
        <v>0.12176666852510834</v>
      </c>
      <c r="AO771" s="116">
        <f t="shared" si="145"/>
        <v>0.11357684499568284</v>
      </c>
      <c r="AP771" s="116">
        <f t="shared" si="146"/>
        <v>1.6914685901059875E-2</v>
      </c>
      <c r="AQ771" s="116">
        <f t="shared" si="147"/>
        <v>2.0305246478343314E-3</v>
      </c>
      <c r="AR771" s="116">
        <f t="shared" si="148"/>
        <v>0.10700411067336371</v>
      </c>
      <c r="AS771" s="116">
        <f t="shared" si="149"/>
        <v>7.1045340052242181E-2</v>
      </c>
      <c r="AT771" s="116">
        <f t="shared" si="150"/>
        <v>0.13569727466189235</v>
      </c>
      <c r="AU771" s="116">
        <f t="shared" si="151"/>
        <v>0.17671206900551742</v>
      </c>
      <c r="AV771" s="116">
        <f t="shared" si="152"/>
        <v>7.9351177133269224E-2</v>
      </c>
      <c r="AW771" s="116">
        <f t="shared" si="153"/>
        <v>0.17590130440402962</v>
      </c>
      <c r="AX771" s="116">
        <f t="shared" si="154"/>
        <v>0.99999999999999978</v>
      </c>
      <c r="AY771" s="116">
        <f>SUMPRODUCT(AN771:AW771,幕後結果_最佳化!$Z$1005:$AI$1005)</f>
        <v>-0.18292132874105238</v>
      </c>
      <c r="AZ771" s="116">
        <f>(SUMPRODUCT(AN771:AW771,MMULT(AN771:AW771,幕後結果!$AB$9:$AK$18)))*252</f>
        <v>5.1652066646919403E-2</v>
      </c>
      <c r="BA771" s="116">
        <f t="shared" si="155"/>
        <v>0.22727091025232288</v>
      </c>
      <c r="BB771" s="92">
        <f t="shared" si="156"/>
        <v>-0.99362179035732667</v>
      </c>
      <c r="BC771" s="50"/>
      <c r="BD771" s="50"/>
    </row>
    <row r="772" spans="1:56">
      <c r="A772" s="85">
        <v>771</v>
      </c>
      <c r="B772" s="116">
        <v>0.64603714208965801</v>
      </c>
      <c r="C772" s="116">
        <v>0.26961547969267818</v>
      </c>
      <c r="D772" s="116">
        <v>0.5722179265096885</v>
      </c>
      <c r="E772" s="116">
        <v>0.58211508125343747</v>
      </c>
      <c r="F772" s="116">
        <v>0.63485338684765269</v>
      </c>
      <c r="G772" s="116">
        <v>0.29747865641260174</v>
      </c>
      <c r="H772" s="116">
        <v>0.86120578927906988</v>
      </c>
      <c r="I772" s="116">
        <v>0.60390606923517831</v>
      </c>
      <c r="J772" s="116">
        <v>0.54067666438655149</v>
      </c>
      <c r="K772" s="94">
        <v>0.34147777755735653</v>
      </c>
      <c r="L772" s="95"/>
      <c r="M772" s="96">
        <v>771</v>
      </c>
      <c r="N772" s="119">
        <v>0.37464336721525543</v>
      </c>
      <c r="O772" s="119">
        <v>-0.61397634407254653</v>
      </c>
      <c r="P772" s="119">
        <v>0.18202367413563625</v>
      </c>
      <c r="Q772" s="119">
        <v>0.20730734599162376</v>
      </c>
      <c r="R772" s="119">
        <v>0.34473550111500451</v>
      </c>
      <c r="S772" s="119">
        <v>-0.53166604542177642</v>
      </c>
      <c r="T772" s="119">
        <v>1.0857526924252365</v>
      </c>
      <c r="U772" s="116">
        <v>0.26347062533276899</v>
      </c>
      <c r="V772" s="116">
        <v>0.10213858943556352</v>
      </c>
      <c r="W772" s="88">
        <v>-0.40843334743095033</v>
      </c>
      <c r="X772" s="50"/>
      <c r="Y772" s="89">
        <v>771</v>
      </c>
      <c r="Z772" s="116">
        <f>(幕後結果!$AB$2+幕後結果!$AB$4*幕後結果_最佳化!$N1773)*12/3</f>
        <v>0.41684829631999065</v>
      </c>
      <c r="AA772" s="116">
        <f>(幕後結果!$AC$2+幕後結果!$AC$4*幕後結果_最佳化!$O1773)*12/3</f>
        <v>-2.1914719448172293</v>
      </c>
      <c r="AB772" s="116">
        <f>(幕後結果!$AD$2+幕後結果!$AD$4*幕後結果_最佳化!$P1773)*12/3</f>
        <v>0.6704695422432384</v>
      </c>
      <c r="AC772" s="116">
        <f>(幕後結果!$AE$2+幕後結果!$AE$4*幕後結果_最佳化!$Q1773)*12/3</f>
        <v>0.99718236321137577</v>
      </c>
      <c r="AD772" s="116">
        <f>(幕後結果!$AF$2+幕後結果!$AF$4*幕後結果_最佳化!$R1773)*12/3</f>
        <v>0.1050131132237534</v>
      </c>
      <c r="AE772" s="116">
        <f>(幕後結果!$AG$2+幕後結果!$AG$4*幕後結果_最佳化!$S1773)*12/3</f>
        <v>4.6778228330560223E-2</v>
      </c>
      <c r="AF772" s="116">
        <f>(幕後結果!$AH$2+幕後結果!$AH$4*幕後結果_最佳化!$T1773)*12/3</f>
        <v>2.3663667995764683</v>
      </c>
      <c r="AG772" s="116">
        <f>(幕後結果!$AI$2+幕後結果!$AI$4*幕後結果_最佳化!$U1773)*12/3</f>
        <v>-0.28075605421467764</v>
      </c>
      <c r="AH772" s="116">
        <f>(幕後結果!$AJ$2+幕後結果!$AJ$4*幕後結果_最佳化!$V1773)*12/3</f>
        <v>0.37394140548340243</v>
      </c>
      <c r="AI772" s="90">
        <f>(幕後結果!$AK$2+幕後結果!$AK$4*幕後結果_最佳化!$W1773)*12/3</f>
        <v>-0.5013213757429662</v>
      </c>
      <c r="AJ772" s="50"/>
      <c r="AK772" s="50"/>
      <c r="AL772" s="50"/>
      <c r="AM772" s="98">
        <v>771</v>
      </c>
      <c r="AN772" s="116">
        <f t="shared" ref="AN772:AN835" si="157">B1773/SUM($B1773:$K1773)</f>
        <v>5.9649844288987126E-2</v>
      </c>
      <c r="AO772" s="116">
        <f t="shared" ref="AO772:AO835" si="158">C1773/SUM($B1773:$K1773)</f>
        <v>7.298071820349962E-2</v>
      </c>
      <c r="AP772" s="116">
        <f t="shared" ref="AP772:AP835" si="159">D1773/SUM($B1773:$K1773)</f>
        <v>0.180356275716688</v>
      </c>
      <c r="AQ772" s="116">
        <f t="shared" ref="AQ772:AQ835" si="160">E1773/SUM($B1773:$K1773)</f>
        <v>0.17991693717774268</v>
      </c>
      <c r="AR772" s="116">
        <f t="shared" ref="AR772:AR835" si="161">F1773/SUM($B1773:$K1773)</f>
        <v>9.1435253964773186E-2</v>
      </c>
      <c r="AS772" s="116">
        <f t="shared" ref="AS772:AS835" si="162">G1773/SUM($B1773:$K1773)</f>
        <v>7.2087272810186065E-2</v>
      </c>
      <c r="AT772" s="116">
        <f t="shared" ref="AT772:AT835" si="163">H1773/SUM($B1773:$K1773)</f>
        <v>0.11894729261881765</v>
      </c>
      <c r="AU772" s="116">
        <f t="shared" ref="AU772:AU835" si="164">I1773/SUM($B1773:$K1773)</f>
        <v>8.291110785669141E-2</v>
      </c>
      <c r="AV772" s="116">
        <f t="shared" ref="AV772:AV835" si="165">J1773/SUM($B1773:$K1773)</f>
        <v>6.9235945656946532E-2</v>
      </c>
      <c r="AW772" s="116">
        <f t="shared" ref="AW772:AW835" si="166">K1773/SUM($B1773:$K1773)</f>
        <v>7.2479351705667786E-2</v>
      </c>
      <c r="AX772" s="116">
        <f t="shared" ref="AX772:AX835" si="167">SUM(AN772:AW772)</f>
        <v>1</v>
      </c>
      <c r="AY772" s="116">
        <f>SUMPRODUCT(AN772:AW772,幕後結果_最佳化!$Z$1005:$AI$1005)</f>
        <v>0.20847534404212653</v>
      </c>
      <c r="AZ772" s="116">
        <f>(SUMPRODUCT(AN772:AW772,MMULT(AN772:AW772,幕後結果!$AB$9:$AK$18)))*252</f>
        <v>4.2177520088185649E-2</v>
      </c>
      <c r="BA772" s="116">
        <f t="shared" ref="BA772:BA835" si="168">AZ772^0.5</f>
        <v>0.20537166330383957</v>
      </c>
      <c r="BB772" s="92">
        <f t="shared" ref="BB772:BB835" si="169">(AY772-$BC$2)/$BA772</f>
        <v>0.80622292958286124</v>
      </c>
      <c r="BC772" s="50"/>
      <c r="BD772" s="50"/>
    </row>
    <row r="773" spans="1:56">
      <c r="A773" s="85">
        <v>772</v>
      </c>
      <c r="B773" s="116">
        <v>0.85118332152164444</v>
      </c>
      <c r="C773" s="116">
        <v>0.45600948516987727</v>
      </c>
      <c r="D773" s="116">
        <v>0.72670320917139652</v>
      </c>
      <c r="E773" s="116">
        <v>0.69287738477648331</v>
      </c>
      <c r="F773" s="116">
        <v>0.16276868601531791</v>
      </c>
      <c r="G773" s="116">
        <v>0.77057027579811255</v>
      </c>
      <c r="H773" s="116">
        <v>0.10135417836320437</v>
      </c>
      <c r="I773" s="116">
        <v>0.23301195391180252</v>
      </c>
      <c r="J773" s="116">
        <v>0.13210385425853</v>
      </c>
      <c r="K773" s="94">
        <v>0.4528649592578704</v>
      </c>
      <c r="L773" s="95"/>
      <c r="M773" s="96">
        <v>772</v>
      </c>
      <c r="N773" s="119">
        <v>1.0415219811087182</v>
      </c>
      <c r="O773" s="119">
        <v>-0.11049228215762585</v>
      </c>
      <c r="P773" s="119">
        <v>0.60287239462508435</v>
      </c>
      <c r="Q773" s="119">
        <v>0.50402297739001833</v>
      </c>
      <c r="R773" s="119">
        <v>-0.98314237329077636</v>
      </c>
      <c r="S773" s="119">
        <v>0.74072623585707431</v>
      </c>
      <c r="T773" s="119">
        <v>-1.2738732027700828</v>
      </c>
      <c r="U773" s="116">
        <v>-0.72896363411144538</v>
      </c>
      <c r="V773" s="116">
        <v>-1.1165010791587342</v>
      </c>
      <c r="W773" s="88">
        <v>-0.1184262615088349</v>
      </c>
      <c r="X773" s="50"/>
      <c r="Y773" s="89">
        <v>772</v>
      </c>
      <c r="Z773" s="116">
        <f>(幕後結果!$AB$2+幕後結果!$AB$4*幕後結果_最佳化!$N1774)*12/3</f>
        <v>1.2448117040746598</v>
      </c>
      <c r="AA773" s="116">
        <f>(幕後結果!$AC$2+幕後結果!$AC$4*幕後結果_最佳化!$O1774)*12/3</f>
        <v>-1.4396923920032794</v>
      </c>
      <c r="AB773" s="116">
        <f>(幕後結果!$AD$2+幕後結果!$AD$4*幕後結果_最佳化!$P1774)*12/3</f>
        <v>1.2868889078269361</v>
      </c>
      <c r="AC773" s="116">
        <f>(幕後結果!$AE$2+幕後結果!$AE$4*幕後結果_最佳化!$Q1774)*12/3</f>
        <v>1.4383939429154406</v>
      </c>
      <c r="AD773" s="116">
        <f>(幕後結果!$AF$2+幕後結果!$AF$4*幕後結果_最佳化!$R1774)*12/3</f>
        <v>-0.69273712587617942</v>
      </c>
      <c r="AE773" s="116">
        <f>(幕後結果!$AG$2+幕後結果!$AG$4*幕後結果_最佳化!$S1774)*12/3</f>
        <v>1.3584807651918924</v>
      </c>
      <c r="AF773" s="116">
        <f>(幕後結果!$AH$2+幕後結果!$AH$4*幕後結果_最佳化!$T1774)*12/3</f>
        <v>-2.1954718783127714E-2</v>
      </c>
      <c r="AG773" s="116">
        <f>(幕後結果!$AI$2+幕後結果!$AI$4*幕後結果_最佳化!$U1774)*12/3</f>
        <v>-1.3072883193645346</v>
      </c>
      <c r="AH773" s="116">
        <f>(幕後結果!$AJ$2+幕後結果!$AJ$4*幕後結果_最佳化!$V1774)*12/3</f>
        <v>-0.81599315147260265</v>
      </c>
      <c r="AI773" s="90">
        <f>(幕後結果!$AK$2+幕後結果!$AK$4*幕後結果_最佳化!$W1774)*12/3</f>
        <v>-0.49567739975757785</v>
      </c>
      <c r="AJ773" s="50"/>
      <c r="AK773" s="50"/>
      <c r="AL773" s="50"/>
      <c r="AM773" s="98">
        <v>772</v>
      </c>
      <c r="AN773" s="116">
        <f t="shared" si="157"/>
        <v>4.5830917737306756E-2</v>
      </c>
      <c r="AO773" s="116">
        <f t="shared" si="158"/>
        <v>7.8863863882915136E-2</v>
      </c>
      <c r="AP773" s="116">
        <f t="shared" si="159"/>
        <v>0.13838221642716542</v>
      </c>
      <c r="AQ773" s="116">
        <f t="shared" si="160"/>
        <v>0.15903719326077118</v>
      </c>
      <c r="AR773" s="116">
        <f t="shared" si="161"/>
        <v>3.8175943494468081E-2</v>
      </c>
      <c r="AS773" s="116">
        <f t="shared" si="162"/>
        <v>3.0597198998851202E-2</v>
      </c>
      <c r="AT773" s="116">
        <f t="shared" si="163"/>
        <v>0.25569544908555925</v>
      </c>
      <c r="AU773" s="116">
        <f t="shared" si="164"/>
        <v>0.16826220312058998</v>
      </c>
      <c r="AV773" s="116">
        <f t="shared" si="165"/>
        <v>1.7478954507346028E-2</v>
      </c>
      <c r="AW773" s="116">
        <f t="shared" si="166"/>
        <v>6.7676059485026904E-2</v>
      </c>
      <c r="AX773" s="116">
        <f t="shared" si="167"/>
        <v>1</v>
      </c>
      <c r="AY773" s="116">
        <f>SUMPRODUCT(AN773:AW773,幕後結果_最佳化!$Z$1005:$AI$1005)</f>
        <v>0.23525725473949397</v>
      </c>
      <c r="AZ773" s="116">
        <f>(SUMPRODUCT(AN773:AW773,MMULT(AN773:AW773,幕後結果!$AB$9:$AK$18)))*252</f>
        <v>4.7064749772138502E-2</v>
      </c>
      <c r="BA773" s="116">
        <f t="shared" si="168"/>
        <v>0.21694411670321576</v>
      </c>
      <c r="BB773" s="92">
        <f t="shared" si="169"/>
        <v>0.88666730244933467</v>
      </c>
      <c r="BC773" s="50"/>
      <c r="BD773" s="50"/>
    </row>
    <row r="774" spans="1:56">
      <c r="A774" s="85">
        <v>773</v>
      </c>
      <c r="B774" s="116">
        <v>0.68315676454451979</v>
      </c>
      <c r="C774" s="116">
        <v>0.11931720720903738</v>
      </c>
      <c r="D774" s="116">
        <v>0.45375613547950877</v>
      </c>
      <c r="E774" s="116">
        <v>0.97720290681874267</v>
      </c>
      <c r="F774" s="116">
        <v>0.81631427605867812</v>
      </c>
      <c r="G774" s="116">
        <v>0.73322802894398564</v>
      </c>
      <c r="H774" s="116">
        <v>0.81980651748709144</v>
      </c>
      <c r="I774" s="116">
        <v>0.20990121994178335</v>
      </c>
      <c r="J774" s="116">
        <v>0.68156598257241829</v>
      </c>
      <c r="K774" s="94">
        <v>0.23872040914549264</v>
      </c>
      <c r="L774" s="95"/>
      <c r="M774" s="96">
        <v>773</v>
      </c>
      <c r="N774" s="119">
        <v>0.47654455808029339</v>
      </c>
      <c r="O774" s="119">
        <v>-1.1784069346921153</v>
      </c>
      <c r="P774" s="119">
        <v>-0.11617699203438278</v>
      </c>
      <c r="Q774" s="119">
        <v>1.999130957592796</v>
      </c>
      <c r="R774" s="119">
        <v>0.90140796528292788</v>
      </c>
      <c r="S774" s="119">
        <v>0.6226052777557497</v>
      </c>
      <c r="T774" s="119">
        <v>0.91462797941565466</v>
      </c>
      <c r="U774" s="116">
        <v>-0.80676404116992162</v>
      </c>
      <c r="V774" s="116">
        <v>0.4720823153408652</v>
      </c>
      <c r="W774" s="88">
        <v>-0.71042468773118872</v>
      </c>
      <c r="X774" s="50"/>
      <c r="Y774" s="89">
        <v>773</v>
      </c>
      <c r="Z774" s="116">
        <f>(幕後結果!$AB$2+幕後結果!$AB$4*幕後結果_最佳化!$N1775)*12/3</f>
        <v>0.54336376028170408</v>
      </c>
      <c r="AA774" s="116">
        <f>(幕後結果!$AC$2+幕後結果!$AC$4*幕後結果_最佳化!$O1775)*12/3</f>
        <v>-2.9604447688443791</v>
      </c>
      <c r="AB774" s="116">
        <f>(幕後結果!$AD$2+幕後結果!$AD$4*幕後結果_最佳化!$P1775)*12/3</f>
        <v>0.38560855863173343</v>
      </c>
      <c r="AC774" s="116">
        <f>(幕後結果!$AE$2+幕後結果!$AE$4*幕後結果_最佳化!$Q1775)*12/3</f>
        <v>2.1346424469171201</v>
      </c>
      <c r="AD774" s="116">
        <f>(幕後結果!$AF$2+幕後結果!$AF$4*幕後結果_最佳化!$R1775)*12/3</f>
        <v>0.53335233621618305</v>
      </c>
      <c r="AE774" s="116">
        <f>(幕後結果!$AG$2+幕後結果!$AG$4*幕後結果_最佳化!$S1775)*12/3</f>
        <v>1.7517342961805447</v>
      </c>
      <c r="AF774" s="116">
        <f>(幕後結果!$AH$2+幕後結果!$AH$4*幕後結果_最佳化!$T1775)*12/3</f>
        <v>2.1131223107413217</v>
      </c>
      <c r="AG774" s="116">
        <f>(幕後結果!$AI$2+幕後結果!$AI$4*幕後結果_最佳化!$U1775)*12/3</f>
        <v>-1.3170186851717613</v>
      </c>
      <c r="AH774" s="116">
        <f>(幕後結果!$AJ$2+幕後結果!$AJ$4*幕後結果_最佳化!$V1775)*12/3</f>
        <v>0.36288247546475266</v>
      </c>
      <c r="AI774" s="90">
        <f>(幕後結果!$AK$2+幕後結果!$AK$4*幕後結果_最佳化!$W1775)*12/3</f>
        <v>-0.41804521288660434</v>
      </c>
      <c r="AJ774" s="50"/>
      <c r="AK774" s="50"/>
      <c r="AL774" s="50"/>
      <c r="AM774" s="98">
        <v>773</v>
      </c>
      <c r="AN774" s="116">
        <f t="shared" si="157"/>
        <v>0.14812310203130671</v>
      </c>
      <c r="AO774" s="116">
        <f t="shared" si="158"/>
        <v>0.13973357636333941</v>
      </c>
      <c r="AP774" s="116">
        <f t="shared" si="159"/>
        <v>3.6857284172289499E-2</v>
      </c>
      <c r="AQ774" s="116">
        <f t="shared" si="160"/>
        <v>0.10712219600152817</v>
      </c>
      <c r="AR774" s="116">
        <f t="shared" si="161"/>
        <v>7.5965588860725519E-2</v>
      </c>
      <c r="AS774" s="116">
        <f t="shared" si="162"/>
        <v>0.11419548810730226</v>
      </c>
      <c r="AT774" s="116">
        <f t="shared" si="163"/>
        <v>0.10474909124191523</v>
      </c>
      <c r="AU774" s="116">
        <f t="shared" si="164"/>
        <v>2.9272301209291252E-2</v>
      </c>
      <c r="AV774" s="116">
        <f t="shared" si="165"/>
        <v>0.10277904743301584</v>
      </c>
      <c r="AW774" s="116">
        <f t="shared" si="166"/>
        <v>0.14120232457928611</v>
      </c>
      <c r="AX774" s="116">
        <f t="shared" si="167"/>
        <v>1</v>
      </c>
      <c r="AY774" s="116">
        <f>SUMPRODUCT(AN774:AW774,幕後結果_最佳化!$Z$1005:$AI$1005)</f>
        <v>7.3032359914436545E-3</v>
      </c>
      <c r="AZ774" s="116">
        <f>(SUMPRODUCT(AN774:AW774,MMULT(AN774:AW774,幕後結果!$AB$9:$AK$18)))*252</f>
        <v>4.8679511359581158E-2</v>
      </c>
      <c r="BA774" s="116">
        <f t="shared" si="168"/>
        <v>0.22063433857761389</v>
      </c>
      <c r="BB774" s="92">
        <f t="shared" si="169"/>
        <v>-0.16133827688854632</v>
      </c>
      <c r="BC774" s="50"/>
      <c r="BD774" s="50"/>
    </row>
    <row r="775" spans="1:56">
      <c r="A775" s="85">
        <v>774</v>
      </c>
      <c r="B775" s="116">
        <v>0.17688746199215033</v>
      </c>
      <c r="C775" s="116">
        <v>0.17640979424875414</v>
      </c>
      <c r="D775" s="116">
        <v>0.37377308174458657</v>
      </c>
      <c r="E775" s="116">
        <v>0.64084545317821662</v>
      </c>
      <c r="F775" s="116">
        <v>0.10919306490222547</v>
      </c>
      <c r="G775" s="116">
        <v>0.66215268080321898</v>
      </c>
      <c r="H775" s="116">
        <v>2.437857865605042E-2</v>
      </c>
      <c r="I775" s="116">
        <v>7.622961279281748E-2</v>
      </c>
      <c r="J775" s="116">
        <v>0.14142025242716927</v>
      </c>
      <c r="K775" s="94">
        <v>0.69105370138982725</v>
      </c>
      <c r="L775" s="95"/>
      <c r="M775" s="96">
        <v>774</v>
      </c>
      <c r="N775" s="119">
        <v>-0.92729204404484411</v>
      </c>
      <c r="O775" s="119">
        <v>-0.92913411125700973</v>
      </c>
      <c r="P775" s="119">
        <v>-0.32187662320461308</v>
      </c>
      <c r="Q775" s="119">
        <v>0.36071956993260412</v>
      </c>
      <c r="R775" s="119">
        <v>-1.2308308631323952</v>
      </c>
      <c r="S775" s="119">
        <v>0.41834534812306712</v>
      </c>
      <c r="T775" s="119">
        <v>-1.9707091153622793</v>
      </c>
      <c r="U775" s="116">
        <v>-1.4308987841259249</v>
      </c>
      <c r="V775" s="116">
        <v>-1.0739602338993866</v>
      </c>
      <c r="W775" s="88">
        <v>0.49883930241148872</v>
      </c>
      <c r="X775" s="50"/>
      <c r="Y775" s="89">
        <v>774</v>
      </c>
      <c r="Z775" s="116">
        <f>(幕後結果!$AB$2+幕後結果!$AB$4*幕後結果_最佳化!$N1776)*12/3</f>
        <v>-1.1995701302508117</v>
      </c>
      <c r="AA775" s="116">
        <f>(幕後結果!$AC$2+幕後結果!$AC$4*幕後結果_最佳化!$O1776)*12/3</f>
        <v>-2.7389010859591423</v>
      </c>
      <c r="AB775" s="116">
        <f>(幕後結果!$AD$2+幕後結果!$AD$4*幕後結果_最佳化!$P1776)*12/3</f>
        <v>-0.19000770503587194</v>
      </c>
      <c r="AC775" s="116">
        <f>(幕後結果!$AE$2+幕後結果!$AE$4*幕後結果_最佳化!$Q1776)*12/3</f>
        <v>0.85756229576050214</v>
      </c>
      <c r="AD775" s="116">
        <f>(幕後結果!$AF$2+幕後結果!$AF$4*幕後結果_最佳化!$R1776)*12/3</f>
        <v>-0.97558838717301555</v>
      </c>
      <c r="AE775" s="116">
        <f>(幕後結果!$AG$2+幕後結果!$AG$4*幕後結果_最佳化!$S1776)*12/3</f>
        <v>0.219311567483089</v>
      </c>
      <c r="AF775" s="116">
        <f>(幕後結果!$AH$2+幕後結果!$AH$4*幕後結果_最佳化!$T1776)*12/3</f>
        <v>-1.2079146135241075</v>
      </c>
      <c r="AG775" s="116">
        <f>(幕後結果!$AI$2+幕後結果!$AI$4*幕後結果_最佳化!$U1776)*12/3</f>
        <v>-3.1304281881869662</v>
      </c>
      <c r="AH775" s="116">
        <f>(幕後結果!$AJ$2+幕後結果!$AJ$4*幕後結果_最佳化!$V1776)*12/3</f>
        <v>-1.7767382454129281</v>
      </c>
      <c r="AI775" s="90">
        <f>(幕後結果!$AK$2+幕後結果!$AK$4*幕後結果_最佳化!$W1776)*12/3</f>
        <v>-0.93350265488069584</v>
      </c>
      <c r="AJ775" s="50"/>
      <c r="AK775" s="50"/>
      <c r="AL775" s="50"/>
      <c r="AM775" s="98">
        <v>774</v>
      </c>
      <c r="AN775" s="116">
        <f t="shared" si="157"/>
        <v>0.16654708970338056</v>
      </c>
      <c r="AO775" s="116">
        <f t="shared" si="158"/>
        <v>0.10453039387507378</v>
      </c>
      <c r="AP775" s="116">
        <f t="shared" si="159"/>
        <v>5.4130836185383321E-2</v>
      </c>
      <c r="AQ775" s="116">
        <f t="shared" si="160"/>
        <v>0.11700274316802141</v>
      </c>
      <c r="AR775" s="116">
        <f t="shared" si="161"/>
        <v>0.14030919156472449</v>
      </c>
      <c r="AS775" s="116">
        <f t="shared" si="162"/>
        <v>2.2408157063108648E-2</v>
      </c>
      <c r="AT775" s="116">
        <f t="shared" si="163"/>
        <v>0.11576795704149727</v>
      </c>
      <c r="AU775" s="116">
        <f t="shared" si="164"/>
        <v>5.61092989893692E-2</v>
      </c>
      <c r="AV775" s="116">
        <f t="shared" si="165"/>
        <v>0.17799619762688459</v>
      </c>
      <c r="AW775" s="116">
        <f t="shared" si="166"/>
        <v>4.5198134782556798E-2</v>
      </c>
      <c r="AX775" s="116">
        <f t="shared" si="167"/>
        <v>1</v>
      </c>
      <c r="AY775" s="116">
        <f>SUMPRODUCT(AN775:AW775,幕後結果_最佳化!$Z$1005:$AI$1005)</f>
        <v>7.4677601656315679E-2</v>
      </c>
      <c r="AZ775" s="116">
        <f>(SUMPRODUCT(AN775:AW775,MMULT(AN775:AW775,幕後結果!$AB$9:$AK$18)))*252</f>
        <v>4.6775469312848914E-2</v>
      </c>
      <c r="BA775" s="116">
        <f t="shared" si="168"/>
        <v>0.21627637252563886</v>
      </c>
      <c r="BB775" s="92">
        <f t="shared" si="169"/>
        <v>0.14693052821823405</v>
      </c>
      <c r="BC775" s="50"/>
      <c r="BD775" s="50"/>
    </row>
    <row r="776" spans="1:56">
      <c r="A776" s="85">
        <v>775</v>
      </c>
      <c r="B776" s="116">
        <v>0.30416077528379426</v>
      </c>
      <c r="C776" s="116">
        <v>0.86330364190627629</v>
      </c>
      <c r="D776" s="116">
        <v>0.56408413608627361</v>
      </c>
      <c r="E776" s="116">
        <v>0.40406466194182977</v>
      </c>
      <c r="F776" s="116">
        <v>0.44056342521556657</v>
      </c>
      <c r="G776" s="116">
        <v>0.95094232296387915</v>
      </c>
      <c r="H776" s="116">
        <v>0.90818336857245963</v>
      </c>
      <c r="I776" s="116">
        <v>0.58473958768951717</v>
      </c>
      <c r="J776" s="116">
        <v>0.14536813893638878</v>
      </c>
      <c r="K776" s="94">
        <v>0.42805180964845557</v>
      </c>
      <c r="L776" s="95"/>
      <c r="M776" s="96">
        <v>775</v>
      </c>
      <c r="N776" s="119">
        <v>-0.51247080115305788</v>
      </c>
      <c r="O776" s="119">
        <v>1.0952829010873042</v>
      </c>
      <c r="P776" s="119">
        <v>0.161332245294907</v>
      </c>
      <c r="Q776" s="119">
        <v>-0.24284003028395346</v>
      </c>
      <c r="R776" s="119">
        <v>-0.14954088505653179</v>
      </c>
      <c r="S776" s="119">
        <v>1.654059843830922</v>
      </c>
      <c r="T776" s="119">
        <v>1.3296510711570626</v>
      </c>
      <c r="U776" s="116">
        <v>0.21403363927578362</v>
      </c>
      <c r="V776" s="116">
        <v>-1.0565078028301478</v>
      </c>
      <c r="W776" s="88">
        <v>-0.18133629456117725</v>
      </c>
      <c r="X776" s="50"/>
      <c r="Y776" s="89">
        <v>775</v>
      </c>
      <c r="Z776" s="116">
        <f>(幕後結果!$AB$2+幕後結果!$AB$4*幕後結果_最佳化!$N1777)*12/3</f>
        <v>-0.68454865150148747</v>
      </c>
      <c r="AA776" s="116">
        <f>(幕後結果!$AC$2+幕後結果!$AC$4*幕後結果_最佳化!$O1777)*12/3</f>
        <v>8.6934967452372724E-2</v>
      </c>
      <c r="AB776" s="116">
        <f>(幕後結果!$AD$2+幕後結果!$AD$4*幕後結果_最佳化!$P1777)*12/3</f>
        <v>0.55897029091521089</v>
      </c>
      <c r="AC776" s="116">
        <f>(幕後結果!$AE$2+幕後結果!$AE$4*幕後結果_最佳化!$Q1777)*12/3</f>
        <v>0.90878083703043266</v>
      </c>
      <c r="AD776" s="116">
        <f>(幕後結果!$AF$2+幕後結果!$AF$4*幕後結果_最佳化!$R1777)*12/3</f>
        <v>-4.494830441674233E-2</v>
      </c>
      <c r="AE776" s="116">
        <f>(幕後結果!$AG$2+幕後結果!$AG$4*幕後結果_最佳化!$S1777)*12/3</f>
        <v>1.5922471090052543</v>
      </c>
      <c r="AF776" s="116">
        <f>(幕後結果!$AH$2+幕後結果!$AH$4*幕後結果_最佳化!$T1777)*12/3</f>
        <v>2.2077159790517706</v>
      </c>
      <c r="AG776" s="116">
        <f>(幕後結果!$AI$2+幕後結果!$AI$4*幕後結果_最佳化!$U1777)*12/3</f>
        <v>-0.84964662934703805</v>
      </c>
      <c r="AH776" s="116">
        <f>(幕後結果!$AJ$2+幕後結果!$AJ$4*幕後結果_最佳化!$V1777)*12/3</f>
        <v>-8.0851724516237816E-2</v>
      </c>
      <c r="AI776" s="90">
        <f>(幕後結果!$AK$2+幕後結果!$AK$4*幕後結果_最佳化!$W1777)*12/3</f>
        <v>-0.35764977706553419</v>
      </c>
      <c r="AJ776" s="50"/>
      <c r="AK776" s="50"/>
      <c r="AL776" s="50"/>
      <c r="AM776" s="98">
        <v>775</v>
      </c>
      <c r="AN776" s="116">
        <f t="shared" si="157"/>
        <v>2.6540077847011262E-2</v>
      </c>
      <c r="AO776" s="116">
        <f t="shared" si="158"/>
        <v>9.6238227135873877E-3</v>
      </c>
      <c r="AP776" s="116">
        <f t="shared" si="159"/>
        <v>0.16931425091554891</v>
      </c>
      <c r="AQ776" s="116">
        <f t="shared" si="160"/>
        <v>4.4273442558156476E-2</v>
      </c>
      <c r="AR776" s="116">
        <f t="shared" si="161"/>
        <v>5.5931628394656464E-2</v>
      </c>
      <c r="AS776" s="116">
        <f t="shared" si="162"/>
        <v>0.17252757489201995</v>
      </c>
      <c r="AT776" s="116">
        <f t="shared" si="163"/>
        <v>0.13372959588707836</v>
      </c>
      <c r="AU776" s="116">
        <f t="shared" si="164"/>
        <v>0.20316568124503875</v>
      </c>
      <c r="AV776" s="116">
        <f t="shared" si="165"/>
        <v>3.9319197700963798E-3</v>
      </c>
      <c r="AW776" s="116">
        <f t="shared" si="166"/>
        <v>0.18096200577680605</v>
      </c>
      <c r="AX776" s="116">
        <f t="shared" si="167"/>
        <v>1</v>
      </c>
      <c r="AY776" s="116">
        <f>SUMPRODUCT(AN776:AW776,幕後結果_最佳化!$Z$1005:$AI$1005)</f>
        <v>6.6675097708946029E-2</v>
      </c>
      <c r="AZ776" s="116">
        <f>(SUMPRODUCT(AN776:AW776,MMULT(AN776:AW776,幕後結果!$AB$9:$AK$18)))*252</f>
        <v>4.9016306273154446E-2</v>
      </c>
      <c r="BA776" s="116">
        <f t="shared" si="168"/>
        <v>0.2213962652646933</v>
      </c>
      <c r="BB776" s="92">
        <f t="shared" si="169"/>
        <v>0.10738707665425787</v>
      </c>
      <c r="BC776" s="50"/>
      <c r="BD776" s="50"/>
    </row>
    <row r="777" spans="1:56">
      <c r="A777" s="85">
        <v>776</v>
      </c>
      <c r="B777" s="116">
        <v>0.83735397150194246</v>
      </c>
      <c r="C777" s="116">
        <v>0.56828343647930146</v>
      </c>
      <c r="D777" s="116">
        <v>0.54746852527629764</v>
      </c>
      <c r="E777" s="116">
        <v>0.93888814925337782</v>
      </c>
      <c r="F777" s="116">
        <v>0.94115592399091197</v>
      </c>
      <c r="G777" s="116">
        <v>0.41888217178123788</v>
      </c>
      <c r="H777" s="116">
        <v>0.3153729754220993</v>
      </c>
      <c r="I777" s="116">
        <v>0.90636212155676721</v>
      </c>
      <c r="J777" s="116">
        <v>0.37323528456289878</v>
      </c>
      <c r="K777" s="94">
        <v>0.66736077683619999</v>
      </c>
      <c r="L777" s="95"/>
      <c r="M777" s="96">
        <v>776</v>
      </c>
      <c r="N777" s="119">
        <v>0.98364100322157966</v>
      </c>
      <c r="O777" s="119">
        <v>0.17200559925211137</v>
      </c>
      <c r="P777" s="119">
        <v>0.11926810774394833</v>
      </c>
      <c r="Q777" s="119">
        <v>1.5455068988334584</v>
      </c>
      <c r="R777" s="119">
        <v>1.5645513146076586</v>
      </c>
      <c r="S777" s="119">
        <v>-0.20475398030693479</v>
      </c>
      <c r="T777" s="119">
        <v>-0.48067718202476051</v>
      </c>
      <c r="U777" s="116">
        <v>1.3186810731925416</v>
      </c>
      <c r="V777" s="116">
        <v>-0.32329667863530853</v>
      </c>
      <c r="W777" s="88">
        <v>0.43263708077730351</v>
      </c>
      <c r="X777" s="50"/>
      <c r="Y777" s="89">
        <v>776</v>
      </c>
      <c r="Z777" s="116">
        <f>(幕後結果!$AB$2+幕後結果!$AB$4*幕後結果_最佳化!$N1778)*12/3</f>
        <v>1.1729495530066936</v>
      </c>
      <c r="AA777" s="116">
        <f>(幕後結果!$AC$2+幕後結果!$AC$4*幕後結果_最佳化!$O1778)*12/3</f>
        <v>-1.0554187025262887</v>
      </c>
      <c r="AB777" s="116">
        <f>(幕後結果!$AD$2+幕後結果!$AD$4*幕後結果_最佳化!$P1778)*12/3</f>
        <v>0.87937316837599278</v>
      </c>
      <c r="AC777" s="116">
        <f>(幕後結果!$AE$2+幕後結果!$AE$4*幕後結果_最佳化!$Q1778)*12/3</f>
        <v>2.125057432514057</v>
      </c>
      <c r="AD777" s="116">
        <f>(幕後結果!$AF$2+幕後結果!$AF$4*幕後結果_最佳化!$R1778)*12/3</f>
        <v>1.0935196123737205</v>
      </c>
      <c r="AE777" s="116">
        <f>(幕後結果!$AG$2+幕後結果!$AG$4*幕後結果_最佳化!$S1778)*12/3</f>
        <v>1.4618413116021332</v>
      </c>
      <c r="AF777" s="116">
        <f>(幕後結果!$AH$2+幕後結果!$AH$4*幕後結果_最佳化!$T1778)*12/3</f>
        <v>1.1791507940079731</v>
      </c>
      <c r="AG777" s="116">
        <f>(幕後結果!$AI$2+幕後結果!$AI$4*幕後結果_最佳化!$U1778)*12/3</f>
        <v>1.3899253130653471</v>
      </c>
      <c r="AH777" s="116">
        <f>(幕後結果!$AJ$2+幕後結果!$AJ$4*幕後結果_最佳化!$V1778)*12/3</f>
        <v>0.39575218708693533</v>
      </c>
      <c r="AI777" s="90">
        <f>(幕後結果!$AK$2+幕後結果!$AK$4*幕後結果_最佳化!$W1778)*12/3</f>
        <v>0.36508063921298189</v>
      </c>
      <c r="AJ777" s="50"/>
      <c r="AK777" s="50"/>
      <c r="AL777" s="50"/>
      <c r="AM777" s="98">
        <v>776</v>
      </c>
      <c r="AN777" s="116">
        <f t="shared" si="157"/>
        <v>7.1895690830859255E-2</v>
      </c>
      <c r="AO777" s="116">
        <f t="shared" si="158"/>
        <v>0.17790376892400395</v>
      </c>
      <c r="AP777" s="116">
        <f t="shared" si="159"/>
        <v>4.984886928911015E-2</v>
      </c>
      <c r="AQ777" s="116">
        <f t="shared" si="160"/>
        <v>6.3091837160638972E-2</v>
      </c>
      <c r="AR777" s="116">
        <f t="shared" si="161"/>
        <v>0.12157252887372365</v>
      </c>
      <c r="AS777" s="116">
        <f t="shared" si="162"/>
        <v>7.0619300169319395E-3</v>
      </c>
      <c r="AT777" s="116">
        <f t="shared" si="163"/>
        <v>6.4891668517122456E-2</v>
      </c>
      <c r="AU777" s="116">
        <f t="shared" si="164"/>
        <v>0.22221177121520241</v>
      </c>
      <c r="AV777" s="116">
        <f t="shared" si="165"/>
        <v>0.20087859529252169</v>
      </c>
      <c r="AW777" s="116">
        <f t="shared" si="166"/>
        <v>2.0643339879885567E-2</v>
      </c>
      <c r="AX777" s="116">
        <f t="shared" si="167"/>
        <v>1.0000000000000002</v>
      </c>
      <c r="AY777" s="116">
        <f>SUMPRODUCT(AN777:AW777,幕後結果_最佳化!$Z$1005:$AI$1005)</f>
        <v>-0.26161869202362203</v>
      </c>
      <c r="AZ777" s="116">
        <f>(SUMPRODUCT(AN777:AW777,MMULT(AN777:AW777,幕後結果!$AB$9:$AK$18)))*252</f>
        <v>5.8636668084975939E-2</v>
      </c>
      <c r="BA777" s="116">
        <f t="shared" si="168"/>
        <v>0.24215009412547403</v>
      </c>
      <c r="BB777" s="92">
        <f t="shared" si="169"/>
        <v>-1.2575617330374882</v>
      </c>
      <c r="BC777" s="50"/>
      <c r="BD777" s="50"/>
    </row>
    <row r="778" spans="1:56">
      <c r="A778" s="85">
        <v>777</v>
      </c>
      <c r="B778" s="116">
        <v>0.96988377583137941</v>
      </c>
      <c r="C778" s="116">
        <v>0.99048362851679617</v>
      </c>
      <c r="D778" s="116">
        <v>6.2112433368924025E-2</v>
      </c>
      <c r="E778" s="116">
        <v>0.2520194500097015</v>
      </c>
      <c r="F778" s="116">
        <v>0.52560987339879062</v>
      </c>
      <c r="G778" s="116">
        <v>0.78620706682225072</v>
      </c>
      <c r="H778" s="116">
        <v>0.87220145256204296</v>
      </c>
      <c r="I778" s="116">
        <v>0.50139938151965668</v>
      </c>
      <c r="J778" s="116">
        <v>2.0525764169040173E-2</v>
      </c>
      <c r="K778" s="94">
        <v>0.22447979069903767</v>
      </c>
      <c r="L778" s="95"/>
      <c r="M778" s="96">
        <v>777</v>
      </c>
      <c r="N778" s="119">
        <v>1.8790882200984491</v>
      </c>
      <c r="O778" s="119">
        <v>2.3448890374901215</v>
      </c>
      <c r="P778" s="119">
        <v>-1.5372795515278463</v>
      </c>
      <c r="Q778" s="119">
        <v>-0.66814835193707955</v>
      </c>
      <c r="R778" s="119">
        <v>6.4238586552659419E-2</v>
      </c>
      <c r="S778" s="119">
        <v>0.7933295127065173</v>
      </c>
      <c r="T778" s="119">
        <v>1.1368593331378976</v>
      </c>
      <c r="U778" s="116">
        <v>3.5077364774783429E-3</v>
      </c>
      <c r="V778" s="116">
        <v>-2.0430091905327163</v>
      </c>
      <c r="W778" s="88">
        <v>-0.75715070142777019</v>
      </c>
      <c r="X778" s="50"/>
      <c r="Y778" s="89">
        <v>777</v>
      </c>
      <c r="Z778" s="116">
        <f>(幕後結果!$AB$2+幕後結果!$AB$4*幕後結果_最佳化!$N1779)*12/3</f>
        <v>2.2846924005112461</v>
      </c>
      <c r="AA778" s="116">
        <f>(幕後結果!$AC$2+幕後結果!$AC$4*幕後結果_最佳化!$O1779)*12/3</f>
        <v>2.0167741362803016</v>
      </c>
      <c r="AB778" s="116">
        <f>(幕後結果!$AD$2+幕後結果!$AD$4*幕後結果_最佳化!$P1779)*12/3</f>
        <v>-6.4726719667968391E-2</v>
      </c>
      <c r="AC778" s="116">
        <f>(幕後結果!$AE$2+幕後結果!$AE$4*幕後結果_最佳化!$Q1779)*12/3</f>
        <v>0.55860472702676178</v>
      </c>
      <c r="AD778" s="116">
        <f>(幕後結果!$AF$2+幕後結果!$AF$4*幕後結果_最佳化!$R1779)*12/3</f>
        <v>-5.6040776463647544E-2</v>
      </c>
      <c r="AE778" s="116">
        <f>(幕後結果!$AG$2+幕後結果!$AG$4*幕後結果_最佳化!$S1779)*12/3</f>
        <v>1.2679414349817804</v>
      </c>
      <c r="AF778" s="116">
        <f>(幕後結果!$AH$2+幕後結果!$AH$4*幕後結果_最佳化!$T1779)*12/3</f>
        <v>2.5613128643511791</v>
      </c>
      <c r="AG778" s="116">
        <f>(幕後結果!$AI$2+幕後結果!$AI$4*幕後結果_最佳化!$U1779)*12/3</f>
        <v>7.1898870911737078E-2</v>
      </c>
      <c r="AH778" s="116">
        <f>(幕後結果!$AJ$2+幕後結果!$AJ$4*幕後結果_最佳化!$V1779)*12/3</f>
        <v>-0.12726011831973771</v>
      </c>
      <c r="AI778" s="90">
        <f>(幕後結果!$AK$2+幕後結果!$AK$4*幕後結果_最佳化!$W1779)*12/3</f>
        <v>-3.0931548794423391E-2</v>
      </c>
      <c r="AJ778" s="50"/>
      <c r="AK778" s="50"/>
      <c r="AL778" s="50"/>
      <c r="AM778" s="98">
        <v>777</v>
      </c>
      <c r="AN778" s="116">
        <f t="shared" si="157"/>
        <v>0.13857614574289015</v>
      </c>
      <c r="AO778" s="116">
        <f t="shared" si="158"/>
        <v>0.16718757151386004</v>
      </c>
      <c r="AP778" s="116">
        <f t="shared" si="159"/>
        <v>2.664625895816702E-2</v>
      </c>
      <c r="AQ778" s="116">
        <f t="shared" si="160"/>
        <v>4.2934310069502003E-3</v>
      </c>
      <c r="AR778" s="116">
        <f t="shared" si="161"/>
        <v>9.0230785397787658E-2</v>
      </c>
      <c r="AS778" s="116">
        <f t="shared" si="162"/>
        <v>0.1170216267860153</v>
      </c>
      <c r="AT778" s="116">
        <f t="shared" si="163"/>
        <v>0.16190913398214499</v>
      </c>
      <c r="AU778" s="116">
        <f t="shared" si="164"/>
        <v>0.14190174910930967</v>
      </c>
      <c r="AV778" s="116">
        <f t="shared" si="165"/>
        <v>3.2864917667833324E-2</v>
      </c>
      <c r="AW778" s="116">
        <f t="shared" si="166"/>
        <v>0.11936837983504167</v>
      </c>
      <c r="AX778" s="116">
        <f t="shared" si="167"/>
        <v>1</v>
      </c>
      <c r="AY778" s="116">
        <f>SUMPRODUCT(AN778:AW778,幕後結果_最佳化!$Z$1005:$AI$1005)</f>
        <v>-0.15452237043013134</v>
      </c>
      <c r="AZ778" s="116">
        <f>(SUMPRODUCT(AN778:AW778,MMULT(AN778:AW778,幕後結果!$AB$9:$AK$18)))*252</f>
        <v>5.4570774174168397E-2</v>
      </c>
      <c r="BA778" s="116">
        <f t="shared" si="168"/>
        <v>0.23360388304599819</v>
      </c>
      <c r="BB778" s="92">
        <f t="shared" si="169"/>
        <v>-0.84511596235434805</v>
      </c>
      <c r="BC778" s="50"/>
      <c r="BD778" s="50"/>
    </row>
    <row r="779" spans="1:56">
      <c r="A779" s="85">
        <v>778</v>
      </c>
      <c r="B779" s="116">
        <v>0.51718710090999287</v>
      </c>
      <c r="C779" s="116">
        <v>0.90322305636241373</v>
      </c>
      <c r="D779" s="116">
        <v>0.75472861004725944</v>
      </c>
      <c r="E779" s="116">
        <v>0.86398683585710168</v>
      </c>
      <c r="F779" s="116">
        <v>0.81979779593835689</v>
      </c>
      <c r="G779" s="116">
        <v>0.3488778084725801</v>
      </c>
      <c r="H779" s="116">
        <v>0.89834948502767009</v>
      </c>
      <c r="I779" s="116">
        <v>0.61178199218789397</v>
      </c>
      <c r="J779" s="116">
        <v>0.65964824579609549</v>
      </c>
      <c r="K779" s="94">
        <v>0.66455226229215247</v>
      </c>
      <c r="L779" s="95"/>
      <c r="M779" s="96">
        <v>778</v>
      </c>
      <c r="N779" s="119">
        <v>4.3095008581068288E-2</v>
      </c>
      <c r="O779" s="119">
        <v>1.3001373825276508</v>
      </c>
      <c r="P779" s="119">
        <v>0.6894457842925058</v>
      </c>
      <c r="Q779" s="119">
        <v>1.098408097034248</v>
      </c>
      <c r="R779" s="119">
        <v>0.91459476472248125</v>
      </c>
      <c r="S779" s="119">
        <v>-0.38835192374716149</v>
      </c>
      <c r="T779" s="119">
        <v>1.2722029213337225</v>
      </c>
      <c r="U779" s="116">
        <v>0.28396654930751858</v>
      </c>
      <c r="V779" s="116">
        <v>0.41150331852707844</v>
      </c>
      <c r="W779" s="88">
        <v>0.42491934022064382</v>
      </c>
      <c r="X779" s="50"/>
      <c r="Y779" s="89">
        <v>778</v>
      </c>
      <c r="Z779" s="116">
        <f>(幕後結果!$AB$2+幕後結果!$AB$4*幕後結果_最佳化!$N1780)*12/3</f>
        <v>5.2143000705876102E-3</v>
      </c>
      <c r="AA779" s="116">
        <f>(幕後結果!$AC$2+幕後結果!$AC$4*幕後結果_最佳化!$O1780)*12/3</f>
        <v>0.4175097587989347</v>
      </c>
      <c r="AB779" s="116">
        <f>(幕後結果!$AD$2+幕後結果!$AD$4*幕後結果_最佳化!$P1780)*12/3</f>
        <v>1.2044196125008213</v>
      </c>
      <c r="AC779" s="116">
        <f>(幕後結果!$AE$2+幕後結果!$AE$4*幕後結果_最佳化!$Q1780)*12/3</f>
        <v>2.0744249651859055</v>
      </c>
      <c r="AD779" s="116">
        <f>(幕後結果!$AF$2+幕後結果!$AF$4*幕後結果_最佳化!$R1780)*12/3</f>
        <v>0.83473309025130715</v>
      </c>
      <c r="AE779" s="116">
        <f>(幕後結果!$AG$2+幕後結果!$AG$4*幕後結果_最佳化!$S1780)*12/3</f>
        <v>1.2135141875416375</v>
      </c>
      <c r="AF779" s="116">
        <f>(幕後結果!$AH$2+幕後結果!$AH$4*幕後結果_最佳化!$T1780)*12/3</f>
        <v>2.522860087122937</v>
      </c>
      <c r="AG779" s="116">
        <f>(幕後結果!$AI$2+幕後結果!$AI$4*幕後結果_最佳化!$U1780)*12/3</f>
        <v>-0.43797820251608183</v>
      </c>
      <c r="AH779" s="116">
        <f>(幕後結果!$AJ$2+幕後結果!$AJ$4*幕後結果_最佳化!$V1780)*12/3</f>
        <v>1.2994319173096425</v>
      </c>
      <c r="AI779" s="90">
        <f>(幕後結果!$AK$2+幕後結果!$AK$4*幕後結果_最佳化!$W1780)*12/3</f>
        <v>0.24943800773739047</v>
      </c>
      <c r="AJ779" s="50"/>
      <c r="AK779" s="50"/>
      <c r="AL779" s="50"/>
      <c r="AM779" s="98">
        <v>778</v>
      </c>
      <c r="AN779" s="116">
        <f t="shared" si="157"/>
        <v>6.0748065347243363E-2</v>
      </c>
      <c r="AO779" s="116">
        <f t="shared" si="158"/>
        <v>0.10277436773216779</v>
      </c>
      <c r="AP779" s="116">
        <f t="shared" si="159"/>
        <v>3.8071712207861E-2</v>
      </c>
      <c r="AQ779" s="116">
        <f t="shared" si="160"/>
        <v>6.4810997299585907E-2</v>
      </c>
      <c r="AR779" s="116">
        <f t="shared" si="161"/>
        <v>5.3041851607164091E-2</v>
      </c>
      <c r="AS779" s="116">
        <f t="shared" si="162"/>
        <v>0.11434490866564076</v>
      </c>
      <c r="AT779" s="116">
        <f t="shared" si="163"/>
        <v>6.3291772773152927E-2</v>
      </c>
      <c r="AU779" s="116">
        <f t="shared" si="164"/>
        <v>0.12223686821352135</v>
      </c>
      <c r="AV779" s="116">
        <f t="shared" si="165"/>
        <v>0.2003393519508177</v>
      </c>
      <c r="AW779" s="116">
        <f t="shared" si="166"/>
        <v>0.18034010420284513</v>
      </c>
      <c r="AX779" s="116">
        <f t="shared" si="167"/>
        <v>1</v>
      </c>
      <c r="AY779" s="116">
        <f>SUMPRODUCT(AN779:AW779,幕後結果_最佳化!$Z$1005:$AI$1005)</f>
        <v>-0.10703347442296382</v>
      </c>
      <c r="AZ779" s="116">
        <f>(SUMPRODUCT(AN779:AW779,MMULT(AN779:AW779,幕後結果!$AB$9:$AK$18)))*252</f>
        <v>4.7145026063836928E-2</v>
      </c>
      <c r="BA779" s="116">
        <f t="shared" si="168"/>
        <v>0.21712905393759935</v>
      </c>
      <c r="BB779" s="92">
        <f t="shared" si="169"/>
        <v>-0.69052700089621888</v>
      </c>
      <c r="BC779" s="50"/>
      <c r="BD779" s="50"/>
    </row>
    <row r="780" spans="1:56">
      <c r="A780" s="85">
        <v>779</v>
      </c>
      <c r="B780" s="116">
        <v>0.99043703355913659</v>
      </c>
      <c r="C780" s="116">
        <v>0.36503125016529148</v>
      </c>
      <c r="D780" s="116">
        <v>8.006619169943141E-2</v>
      </c>
      <c r="E780" s="116">
        <v>0.55831536475437793</v>
      </c>
      <c r="F780" s="116">
        <v>0.17106109406575443</v>
      </c>
      <c r="G780" s="116">
        <v>0.549444909263757</v>
      </c>
      <c r="H780" s="116">
        <v>0.21345023112895323</v>
      </c>
      <c r="I780" s="116">
        <v>0.16344465121891805</v>
      </c>
      <c r="J780" s="116">
        <v>0.97642036080529215</v>
      </c>
      <c r="K780" s="94">
        <v>0.87435360985995758</v>
      </c>
      <c r="L780" s="95"/>
      <c r="M780" s="96">
        <v>779</v>
      </c>
      <c r="N780" s="119">
        <v>2.3430672980358174</v>
      </c>
      <c r="O780" s="119">
        <v>-0.34504239323837027</v>
      </c>
      <c r="P780" s="119">
        <v>-1.4046264625393809</v>
      </c>
      <c r="Q780" s="119">
        <v>0.14669942751697598</v>
      </c>
      <c r="R780" s="119">
        <v>-0.94998044662842485</v>
      </c>
      <c r="S780" s="119">
        <v>0.12425903465097858</v>
      </c>
      <c r="T780" s="119">
        <v>-0.79450678211374015</v>
      </c>
      <c r="U780" s="116">
        <v>-0.9803987988568813</v>
      </c>
      <c r="V780" s="116">
        <v>1.9848669314418013</v>
      </c>
      <c r="W780" s="88">
        <v>1.1472149839504273</v>
      </c>
      <c r="X780" s="50"/>
      <c r="Y780" s="89">
        <v>779</v>
      </c>
      <c r="Z780" s="116">
        <f>(幕後結果!$AB$2+幕後結果!$AB$4*幕後結果_最佳化!$N1781)*12/3</f>
        <v>2.8607458088715023</v>
      </c>
      <c r="AA780" s="116">
        <f>(幕後結果!$AC$2+幕後結果!$AC$4*幕後結果_最佳化!$O1781)*12/3</f>
        <v>-1.6498346894286655</v>
      </c>
      <c r="AB780" s="116">
        <f>(幕後結果!$AD$2+幕後結果!$AD$4*幕後結果_最佳化!$P1781)*12/3</f>
        <v>-8.3316684678312103E-2</v>
      </c>
      <c r="AC780" s="116">
        <f>(幕後結果!$AE$2+幕後結果!$AE$4*幕後結果_最佳化!$Q1781)*12/3</f>
        <v>0.74297988302215645</v>
      </c>
      <c r="AD780" s="116">
        <f>(幕後結果!$AF$2+幕後結果!$AF$4*幕後結果_最佳化!$R1781)*12/3</f>
        <v>-0.97099261957393912</v>
      </c>
      <c r="AE780" s="116">
        <f>(幕後結果!$AG$2+幕後結果!$AG$4*幕後結果_最佳化!$S1781)*12/3</f>
        <v>0.56107402746632751</v>
      </c>
      <c r="AF780" s="116">
        <f>(幕後結果!$AH$2+幕後結果!$AH$4*幕後結果_最佳化!$T1781)*12/3</f>
        <v>0.63376175641670585</v>
      </c>
      <c r="AG780" s="116">
        <f>(幕後結果!$AI$2+幕後結果!$AI$4*幕後結果_最佳化!$U1781)*12/3</f>
        <v>-0.92327827618819802</v>
      </c>
      <c r="AH780" s="116">
        <f>(幕後結果!$AJ$2+幕後結果!$AJ$4*幕後結果_最佳化!$V1781)*12/3</f>
        <v>1.3389791481812348</v>
      </c>
      <c r="AI780" s="90">
        <f>(幕後結果!$AK$2+幕後結果!$AK$4*幕後結果_最佳化!$W1781)*12/3</f>
        <v>0.40466477874820089</v>
      </c>
      <c r="AJ780" s="50"/>
      <c r="AK780" s="50"/>
      <c r="AL780" s="50"/>
      <c r="AM780" s="98">
        <v>779</v>
      </c>
      <c r="AN780" s="116">
        <f t="shared" si="157"/>
        <v>8.5922550679381732E-2</v>
      </c>
      <c r="AO780" s="116">
        <f t="shared" si="158"/>
        <v>8.0302326599756294E-2</v>
      </c>
      <c r="AP780" s="116">
        <f t="shared" si="159"/>
        <v>0.20548489249745172</v>
      </c>
      <c r="AQ780" s="116">
        <f t="shared" si="160"/>
        <v>1.5985583287545759E-2</v>
      </c>
      <c r="AR780" s="116">
        <f t="shared" si="161"/>
        <v>7.3202232422386701E-2</v>
      </c>
      <c r="AS780" s="116">
        <f t="shared" si="162"/>
        <v>0.10909040749402076</v>
      </c>
      <c r="AT780" s="116">
        <f t="shared" si="163"/>
        <v>0.185379647360469</v>
      </c>
      <c r="AU780" s="116">
        <f t="shared" si="164"/>
        <v>4.9309332807424167E-2</v>
      </c>
      <c r="AV780" s="116">
        <f t="shared" si="165"/>
        <v>3.7505993109277463E-2</v>
      </c>
      <c r="AW780" s="116">
        <f t="shared" si="166"/>
        <v>0.15781703374228637</v>
      </c>
      <c r="AX780" s="116">
        <f t="shared" si="167"/>
        <v>0.99999999999999989</v>
      </c>
      <c r="AY780" s="116">
        <f>SUMPRODUCT(AN780:AW780,幕後結果_最佳化!$Z$1005:$AI$1005)</f>
        <v>0.14191482261125482</v>
      </c>
      <c r="AZ780" s="116">
        <f>(SUMPRODUCT(AN780:AW780,MMULT(AN780:AW780,幕後結果!$AB$9:$AK$18)))*252</f>
        <v>4.5663496068612253E-2</v>
      </c>
      <c r="BA780" s="116">
        <f t="shared" si="168"/>
        <v>0.2136901871135225</v>
      </c>
      <c r="BB780" s="92">
        <f t="shared" si="169"/>
        <v>0.46335689976560968</v>
      </c>
      <c r="BC780" s="50"/>
      <c r="BD780" s="50"/>
    </row>
    <row r="781" spans="1:56">
      <c r="A781" s="85">
        <v>780</v>
      </c>
      <c r="B781" s="116">
        <v>0.90835912918760098</v>
      </c>
      <c r="C781" s="116">
        <v>0.56885422977576816</v>
      </c>
      <c r="D781" s="116">
        <v>0.31241916679038484</v>
      </c>
      <c r="E781" s="116">
        <v>0.64481664504846714</v>
      </c>
      <c r="F781" s="116">
        <v>0.35304923748740946</v>
      </c>
      <c r="G781" s="116">
        <v>0.15150662493015754</v>
      </c>
      <c r="H781" s="116">
        <v>0.15812572257940882</v>
      </c>
      <c r="I781" s="116">
        <v>0.50148089503993609</v>
      </c>
      <c r="J781" s="116">
        <v>0.12336253326530056</v>
      </c>
      <c r="K781" s="94">
        <v>0.55109573402399836</v>
      </c>
      <c r="L781" s="95"/>
      <c r="M781" s="96">
        <v>780</v>
      </c>
      <c r="N781" s="119">
        <v>1.3307182320482904</v>
      </c>
      <c r="O781" s="119">
        <v>0.17345787035218596</v>
      </c>
      <c r="P781" s="119">
        <v>-0.48900475058487691</v>
      </c>
      <c r="Q781" s="119">
        <v>0.37136363128247918</v>
      </c>
      <c r="R781" s="119">
        <v>-0.37710109837366984</v>
      </c>
      <c r="S781" s="119">
        <v>-1.0299930888755144</v>
      </c>
      <c r="T781" s="119">
        <v>-1.0021908106453212</v>
      </c>
      <c r="U781" s="116">
        <v>3.7120619038468394E-3</v>
      </c>
      <c r="V781" s="116">
        <v>-1.1583406064895785</v>
      </c>
      <c r="W781" s="88">
        <v>0.12843020120366205</v>
      </c>
      <c r="X781" s="50"/>
      <c r="Y781" s="89">
        <v>780</v>
      </c>
      <c r="Z781" s="116">
        <f>(幕後結果!$AB$2+幕後結果!$AB$4*幕後結果_最佳化!$N1782)*12/3</f>
        <v>1.6038634242068259</v>
      </c>
      <c r="AA781" s="116">
        <f>(幕後結果!$AC$2+幕後結果!$AC$4*幕後結果_最佳化!$O1782)*12/3</f>
        <v>-1.0232615364163193</v>
      </c>
      <c r="AB781" s="116">
        <f>(幕後結果!$AD$2+幕後結果!$AD$4*幕後結果_最佳化!$P1782)*12/3</f>
        <v>0.45732267806915877</v>
      </c>
      <c r="AC781" s="116">
        <f>(幕後結果!$AE$2+幕後結果!$AE$4*幕後結果_最佳化!$Q1782)*12/3</f>
        <v>1.1511551478418502</v>
      </c>
      <c r="AD781" s="116">
        <f>(幕後結果!$AF$2+幕後結果!$AF$4*幕後結果_最佳化!$R1782)*12/3</f>
        <v>-0.38219933308500953</v>
      </c>
      <c r="AE781" s="116">
        <f>(幕後結果!$AG$2+幕後結果!$AG$4*幕後結果_最佳化!$S1782)*12/3</f>
        <v>-1.4444410325769874E-2</v>
      </c>
      <c r="AF781" s="116">
        <f>(幕後結果!$AH$2+幕後結果!$AH$4*幕後結果_最佳化!$T1782)*12/3</f>
        <v>0.43787587951686735</v>
      </c>
      <c r="AG781" s="116">
        <f>(幕後結果!$AI$2+幕後結果!$AI$4*幕後結果_最佳化!$U1782)*12/3</f>
        <v>-0.29760974249963601</v>
      </c>
      <c r="AH781" s="116">
        <f>(幕後結果!$AJ$2+幕後結果!$AJ$4*幕後結果_最佳化!$V1782)*12/3</f>
        <v>-0.61910958159683649</v>
      </c>
      <c r="AI781" s="90">
        <f>(幕後結果!$AK$2+幕後結果!$AK$4*幕後結果_最佳化!$W1782)*12/3</f>
        <v>-0.29218219853426308</v>
      </c>
      <c r="AJ781" s="50"/>
      <c r="AK781" s="50"/>
      <c r="AL781" s="50"/>
      <c r="AM781" s="98">
        <v>780</v>
      </c>
      <c r="AN781" s="116">
        <f t="shared" si="157"/>
        <v>0.30246119811569977</v>
      </c>
      <c r="AO781" s="116">
        <f t="shared" si="158"/>
        <v>0.10851297901526727</v>
      </c>
      <c r="AP781" s="116">
        <f t="shared" si="159"/>
        <v>3.69443668265148E-2</v>
      </c>
      <c r="AQ781" s="116">
        <f t="shared" si="160"/>
        <v>9.7170369386451169E-2</v>
      </c>
      <c r="AR781" s="116">
        <f t="shared" si="161"/>
        <v>8.8445195496532403E-2</v>
      </c>
      <c r="AS781" s="116">
        <f t="shared" si="162"/>
        <v>0.12575703329157323</v>
      </c>
      <c r="AT781" s="116">
        <f t="shared" si="163"/>
        <v>6.3749700820950302E-3</v>
      </c>
      <c r="AU781" s="116">
        <f t="shared" si="164"/>
        <v>6.3289346415409287E-2</v>
      </c>
      <c r="AV781" s="116">
        <f t="shared" si="165"/>
        <v>0.11419253241621945</v>
      </c>
      <c r="AW781" s="116">
        <f t="shared" si="166"/>
        <v>5.6852008954237948E-2</v>
      </c>
      <c r="AX781" s="116">
        <f t="shared" si="167"/>
        <v>1.0000000000000004</v>
      </c>
      <c r="AY781" s="116">
        <f>SUMPRODUCT(AN781:AW781,幕後結果_最佳化!$Z$1005:$AI$1005)</f>
        <v>-6.6807401704968544E-2</v>
      </c>
      <c r="AZ781" s="116">
        <f>(SUMPRODUCT(AN781:AW781,MMULT(AN781:AW781,幕後結果!$AB$9:$AK$18)))*252</f>
        <v>6.505190146348884E-2</v>
      </c>
      <c r="BA781" s="116">
        <f t="shared" si="168"/>
        <v>0.2550527425131689</v>
      </c>
      <c r="BB781" s="92">
        <f t="shared" si="169"/>
        <v>-0.43013613821189994</v>
      </c>
      <c r="BC781" s="50"/>
      <c r="BD781" s="50"/>
    </row>
    <row r="782" spans="1:56">
      <c r="A782" s="85">
        <v>781</v>
      </c>
      <c r="B782" s="116">
        <v>0.28552070141966968</v>
      </c>
      <c r="C782" s="116">
        <v>8.7863905876091275E-2</v>
      </c>
      <c r="D782" s="116">
        <v>0.24948401688135857</v>
      </c>
      <c r="E782" s="116">
        <v>0.6422637770383588</v>
      </c>
      <c r="F782" s="116">
        <v>0.20398192835620166</v>
      </c>
      <c r="G782" s="116">
        <v>0.59955086091602139</v>
      </c>
      <c r="H782" s="116">
        <v>0.68573273331826412</v>
      </c>
      <c r="I782" s="116">
        <v>0.9971215100696007</v>
      </c>
      <c r="J782" s="116">
        <v>0.92689427970552907</v>
      </c>
      <c r="K782" s="94">
        <v>0.36808746300809547</v>
      </c>
      <c r="L782" s="95"/>
      <c r="M782" s="96">
        <v>781</v>
      </c>
      <c r="N782" s="119">
        <v>-0.56651843759293719</v>
      </c>
      <c r="O782" s="119">
        <v>-1.3540268499570869</v>
      </c>
      <c r="P782" s="119">
        <v>-0.67611436996387941</v>
      </c>
      <c r="Q782" s="119">
        <v>0.36451637805756171</v>
      </c>
      <c r="R782" s="119">
        <v>-0.82748211217757695</v>
      </c>
      <c r="S782" s="119">
        <v>0.25218473291383647</v>
      </c>
      <c r="T782" s="119">
        <v>0.48379053450506537</v>
      </c>
      <c r="U782" s="116">
        <v>2.7613111593364024</v>
      </c>
      <c r="V782" s="116">
        <v>1.4530443502107611</v>
      </c>
      <c r="W782" s="88">
        <v>-0.3369230271646344</v>
      </c>
      <c r="X782" s="50"/>
      <c r="Y782" s="89">
        <v>781</v>
      </c>
      <c r="Z782" s="116">
        <f>(幕後結果!$AB$2+幕後結果!$AB$4*幕後結果_最佳化!$N1783)*12/3</f>
        <v>-0.75165151597420687</v>
      </c>
      <c r="AA782" s="116">
        <f>(幕後結果!$AC$2+幕後結果!$AC$4*幕後結果_最佳化!$O1783)*12/3</f>
        <v>-3.2930884249437802</v>
      </c>
      <c r="AB782" s="116">
        <f>(幕後結果!$AD$2+幕後結果!$AD$4*幕後結果_最佳化!$P1783)*12/3</f>
        <v>-0.43125416695448821</v>
      </c>
      <c r="AC782" s="116">
        <f>(幕後結果!$AE$2+幕後結果!$AE$4*幕後結果_最佳化!$Q1783)*12/3</f>
        <v>0.72478112879103929</v>
      </c>
      <c r="AD782" s="116">
        <f>(幕後結果!$AF$2+幕後結果!$AF$4*幕後結果_最佳化!$R1783)*12/3</f>
        <v>-0.79897207448472829</v>
      </c>
      <c r="AE782" s="116">
        <f>(幕後結果!$AG$2+幕後結果!$AG$4*幕後結果_最佳化!$S1783)*12/3</f>
        <v>4.1555106912100459E-2</v>
      </c>
      <c r="AF782" s="116">
        <f>(幕後結果!$AH$2+幕後結果!$AH$4*幕後結果_最佳化!$T1783)*12/3</f>
        <v>1.2173111333800728</v>
      </c>
      <c r="AG782" s="116">
        <f>(幕後結果!$AI$2+幕後結果!$AI$4*幕後結果_最佳化!$U1783)*12/3</f>
        <v>1.9931802258957212</v>
      </c>
      <c r="AH782" s="116">
        <f>(幕後結果!$AJ$2+幕後結果!$AJ$4*幕後結果_最佳化!$V1783)*12/3</f>
        <v>0.85784752641906403</v>
      </c>
      <c r="AI782" s="90">
        <f>(幕後結果!$AK$2+幕後結果!$AK$4*幕後結果_最佳化!$W1783)*12/3</f>
        <v>-0.83075186345980745</v>
      </c>
      <c r="AJ782" s="50"/>
      <c r="AK782" s="50"/>
      <c r="AL782" s="50"/>
      <c r="AM782" s="98">
        <v>781</v>
      </c>
      <c r="AN782" s="116">
        <f t="shared" si="157"/>
        <v>6.4351688357391634E-2</v>
      </c>
      <c r="AO782" s="116">
        <f t="shared" si="158"/>
        <v>0.1421143612889457</v>
      </c>
      <c r="AP782" s="116">
        <f t="shared" si="159"/>
        <v>0.16335424093804263</v>
      </c>
      <c r="AQ782" s="116">
        <f t="shared" si="160"/>
        <v>7.1103409235325724E-2</v>
      </c>
      <c r="AR782" s="116">
        <f t="shared" si="161"/>
        <v>2.7594822825670533E-2</v>
      </c>
      <c r="AS782" s="116">
        <f t="shared" si="162"/>
        <v>2.8868309179408302E-2</v>
      </c>
      <c r="AT782" s="116">
        <f t="shared" si="163"/>
        <v>0.17533755395978401</v>
      </c>
      <c r="AU782" s="116">
        <f t="shared" si="164"/>
        <v>8.161042271809664E-2</v>
      </c>
      <c r="AV782" s="116">
        <f t="shared" si="165"/>
        <v>8.1145820795355719E-2</v>
      </c>
      <c r="AW782" s="116">
        <f t="shared" si="166"/>
        <v>0.16451937070197895</v>
      </c>
      <c r="AX782" s="116">
        <f t="shared" si="167"/>
        <v>0.99999999999999978</v>
      </c>
      <c r="AY782" s="116">
        <f>SUMPRODUCT(AN782:AW782,幕後結果_最佳化!$Z$1005:$AI$1005)</f>
        <v>2.9728375739834431E-2</v>
      </c>
      <c r="AZ782" s="116">
        <f>(SUMPRODUCT(AN782:AW782,MMULT(AN782:AW782,幕後結果!$AB$9:$AK$18)))*252</f>
        <v>4.6303000602912189E-2</v>
      </c>
      <c r="BA782" s="116">
        <f t="shared" si="168"/>
        <v>0.21518132029270615</v>
      </c>
      <c r="BB782" s="92">
        <f t="shared" si="169"/>
        <v>-6.1211745714026267E-2</v>
      </c>
      <c r="BC782" s="50"/>
      <c r="BD782" s="50"/>
    </row>
    <row r="783" spans="1:56">
      <c r="A783" s="85">
        <v>782</v>
      </c>
      <c r="B783" s="116">
        <v>0.87625362537753904</v>
      </c>
      <c r="C783" s="116">
        <v>0.26856249510120778</v>
      </c>
      <c r="D783" s="116">
        <v>0.44923553151722251</v>
      </c>
      <c r="E783" s="116">
        <v>0.48490511426467453</v>
      </c>
      <c r="F783" s="116">
        <v>0.64861122615270372</v>
      </c>
      <c r="G783" s="116">
        <v>0.59639036403581613</v>
      </c>
      <c r="H783" s="116">
        <v>0.97198174922249425</v>
      </c>
      <c r="I783" s="116">
        <v>0.23968229191041912</v>
      </c>
      <c r="J783" s="116">
        <v>5.7315174564619431E-2</v>
      </c>
      <c r="K783" s="94">
        <v>0.38822089554856087</v>
      </c>
      <c r="L783" s="95"/>
      <c r="M783" s="96">
        <v>782</v>
      </c>
      <c r="N783" s="119">
        <v>1.1564607401124316</v>
      </c>
      <c r="O783" s="119">
        <v>-0.61716637766334081</v>
      </c>
      <c r="P783" s="119">
        <v>-0.12759301011975849</v>
      </c>
      <c r="Q783" s="119">
        <v>-3.7846300256042242E-2</v>
      </c>
      <c r="R783" s="119">
        <v>0.38157376394141512</v>
      </c>
      <c r="S783" s="119">
        <v>0.24401491060274452</v>
      </c>
      <c r="T783" s="119">
        <v>1.9107516676403773</v>
      </c>
      <c r="U783" s="116">
        <v>-0.70732491816950882</v>
      </c>
      <c r="V783" s="116">
        <v>-1.5777182613419973</v>
      </c>
      <c r="W783" s="88">
        <v>-0.2839590130257566</v>
      </c>
      <c r="X783" s="50"/>
      <c r="Y783" s="89">
        <v>782</v>
      </c>
      <c r="Z783" s="116">
        <f>(幕後結果!$AB$2+幕後結果!$AB$4*幕後結果_最佳化!$N1784)*12/3</f>
        <v>1.3875139659333826</v>
      </c>
      <c r="AA783" s="116">
        <f>(幕後結果!$AC$2+幕後結果!$AC$4*幕後結果_最佳化!$O1784)*12/3</f>
        <v>-2.1279397836447207</v>
      </c>
      <c r="AB783" s="116">
        <f>(幕後結果!$AD$2+幕後結果!$AD$4*幕後結果_最佳化!$P1784)*12/3</f>
        <v>0.63750296487434299</v>
      </c>
      <c r="AC783" s="116">
        <f>(幕後結果!$AE$2+幕後結果!$AE$4*幕後結果_最佳化!$Q1784)*12/3</f>
        <v>0.79243677062515994</v>
      </c>
      <c r="AD783" s="116">
        <f>(幕後結果!$AF$2+幕後結果!$AF$4*幕後結果_最佳化!$R1784)*12/3</f>
        <v>4.8980597601331555E-2</v>
      </c>
      <c r="AE783" s="116">
        <f>(幕後結果!$AG$2+幕後結果!$AG$4*幕後結果_最佳化!$S1784)*12/3</f>
        <v>0.58970593444800179</v>
      </c>
      <c r="AF783" s="116">
        <f>(幕後結果!$AH$2+幕後結果!$AH$4*幕後結果_最佳化!$T1784)*12/3</f>
        <v>3.2808238339485363</v>
      </c>
      <c r="AG783" s="116">
        <f>(幕後結果!$AI$2+幕後結果!$AI$4*幕後結果_最佳化!$U1784)*12/3</f>
        <v>-0.94670891812794944</v>
      </c>
      <c r="AH783" s="116">
        <f>(幕後結果!$AJ$2+幕後結果!$AJ$4*幕後結果_最佳化!$V1784)*12/3</f>
        <v>-0.62386743186042437</v>
      </c>
      <c r="AI783" s="90">
        <f>(幕後結果!$AK$2+幕後結果!$AK$4*幕後結果_最佳化!$W1784)*12/3</f>
        <v>-0.27223077599260093</v>
      </c>
      <c r="AJ783" s="50"/>
      <c r="AK783" s="50"/>
      <c r="AL783" s="50"/>
      <c r="AM783" s="98">
        <v>782</v>
      </c>
      <c r="AN783" s="116">
        <f t="shared" si="157"/>
        <v>1.2934535393582625E-2</v>
      </c>
      <c r="AO783" s="116">
        <f t="shared" si="158"/>
        <v>0.15498653825174913</v>
      </c>
      <c r="AP783" s="116">
        <f t="shared" si="159"/>
        <v>8.5970864391796492E-2</v>
      </c>
      <c r="AQ783" s="116">
        <f t="shared" si="160"/>
        <v>8.2876187797096337E-2</v>
      </c>
      <c r="AR783" s="116">
        <f t="shared" si="161"/>
        <v>8.757285184450378E-2</v>
      </c>
      <c r="AS783" s="116">
        <f t="shared" si="162"/>
        <v>0.13862006055721468</v>
      </c>
      <c r="AT783" s="116">
        <f t="shared" si="163"/>
        <v>0.16542830430643074</v>
      </c>
      <c r="AU783" s="116">
        <f t="shared" si="164"/>
        <v>7.5376174027236675E-2</v>
      </c>
      <c r="AV783" s="116">
        <f t="shared" si="165"/>
        <v>8.8271874153708227E-2</v>
      </c>
      <c r="AW783" s="116">
        <f t="shared" si="166"/>
        <v>0.1079626092766813</v>
      </c>
      <c r="AX783" s="116">
        <f t="shared" si="167"/>
        <v>1</v>
      </c>
      <c r="AY783" s="116">
        <f>SUMPRODUCT(AN783:AW783,幕後結果_最佳化!$Z$1005:$AI$1005)</f>
        <v>4.1639817068703754E-2</v>
      </c>
      <c r="AZ783" s="116">
        <f>(SUMPRODUCT(AN783:AW783,MMULT(AN783:AW783,幕後結果!$AB$9:$AK$18)))*252</f>
        <v>4.5921132193949478E-2</v>
      </c>
      <c r="BA783" s="116">
        <f t="shared" si="168"/>
        <v>0.21429216549829691</v>
      </c>
      <c r="BB783" s="92">
        <f t="shared" si="169"/>
        <v>-5.8806766377385942E-3</v>
      </c>
      <c r="BC783" s="50"/>
      <c r="BD783" s="50"/>
    </row>
    <row r="784" spans="1:56">
      <c r="A784" s="85">
        <v>783</v>
      </c>
      <c r="B784" s="116">
        <v>2.3775759037513389E-2</v>
      </c>
      <c r="C784" s="116">
        <v>0.15876186149916305</v>
      </c>
      <c r="D784" s="116">
        <v>0.61742712345758366</v>
      </c>
      <c r="E784" s="116">
        <v>0.94837076570468626</v>
      </c>
      <c r="F784" s="116">
        <v>0.92888098156413057</v>
      </c>
      <c r="G784" s="116">
        <v>0.19686317766670713</v>
      </c>
      <c r="H784" s="116">
        <v>7.9243501566559571E-2</v>
      </c>
      <c r="I784" s="116">
        <v>0.91532717946916131</v>
      </c>
      <c r="J784" s="116">
        <v>0.17969552738037464</v>
      </c>
      <c r="K784" s="94">
        <v>0.64395266013463193</v>
      </c>
      <c r="L784" s="95"/>
      <c r="M784" s="96">
        <v>783</v>
      </c>
      <c r="N784" s="119">
        <v>-1.981354628801919</v>
      </c>
      <c r="O784" s="119">
        <v>-0.99955951657517494</v>
      </c>
      <c r="P784" s="119">
        <v>0.29873040873758722</v>
      </c>
      <c r="Q784" s="119">
        <v>1.6292577386503972</v>
      </c>
      <c r="R784" s="119">
        <v>1.467507550249147</v>
      </c>
      <c r="S784" s="119">
        <v>-0.85287909564860742</v>
      </c>
      <c r="T784" s="119">
        <v>-1.4101784304214131</v>
      </c>
      <c r="U784" s="116">
        <v>1.3743094265874753</v>
      </c>
      <c r="V784" s="116">
        <v>-0.91652604240641822</v>
      </c>
      <c r="W784" s="88">
        <v>0.36904433398720893</v>
      </c>
      <c r="X784" s="50"/>
      <c r="Y784" s="89">
        <v>783</v>
      </c>
      <c r="Z784" s="116">
        <f>(幕後結果!$AB$2+幕後結果!$AB$4*幕後結果_最佳化!$N1785)*12/3</f>
        <v>-2.5082419506993596</v>
      </c>
      <c r="AA784" s="116">
        <f>(幕後結果!$AC$2+幕後結果!$AC$4*幕後結果_最佳化!$O1785)*12/3</f>
        <v>-2.9275347358646986</v>
      </c>
      <c r="AB784" s="116">
        <f>(幕後結果!$AD$2+幕後結果!$AD$4*幕後結果_最佳化!$P1785)*12/3</f>
        <v>2.2787705679261416E-2</v>
      </c>
      <c r="AC784" s="116">
        <f>(幕後結果!$AE$2+幕後結果!$AE$4*幕後結果_最佳化!$Q1785)*12/3</f>
        <v>1.8487776344560602</v>
      </c>
      <c r="AD784" s="116">
        <f>(幕後結果!$AF$2+幕後結果!$AF$4*幕後結果_最佳化!$R1785)*12/3</f>
        <v>1.037624615773004</v>
      </c>
      <c r="AE784" s="116">
        <f>(幕後結果!$AG$2+幕後結果!$AG$4*幕後結果_最佳化!$S1785)*12/3</f>
        <v>0.12580850721135223</v>
      </c>
      <c r="AF784" s="116">
        <f>(幕後結果!$AH$2+幕後結果!$AH$4*幕後結果_最佳化!$T1785)*12/3</f>
        <v>-0.33361611798776414</v>
      </c>
      <c r="AG784" s="116">
        <f>(幕後結果!$AI$2+幕後結果!$AI$4*幕後結果_最佳化!$U1785)*12/3</f>
        <v>-5.0439411459132777E-2</v>
      </c>
      <c r="AH784" s="116">
        <f>(幕後結果!$AJ$2+幕後結果!$AJ$4*幕後結果_最佳化!$V1785)*12/3</f>
        <v>-1.1254705787509767</v>
      </c>
      <c r="AI784" s="90">
        <f>(幕後結果!$AK$2+幕後結果!$AK$4*幕後結果_最佳化!$W1785)*12/3</f>
        <v>-0.64177477250868409</v>
      </c>
      <c r="AJ784" s="50"/>
      <c r="AK784" s="50"/>
      <c r="AL784" s="50"/>
      <c r="AM784" s="98">
        <v>783</v>
      </c>
      <c r="AN784" s="116">
        <f t="shared" si="157"/>
        <v>5.731849537034873E-3</v>
      </c>
      <c r="AO784" s="116">
        <f t="shared" si="158"/>
        <v>2.6254485015536046E-2</v>
      </c>
      <c r="AP784" s="116">
        <f t="shared" si="159"/>
        <v>0.1791571828196302</v>
      </c>
      <c r="AQ784" s="116">
        <f t="shared" si="160"/>
        <v>0.12646149349083091</v>
      </c>
      <c r="AR784" s="116">
        <f t="shared" si="161"/>
        <v>0.15966460255675236</v>
      </c>
      <c r="AS784" s="116">
        <f t="shared" si="162"/>
        <v>7.3534389657091859E-2</v>
      </c>
      <c r="AT784" s="116">
        <f t="shared" si="163"/>
        <v>0.10120904743852872</v>
      </c>
      <c r="AU784" s="116">
        <f t="shared" si="164"/>
        <v>0.15096624192432431</v>
      </c>
      <c r="AV784" s="116">
        <f t="shared" si="165"/>
        <v>0.13396093328528158</v>
      </c>
      <c r="AW784" s="116">
        <f t="shared" si="166"/>
        <v>4.3059774274989145E-2</v>
      </c>
      <c r="AX784" s="116">
        <f t="shared" si="167"/>
        <v>1</v>
      </c>
      <c r="AY784" s="116">
        <f>SUMPRODUCT(AN784:AW784,幕後結果_最佳化!$Z$1005:$AI$1005)</f>
        <v>0.16245930523642693</v>
      </c>
      <c r="AZ784" s="116">
        <f>(SUMPRODUCT(AN784:AW784,MMULT(AN784:AW784,幕後結果!$AB$9:$AK$18)))*252</f>
        <v>4.1825928437349655E-2</v>
      </c>
      <c r="BA784" s="116">
        <f t="shared" si="168"/>
        <v>0.20451388323864386</v>
      </c>
      <c r="BB784" s="92">
        <f t="shared" si="169"/>
        <v>0.58460239150080173</v>
      </c>
      <c r="BC784" s="50"/>
      <c r="BD784" s="50"/>
    </row>
    <row r="785" spans="1:56">
      <c r="A785" s="85">
        <v>784</v>
      </c>
      <c r="B785" s="116">
        <v>0.31784917122372125</v>
      </c>
      <c r="C785" s="116">
        <v>0.66964116699883691</v>
      </c>
      <c r="D785" s="116">
        <v>0.1032258245261124</v>
      </c>
      <c r="E785" s="116">
        <v>0.30519548786469719</v>
      </c>
      <c r="F785" s="116">
        <v>0.65374755515862693</v>
      </c>
      <c r="G785" s="116">
        <v>0.70541849472593943</v>
      </c>
      <c r="H785" s="116">
        <v>0.59809881338666404</v>
      </c>
      <c r="I785" s="116">
        <v>3.6421931550774778E-2</v>
      </c>
      <c r="J785" s="116">
        <v>0.54352921153492395</v>
      </c>
      <c r="K785" s="94">
        <v>0.96711183759967789</v>
      </c>
      <c r="L785" s="95"/>
      <c r="M785" s="96">
        <v>784</v>
      </c>
      <c r="N785" s="119">
        <v>-0.47372174829159863</v>
      </c>
      <c r="O785" s="119">
        <v>0.43892253707168494</v>
      </c>
      <c r="P785" s="119">
        <v>-1.2633827815637264</v>
      </c>
      <c r="Q785" s="119">
        <v>-0.50951544409222804</v>
      </c>
      <c r="R785" s="119">
        <v>0.39545803022850184</v>
      </c>
      <c r="S785" s="119">
        <v>0.54004933375914854</v>
      </c>
      <c r="T785" s="119">
        <v>0.24842916123800182</v>
      </c>
      <c r="U785" s="116">
        <v>-1.79380772765139</v>
      </c>
      <c r="V785" s="116">
        <v>0.10932896072680388</v>
      </c>
      <c r="W785" s="88">
        <v>1.8399449160630197</v>
      </c>
      <c r="X785" s="50"/>
      <c r="Y785" s="89">
        <v>784</v>
      </c>
      <c r="Z785" s="116">
        <f>(幕後結果!$AB$2+幕後結果!$AB$4*幕後結果_最佳化!$N1786)*12/3</f>
        <v>-0.63643974954235993</v>
      </c>
      <c r="AA785" s="116">
        <f>(幕後結果!$AC$2+幕後結果!$AC$4*幕後結果_最佳化!$O1786)*12/3</f>
        <v>-0.81421076671128378</v>
      </c>
      <c r="AB785" s="116">
        <f>(幕後結果!$AD$2+幕後結果!$AD$4*幕後結果_最佳化!$P1786)*12/3</f>
        <v>-0.72974762228682277</v>
      </c>
      <c r="AC785" s="116">
        <f>(幕後結果!$AE$2+幕後結果!$AE$4*幕後結果_最佳化!$Q1786)*12/3</f>
        <v>0.26828324958829519</v>
      </c>
      <c r="AD785" s="116">
        <f>(幕後結果!$AF$2+幕後結果!$AF$4*幕後結果_最佳化!$R1786)*12/3</f>
        <v>8.730365399292779E-2</v>
      </c>
      <c r="AE785" s="116">
        <f>(幕後結果!$AG$2+幕後結果!$AG$4*幕後結果_最佳化!$S1786)*12/3</f>
        <v>0.26183360850253795</v>
      </c>
      <c r="AF785" s="116">
        <f>(幕後結果!$AH$2+幕後結果!$AH$4*幕後結果_最佳化!$T1786)*12/3</f>
        <v>1.3123624412086978</v>
      </c>
      <c r="AG785" s="116">
        <f>(幕後結果!$AI$2+幕後結果!$AI$4*幕後結果_最佳化!$U1786)*12/3</f>
        <v>-3.0663764835920495</v>
      </c>
      <c r="AH785" s="116">
        <f>(幕後結果!$AJ$2+幕後結果!$AJ$4*幕後結果_最佳化!$V1786)*12/3</f>
        <v>-3.5183370821554927E-2</v>
      </c>
      <c r="AI785" s="90">
        <f>(幕後結果!$AK$2+幕後結果!$AK$4*幕後結果_最佳化!$W1786)*12/3</f>
        <v>0.36207850024661742</v>
      </c>
      <c r="AJ785" s="50"/>
      <c r="AK785" s="50"/>
      <c r="AL785" s="50"/>
      <c r="AM785" s="98">
        <v>784</v>
      </c>
      <c r="AN785" s="116">
        <f t="shared" si="157"/>
        <v>0.15026158115731086</v>
      </c>
      <c r="AO785" s="116">
        <f t="shared" si="158"/>
        <v>7.6899777959999237E-3</v>
      </c>
      <c r="AP785" s="116">
        <f t="shared" si="159"/>
        <v>0.15921300833301916</v>
      </c>
      <c r="AQ785" s="116">
        <f t="shared" si="160"/>
        <v>5.488363723897819E-2</v>
      </c>
      <c r="AR785" s="116">
        <f t="shared" si="161"/>
        <v>0.15088193339148961</v>
      </c>
      <c r="AS785" s="116">
        <f t="shared" si="162"/>
        <v>4.069312169154557E-2</v>
      </c>
      <c r="AT785" s="116">
        <f t="shared" si="163"/>
        <v>0.13926835667481763</v>
      </c>
      <c r="AU785" s="116">
        <f t="shared" si="164"/>
        <v>0.15151187517048714</v>
      </c>
      <c r="AV785" s="116">
        <f t="shared" si="165"/>
        <v>0.14554408123899032</v>
      </c>
      <c r="AW785" s="116">
        <f t="shared" si="166"/>
        <v>5.2427307361620745E-5</v>
      </c>
      <c r="AX785" s="116">
        <f t="shared" si="167"/>
        <v>1</v>
      </c>
      <c r="AY785" s="116">
        <f>SUMPRODUCT(AN785:AW785,幕後結果_最佳化!$Z$1005:$AI$1005)</f>
        <v>0.16321410333098268</v>
      </c>
      <c r="AZ785" s="116">
        <f>(SUMPRODUCT(AN785:AW785,MMULT(AN785:AW785,幕後結果!$AB$9:$AK$18)))*252</f>
        <v>5.1727976828964524E-2</v>
      </c>
      <c r="BA785" s="116">
        <f t="shared" si="168"/>
        <v>0.22743785267400965</v>
      </c>
      <c r="BB785" s="92">
        <f t="shared" si="169"/>
        <v>0.52899771043578592</v>
      </c>
      <c r="BC785" s="50"/>
      <c r="BD785" s="50"/>
    </row>
    <row r="786" spans="1:56">
      <c r="A786" s="85">
        <v>785</v>
      </c>
      <c r="B786" s="116">
        <v>0.91066444867281571</v>
      </c>
      <c r="C786" s="116">
        <v>0.26496889891522724</v>
      </c>
      <c r="D786" s="116">
        <v>0.18056872464039486</v>
      </c>
      <c r="E786" s="116">
        <v>0.69055761782899205</v>
      </c>
      <c r="F786" s="116">
        <v>0.27317432699990163</v>
      </c>
      <c r="G786" s="116">
        <v>3.5940943758559607E-2</v>
      </c>
      <c r="H786" s="116">
        <v>0.93728210729833705</v>
      </c>
      <c r="I786" s="116">
        <v>0.69598258503284138</v>
      </c>
      <c r="J786" s="116">
        <v>0.94154998101418874</v>
      </c>
      <c r="K786" s="94">
        <v>0.22841068657193442</v>
      </c>
      <c r="L786" s="95"/>
      <c r="M786" s="96">
        <v>785</v>
      </c>
      <c r="N786" s="119">
        <v>1.3448579785759902</v>
      </c>
      <c r="O786" s="119">
        <v>-0.62810096979189256</v>
      </c>
      <c r="P786" s="119">
        <v>-0.91319983773480318</v>
      </c>
      <c r="Q786" s="119">
        <v>0.49743154612788165</v>
      </c>
      <c r="R786" s="119">
        <v>-0.60324058230628297</v>
      </c>
      <c r="S786" s="119">
        <v>-1.7998654422070779</v>
      </c>
      <c r="T786" s="119">
        <v>1.5323512302328626</v>
      </c>
      <c r="U786" s="116">
        <v>0.51288062109147881</v>
      </c>
      <c r="V786" s="116">
        <v>1.5679189959423852</v>
      </c>
      <c r="W786" s="88">
        <v>-0.74409108367087673</v>
      </c>
      <c r="X786" s="50"/>
      <c r="Y786" s="89">
        <v>785</v>
      </c>
      <c r="Z786" s="116">
        <f>(幕後結果!$AB$2+幕後結果!$AB$4*幕後結果_最佳化!$N1787)*12/3</f>
        <v>1.6214186321201689</v>
      </c>
      <c r="AA786" s="116">
        <f>(幕後結果!$AC$2+幕後結果!$AC$4*幕後結果_最佳化!$O1787)*12/3</f>
        <v>-2.1266395410747183</v>
      </c>
      <c r="AB786" s="116">
        <f>(幕後結果!$AD$2+幕後結果!$AD$4*幕後結果_最佳化!$P1787)*12/3</f>
        <v>1.2841477890536634E-2</v>
      </c>
      <c r="AC786" s="116">
        <f>(幕後結果!$AE$2+幕後結果!$AE$4*幕後結果_最佳化!$Q1787)*12/3</f>
        <v>1.0047283147274146</v>
      </c>
      <c r="AD786" s="116">
        <f>(幕後結果!$AF$2+幕後結果!$AF$4*幕後結果_最佳化!$R1787)*12/3</f>
        <v>-0.65369378756146257</v>
      </c>
      <c r="AE786" s="116">
        <f>(幕後結果!$AG$2+幕後結果!$AG$4*幕後結果_最佳化!$S1787)*12/3</f>
        <v>-0.81031188756098371</v>
      </c>
      <c r="AF786" s="116">
        <f>(幕後結果!$AH$2+幕後結果!$AH$4*幕後結果_最佳化!$T1787)*12/3</f>
        <v>2.7269465129937966</v>
      </c>
      <c r="AG786" s="116">
        <f>(幕後結果!$AI$2+幕後結果!$AI$4*幕後結果_最佳化!$U1787)*12/3</f>
        <v>0.28726787187823932</v>
      </c>
      <c r="AH786" s="116">
        <f>(幕後結果!$AJ$2+幕後結果!$AJ$4*幕後結果_最佳化!$V1787)*12/3</f>
        <v>1.5013616141970185</v>
      </c>
      <c r="AI786" s="90">
        <f>(幕後結果!$AK$2+幕後結果!$AK$4*幕後結果_最佳化!$W1787)*12/3</f>
        <v>-0.5933259163793857</v>
      </c>
      <c r="AJ786" s="50"/>
      <c r="AK786" s="50"/>
      <c r="AL786" s="50"/>
      <c r="AM786" s="98">
        <v>785</v>
      </c>
      <c r="AN786" s="116">
        <f t="shared" si="157"/>
        <v>0.135644293540782</v>
      </c>
      <c r="AO786" s="116">
        <f t="shared" si="158"/>
        <v>5.35920814286227E-2</v>
      </c>
      <c r="AP786" s="116">
        <f t="shared" si="159"/>
        <v>7.1754480159871389E-2</v>
      </c>
      <c r="AQ786" s="116">
        <f t="shared" si="160"/>
        <v>0.15396065376815227</v>
      </c>
      <c r="AR786" s="116">
        <f t="shared" si="161"/>
        <v>4.8193166969613323E-2</v>
      </c>
      <c r="AS786" s="116">
        <f t="shared" si="162"/>
        <v>8.5845510217661541E-2</v>
      </c>
      <c r="AT786" s="116">
        <f t="shared" si="163"/>
        <v>0.16132024278895327</v>
      </c>
      <c r="AU786" s="116">
        <f t="shared" si="164"/>
        <v>5.6278186775792653E-2</v>
      </c>
      <c r="AV786" s="116">
        <f t="shared" si="165"/>
        <v>6.1738965481857103E-2</v>
      </c>
      <c r="AW786" s="116">
        <f t="shared" si="166"/>
        <v>0.17167241886869378</v>
      </c>
      <c r="AX786" s="116">
        <f t="shared" si="167"/>
        <v>1</v>
      </c>
      <c r="AY786" s="116">
        <f>SUMPRODUCT(AN786:AW786,幕後結果_最佳化!$Z$1005:$AI$1005)</f>
        <v>0.19791006650789728</v>
      </c>
      <c r="AZ786" s="116">
        <f>(SUMPRODUCT(AN786:AW786,MMULT(AN786:AW786,幕後結果!$AB$9:$AK$18)))*252</f>
        <v>4.3495596037930719E-2</v>
      </c>
      <c r="BA786" s="116">
        <f t="shared" si="168"/>
        <v>0.2085559781879453</v>
      </c>
      <c r="BB786" s="92">
        <f t="shared" si="169"/>
        <v>0.74325400717214729</v>
      </c>
      <c r="BC786" s="50"/>
      <c r="BD786" s="50"/>
    </row>
    <row r="787" spans="1:56">
      <c r="A787" s="85">
        <v>786</v>
      </c>
      <c r="B787" s="116">
        <v>0.15676475981936688</v>
      </c>
      <c r="C787" s="116">
        <v>0.66858006168367057</v>
      </c>
      <c r="D787" s="116">
        <v>0.28264542203336251</v>
      </c>
      <c r="E787" s="116">
        <v>0.79113901472587211</v>
      </c>
      <c r="F787" s="116">
        <v>0.13204745038333709</v>
      </c>
      <c r="G787" s="116">
        <v>0.39181719819493388</v>
      </c>
      <c r="H787" s="116">
        <v>0.2485004444846437</v>
      </c>
      <c r="I787" s="116">
        <v>0.86128251639009235</v>
      </c>
      <c r="J787" s="116">
        <v>0.51284543414596673</v>
      </c>
      <c r="K787" s="94">
        <v>0.3970834879756624</v>
      </c>
      <c r="L787" s="95"/>
      <c r="M787" s="96">
        <v>786</v>
      </c>
      <c r="N787" s="119">
        <v>-1.0078436655212961</v>
      </c>
      <c r="O787" s="119">
        <v>0.43599566245844035</v>
      </c>
      <c r="P787" s="119">
        <v>-0.57500066970445485</v>
      </c>
      <c r="Q787" s="119">
        <v>0.81037971882330617</v>
      </c>
      <c r="R787" s="119">
        <v>-1.1167648052315589</v>
      </c>
      <c r="S787" s="119">
        <v>-0.27458590504097014</v>
      </c>
      <c r="T787" s="119">
        <v>-0.6792161924394845</v>
      </c>
      <c r="U787" s="116">
        <v>1.0860995143272725</v>
      </c>
      <c r="V787" s="116">
        <v>3.220429416546032E-2</v>
      </c>
      <c r="W787" s="88">
        <v>-0.2609034348318871</v>
      </c>
      <c r="X787" s="50"/>
      <c r="Y787" s="89">
        <v>786</v>
      </c>
      <c r="Z787" s="116">
        <f>(幕後結果!$AB$2+幕後結果!$AB$4*幕後結果_最佳化!$N1788)*12/3</f>
        <v>-1.2995790278647665</v>
      </c>
      <c r="AA787" s="116">
        <f>(幕後結果!$AC$2+幕後結果!$AC$4*幕後結果_最佳化!$O1788)*12/3</f>
        <v>-0.86465143554814727</v>
      </c>
      <c r="AB787" s="116">
        <f>(幕後結果!$AD$2+幕後結果!$AD$4*幕後結果_最佳化!$P1788)*12/3</f>
        <v>-0.29481097192749395</v>
      </c>
      <c r="AC787" s="116">
        <f>(幕後結果!$AE$2+幕後結果!$AE$4*幕後結果_最佳化!$Q1788)*12/3</f>
        <v>1.3553664192051551</v>
      </c>
      <c r="AD787" s="116">
        <f>(幕後結果!$AF$2+幕後結果!$AF$4*幕後結果_最佳化!$R1788)*12/3</f>
        <v>-0.73299701208087642</v>
      </c>
      <c r="AE787" s="116">
        <f>(幕後結果!$AG$2+幕後結果!$AG$4*幕後結果_最佳化!$S1788)*12/3</f>
        <v>0.26000041254186856</v>
      </c>
      <c r="AF787" s="116">
        <f>(幕後結果!$AH$2+幕後結果!$AH$4*幕後結果_最佳化!$T1788)*12/3</f>
        <v>-5.1225047060732276E-2</v>
      </c>
      <c r="AG787" s="116">
        <f>(幕後結果!$AI$2+幕後結果!$AI$4*幕後結果_最佳化!$U1788)*12/3</f>
        <v>-0.34702100917145245</v>
      </c>
      <c r="AH787" s="116">
        <f>(幕後結果!$AJ$2+幕後結果!$AJ$4*幕後結果_最佳化!$V1788)*12/3</f>
        <v>-5.2097998348715036E-2</v>
      </c>
      <c r="AI787" s="90">
        <f>(幕後結果!$AK$2+幕後結果!$AK$4*幕後結果_最佳化!$W1788)*12/3</f>
        <v>-0.90775195133074682</v>
      </c>
      <c r="AJ787" s="50"/>
      <c r="AK787" s="50"/>
      <c r="AL787" s="50"/>
      <c r="AM787" s="98">
        <v>786</v>
      </c>
      <c r="AN787" s="116">
        <f t="shared" si="157"/>
        <v>6.1947051366015318E-2</v>
      </c>
      <c r="AO787" s="116">
        <f t="shared" si="158"/>
        <v>0.22403681791856389</v>
      </c>
      <c r="AP787" s="116">
        <f t="shared" si="159"/>
        <v>0.21399144876282883</v>
      </c>
      <c r="AQ787" s="116">
        <f t="shared" si="160"/>
        <v>8.6333117854914584E-2</v>
      </c>
      <c r="AR787" s="116">
        <f t="shared" si="161"/>
        <v>0.19670824873340115</v>
      </c>
      <c r="AS787" s="116">
        <f t="shared" si="162"/>
        <v>6.5442144839683108E-2</v>
      </c>
      <c r="AT787" s="116">
        <f t="shared" si="163"/>
        <v>4.5255305520679266E-2</v>
      </c>
      <c r="AU787" s="116">
        <f t="shared" si="164"/>
        <v>9.4498509378703924E-2</v>
      </c>
      <c r="AV787" s="116">
        <f t="shared" si="165"/>
        <v>8.0833242355414902E-3</v>
      </c>
      <c r="AW787" s="116">
        <f t="shared" si="166"/>
        <v>3.7040313896685028E-3</v>
      </c>
      <c r="AX787" s="116">
        <f t="shared" si="167"/>
        <v>1.0000000000000002</v>
      </c>
      <c r="AY787" s="116">
        <f>SUMPRODUCT(AN787:AW787,幕後結果_最佳化!$Z$1005:$AI$1005)</f>
        <v>-0.14735565299233211</v>
      </c>
      <c r="AZ787" s="116">
        <f>(SUMPRODUCT(AN787:AW787,MMULT(AN787:AW787,幕後結果!$AB$9:$AK$18)))*252</f>
        <v>5.4117016455254782E-2</v>
      </c>
      <c r="BA787" s="116">
        <f t="shared" si="168"/>
        <v>0.23263064384395873</v>
      </c>
      <c r="BB787" s="92">
        <f t="shared" si="169"/>
        <v>-0.81784432974337451</v>
      </c>
      <c r="BC787" s="50"/>
      <c r="BD787" s="50"/>
    </row>
    <row r="788" spans="1:56">
      <c r="A788" s="85">
        <v>787</v>
      </c>
      <c r="B788" s="116">
        <v>1.4286676300779177E-2</v>
      </c>
      <c r="C788" s="116">
        <v>0.50192433539942982</v>
      </c>
      <c r="D788" s="116">
        <v>0.63750734448578306</v>
      </c>
      <c r="E788" s="116">
        <v>0.78386753538785237</v>
      </c>
      <c r="F788" s="116">
        <v>0.24132226472062968</v>
      </c>
      <c r="G788" s="116">
        <v>0.16638981659569074</v>
      </c>
      <c r="H788" s="116">
        <v>0.9049283845713112</v>
      </c>
      <c r="I788" s="116">
        <v>0.95442616058200502</v>
      </c>
      <c r="J788" s="116">
        <v>0.4854952124551204</v>
      </c>
      <c r="K788" s="94">
        <v>0.27934242255928732</v>
      </c>
      <c r="L788" s="95"/>
      <c r="M788" s="96">
        <v>787</v>
      </c>
      <c r="N788" s="119">
        <v>-2.1893232643766787</v>
      </c>
      <c r="O788" s="119">
        <v>4.8236122273719925E-3</v>
      </c>
      <c r="P788" s="119">
        <v>0.35180393001196375</v>
      </c>
      <c r="Q788" s="119">
        <v>0.78532177973781048</v>
      </c>
      <c r="R788" s="119">
        <v>-0.70205553696799072</v>
      </c>
      <c r="S788" s="119">
        <v>-0.96853022160473345</v>
      </c>
      <c r="T788" s="119">
        <v>1.3101555161082981</v>
      </c>
      <c r="U788" s="116">
        <v>1.6893745298831768</v>
      </c>
      <c r="V788" s="116">
        <v>-3.636612465746706E-2</v>
      </c>
      <c r="W788" s="88">
        <v>-0.58479607310076698</v>
      </c>
      <c r="X788" s="50"/>
      <c r="Y788" s="89">
        <v>787</v>
      </c>
      <c r="Z788" s="116">
        <f>(幕後結果!$AB$2+幕後結果!$AB$4*幕後結果_最佳化!$N1789)*12/3</f>
        <v>-2.7664454927371849</v>
      </c>
      <c r="AA788" s="116">
        <f>(幕後結果!$AC$2+幕後結果!$AC$4*幕後結果_最佳化!$O1789)*12/3</f>
        <v>-1.5614909072412921</v>
      </c>
      <c r="AB788" s="116">
        <f>(幕後結果!$AD$2+幕後結果!$AD$4*幕後結果_最佳化!$P1789)*12/3</f>
        <v>0.10812010568398239</v>
      </c>
      <c r="AC788" s="116">
        <f>(幕後結果!$AE$2+幕後結果!$AE$4*幕後結果_最佳化!$Q1789)*12/3</f>
        <v>1.4107006122870553</v>
      </c>
      <c r="AD788" s="116">
        <f>(幕後結果!$AF$2+幕後結果!$AF$4*幕後結果_最佳化!$R1789)*12/3</f>
        <v>-0.3681294418668517</v>
      </c>
      <c r="AE788" s="116">
        <f>(幕後結果!$AG$2+幕後結果!$AG$4*幕後結果_最佳化!$S1789)*12/3</f>
        <v>-0.41103527739720436</v>
      </c>
      <c r="AF788" s="116">
        <f>(幕後結果!$AH$2+幕後結果!$AH$4*幕後結果_最佳化!$T1789)*12/3</f>
        <v>1.7210174102683267</v>
      </c>
      <c r="AG788" s="116">
        <f>(幕後結果!$AI$2+幕後結果!$AI$4*幕後結果_最佳化!$U1789)*12/3</f>
        <v>-0.17903851184363551</v>
      </c>
      <c r="AH788" s="116">
        <f>(幕後結果!$AJ$2+幕後結果!$AJ$4*幕後結果_最佳化!$V1789)*12/3</f>
        <v>0.13211052674665238</v>
      </c>
      <c r="AI788" s="90">
        <f>(幕後結果!$AK$2+幕後結果!$AK$4*幕後結果_最佳化!$W1789)*12/3</f>
        <v>-1.2156250496149497</v>
      </c>
      <c r="AJ788" s="50"/>
      <c r="AK788" s="50"/>
      <c r="AL788" s="50"/>
      <c r="AM788" s="98">
        <v>787</v>
      </c>
      <c r="AN788" s="116">
        <f t="shared" si="157"/>
        <v>0.10294994575321255</v>
      </c>
      <c r="AO788" s="116">
        <f t="shared" si="158"/>
        <v>0.12812360143006277</v>
      </c>
      <c r="AP788" s="116">
        <f t="shared" si="159"/>
        <v>0.15659056053820264</v>
      </c>
      <c r="AQ788" s="116">
        <f t="shared" si="160"/>
        <v>7.2359926533696842E-2</v>
      </c>
      <c r="AR788" s="116">
        <f t="shared" si="161"/>
        <v>0.10606123841177768</v>
      </c>
      <c r="AS788" s="116">
        <f t="shared" si="162"/>
        <v>0.16154756230913003</v>
      </c>
      <c r="AT788" s="116">
        <f t="shared" si="163"/>
        <v>0.13168400465282112</v>
      </c>
      <c r="AU788" s="116">
        <f t="shared" si="164"/>
        <v>6.6086952297648743E-2</v>
      </c>
      <c r="AV788" s="116">
        <f t="shared" si="165"/>
        <v>3.8130804082205878E-2</v>
      </c>
      <c r="AW788" s="116">
        <f t="shared" si="166"/>
        <v>3.646540399124186E-2</v>
      </c>
      <c r="AX788" s="116">
        <f t="shared" si="167"/>
        <v>1.0000000000000002</v>
      </c>
      <c r="AY788" s="116">
        <f>SUMPRODUCT(AN788:AW788,幕後結果_最佳化!$Z$1005:$AI$1005)</f>
        <v>9.6050622090673429E-2</v>
      </c>
      <c r="AZ788" s="116">
        <f>(SUMPRODUCT(AN788:AW788,MMULT(AN788:AW788,幕後結果!$AB$9:$AK$18)))*252</f>
        <v>4.8883272373753006E-2</v>
      </c>
      <c r="BA788" s="116">
        <f t="shared" si="168"/>
        <v>0.22109561816949924</v>
      </c>
      <c r="BB788" s="92">
        <f t="shared" si="169"/>
        <v>0.24039654214189987</v>
      </c>
      <c r="BC788" s="50"/>
      <c r="BD788" s="50"/>
    </row>
    <row r="789" spans="1:56">
      <c r="A789" s="85">
        <v>788</v>
      </c>
      <c r="B789" s="116">
        <v>0.39844717443964606</v>
      </c>
      <c r="C789" s="116">
        <v>0.85741951295128249</v>
      </c>
      <c r="D789" s="116">
        <v>0.38626220944266931</v>
      </c>
      <c r="E789" s="116">
        <v>0.9022388781055477</v>
      </c>
      <c r="F789" s="116">
        <v>0.89905521686294199</v>
      </c>
      <c r="G789" s="116">
        <v>0.15283081896397821</v>
      </c>
      <c r="H789" s="116">
        <v>0.77655449312881752</v>
      </c>
      <c r="I789" s="116">
        <v>0.41078551352086157</v>
      </c>
      <c r="J789" s="116">
        <v>0.35682911898759473</v>
      </c>
      <c r="K789" s="94">
        <v>0.916049219223944</v>
      </c>
      <c r="L789" s="95"/>
      <c r="M789" s="96">
        <v>788</v>
      </c>
      <c r="N789" s="119">
        <v>-0.25736845919869022</v>
      </c>
      <c r="O789" s="119">
        <v>1.0687973934907276</v>
      </c>
      <c r="P789" s="119">
        <v>-0.28907443219208084</v>
      </c>
      <c r="Q789" s="119">
        <v>1.294414618735058</v>
      </c>
      <c r="R789" s="119">
        <v>1.2761865945450417</v>
      </c>
      <c r="S789" s="119">
        <v>-1.0243676878797292</v>
      </c>
      <c r="T789" s="119">
        <v>0.76060837870360176</v>
      </c>
      <c r="U789" s="116">
        <v>-0.22552480977486555</v>
      </c>
      <c r="V789" s="116">
        <v>-0.36694742123752749</v>
      </c>
      <c r="W789" s="88">
        <v>1.3789779206203028</v>
      </c>
      <c r="X789" s="50"/>
      <c r="Y789" s="89">
        <v>788</v>
      </c>
      <c r="Z789" s="116">
        <f>(幕後結果!$AB$2+幕後結果!$AB$4*幕後結果_最佳化!$N1790)*12/3</f>
        <v>-0.36782623760132038</v>
      </c>
      <c r="AA789" s="116">
        <f>(幕後結果!$AC$2+幕後結果!$AC$4*幕後結果_最佳化!$O1790)*12/3</f>
        <v>7.2600592250847917E-2</v>
      </c>
      <c r="AB789" s="116">
        <f>(幕後結果!$AD$2+幕後結果!$AD$4*幕後結果_最佳化!$P1790)*12/3</f>
        <v>0.24308470717300534</v>
      </c>
      <c r="AC789" s="116">
        <f>(幕後結果!$AE$2+幕後結果!$AE$4*幕後結果_最佳化!$Q1790)*12/3</f>
        <v>1.9279614353563224</v>
      </c>
      <c r="AD789" s="116">
        <f>(幕後結果!$AF$2+幕後結果!$AF$4*幕後結果_最佳化!$R1790)*12/3</f>
        <v>0.98517774613263553</v>
      </c>
      <c r="AE789" s="116">
        <f>(幕後結果!$AG$2+幕後結果!$AG$4*幕後結果_最佳化!$S1790)*12/3</f>
        <v>0.58842108774028512</v>
      </c>
      <c r="AF789" s="116">
        <f>(幕後結果!$AH$2+幕後結果!$AH$4*幕後結果_最佳化!$T1790)*12/3</f>
        <v>1.9991494145227506</v>
      </c>
      <c r="AG789" s="116">
        <f>(幕後結果!$AI$2+幕後結果!$AI$4*幕後結果_最佳化!$U1790)*12/3</f>
        <v>-1.1362779393181861</v>
      </c>
      <c r="AH789" s="116">
        <f>(幕後結果!$AJ$2+幕後結果!$AJ$4*幕後結果_最佳化!$V1790)*12/3</f>
        <v>0.40403518237765318</v>
      </c>
      <c r="AI789" s="90">
        <f>(幕後結果!$AK$2+幕後結果!$AK$4*幕後結果_最佳化!$W1790)*12/3</f>
        <v>0.50998618858209155</v>
      </c>
      <c r="AJ789" s="50"/>
      <c r="AK789" s="50"/>
      <c r="AL789" s="50"/>
      <c r="AM789" s="98">
        <v>788</v>
      </c>
      <c r="AN789" s="116">
        <f t="shared" si="157"/>
        <v>8.2227151860795628E-2</v>
      </c>
      <c r="AO789" s="116">
        <f t="shared" si="158"/>
        <v>0.10542723187461965</v>
      </c>
      <c r="AP789" s="116">
        <f t="shared" si="159"/>
        <v>0.10485401774038831</v>
      </c>
      <c r="AQ789" s="116">
        <f t="shared" si="160"/>
        <v>0.10399784544730832</v>
      </c>
      <c r="AR789" s="116">
        <f t="shared" si="161"/>
        <v>9.3302758311550091E-2</v>
      </c>
      <c r="AS789" s="116">
        <f t="shared" si="162"/>
        <v>0.13292803004427481</v>
      </c>
      <c r="AT789" s="116">
        <f t="shared" si="163"/>
        <v>0.12578861661587687</v>
      </c>
      <c r="AU789" s="116">
        <f t="shared" si="164"/>
        <v>4.5150019041423899E-2</v>
      </c>
      <c r="AV789" s="116">
        <f t="shared" si="165"/>
        <v>0.19980699995407009</v>
      </c>
      <c r="AW789" s="116">
        <f t="shared" si="166"/>
        <v>6.5173291096924813E-3</v>
      </c>
      <c r="AX789" s="116">
        <f t="shared" si="167"/>
        <v>1.0000000000000002</v>
      </c>
      <c r="AY789" s="116">
        <f>SUMPRODUCT(AN789:AW789,幕後結果_最佳化!$Z$1005:$AI$1005)</f>
        <v>0.16758352499329351</v>
      </c>
      <c r="AZ789" s="116">
        <f>(SUMPRODUCT(AN789:AW789,MMULT(AN789:AW789,幕後結果!$AB$9:$AK$18)))*252</f>
        <v>4.7934527476001909E-2</v>
      </c>
      <c r="BA789" s="116">
        <f t="shared" si="168"/>
        <v>0.21893955210514593</v>
      </c>
      <c r="BB789" s="92">
        <f t="shared" si="169"/>
        <v>0.56948835326663194</v>
      </c>
      <c r="BC789" s="50"/>
      <c r="BD789" s="50"/>
    </row>
    <row r="790" spans="1:56">
      <c r="A790" s="85">
        <v>789</v>
      </c>
      <c r="B790" s="116">
        <v>0.34113166756846591</v>
      </c>
      <c r="C790" s="116">
        <v>0.5129468544087068</v>
      </c>
      <c r="D790" s="116">
        <v>0.24143862436652674</v>
      </c>
      <c r="E790" s="116">
        <v>0.56766610338391876</v>
      </c>
      <c r="F790" s="116">
        <v>0.97741819544149533</v>
      </c>
      <c r="G790" s="116">
        <v>0.98606356942328444</v>
      </c>
      <c r="H790" s="116">
        <v>0.70350511199134047</v>
      </c>
      <c r="I790" s="116">
        <v>0.74701870199789844</v>
      </c>
      <c r="J790" s="116">
        <v>0.32764942912525097</v>
      </c>
      <c r="K790" s="94">
        <v>0.9318418344378443</v>
      </c>
      <c r="L790" s="95"/>
      <c r="M790" s="96">
        <v>789</v>
      </c>
      <c r="N790" s="119">
        <v>-0.40937656484063839</v>
      </c>
      <c r="O790" s="119">
        <v>3.2458649971739202E-2</v>
      </c>
      <c r="P790" s="119">
        <v>-0.70168240418139372</v>
      </c>
      <c r="Q790" s="119">
        <v>0.17043532495072158</v>
      </c>
      <c r="R790" s="119">
        <v>2.0031274611585452</v>
      </c>
      <c r="S790" s="119">
        <v>2.1990711836821255</v>
      </c>
      <c r="T790" s="119">
        <v>0.53450849162510461</v>
      </c>
      <c r="U790" s="116">
        <v>0.66513743018348936</v>
      </c>
      <c r="V790" s="116">
        <v>-0.44641311874567918</v>
      </c>
      <c r="W790" s="88">
        <v>1.4896498354403056</v>
      </c>
      <c r="X790" s="50"/>
      <c r="Y790" s="89">
        <v>789</v>
      </c>
      <c r="Z790" s="116">
        <f>(幕後結果!$AB$2+幕後結果!$AB$4*幕後結果_最佳化!$N1791)*12/3</f>
        <v>-0.55655196149107389</v>
      </c>
      <c r="AA790" s="116">
        <f>(幕後結果!$AC$2+幕後結果!$AC$4*幕後結果_最佳化!$O1791)*12/3</f>
        <v>-1.3687570096105555</v>
      </c>
      <c r="AB790" s="116">
        <f>(幕後結果!$AD$2+幕後結果!$AD$4*幕後結果_最佳化!$P1791)*12/3</f>
        <v>-0.26524860504785697</v>
      </c>
      <c r="AC790" s="116">
        <f>(幕後結果!$AE$2+幕後結果!$AE$4*幕後結果_最佳化!$Q1791)*12/3</f>
        <v>0.82727063259913702</v>
      </c>
      <c r="AD790" s="116">
        <f>(幕後結果!$AF$2+幕後結果!$AF$4*幕後結果_最佳化!$R1791)*12/3</f>
        <v>1.2325177732722028</v>
      </c>
      <c r="AE790" s="116">
        <f>(幕後結果!$AG$2+幕後結果!$AG$4*幕後結果_最佳化!$S1791)*12/3</f>
        <v>2.0163877319157808</v>
      </c>
      <c r="AF790" s="116">
        <f>(幕後結果!$AH$2+幕後結果!$AH$4*幕後結果_最佳化!$T1791)*12/3</f>
        <v>1.8648081605220199</v>
      </c>
      <c r="AG790" s="116">
        <f>(幕後結果!$AI$2+幕後結果!$AI$4*幕後結果_最佳化!$U1791)*12/3</f>
        <v>0.15873477772045574</v>
      </c>
      <c r="AH790" s="116">
        <f>(幕後結果!$AJ$2+幕後結果!$AJ$4*幕後結果_最佳化!$V1791)*12/3</f>
        <v>7.373163510822664E-3</v>
      </c>
      <c r="AI790" s="90">
        <f>(幕後結果!$AK$2+幕後結果!$AK$4*幕後結果_最佳化!$W1791)*12/3</f>
        <v>0.7043726854837864</v>
      </c>
      <c r="AJ790" s="50"/>
      <c r="AK790" s="50"/>
      <c r="AL790" s="50"/>
      <c r="AM790" s="98">
        <v>789</v>
      </c>
      <c r="AN790" s="116">
        <f t="shared" si="157"/>
        <v>0.13341111001211581</v>
      </c>
      <c r="AO790" s="116">
        <f t="shared" si="158"/>
        <v>0.14109384732163494</v>
      </c>
      <c r="AP790" s="116">
        <f t="shared" si="159"/>
        <v>0.19921857115591532</v>
      </c>
      <c r="AQ790" s="116">
        <f t="shared" si="160"/>
        <v>6.3306467880513542E-2</v>
      </c>
      <c r="AR790" s="116">
        <f t="shared" si="161"/>
        <v>7.5572925213012648E-2</v>
      </c>
      <c r="AS790" s="116">
        <f t="shared" si="162"/>
        <v>0.24446840673490847</v>
      </c>
      <c r="AT790" s="116">
        <f t="shared" si="163"/>
        <v>4.1323033172247219E-2</v>
      </c>
      <c r="AU790" s="116">
        <f t="shared" si="164"/>
        <v>5.4838360816277611E-2</v>
      </c>
      <c r="AV790" s="116">
        <f t="shared" si="165"/>
        <v>2.6861765368087247E-4</v>
      </c>
      <c r="AW790" s="116">
        <f t="shared" si="166"/>
        <v>4.6498660039693634E-2</v>
      </c>
      <c r="AX790" s="116">
        <f t="shared" si="167"/>
        <v>0.99999999999999989</v>
      </c>
      <c r="AY790" s="116">
        <f>SUMPRODUCT(AN790:AW790,幕後結果_最佳化!$Z$1005:$AI$1005)</f>
        <v>1.468875697317391E-2</v>
      </c>
      <c r="AZ790" s="116">
        <f>(SUMPRODUCT(AN790:AW790,MMULT(AN790:AW790,幕後結果!$AB$9:$AK$18)))*252</f>
        <v>5.9960566974186238E-2</v>
      </c>
      <c r="BA790" s="116">
        <f t="shared" si="168"/>
        <v>0.24486846872185533</v>
      </c>
      <c r="BB790" s="92">
        <f t="shared" si="169"/>
        <v>-0.11520978251745052</v>
      </c>
      <c r="BC790" s="50"/>
      <c r="BD790" s="50"/>
    </row>
    <row r="791" spans="1:56">
      <c r="A791" s="85">
        <v>790</v>
      </c>
      <c r="B791" s="116">
        <v>1.588981333087025E-2</v>
      </c>
      <c r="C791" s="116">
        <v>0.27962795100790228</v>
      </c>
      <c r="D791" s="116">
        <v>0.47914807594811926</v>
      </c>
      <c r="E791" s="116">
        <v>0.57174620503133178</v>
      </c>
      <c r="F791" s="116">
        <v>0.91687430269277881</v>
      </c>
      <c r="G791" s="116">
        <v>0.86340204686417144</v>
      </c>
      <c r="H791" s="116">
        <v>0.24527581195261061</v>
      </c>
      <c r="I791" s="116">
        <v>0.32371710050234825</v>
      </c>
      <c r="J791" s="116">
        <v>0.83214592087306594</v>
      </c>
      <c r="K791" s="94">
        <v>0.70837305284645713</v>
      </c>
      <c r="L791" s="95"/>
      <c r="M791" s="96">
        <v>790</v>
      </c>
      <c r="N791" s="119">
        <v>-2.1471715513042864</v>
      </c>
      <c r="O791" s="119">
        <v>-0.58394710187134635</v>
      </c>
      <c r="P791" s="119">
        <v>-5.2291844095764886E-2</v>
      </c>
      <c r="Q791" s="119">
        <v>0.1808216233040788</v>
      </c>
      <c r="R791" s="119">
        <v>1.3843497266892224</v>
      </c>
      <c r="S791" s="119">
        <v>1.0957323841698086</v>
      </c>
      <c r="T791" s="119">
        <v>-0.68943172626641169</v>
      </c>
      <c r="U791" s="116">
        <v>-0.4573295390863753</v>
      </c>
      <c r="V791" s="116">
        <v>0.96267995667246942</v>
      </c>
      <c r="W791" s="88">
        <v>0.54863801169264892</v>
      </c>
      <c r="X791" s="50"/>
      <c r="Y791" s="89">
        <v>790</v>
      </c>
      <c r="Z791" s="116">
        <f>(幕後結果!$AB$2+幕後結果!$AB$4*幕後結果_最佳化!$N1792)*12/3</f>
        <v>-2.7141120166427029</v>
      </c>
      <c r="AA791" s="116">
        <f>(幕後結果!$AC$2+幕後結果!$AC$4*幕後結果_最佳化!$O1792)*12/3</f>
        <v>-2.3691975342769362</v>
      </c>
      <c r="AB791" s="116">
        <f>(幕後結果!$AD$2+幕後結果!$AD$4*幕後結果_最佳化!$P1792)*12/3</f>
        <v>-0.28890776051902745</v>
      </c>
      <c r="AC791" s="116">
        <f>(幕後結果!$AE$2+幕後結果!$AE$4*幕後結果_最佳化!$Q1792)*12/3</f>
        <v>0.77772378362902106</v>
      </c>
      <c r="AD791" s="116">
        <f>(幕後結果!$AF$2+幕後結果!$AF$4*幕後結果_最佳化!$R1792)*12/3</f>
        <v>0.87926077107489353</v>
      </c>
      <c r="AE791" s="116">
        <f>(幕後結果!$AG$2+幕後結果!$AG$4*幕後結果_最佳化!$S1792)*12/3</f>
        <v>0.74806037575392648</v>
      </c>
      <c r="AF791" s="116">
        <f>(幕後結果!$AH$2+幕後結果!$AH$4*幕後結果_最佳化!$T1792)*12/3</f>
        <v>0.30009216132268124</v>
      </c>
      <c r="AG791" s="116">
        <f>(幕後結果!$AI$2+幕後結果!$AI$4*幕後結果_最佳化!$U1792)*12/3</f>
        <v>-2.1582587338282915</v>
      </c>
      <c r="AH791" s="116">
        <f>(幕後結果!$AJ$2+幕後結果!$AJ$4*幕後結果_最佳化!$V1792)*12/3</f>
        <v>9.8148640801528506E-2</v>
      </c>
      <c r="AI791" s="90">
        <f>(幕後結果!$AK$2+幕後結果!$AK$4*幕後結果_最佳化!$W1792)*12/3</f>
        <v>-0.43413192386333682</v>
      </c>
      <c r="AJ791" s="50"/>
      <c r="AK791" s="50"/>
      <c r="AL791" s="50"/>
      <c r="AM791" s="98">
        <v>790</v>
      </c>
      <c r="AN791" s="116">
        <f t="shared" si="157"/>
        <v>0.10783824618900362</v>
      </c>
      <c r="AO791" s="116">
        <f t="shared" si="158"/>
        <v>0.13464318177717674</v>
      </c>
      <c r="AP791" s="116">
        <f t="shared" si="159"/>
        <v>0.13867094980425004</v>
      </c>
      <c r="AQ791" s="116">
        <f t="shared" si="160"/>
        <v>0.14449869967628085</v>
      </c>
      <c r="AR791" s="116">
        <f t="shared" si="161"/>
        <v>0.12992629860858096</v>
      </c>
      <c r="AS791" s="116">
        <f t="shared" si="162"/>
        <v>5.0146364064349316E-2</v>
      </c>
      <c r="AT791" s="116">
        <f t="shared" si="163"/>
        <v>5.7408762026154539E-2</v>
      </c>
      <c r="AU791" s="116">
        <f t="shared" si="164"/>
        <v>9.1662986107992811E-2</v>
      </c>
      <c r="AV791" s="116">
        <f t="shared" si="165"/>
        <v>5.1326582724376082E-2</v>
      </c>
      <c r="AW791" s="116">
        <f t="shared" si="166"/>
        <v>9.3877929021834949E-2</v>
      </c>
      <c r="AX791" s="116">
        <f t="shared" si="167"/>
        <v>1</v>
      </c>
      <c r="AY791" s="116">
        <f>SUMPRODUCT(AN791:AW791,幕後結果_最佳化!$Z$1005:$AI$1005)</f>
        <v>-2.6175708290395797E-2</v>
      </c>
      <c r="AZ791" s="116">
        <f>(SUMPRODUCT(AN791:AW791,MMULT(AN791:AW791,幕後結果!$AB$9:$AK$18)))*252</f>
        <v>4.4870677818705802E-2</v>
      </c>
      <c r="BA791" s="116">
        <f t="shared" si="168"/>
        <v>0.21182699973965974</v>
      </c>
      <c r="BB791" s="92">
        <f t="shared" si="169"/>
        <v>-0.32609491885024777</v>
      </c>
      <c r="BC791" s="50"/>
      <c r="BD791" s="50"/>
    </row>
    <row r="792" spans="1:56">
      <c r="A792" s="85">
        <v>791</v>
      </c>
      <c r="B792" s="116">
        <v>0.9870603385671326</v>
      </c>
      <c r="C792" s="116">
        <v>0.7545411092187535</v>
      </c>
      <c r="D792" s="116">
        <v>6.8177641635827513E-2</v>
      </c>
      <c r="E792" s="116">
        <v>1.3955086887619483E-2</v>
      </c>
      <c r="F792" s="116">
        <v>0.9839263859123808</v>
      </c>
      <c r="G792" s="116">
        <v>0.39653356277775265</v>
      </c>
      <c r="H792" s="116">
        <v>0.69417037533813253</v>
      </c>
      <c r="I792" s="116">
        <v>0.35927876899197364</v>
      </c>
      <c r="J792" s="116">
        <v>0.76594839587593211</v>
      </c>
      <c r="K792" s="94">
        <v>4.0458394629324435E-2</v>
      </c>
      <c r="L792" s="95"/>
      <c r="M792" s="96">
        <v>791</v>
      </c>
      <c r="N792" s="119">
        <v>2.2280178776196209</v>
      </c>
      <c r="O792" s="119">
        <v>0.68884981797514178</v>
      </c>
      <c r="P792" s="119">
        <v>-1.4895017864401097</v>
      </c>
      <c r="Q792" s="119">
        <v>-2.1985466533302271</v>
      </c>
      <c r="R792" s="119">
        <v>2.142575151898467</v>
      </c>
      <c r="S792" s="119">
        <v>-0.26232988254414275</v>
      </c>
      <c r="T792" s="119">
        <v>0.50770641444763087</v>
      </c>
      <c r="U792" s="116">
        <v>-0.36038727943445736</v>
      </c>
      <c r="V792" s="116">
        <v>0.72556871096149211</v>
      </c>
      <c r="W792" s="88">
        <v>-1.7453912412455199</v>
      </c>
      <c r="X792" s="50"/>
      <c r="Y792" s="89">
        <v>791</v>
      </c>
      <c r="Z792" s="116">
        <f>(幕後結果!$AB$2+幕後結果!$AB$4*幕後結果_最佳化!$N1793)*12/3</f>
        <v>2.7179061552921908</v>
      </c>
      <c r="AA792" s="116">
        <f>(幕後結果!$AC$2+幕後結果!$AC$4*幕後結果_最佳化!$O1793)*12/3</f>
        <v>-0.23505190035104984</v>
      </c>
      <c r="AB792" s="116">
        <f>(幕後結果!$AD$2+幕後結果!$AD$4*幕後結果_最佳化!$P1793)*12/3</f>
        <v>-8.6457864070515256E-2</v>
      </c>
      <c r="AC792" s="116">
        <f>(幕後結果!$AE$2+幕後結果!$AE$4*幕後結果_最佳化!$Q1793)*12/3</f>
        <v>-0.80565698278194597</v>
      </c>
      <c r="AD792" s="116">
        <f>(幕後結果!$AF$2+幕後結果!$AF$4*幕後結果_最佳化!$R1793)*12/3</f>
        <v>1.0238594752928083</v>
      </c>
      <c r="AE792" s="116">
        <f>(幕後結果!$AG$2+幕後結果!$AG$4*幕後結果_最佳化!$S1793)*12/3</f>
        <v>-0.48583957652951043</v>
      </c>
      <c r="AF792" s="116">
        <f>(幕後結果!$AH$2+幕後結果!$AH$4*幕後結果_最佳化!$T1793)*12/3</f>
        <v>2.7482173291844973</v>
      </c>
      <c r="AG792" s="116">
        <f>(幕後結果!$AI$2+幕後結果!$AI$4*幕後結果_最佳化!$U1793)*12/3</f>
        <v>0.23944383246851153</v>
      </c>
      <c r="AH792" s="116">
        <f>(幕後結果!$AJ$2+幕後結果!$AJ$4*幕後結果_最佳化!$V1793)*12/3</f>
        <v>1.2981719765858666</v>
      </c>
      <c r="AI792" s="90">
        <f>(幕後結果!$AK$2+幕後結果!$AK$4*幕後結果_最佳化!$W1793)*12/3</f>
        <v>-0.34660373394642036</v>
      </c>
      <c r="AJ792" s="50"/>
      <c r="AK792" s="50"/>
      <c r="AL792" s="50"/>
      <c r="AM792" s="98">
        <v>791</v>
      </c>
      <c r="AN792" s="116">
        <f t="shared" si="157"/>
        <v>3.494344813092264E-3</v>
      </c>
      <c r="AO792" s="116">
        <f t="shared" si="158"/>
        <v>7.7966238546842148E-2</v>
      </c>
      <c r="AP792" s="116">
        <f t="shared" si="159"/>
        <v>0.13144257800186226</v>
      </c>
      <c r="AQ792" s="116">
        <f t="shared" si="160"/>
        <v>1.6928792124994794E-2</v>
      </c>
      <c r="AR792" s="116">
        <f t="shared" si="161"/>
        <v>1.2464430805130324E-2</v>
      </c>
      <c r="AS792" s="116">
        <f t="shared" si="162"/>
        <v>0.12384696573045942</v>
      </c>
      <c r="AT792" s="116">
        <f t="shared" si="163"/>
        <v>8.4635566156124067E-2</v>
      </c>
      <c r="AU792" s="116">
        <f t="shared" si="164"/>
        <v>0.31031363503306519</v>
      </c>
      <c r="AV792" s="116">
        <f t="shared" si="165"/>
        <v>0.11161600289856308</v>
      </c>
      <c r="AW792" s="116">
        <f t="shared" si="166"/>
        <v>0.12729144588986624</v>
      </c>
      <c r="AX792" s="116">
        <f t="shared" si="167"/>
        <v>0.99999999999999978</v>
      </c>
      <c r="AY792" s="116">
        <f>SUMPRODUCT(AN792:AW792,幕後結果_最佳化!$Z$1005:$AI$1005)</f>
        <v>-0.19065302988567845</v>
      </c>
      <c r="AZ792" s="116">
        <f>(SUMPRODUCT(AN792:AW792,MMULT(AN792:AW792,幕後結果!$AB$9:$AK$18)))*252</f>
        <v>6.0760352145230803E-2</v>
      </c>
      <c r="BA792" s="116">
        <f t="shared" si="168"/>
        <v>0.24649615036594547</v>
      </c>
      <c r="BB792" s="92">
        <f t="shared" si="169"/>
        <v>-0.94749159181167009</v>
      </c>
      <c r="BC792" s="50"/>
      <c r="BD792" s="50"/>
    </row>
    <row r="793" spans="1:56">
      <c r="A793" s="85">
        <v>792</v>
      </c>
      <c r="B793" s="116">
        <v>3.2999118502607505E-2</v>
      </c>
      <c r="C793" s="116">
        <v>4.0638642787251822E-3</v>
      </c>
      <c r="D793" s="116">
        <v>0.1145999997318361</v>
      </c>
      <c r="E793" s="116">
        <v>0.54318329859435588</v>
      </c>
      <c r="F793" s="116">
        <v>0.5440368251031118</v>
      </c>
      <c r="G793" s="116">
        <v>2.5970036199419289E-2</v>
      </c>
      <c r="H793" s="116">
        <v>0.8718459813060444</v>
      </c>
      <c r="I793" s="116">
        <v>0.70461619596881664</v>
      </c>
      <c r="J793" s="116">
        <v>0.40024990416689787</v>
      </c>
      <c r="K793" s="94">
        <v>0.42237971325126966</v>
      </c>
      <c r="L793" s="95"/>
      <c r="M793" s="96">
        <v>792</v>
      </c>
      <c r="N793" s="119">
        <v>-1.8384356430019024</v>
      </c>
      <c r="O793" s="119">
        <v>-2.6467172248510824</v>
      </c>
      <c r="P793" s="119">
        <v>-1.2024221814303357</v>
      </c>
      <c r="Q793" s="119">
        <v>0.10845672953504704</v>
      </c>
      <c r="R793" s="119">
        <v>0.11060907631835654</v>
      </c>
      <c r="S793" s="119">
        <v>-1.9436301079792975</v>
      </c>
      <c r="T793" s="119">
        <v>1.1351605929197897</v>
      </c>
      <c r="U793" s="116">
        <v>0.53772399928767922</v>
      </c>
      <c r="V793" s="116">
        <v>-0.2527003099712633</v>
      </c>
      <c r="W793" s="88">
        <v>-0.19580930528263266</v>
      </c>
      <c r="X793" s="50"/>
      <c r="Y793" s="89">
        <v>792</v>
      </c>
      <c r="Z793" s="116">
        <f>(幕後結果!$AB$2+幕後結果!$AB$4*幕後結果_最佳化!$N1794)*12/3</f>
        <v>-2.3308008271567071</v>
      </c>
      <c r="AA793" s="116">
        <f>(幕後結果!$AC$2+幕後結果!$AC$4*幕後結果_最佳化!$O1794)*12/3</f>
        <v>-5.185020654705828</v>
      </c>
      <c r="AB793" s="116">
        <f>(幕後結果!$AD$2+幕後結果!$AD$4*幕後結果_最佳化!$P1794)*12/3</f>
        <v>-1.4013769543487953</v>
      </c>
      <c r="AC793" s="116">
        <f>(幕後結果!$AE$2+幕後結果!$AE$4*幕後結果_最佳化!$Q1794)*12/3</f>
        <v>0.11560009611053101</v>
      </c>
      <c r="AD793" s="116">
        <f>(幕後結果!$AF$2+幕後結果!$AF$4*幕後結果_最佳化!$R1794)*12/3</f>
        <v>-0.33378056401376127</v>
      </c>
      <c r="AE793" s="116">
        <f>(幕後結果!$AG$2+幕後結果!$AG$4*幕後結果_最佳化!$S1794)*12/3</f>
        <v>-2.310867316250969</v>
      </c>
      <c r="AF793" s="116">
        <f>(幕後結果!$AH$2+幕後結果!$AH$4*幕後結果_最佳化!$T1794)*12/3</f>
        <v>1.8358083496923314</v>
      </c>
      <c r="AG793" s="116">
        <f>(幕後結果!$AI$2+幕後結果!$AI$4*幕後結果_最佳化!$U1794)*12/3</f>
        <v>-1.0792837374130486</v>
      </c>
      <c r="AH793" s="116">
        <f>(幕後結果!$AJ$2+幕後結果!$AJ$4*幕後結果_最佳化!$V1794)*12/3</f>
        <v>-1.0777896459856104</v>
      </c>
      <c r="AI793" s="90">
        <f>(幕後結果!$AK$2+幕後結果!$AK$4*幕後結果_最佳化!$W1794)*12/3</f>
        <v>-1.3632914224444856</v>
      </c>
      <c r="AJ793" s="50"/>
      <c r="AK793" s="50"/>
      <c r="AL793" s="50"/>
      <c r="AM793" s="98">
        <v>792</v>
      </c>
      <c r="AN793" s="116">
        <f t="shared" si="157"/>
        <v>0.16762425827092114</v>
      </c>
      <c r="AO793" s="116">
        <f t="shared" si="158"/>
        <v>3.6571384850725426E-2</v>
      </c>
      <c r="AP793" s="116">
        <f t="shared" si="159"/>
        <v>0.1381612831863295</v>
      </c>
      <c r="AQ793" s="116">
        <f t="shared" si="160"/>
        <v>1.5514682194210351E-2</v>
      </c>
      <c r="AR793" s="116">
        <f t="shared" si="161"/>
        <v>0.12923536871304153</v>
      </c>
      <c r="AS793" s="116">
        <f t="shared" si="162"/>
        <v>6.7538983828060353E-2</v>
      </c>
      <c r="AT793" s="116">
        <f t="shared" si="163"/>
        <v>7.4752416099412744E-2</v>
      </c>
      <c r="AU793" s="116">
        <f t="shared" si="164"/>
        <v>0.11731861999301477</v>
      </c>
      <c r="AV793" s="116">
        <f t="shared" si="165"/>
        <v>9.2847834371819246E-2</v>
      </c>
      <c r="AW793" s="116">
        <f t="shared" si="166"/>
        <v>0.16043516849246492</v>
      </c>
      <c r="AX793" s="116">
        <f t="shared" si="167"/>
        <v>1</v>
      </c>
      <c r="AY793" s="116">
        <f>SUMPRODUCT(AN793:AW793,幕後結果_最佳化!$Z$1005:$AI$1005)</f>
        <v>-2.993125585504456E-2</v>
      </c>
      <c r="AZ793" s="116">
        <f>(SUMPRODUCT(AN793:AW793,MMULT(AN793:AW793,幕後結果!$AB$9:$AK$18)))*252</f>
        <v>4.8582867001795371E-2</v>
      </c>
      <c r="BA793" s="116">
        <f t="shared" si="168"/>
        <v>0.2204152149961417</v>
      </c>
      <c r="BB793" s="92">
        <f t="shared" si="169"/>
        <v>-0.33042753358165156</v>
      </c>
      <c r="BC793" s="50"/>
      <c r="BD793" s="50"/>
    </row>
    <row r="794" spans="1:56">
      <c r="A794" s="85">
        <v>793</v>
      </c>
      <c r="B794" s="116">
        <v>0.89675809873932444</v>
      </c>
      <c r="C794" s="116">
        <v>0.38781187373229753</v>
      </c>
      <c r="D794" s="116">
        <v>0.15880959621533464</v>
      </c>
      <c r="E794" s="116">
        <v>0.16946929090541207</v>
      </c>
      <c r="F794" s="116">
        <v>0.43125597546288086</v>
      </c>
      <c r="G794" s="116">
        <v>0.36428650118449557</v>
      </c>
      <c r="H794" s="116">
        <v>0.36533061496193953</v>
      </c>
      <c r="I794" s="116">
        <v>0.85173643730872506</v>
      </c>
      <c r="J794" s="116">
        <v>0.74184078536794096</v>
      </c>
      <c r="K794" s="94">
        <v>0.86805287506244477</v>
      </c>
      <c r="L794" s="95"/>
      <c r="M794" s="96">
        <v>793</v>
      </c>
      <c r="N794" s="119">
        <v>1.2632932739950502</v>
      </c>
      <c r="O794" s="119">
        <v>-0.28502662021691411</v>
      </c>
      <c r="P794" s="119">
        <v>-0.99936234810410907</v>
      </c>
      <c r="Q794" s="119">
        <v>-0.95626457646505758</v>
      </c>
      <c r="R794" s="119">
        <v>-0.17317744642748892</v>
      </c>
      <c r="S794" s="119">
        <v>-0.34702438082700393</v>
      </c>
      <c r="T794" s="119">
        <v>-0.34424608108058036</v>
      </c>
      <c r="U794" s="116">
        <v>1.0439097963079325</v>
      </c>
      <c r="V794" s="116">
        <v>0.64903086051246406</v>
      </c>
      <c r="W794" s="88">
        <v>1.1172340862480743</v>
      </c>
      <c r="X794" s="50"/>
      <c r="Y794" s="89">
        <v>793</v>
      </c>
      <c r="Z794" s="116">
        <f>(幕後結果!$AB$2+幕後結果!$AB$4*幕後結果_最佳化!$N1795)*12/3</f>
        <v>1.520151940775758</v>
      </c>
      <c r="AA794" s="116">
        <f>(幕後結果!$AC$2+幕後結果!$AC$4*幕後結果_最佳化!$O1795)*12/3</f>
        <v>-1.6609448231026809</v>
      </c>
      <c r="AB794" s="116">
        <f>(幕後結果!$AD$2+幕後結果!$AD$4*幕後結果_最佳化!$P1795)*12/3</f>
        <v>-5.1492057958242521E-2</v>
      </c>
      <c r="AC794" s="116">
        <f>(幕後結果!$AE$2+幕後結果!$AE$4*幕後結果_最佳化!$Q1795)*12/3</f>
        <v>-1.5234826773166121E-2</v>
      </c>
      <c r="AD794" s="116">
        <f>(幕後結果!$AF$2+幕後結果!$AF$4*幕後結果_最佳化!$R1795)*12/3</f>
        <v>-0.45277813880100554</v>
      </c>
      <c r="AE794" s="116">
        <f>(幕後結果!$AG$2+幕後結果!$AG$4*幕後結果_最佳化!$S1795)*12/3</f>
        <v>-0.45441426581949762</v>
      </c>
      <c r="AF794" s="116">
        <f>(幕後結果!$AH$2+幕後結果!$AH$4*幕後結果_最佳化!$T1795)*12/3</f>
        <v>1.1408496609744843</v>
      </c>
      <c r="AG794" s="116">
        <f>(幕後結果!$AI$2+幕後結果!$AI$4*幕後結果_最佳化!$U1795)*12/3</f>
        <v>0.98925401966158111</v>
      </c>
      <c r="AH794" s="116">
        <f>(幕後結果!$AJ$2+幕後結果!$AJ$4*幕後結果_最佳化!$V1795)*12/3</f>
        <v>0.63379691688466711</v>
      </c>
      <c r="AI794" s="90">
        <f>(幕後結果!$AK$2+幕後結果!$AK$4*幕後結果_最佳化!$W1795)*12/3</f>
        <v>0.22389041351293523</v>
      </c>
      <c r="AJ794" s="50"/>
      <c r="AK794" s="50"/>
      <c r="AL794" s="50"/>
      <c r="AM794" s="98">
        <v>793</v>
      </c>
      <c r="AN794" s="116">
        <f t="shared" si="157"/>
        <v>7.3037596934443332E-3</v>
      </c>
      <c r="AO794" s="116">
        <f t="shared" si="158"/>
        <v>9.6454269427435971E-2</v>
      </c>
      <c r="AP794" s="116">
        <f t="shared" si="159"/>
        <v>0.13712038201547644</v>
      </c>
      <c r="AQ794" s="116">
        <f t="shared" si="160"/>
        <v>0.13756328688964922</v>
      </c>
      <c r="AR794" s="116">
        <f t="shared" si="161"/>
        <v>0.1497725303293421</v>
      </c>
      <c r="AS794" s="116">
        <f t="shared" si="162"/>
        <v>6.5663974639120659E-2</v>
      </c>
      <c r="AT794" s="116">
        <f t="shared" si="163"/>
        <v>0.10917838556066636</v>
      </c>
      <c r="AU794" s="116">
        <f t="shared" si="164"/>
        <v>0.12429412659254863</v>
      </c>
      <c r="AV794" s="116">
        <f t="shared" si="165"/>
        <v>0.12559998891776908</v>
      </c>
      <c r="AW794" s="116">
        <f t="shared" si="166"/>
        <v>4.7049295934547271E-2</v>
      </c>
      <c r="AX794" s="116">
        <f t="shared" si="167"/>
        <v>1</v>
      </c>
      <c r="AY794" s="116">
        <f>SUMPRODUCT(AN794:AW794,幕後結果_最佳化!$Z$1005:$AI$1005)</f>
        <v>8.6450995367318872E-2</v>
      </c>
      <c r="AZ794" s="116">
        <f>(SUMPRODUCT(AN794:AW794,MMULT(AN794:AW794,幕後結果!$AB$9:$AK$18)))*252</f>
        <v>4.1558853038188966E-2</v>
      </c>
      <c r="BA794" s="116">
        <f t="shared" si="168"/>
        <v>0.20385988579950928</v>
      </c>
      <c r="BB794" s="92">
        <f t="shared" si="169"/>
        <v>0.21363200119787226</v>
      </c>
      <c r="BC794" s="50"/>
      <c r="BD794" s="50"/>
    </row>
    <row r="795" spans="1:56">
      <c r="A795" s="85">
        <v>794</v>
      </c>
      <c r="B795" s="116">
        <v>0.70454822190477007</v>
      </c>
      <c r="C795" s="116">
        <v>0.45640973339324686</v>
      </c>
      <c r="D795" s="116">
        <v>0.72338585804268796</v>
      </c>
      <c r="E795" s="116">
        <v>0.92477639682770452</v>
      </c>
      <c r="F795" s="116">
        <v>0.59615007612546012</v>
      </c>
      <c r="G795" s="116">
        <v>0.16270685259194972</v>
      </c>
      <c r="H795" s="116">
        <v>0.40289220943063975</v>
      </c>
      <c r="I795" s="116">
        <v>4.6103604392937481E-3</v>
      </c>
      <c r="J795" s="116">
        <v>0.4171460207930433</v>
      </c>
      <c r="K795" s="94">
        <v>0.61036826628049057</v>
      </c>
      <c r="L795" s="95"/>
      <c r="M795" s="96">
        <v>794</v>
      </c>
      <c r="N795" s="119">
        <v>0.53752712106528344</v>
      </c>
      <c r="O795" s="119">
        <v>-0.1094829217751991</v>
      </c>
      <c r="P795" s="119">
        <v>0.59292957559108606</v>
      </c>
      <c r="Q795" s="119">
        <v>1.4379536477822414</v>
      </c>
      <c r="R795" s="119">
        <v>0.24339444363770596</v>
      </c>
      <c r="S795" s="119">
        <v>-0.98339370926913383</v>
      </c>
      <c r="T795" s="119">
        <v>-0.24586799611940943</v>
      </c>
      <c r="U795" s="116">
        <v>-2.603760339596449</v>
      </c>
      <c r="V795" s="116">
        <v>-0.20920009074641197</v>
      </c>
      <c r="W795" s="88">
        <v>0.28027899152946584</v>
      </c>
      <c r="X795" s="50"/>
      <c r="Y795" s="89">
        <v>794</v>
      </c>
      <c r="Z795" s="116">
        <f>(幕後結果!$AB$2+幕後結果!$AB$4*幕後結果_最佳化!$N1796)*12/3</f>
        <v>0.61907668555888562</v>
      </c>
      <c r="AA795" s="116">
        <f>(幕後結果!$AC$2+幕後結果!$AC$4*幕後結果_最佳化!$O1796)*12/3</f>
        <v>-1.4820910503699871</v>
      </c>
      <c r="AB795" s="116">
        <f>(幕後結果!$AD$2+幕後結果!$AD$4*幕後結果_最佳化!$P1796)*12/3</f>
        <v>1.1265878017964956</v>
      </c>
      <c r="AC795" s="116">
        <f>(幕後結果!$AE$2+幕後結果!$AE$4*幕後結果_最佳化!$Q1796)*12/3</f>
        <v>2.0834476739737386</v>
      </c>
      <c r="AD795" s="116">
        <f>(幕後結果!$AF$2+幕後結果!$AF$4*幕後結果_最佳化!$R1796)*12/3</f>
        <v>0.22825308240607781</v>
      </c>
      <c r="AE795" s="116">
        <f>(幕後結果!$AG$2+幕後結果!$AG$4*幕後結果_最佳化!$S1796)*12/3</f>
        <v>0.62581357174291097</v>
      </c>
      <c r="AF795" s="116">
        <f>(幕後結果!$AH$2+幕後結果!$AH$4*幕後結果_最佳化!$T1796)*12/3</f>
        <v>1.0772220558807442</v>
      </c>
      <c r="AG795" s="116">
        <f>(幕後結果!$AI$2+幕後結果!$AI$4*幕後結果_最佳化!$U1796)*12/3</f>
        <v>-3.6036079512676871</v>
      </c>
      <c r="AH795" s="116">
        <f>(幕後結果!$AJ$2+幕後結果!$AJ$4*幕後結果_最佳化!$V1796)*12/3</f>
        <v>-0.16600648736931478</v>
      </c>
      <c r="AI795" s="90">
        <f>(幕後結果!$AK$2+幕後結果!$AK$4*幕後結果_最佳化!$W1796)*12/3</f>
        <v>-0.24875065220577885</v>
      </c>
      <c r="AJ795" s="50"/>
      <c r="AK795" s="50"/>
      <c r="AL795" s="50"/>
      <c r="AM795" s="98">
        <v>794</v>
      </c>
      <c r="AN795" s="116">
        <f t="shared" si="157"/>
        <v>7.2612877515819435E-2</v>
      </c>
      <c r="AO795" s="116">
        <f t="shared" si="158"/>
        <v>3.6847576233245041E-2</v>
      </c>
      <c r="AP795" s="116">
        <f t="shared" si="159"/>
        <v>7.2518770093561447E-2</v>
      </c>
      <c r="AQ795" s="116">
        <f t="shared" si="160"/>
        <v>0.20733350412439208</v>
      </c>
      <c r="AR795" s="116">
        <f t="shared" si="161"/>
        <v>4.1185709647129004E-2</v>
      </c>
      <c r="AS795" s="116">
        <f t="shared" si="162"/>
        <v>0.11527062117167911</v>
      </c>
      <c r="AT795" s="116">
        <f t="shared" si="163"/>
        <v>1.3141647366464421E-2</v>
      </c>
      <c r="AU795" s="116">
        <f t="shared" si="164"/>
        <v>0.14673942080203142</v>
      </c>
      <c r="AV795" s="116">
        <f t="shared" si="165"/>
        <v>0.12876747943782055</v>
      </c>
      <c r="AW795" s="116">
        <f t="shared" si="166"/>
        <v>0.16558239360785754</v>
      </c>
      <c r="AX795" s="116">
        <f t="shared" si="167"/>
        <v>0.99999999999999989</v>
      </c>
      <c r="AY795" s="116">
        <f>SUMPRODUCT(AN795:AW795,幕後結果_最佳化!$Z$1005:$AI$1005)</f>
        <v>4.3420532052665009E-2</v>
      </c>
      <c r="AZ795" s="116">
        <f>(SUMPRODUCT(AN795:AW795,MMULT(AN795:AW795,幕後結果!$AB$9:$AK$18)))*252</f>
        <v>4.6235053147582909E-2</v>
      </c>
      <c r="BA795" s="116">
        <f t="shared" si="168"/>
        <v>0.21502337814196601</v>
      </c>
      <c r="BB795" s="92">
        <f t="shared" si="169"/>
        <v>2.42081608596687E-3</v>
      </c>
      <c r="BC795" s="50"/>
      <c r="BD795" s="50"/>
    </row>
    <row r="796" spans="1:56">
      <c r="A796" s="85">
        <v>795</v>
      </c>
      <c r="B796" s="116">
        <v>0.32147471468452027</v>
      </c>
      <c r="C796" s="116">
        <v>0.12056272448639316</v>
      </c>
      <c r="D796" s="116">
        <v>0.11744342989612289</v>
      </c>
      <c r="E796" s="116">
        <v>0.94761288757737727</v>
      </c>
      <c r="F796" s="116">
        <v>0.80995194877201504</v>
      </c>
      <c r="G796" s="116">
        <v>0.10221182662693784</v>
      </c>
      <c r="H796" s="116">
        <v>0.86312061632900328</v>
      </c>
      <c r="I796" s="116">
        <v>0.66156372137379305</v>
      </c>
      <c r="J796" s="116">
        <v>0.35791783391911403</v>
      </c>
      <c r="K796" s="94">
        <v>0.78584938122619086</v>
      </c>
      <c r="L796" s="95"/>
      <c r="M796" s="96">
        <v>795</v>
      </c>
      <c r="N796" s="119">
        <v>-0.46357896290462169</v>
      </c>
      <c r="O796" s="119">
        <v>-1.1721783741340253</v>
      </c>
      <c r="P796" s="119">
        <v>-1.1878643427888971</v>
      </c>
      <c r="Q796" s="119">
        <v>1.6221360308682329</v>
      </c>
      <c r="R796" s="119">
        <v>0.87771923667951546</v>
      </c>
      <c r="S796" s="119">
        <v>-1.2690488177342794</v>
      </c>
      <c r="T796" s="119">
        <v>1.0944474854813104</v>
      </c>
      <c r="U796" s="116">
        <v>0.41673458113548478</v>
      </c>
      <c r="V796" s="116">
        <v>-0.3640299189674035</v>
      </c>
      <c r="W796" s="88">
        <v>0.79210194250807353</v>
      </c>
      <c r="X796" s="50"/>
      <c r="Y796" s="89">
        <v>795</v>
      </c>
      <c r="Z796" s="116">
        <f>(幕後結果!$AB$2+幕後結果!$AB$4*幕後結果_最佳化!$N1797)*12/3</f>
        <v>-0.62384697031962233</v>
      </c>
      <c r="AA796" s="116">
        <f>(幕後結果!$AC$2+幕後結果!$AC$4*幕後結果_最佳化!$O1797)*12/3</f>
        <v>-3.0335440596146461</v>
      </c>
      <c r="AB796" s="116">
        <f>(幕後結果!$AD$2+幕後結果!$AD$4*幕後結果_最佳化!$P1797)*12/3</f>
        <v>-0.82492888863717828</v>
      </c>
      <c r="AC796" s="116">
        <f>(幕後結果!$AE$2+幕後結果!$AE$4*幕後結果_最佳化!$Q1797)*12/3</f>
        <v>1.5537057053309347</v>
      </c>
      <c r="AD796" s="116">
        <f>(幕後結果!$AF$2+幕後結果!$AF$4*幕後結果_最佳化!$R1797)*12/3</f>
        <v>0.41865152618303664</v>
      </c>
      <c r="AE796" s="116">
        <f>(幕後結果!$AG$2+幕後結果!$AG$4*幕後結果_最佳化!$S1797)*12/3</f>
        <v>-0.23500082956502932</v>
      </c>
      <c r="AF796" s="116">
        <f>(幕後結果!$AH$2+幕後結果!$AH$4*幕後結果_最佳化!$T1797)*12/3</f>
        <v>2.0972628521749446</v>
      </c>
      <c r="AG796" s="116">
        <f>(幕後結果!$AI$2+幕後結果!$AI$4*幕後結果_最佳化!$U1797)*12/3</f>
        <v>-0.4612608428241905</v>
      </c>
      <c r="AH796" s="116">
        <f>(幕後結果!$AJ$2+幕後結果!$AJ$4*幕後結果_最佳化!$V1797)*12/3</f>
        <v>-0.33407357986703601</v>
      </c>
      <c r="AI796" s="90">
        <f>(幕後結果!$AK$2+幕後結果!$AK$4*幕後結果_最佳化!$W1797)*12/3</f>
        <v>-0.13740788377609287</v>
      </c>
      <c r="AJ796" s="50"/>
      <c r="AK796" s="50"/>
      <c r="AL796" s="50"/>
      <c r="AM796" s="98">
        <v>795</v>
      </c>
      <c r="AN796" s="116">
        <f t="shared" si="157"/>
        <v>0.18123945107230185</v>
      </c>
      <c r="AO796" s="116">
        <f t="shared" si="158"/>
        <v>6.6150802775881683E-4</v>
      </c>
      <c r="AP796" s="116">
        <f t="shared" si="159"/>
        <v>4.7370952808273949E-2</v>
      </c>
      <c r="AQ796" s="116">
        <f t="shared" si="160"/>
        <v>8.6391203080593351E-2</v>
      </c>
      <c r="AR796" s="116">
        <f t="shared" si="161"/>
        <v>0.11353268441425939</v>
      </c>
      <c r="AS796" s="116">
        <f t="shared" si="162"/>
        <v>3.1585723267630726E-2</v>
      </c>
      <c r="AT796" s="116">
        <f t="shared" si="163"/>
        <v>0.18063483454238868</v>
      </c>
      <c r="AU796" s="116">
        <f t="shared" si="164"/>
        <v>3.9930323160520323E-2</v>
      </c>
      <c r="AV796" s="116">
        <f t="shared" si="165"/>
        <v>0.17448853651939428</v>
      </c>
      <c r="AW796" s="116">
        <f t="shared" si="166"/>
        <v>0.14416478310687869</v>
      </c>
      <c r="AX796" s="116">
        <f t="shared" si="167"/>
        <v>1</v>
      </c>
      <c r="AY796" s="116">
        <f>SUMPRODUCT(AN796:AW796,幕後結果_最佳化!$Z$1005:$AI$1005)</f>
        <v>0.23544427564766307</v>
      </c>
      <c r="AZ796" s="116">
        <f>(SUMPRODUCT(AN796:AW796,MMULT(AN796:AW796,幕後結果!$AB$9:$AK$18)))*252</f>
        <v>4.6815427123897135E-2</v>
      </c>
      <c r="BA796" s="116">
        <f t="shared" si="168"/>
        <v>0.21636872954264241</v>
      </c>
      <c r="BB796" s="92">
        <f t="shared" si="169"/>
        <v>0.8898895697851571</v>
      </c>
      <c r="BC796" s="50"/>
      <c r="BD796" s="50"/>
    </row>
    <row r="797" spans="1:56">
      <c r="A797" s="85">
        <v>796</v>
      </c>
      <c r="B797" s="116">
        <v>0.85890023546505145</v>
      </c>
      <c r="C797" s="116">
        <v>0.96773792749435117</v>
      </c>
      <c r="D797" s="116">
        <v>1.8459133779249015E-2</v>
      </c>
      <c r="E797" s="116">
        <v>0.25087782630298738</v>
      </c>
      <c r="F797" s="116">
        <v>0.35391557684455854</v>
      </c>
      <c r="G797" s="116">
        <v>0.20352826681814373</v>
      </c>
      <c r="H797" s="116">
        <v>0.27311917790693641</v>
      </c>
      <c r="I797" s="116">
        <v>0.30101112778711991</v>
      </c>
      <c r="J797" s="116">
        <v>0.35837920472210016</v>
      </c>
      <c r="K797" s="94">
        <v>5.1689137508204475E-2</v>
      </c>
      <c r="L797" s="95"/>
      <c r="M797" s="96">
        <v>796</v>
      </c>
      <c r="N797" s="119">
        <v>1.0753914031906513</v>
      </c>
      <c r="O797" s="119">
        <v>1.8485408191228434</v>
      </c>
      <c r="P797" s="119">
        <v>-2.0866667645045589</v>
      </c>
      <c r="Q797" s="119">
        <v>-0.67172991603050713</v>
      </c>
      <c r="R797" s="119">
        <v>-0.37477050241588339</v>
      </c>
      <c r="S797" s="119">
        <v>-0.8290846064867885</v>
      </c>
      <c r="T797" s="119">
        <v>-0.60340641484143687</v>
      </c>
      <c r="U797" s="116">
        <v>-0.52149461549177634</v>
      </c>
      <c r="V797" s="116">
        <v>-0.36279448834815387</v>
      </c>
      <c r="W797" s="88">
        <v>-1.6286918212854129</v>
      </c>
      <c r="X797" s="50"/>
      <c r="Y797" s="89">
        <v>796</v>
      </c>
      <c r="Z797" s="116">
        <f>(幕後結果!$AB$2+幕後結果!$AB$4*幕後結果_最佳化!$N1798)*12/3</f>
        <v>1.2868622985028064</v>
      </c>
      <c r="AA797" s="116">
        <f>(幕後結果!$AC$2+幕後結果!$AC$4*幕後結果_最佳化!$O1798)*12/3</f>
        <v>1.2629408366166921</v>
      </c>
      <c r="AB797" s="116">
        <f>(幕後結果!$AD$2+幕後結果!$AD$4*幕後結果_最佳化!$P1798)*12/3</f>
        <v>-0.83293569256380484</v>
      </c>
      <c r="AC797" s="116">
        <f>(幕後結果!$AE$2+幕後結果!$AE$4*幕後結果_最佳化!$Q1798)*12/3</f>
        <v>0.29274418699270366</v>
      </c>
      <c r="AD797" s="116">
        <f>(幕後結果!$AF$2+幕後結果!$AF$4*幕後結果_最佳化!$R1798)*12/3</f>
        <v>-0.42873259809058228</v>
      </c>
      <c r="AE797" s="116">
        <f>(幕後結果!$AG$2+幕後結果!$AG$4*幕後結果_最佳化!$S1798)*12/3</f>
        <v>-0.36087645314543676</v>
      </c>
      <c r="AF797" s="116">
        <f>(幕後結果!$AH$2+幕後結果!$AH$4*幕後結果_最佳化!$T1798)*12/3</f>
        <v>0.70388110917715652</v>
      </c>
      <c r="AG797" s="116">
        <f>(幕後結果!$AI$2+幕後結果!$AI$4*幕後結果_最佳化!$U1798)*12/3</f>
        <v>-1.0780048081733782</v>
      </c>
      <c r="AH797" s="116">
        <f>(幕後結果!$AJ$2+幕後結果!$AJ$4*幕後結果_最佳化!$V1798)*12/3</f>
        <v>0.22583754869039374</v>
      </c>
      <c r="AI797" s="90">
        <f>(幕後結果!$AK$2+幕後結果!$AK$4*幕後結果_最佳化!$W1798)*12/3</f>
        <v>-0.92987329517654826</v>
      </c>
      <c r="AJ797" s="50"/>
      <c r="AK797" s="50"/>
      <c r="AL797" s="50"/>
      <c r="AM797" s="98">
        <v>796</v>
      </c>
      <c r="AN797" s="116">
        <f t="shared" si="157"/>
        <v>6.386767181740223E-2</v>
      </c>
      <c r="AO797" s="116">
        <f t="shared" si="158"/>
        <v>0.13179567877187381</v>
      </c>
      <c r="AP797" s="116">
        <f t="shared" si="159"/>
        <v>0.11365220352051932</v>
      </c>
      <c r="AQ797" s="116">
        <f t="shared" si="160"/>
        <v>3.8633277131286795E-2</v>
      </c>
      <c r="AR797" s="116">
        <f t="shared" si="161"/>
        <v>0.17020372245940221</v>
      </c>
      <c r="AS797" s="116">
        <f t="shared" si="162"/>
        <v>0.10521962867837671</v>
      </c>
      <c r="AT797" s="116">
        <f t="shared" si="163"/>
        <v>8.2531586695614764E-2</v>
      </c>
      <c r="AU797" s="116">
        <f t="shared" si="164"/>
        <v>9.0871716493499718E-2</v>
      </c>
      <c r="AV797" s="116">
        <f t="shared" si="165"/>
        <v>4.4868188059157849E-2</v>
      </c>
      <c r="AW797" s="116">
        <f t="shared" si="166"/>
        <v>0.15835632637286665</v>
      </c>
      <c r="AX797" s="116">
        <f t="shared" si="167"/>
        <v>1</v>
      </c>
      <c r="AY797" s="116">
        <f>SUMPRODUCT(AN797:AW797,幕後結果_最佳化!$Z$1005:$AI$1005)</f>
        <v>-0.10913935454679598</v>
      </c>
      <c r="AZ797" s="116">
        <f>(SUMPRODUCT(AN797:AW797,MMULT(AN797:AW797,幕後結果!$AB$9:$AK$18)))*252</f>
        <v>4.2720718689174229E-2</v>
      </c>
      <c r="BA797" s="116">
        <f t="shared" si="168"/>
        <v>0.20668990950013558</v>
      </c>
      <c r="BB797" s="92">
        <f t="shared" si="169"/>
        <v>-0.73559156765074807</v>
      </c>
      <c r="BC797" s="50"/>
      <c r="BD797" s="50"/>
    </row>
    <row r="798" spans="1:56">
      <c r="A798" s="85">
        <v>797</v>
      </c>
      <c r="B798" s="116">
        <v>0.3769896289169532</v>
      </c>
      <c r="C798" s="116">
        <v>0.90314733360461452</v>
      </c>
      <c r="D798" s="116">
        <v>0.89020538257744941</v>
      </c>
      <c r="E798" s="116">
        <v>0.33447463510539821</v>
      </c>
      <c r="F798" s="116">
        <v>0.5718481308741119</v>
      </c>
      <c r="G798" s="116">
        <v>0.53029805703576582</v>
      </c>
      <c r="H798" s="116">
        <v>0.36802518698261699</v>
      </c>
      <c r="I798" s="116">
        <v>0.8146212915346609</v>
      </c>
      <c r="J798" s="116">
        <v>0.11015220591082242</v>
      </c>
      <c r="K798" s="94">
        <v>0.84578627022709352</v>
      </c>
      <c r="L798" s="95"/>
      <c r="M798" s="96">
        <v>797</v>
      </c>
      <c r="N798" s="119">
        <v>-0.31339674373733584</v>
      </c>
      <c r="O798" s="119">
        <v>1.2996955598188491</v>
      </c>
      <c r="P798" s="119">
        <v>1.2276211064227511</v>
      </c>
      <c r="Q798" s="119">
        <v>-0.42759051844100127</v>
      </c>
      <c r="R798" s="119">
        <v>0.18108133074538876</v>
      </c>
      <c r="S798" s="119">
        <v>7.6019120909706819E-2</v>
      </c>
      <c r="T798" s="119">
        <v>-0.33708825105452461</v>
      </c>
      <c r="U798" s="116">
        <v>0.89505550651404775</v>
      </c>
      <c r="V798" s="116">
        <v>-1.2257190687303614</v>
      </c>
      <c r="W798" s="88">
        <v>1.0185272457861754</v>
      </c>
      <c r="X798" s="50"/>
      <c r="Y798" s="89">
        <v>797</v>
      </c>
      <c r="Z798" s="116">
        <f>(幕後結果!$AB$2+幕後結果!$AB$4*幕後結果_最佳化!$N1799)*12/3</f>
        <v>-0.43738817650715583</v>
      </c>
      <c r="AA798" s="116">
        <f>(幕後結果!$AC$2+幕後結果!$AC$4*幕後結果_最佳化!$O1799)*12/3</f>
        <v>0.38592708269394937</v>
      </c>
      <c r="AB798" s="116">
        <f>(幕後結果!$AD$2+幕後結果!$AD$4*幕後結果_最佳化!$P1799)*12/3</f>
        <v>1.5630366164268577</v>
      </c>
      <c r="AC798" s="116">
        <f>(幕後結果!$AE$2+幕後結果!$AE$4*幕後結果_最佳化!$Q1799)*12/3</f>
        <v>1.0733987827330229</v>
      </c>
      <c r="AD798" s="116">
        <f>(幕後結果!$AF$2+幕後結果!$AF$4*幕後結果_最佳化!$R1799)*12/3</f>
        <v>0.28055850989875153</v>
      </c>
      <c r="AE798" s="116">
        <f>(幕後結果!$AG$2+幕後結果!$AG$4*幕後結果_最佳化!$S1799)*12/3</f>
        <v>0.66342271399219088</v>
      </c>
      <c r="AF798" s="116">
        <f>(幕後結果!$AH$2+幕後結果!$AH$4*幕後結果_最佳化!$T1799)*12/3</f>
        <v>0.95795219682812205</v>
      </c>
      <c r="AG798" s="116">
        <f>(幕後結果!$AI$2+幕後結果!$AI$4*幕後結果_最佳化!$U1799)*12/3</f>
        <v>-8.8730931202106733E-3</v>
      </c>
      <c r="AH798" s="116">
        <f>(幕後結果!$AJ$2+幕後結果!$AJ$4*幕後結果_最佳化!$V1799)*12/3</f>
        <v>-0.18744549497925286</v>
      </c>
      <c r="AI798" s="90">
        <f>(幕後結果!$AK$2+幕後結果!$AK$4*幕後結果_最佳化!$W1799)*12/3</f>
        <v>9.7555647788062971E-2</v>
      </c>
      <c r="AJ798" s="50"/>
      <c r="AK798" s="50"/>
      <c r="AL798" s="50"/>
      <c r="AM798" s="98">
        <v>797</v>
      </c>
      <c r="AN798" s="116">
        <f t="shared" si="157"/>
        <v>9.4199224908013898E-2</v>
      </c>
      <c r="AO798" s="116">
        <f t="shared" si="158"/>
        <v>0.12060310957407758</v>
      </c>
      <c r="AP798" s="116">
        <f t="shared" si="159"/>
        <v>7.2338448482709622E-2</v>
      </c>
      <c r="AQ798" s="116">
        <f t="shared" si="160"/>
        <v>3.4848206586326383E-2</v>
      </c>
      <c r="AR798" s="116">
        <f t="shared" si="161"/>
        <v>1.8564290332804417E-2</v>
      </c>
      <c r="AS798" s="116">
        <f t="shared" si="162"/>
        <v>0.11328994106517243</v>
      </c>
      <c r="AT798" s="116">
        <f t="shared" si="163"/>
        <v>0.15900682777836853</v>
      </c>
      <c r="AU798" s="116">
        <f t="shared" si="164"/>
        <v>4.7429405228236569E-2</v>
      </c>
      <c r="AV798" s="116">
        <f t="shared" si="165"/>
        <v>0.14358536681186079</v>
      </c>
      <c r="AW798" s="116">
        <f t="shared" si="166"/>
        <v>0.19613517923242982</v>
      </c>
      <c r="AX798" s="116">
        <f t="shared" si="167"/>
        <v>1</v>
      </c>
      <c r="AY798" s="116">
        <f>SUMPRODUCT(AN798:AW798,幕後結果_最佳化!$Z$1005:$AI$1005)</f>
        <v>1.9043339318900662E-2</v>
      </c>
      <c r="AZ798" s="116">
        <f>(SUMPRODUCT(AN798:AW798,MMULT(AN798:AW798,幕後結果!$AB$9:$AK$18)))*252</f>
        <v>4.7878762058807513E-2</v>
      </c>
      <c r="BA798" s="116">
        <f t="shared" si="168"/>
        <v>0.21881216158798741</v>
      </c>
      <c r="BB798" s="92">
        <f t="shared" si="169"/>
        <v>-0.10902803805768467</v>
      </c>
      <c r="BC798" s="50"/>
      <c r="BD798" s="50"/>
    </row>
    <row r="799" spans="1:56">
      <c r="A799" s="85">
        <v>798</v>
      </c>
      <c r="B799" s="116">
        <v>0.3412095169970113</v>
      </c>
      <c r="C799" s="116">
        <v>0.70896879394684009</v>
      </c>
      <c r="D799" s="116">
        <v>0.20556382836563603</v>
      </c>
      <c r="E799" s="116">
        <v>0.4410075776473843</v>
      </c>
      <c r="F799" s="116">
        <v>0.94863873280716615</v>
      </c>
      <c r="G799" s="116">
        <v>0.41672495379334751</v>
      </c>
      <c r="H799" s="116">
        <v>0.56851669896376911</v>
      </c>
      <c r="I799" s="116">
        <v>0.72877011512536893</v>
      </c>
      <c r="J799" s="116">
        <v>0.45333118888446777</v>
      </c>
      <c r="K799" s="94">
        <v>0.27927374915850667</v>
      </c>
      <c r="L799" s="95"/>
      <c r="M799" s="96">
        <v>798</v>
      </c>
      <c r="N799" s="119">
        <v>-0.40916437820334028</v>
      </c>
      <c r="O799" s="119">
        <v>0.55037467933894424</v>
      </c>
      <c r="P799" s="119">
        <v>-0.82191081597645477</v>
      </c>
      <c r="Q799" s="119">
        <v>-0.14841513633098288</v>
      </c>
      <c r="R799" s="119">
        <v>1.6317956862178964</v>
      </c>
      <c r="S799" s="119">
        <v>-0.21027902160654466</v>
      </c>
      <c r="T799" s="119">
        <v>0.17259904568571122</v>
      </c>
      <c r="U799" s="116">
        <v>0.60909756763358747</v>
      </c>
      <c r="V799" s="116">
        <v>-0.11724945494823591</v>
      </c>
      <c r="W799" s="88">
        <v>-0.58500032487716402</v>
      </c>
      <c r="X799" s="50"/>
      <c r="Y799" s="89">
        <v>798</v>
      </c>
      <c r="Z799" s="116">
        <f>(幕後結果!$AB$2+幕後結果!$AB$4*幕後結果_最佳化!$N1800)*12/3</f>
        <v>-0.5562885210873223</v>
      </c>
      <c r="AA799" s="116">
        <f>(幕後結果!$AC$2+幕後結果!$AC$4*幕後結果_最佳化!$O1800)*12/3</f>
        <v>-0.65501251485506262</v>
      </c>
      <c r="AB799" s="116">
        <f>(幕後結果!$AD$2+幕後結果!$AD$4*幕後結果_最佳化!$P1800)*12/3</f>
        <v>-0.31669396677285355</v>
      </c>
      <c r="AC799" s="116">
        <f>(幕後結果!$AE$2+幕後結果!$AE$4*幕後結果_最佳化!$Q1800)*12/3</f>
        <v>0.65733725096328088</v>
      </c>
      <c r="AD799" s="116">
        <f>(幕後結果!$AF$2+幕後結果!$AF$4*幕後結果_最佳化!$R1800)*12/3</f>
        <v>1.0015076730775119</v>
      </c>
      <c r="AE799" s="116">
        <f>(幕後結果!$AG$2+幕後結果!$AG$4*幕後結果_最佳化!$S1800)*12/3</f>
        <v>0.15787412777076015</v>
      </c>
      <c r="AF799" s="116">
        <f>(幕後結果!$AH$2+幕後結果!$AH$4*幕後結果_最佳化!$T1800)*12/3</f>
        <v>1.5704819763244984</v>
      </c>
      <c r="AG799" s="116">
        <f>(幕後結果!$AI$2+幕後結果!$AI$4*幕後結果_最佳化!$U1800)*12/3</f>
        <v>-0.10354658188949495</v>
      </c>
      <c r="AH799" s="116">
        <f>(幕後結果!$AJ$2+幕後結果!$AJ$4*幕後結果_最佳化!$V1800)*12/3</f>
        <v>0.28799194309543208</v>
      </c>
      <c r="AI799" s="90">
        <f>(幕後結果!$AK$2+幕後結果!$AK$4*幕後結果_最佳化!$W1800)*12/3</f>
        <v>-0.43332691514053018</v>
      </c>
      <c r="AJ799" s="50"/>
      <c r="AK799" s="50"/>
      <c r="AL799" s="50"/>
      <c r="AM799" s="98">
        <v>798</v>
      </c>
      <c r="AN799" s="116">
        <f t="shared" si="157"/>
        <v>0.11596250853077159</v>
      </c>
      <c r="AO799" s="116">
        <f t="shared" si="158"/>
        <v>0.15189353806067463</v>
      </c>
      <c r="AP799" s="116">
        <f t="shared" si="159"/>
        <v>2.1746974974083746E-2</v>
      </c>
      <c r="AQ799" s="116">
        <f t="shared" si="160"/>
        <v>0.14231950007905594</v>
      </c>
      <c r="AR799" s="116">
        <f t="shared" si="161"/>
        <v>9.9614165454233294E-2</v>
      </c>
      <c r="AS799" s="116">
        <f t="shared" si="162"/>
        <v>0.1389050055089715</v>
      </c>
      <c r="AT799" s="116">
        <f t="shared" si="163"/>
        <v>4.3055288603012526E-2</v>
      </c>
      <c r="AU799" s="116">
        <f t="shared" si="164"/>
        <v>9.2504237151217542E-3</v>
      </c>
      <c r="AV799" s="116">
        <f t="shared" si="165"/>
        <v>0.154642438077572</v>
      </c>
      <c r="AW799" s="116">
        <f t="shared" si="166"/>
        <v>0.12261015699650313</v>
      </c>
      <c r="AX799" s="116">
        <f t="shared" si="167"/>
        <v>1</v>
      </c>
      <c r="AY799" s="116">
        <f>SUMPRODUCT(AN799:AW799,幕後結果_最佳化!$Z$1005:$AI$1005)</f>
        <v>-1.6890146206484262E-2</v>
      </c>
      <c r="AZ799" s="116">
        <f>(SUMPRODUCT(AN799:AW799,MMULT(AN799:AW799,幕後結果!$AB$9:$AK$18)))*252</f>
        <v>5.0781805986125528E-2</v>
      </c>
      <c r="BA799" s="116">
        <f t="shared" si="168"/>
        <v>0.22534818833557443</v>
      </c>
      <c r="BB799" s="92">
        <f t="shared" si="169"/>
        <v>-0.26532339420208034</v>
      </c>
      <c r="BC799" s="50"/>
      <c r="BD799" s="50"/>
    </row>
    <row r="800" spans="1:56">
      <c r="A800" s="85">
        <v>799</v>
      </c>
      <c r="B800" s="116">
        <v>0.31478233082346785</v>
      </c>
      <c r="C800" s="116">
        <v>0.58614403930925785</v>
      </c>
      <c r="D800" s="116">
        <v>0.12501508354242508</v>
      </c>
      <c r="E800" s="116">
        <v>0.42267296248494479</v>
      </c>
      <c r="F800" s="116">
        <v>0.40243224785295895</v>
      </c>
      <c r="G800" s="116">
        <v>0.19746662633467449</v>
      </c>
      <c r="H800" s="116">
        <v>8.4420725223672832E-3</v>
      </c>
      <c r="I800" s="116">
        <v>0.12877889388732155</v>
      </c>
      <c r="J800" s="116">
        <v>0.18173078914381602</v>
      </c>
      <c r="K800" s="94">
        <v>5.672969732588351E-2</v>
      </c>
      <c r="L800" s="95"/>
      <c r="M800" s="96">
        <v>799</v>
      </c>
      <c r="N800" s="119">
        <v>-0.48233968288088841</v>
      </c>
      <c r="O800" s="119">
        <v>0.2176370413378208</v>
      </c>
      <c r="P800" s="119">
        <v>-1.1502761102855334</v>
      </c>
      <c r="Q800" s="119">
        <v>-0.19506006571064502</v>
      </c>
      <c r="R800" s="119">
        <v>-0.24705650334690316</v>
      </c>
      <c r="S800" s="119">
        <v>-0.85070498620719359</v>
      </c>
      <c r="T800" s="119">
        <v>-2.3892209441948098</v>
      </c>
      <c r="U800" s="116">
        <v>-1.132182328925105</v>
      </c>
      <c r="V800" s="116">
        <v>-0.90878887841386413</v>
      </c>
      <c r="W800" s="88">
        <v>-1.5828336068395485</v>
      </c>
      <c r="X800" s="50"/>
      <c r="Y800" s="89">
        <v>799</v>
      </c>
      <c r="Z800" s="116">
        <f>(幕後結果!$AB$2+幕後結果!$AB$4*幕後結果_最佳化!$N1801)*12/3</f>
        <v>-0.64713934965203612</v>
      </c>
      <c r="AA800" s="116">
        <f>(幕後結果!$AC$2+幕後結果!$AC$4*幕後結果_最佳化!$O1801)*12/3</f>
        <v>-1.119907087561868</v>
      </c>
      <c r="AB800" s="116">
        <f>(幕後結果!$AD$2+幕後結果!$AD$4*幕後結果_最佳化!$P1801)*12/3</f>
        <v>-0.65687376996641123</v>
      </c>
      <c r="AC800" s="116">
        <f>(幕後結果!$AE$2+幕後結果!$AE$4*幕後結果_最佳化!$Q1801)*12/3</f>
        <v>0.48417418899674985</v>
      </c>
      <c r="AD800" s="116">
        <f>(幕後結果!$AF$2+幕後結果!$AF$4*幕後結果_最佳化!$R1801)*12/3</f>
        <v>-0.33169056517468753</v>
      </c>
      <c r="AE800" s="116">
        <f>(幕後結果!$AG$2+幕後結果!$AG$4*幕後結果_最佳化!$S1801)*12/3</f>
        <v>-0.68004599529650134</v>
      </c>
      <c r="AF800" s="116">
        <f>(幕後結果!$AH$2+幕後結果!$AH$4*幕後結果_最佳化!$T1801)*12/3</f>
        <v>-1.2316569060971332</v>
      </c>
      <c r="AG800" s="116">
        <f>(幕後結果!$AI$2+幕後結果!$AI$4*幕後結果_最佳化!$U1801)*12/3</f>
        <v>-2.4995910843728462</v>
      </c>
      <c r="AH800" s="116">
        <f>(幕後結果!$AJ$2+幕後結果!$AJ$4*幕後結果_最佳化!$V1801)*12/3</f>
        <v>-1.2703324529635067</v>
      </c>
      <c r="AI800" s="90">
        <f>(幕後結果!$AK$2+幕後結果!$AK$4*幕後結果_最佳化!$W1801)*12/3</f>
        <v>-1.5768694807366004</v>
      </c>
      <c r="AJ800" s="50"/>
      <c r="AK800" s="50"/>
      <c r="AL800" s="50"/>
      <c r="AM800" s="98">
        <v>799</v>
      </c>
      <c r="AN800" s="116">
        <f t="shared" si="157"/>
        <v>0.16464616455564141</v>
      </c>
      <c r="AO800" s="116">
        <f t="shared" si="158"/>
        <v>6.9534619353327221E-2</v>
      </c>
      <c r="AP800" s="116">
        <f t="shared" si="159"/>
        <v>0.1094519301964863</v>
      </c>
      <c r="AQ800" s="116">
        <f t="shared" si="160"/>
        <v>4.7709073020697816E-2</v>
      </c>
      <c r="AR800" s="116">
        <f t="shared" si="161"/>
        <v>0.12791094225371191</v>
      </c>
      <c r="AS800" s="116">
        <f t="shared" si="162"/>
        <v>7.9775609287429911E-2</v>
      </c>
      <c r="AT800" s="116">
        <f t="shared" si="163"/>
        <v>3.5126683142808715E-2</v>
      </c>
      <c r="AU800" s="116">
        <f t="shared" si="164"/>
        <v>7.9680100753490621E-2</v>
      </c>
      <c r="AV800" s="116">
        <f t="shared" si="165"/>
        <v>0.16052051098211131</v>
      </c>
      <c r="AW800" s="116">
        <f t="shared" si="166"/>
        <v>0.12564436645429483</v>
      </c>
      <c r="AX800" s="116">
        <f t="shared" si="167"/>
        <v>1</v>
      </c>
      <c r="AY800" s="116">
        <f>SUMPRODUCT(AN800:AW800,幕後結果_最佳化!$Z$1005:$AI$1005)</f>
        <v>-4.4763613984069694E-2</v>
      </c>
      <c r="AZ800" s="116">
        <f>(SUMPRODUCT(AN800:AW800,MMULT(AN800:AW800,幕後結果!$AB$9:$AK$18)))*252</f>
        <v>4.7540229063293887E-2</v>
      </c>
      <c r="BA800" s="116">
        <f t="shared" si="168"/>
        <v>0.21803721944496973</v>
      </c>
      <c r="BB800" s="92">
        <f t="shared" si="169"/>
        <v>-0.40205802572250765</v>
      </c>
      <c r="BC800" s="50"/>
      <c r="BD800" s="50"/>
    </row>
    <row r="801" spans="1:56">
      <c r="A801" s="85">
        <v>800</v>
      </c>
      <c r="B801" s="116">
        <v>0.67150394844030625</v>
      </c>
      <c r="C801" s="116">
        <v>0.89985954437039273</v>
      </c>
      <c r="D801" s="116">
        <v>0.68999037808842201</v>
      </c>
      <c r="E801" s="116">
        <v>6.1951780016160418E-2</v>
      </c>
      <c r="F801" s="116">
        <v>0.21321008151860465</v>
      </c>
      <c r="G801" s="116">
        <v>0.24357494860592865</v>
      </c>
      <c r="H801" s="116">
        <v>0.73614940621698777</v>
      </c>
      <c r="I801" s="116">
        <v>0.61844292541755452</v>
      </c>
      <c r="J801" s="116">
        <v>0.31832748539494893</v>
      </c>
      <c r="K801" s="94">
        <v>0.13723873571183143</v>
      </c>
      <c r="L801" s="95"/>
      <c r="M801" s="96">
        <v>800</v>
      </c>
      <c r="N801" s="119">
        <v>0.44406982330031786</v>
      </c>
      <c r="O801" s="119">
        <v>1.2807516510236072</v>
      </c>
      <c r="P801" s="119">
        <v>0.49582307403907783</v>
      </c>
      <c r="Q801" s="119">
        <v>-1.5385935260232602</v>
      </c>
      <c r="R801" s="119">
        <v>-0.79533241417923561</v>
      </c>
      <c r="S801" s="119">
        <v>-0.69484906294127735</v>
      </c>
      <c r="T801" s="119">
        <v>0.63151906493512378</v>
      </c>
      <c r="U801" s="116">
        <v>0.30139389491712998</v>
      </c>
      <c r="V801" s="116">
        <v>-0.47238084986524681</v>
      </c>
      <c r="W801" s="88">
        <v>-1.0928094504555983</v>
      </c>
      <c r="X801" s="50"/>
      <c r="Y801" s="89">
        <v>800</v>
      </c>
      <c r="Z801" s="116">
        <f>(幕後結果!$AB$2+幕後結果!$AB$4*幕後結果_最佳化!$N1802)*12/3</f>
        <v>0.50304474042683567</v>
      </c>
      <c r="AA801" s="116">
        <f>(幕後結果!$AC$2+幕後結果!$AC$4*幕後結果_最佳化!$O1802)*12/3</f>
        <v>0.42563353337755405</v>
      </c>
      <c r="AB801" s="116">
        <f>(幕後結果!$AD$2+幕後結果!$AD$4*幕後結果_最佳化!$P1802)*12/3</f>
        <v>1.155550020448685</v>
      </c>
      <c r="AC801" s="116">
        <f>(幕後結果!$AE$2+幕後結果!$AE$4*幕後結果_最佳化!$Q1802)*12/3</f>
        <v>0.13707905767648054</v>
      </c>
      <c r="AD801" s="116">
        <f>(幕後結果!$AF$2+幕後結果!$AF$4*幕後結果_最佳化!$R1802)*12/3</f>
        <v>-0.57072740860738413</v>
      </c>
      <c r="AE801" s="116">
        <f>(幕後結果!$AG$2+幕後結果!$AG$4*幕後結果_最佳化!$S1802)*12/3</f>
        <v>-0.58498895854813671</v>
      </c>
      <c r="AF801" s="116">
        <f>(幕後結果!$AH$2+幕後結果!$AH$4*幕後結果_最佳化!$T1802)*12/3</f>
        <v>1.8893052209225036</v>
      </c>
      <c r="AG801" s="116">
        <f>(幕後結果!$AI$2+幕後結果!$AI$4*幕後結果_最佳化!$U1802)*12/3</f>
        <v>-0.47580866976767161</v>
      </c>
      <c r="AH801" s="116">
        <f>(幕後結果!$AJ$2+幕後結果!$AJ$4*幕後結果_最佳化!$V1802)*12/3</f>
        <v>0.40812781098745327</v>
      </c>
      <c r="AI801" s="90">
        <f>(幕後結果!$AK$2+幕後結果!$AK$4*幕後結果_最佳化!$W1802)*12/3</f>
        <v>-0.90915810259019381</v>
      </c>
      <c r="AJ801" s="50"/>
      <c r="AK801" s="50"/>
      <c r="AL801" s="50"/>
      <c r="AM801" s="98">
        <v>800</v>
      </c>
      <c r="AN801" s="116">
        <f t="shared" si="157"/>
        <v>0.12724977848066962</v>
      </c>
      <c r="AO801" s="116">
        <f t="shared" si="158"/>
        <v>0.15004863321613188</v>
      </c>
      <c r="AP801" s="116">
        <f t="shared" si="159"/>
        <v>0.11546258130771436</v>
      </c>
      <c r="AQ801" s="116">
        <f t="shared" si="160"/>
        <v>7.258165293313603E-3</v>
      </c>
      <c r="AR801" s="116">
        <f t="shared" si="161"/>
        <v>8.7575632792240052E-2</v>
      </c>
      <c r="AS801" s="116">
        <f t="shared" si="162"/>
        <v>0.14125896497452511</v>
      </c>
      <c r="AT801" s="116">
        <f t="shared" si="163"/>
        <v>0.10222618806078894</v>
      </c>
      <c r="AU801" s="116">
        <f t="shared" si="164"/>
        <v>0.13070588636337932</v>
      </c>
      <c r="AV801" s="116">
        <f t="shared" si="165"/>
        <v>0.12291894342527693</v>
      </c>
      <c r="AW801" s="116">
        <f t="shared" si="166"/>
        <v>1.5295226085960246E-2</v>
      </c>
      <c r="AX801" s="116">
        <f t="shared" si="167"/>
        <v>1</v>
      </c>
      <c r="AY801" s="116">
        <f>SUMPRODUCT(AN801:AW801,幕後結果_最佳化!$Z$1005:$AI$1005)</f>
        <v>-8.5337017870022736E-2</v>
      </c>
      <c r="AZ801" s="116">
        <f>(SUMPRODUCT(AN801:AW801,MMULT(AN801:AW801,幕後結果!$AB$9:$AK$18)))*252</f>
        <v>5.5330362534313601E-2</v>
      </c>
      <c r="BA801" s="116">
        <f t="shared" si="168"/>
        <v>0.23522406878190336</v>
      </c>
      <c r="BB801" s="92">
        <f t="shared" si="169"/>
        <v>-0.54516962713081196</v>
      </c>
      <c r="BC801" s="50"/>
      <c r="BD801" s="50"/>
    </row>
    <row r="802" spans="1:56">
      <c r="A802" s="85">
        <v>801</v>
      </c>
      <c r="B802" s="116">
        <v>0.38266310595266928</v>
      </c>
      <c r="C802" s="116">
        <v>0.63122144572609695</v>
      </c>
      <c r="D802" s="116">
        <v>0.47860933733872479</v>
      </c>
      <c r="E802" s="116">
        <v>4.6486984800536035E-2</v>
      </c>
      <c r="F802" s="116">
        <v>0.69189429128926783</v>
      </c>
      <c r="G802" s="116">
        <v>0.20687970328474381</v>
      </c>
      <c r="H802" s="116">
        <v>0.12533305445752996</v>
      </c>
      <c r="I802" s="116">
        <v>0.645148551230456</v>
      </c>
      <c r="J802" s="116">
        <v>4.362716536982636E-2</v>
      </c>
      <c r="K802" s="94">
        <v>0.6925418674906334</v>
      </c>
      <c r="L802" s="95"/>
      <c r="M802" s="96">
        <v>801</v>
      </c>
      <c r="N802" s="119">
        <v>-0.29849392520439783</v>
      </c>
      <c r="O802" s="119">
        <v>0.33509011604366212</v>
      </c>
      <c r="P802" s="119">
        <v>-5.3644157330517216E-2</v>
      </c>
      <c r="Q802" s="119">
        <v>-1.6799144105268995</v>
      </c>
      <c r="R802" s="119">
        <v>0.50122693875700453</v>
      </c>
      <c r="S802" s="119">
        <v>-0.81729579968653965</v>
      </c>
      <c r="T802" s="119">
        <v>-1.1487329638386543</v>
      </c>
      <c r="U802" s="116">
        <v>0.37225513714691522</v>
      </c>
      <c r="V802" s="116">
        <v>-1.7100624217642186</v>
      </c>
      <c r="W802" s="88">
        <v>0.50306828313236629</v>
      </c>
      <c r="X802" s="50"/>
      <c r="Y802" s="89">
        <v>801</v>
      </c>
      <c r="Z802" s="116">
        <f>(幕後結果!$AB$2+幕後結果!$AB$4*幕後結果_最佳化!$N1803)*12/3</f>
        <v>-0.41888557624285644</v>
      </c>
      <c r="AA802" s="116">
        <f>(幕後結果!$AC$2+幕後結果!$AC$4*幕後結果_最佳化!$O1803)*12/3</f>
        <v>-0.94207473281793652</v>
      </c>
      <c r="AB802" s="116">
        <f>(幕後結果!$AD$2+幕後結果!$AD$4*幕後結果_最佳化!$P1803)*12/3</f>
        <v>0.36004951954149611</v>
      </c>
      <c r="AC802" s="116">
        <f>(幕後結果!$AE$2+幕後結果!$AE$4*幕後結果_最佳化!$Q1803)*12/3</f>
        <v>-0.30278316114462456</v>
      </c>
      <c r="AD802" s="116">
        <f>(幕後結果!$AF$2+幕後結果!$AF$4*幕後結果_最佳化!$R1803)*12/3</f>
        <v>0.16067222316232976</v>
      </c>
      <c r="AE802" s="116">
        <f>(幕後結果!$AG$2+幕後結果!$AG$4*幕後結果_最佳化!$S1803)*12/3</f>
        <v>-1.128846929868393</v>
      </c>
      <c r="AF802" s="116">
        <f>(幕後結果!$AH$2+幕後結果!$AH$4*幕後結果_最佳化!$T1803)*12/3</f>
        <v>0.35541551371480679</v>
      </c>
      <c r="AG802" s="116">
        <f>(幕後結果!$AI$2+幕後結果!$AI$4*幕後結果_最佳化!$U1803)*12/3</f>
        <v>-0.51894695884106246</v>
      </c>
      <c r="AH802" s="116">
        <f>(幕後結果!$AJ$2+幕後結果!$AJ$4*幕後結果_最佳化!$V1803)*12/3</f>
        <v>-1.1868112014468803</v>
      </c>
      <c r="AI802" s="90">
        <f>(幕後結果!$AK$2+幕後結果!$AK$4*幕後結果_最佳化!$W1803)*12/3</f>
        <v>-0.44776946884224972</v>
      </c>
      <c r="AJ802" s="50"/>
      <c r="AK802" s="50"/>
      <c r="AL802" s="50"/>
      <c r="AM802" s="98">
        <v>801</v>
      </c>
      <c r="AN802" s="116">
        <f t="shared" si="157"/>
        <v>2.4966615932658177E-2</v>
      </c>
      <c r="AO802" s="116">
        <f t="shared" si="158"/>
        <v>7.7707100682208485E-2</v>
      </c>
      <c r="AP802" s="116">
        <f t="shared" si="159"/>
        <v>0.1523024305212769</v>
      </c>
      <c r="AQ802" s="116">
        <f t="shared" si="160"/>
        <v>0.12412735432923519</v>
      </c>
      <c r="AR802" s="116">
        <f t="shared" si="161"/>
        <v>0.11176914927828099</v>
      </c>
      <c r="AS802" s="116">
        <f t="shared" si="162"/>
        <v>0.12399754563548748</v>
      </c>
      <c r="AT802" s="116">
        <f t="shared" si="163"/>
        <v>4.9857954596853465E-2</v>
      </c>
      <c r="AU802" s="116">
        <f t="shared" si="164"/>
        <v>4.6129944098574051E-2</v>
      </c>
      <c r="AV802" s="116">
        <f t="shared" si="165"/>
        <v>0.14258947980823578</v>
      </c>
      <c r="AW802" s="116">
        <f t="shared" si="166"/>
        <v>0.14655242511718949</v>
      </c>
      <c r="AX802" s="116">
        <f t="shared" si="167"/>
        <v>1</v>
      </c>
      <c r="AY802" s="116">
        <f>SUMPRODUCT(AN802:AW802,幕後結果_最佳化!$Z$1005:$AI$1005)</f>
        <v>8.6093460381720624E-2</v>
      </c>
      <c r="AZ802" s="116">
        <f>(SUMPRODUCT(AN802:AW802,MMULT(AN802:AW802,幕後結果!$AB$9:$AK$18)))*252</f>
        <v>4.176897204300134E-2</v>
      </c>
      <c r="BA802" s="116">
        <f t="shared" si="168"/>
        <v>0.2043745875665596</v>
      </c>
      <c r="BB802" s="92">
        <f t="shared" si="169"/>
        <v>0.21134457515494001</v>
      </c>
      <c r="BC802" s="50"/>
      <c r="BD802" s="50"/>
    </row>
    <row r="803" spans="1:56">
      <c r="A803" s="85">
        <v>802</v>
      </c>
      <c r="B803" s="116">
        <v>0.78102844087852419</v>
      </c>
      <c r="C803" s="116">
        <v>0.14748814693652279</v>
      </c>
      <c r="D803" s="116">
        <v>8.8807102728618803E-2</v>
      </c>
      <c r="E803" s="116">
        <v>0.63476849370933452</v>
      </c>
      <c r="F803" s="116">
        <v>0.50290429768503819</v>
      </c>
      <c r="G803" s="116">
        <v>0.59588090444119191</v>
      </c>
      <c r="H803" s="116">
        <v>0.6555076710465495</v>
      </c>
      <c r="I803" s="116">
        <v>0.8370901301957443</v>
      </c>
      <c r="J803" s="116">
        <v>0.67839124679784901</v>
      </c>
      <c r="K803" s="94">
        <v>0.19637456077560289</v>
      </c>
      <c r="L803" s="95"/>
      <c r="M803" s="96">
        <v>802</v>
      </c>
      <c r="N803" s="119">
        <v>0.77567125180447827</v>
      </c>
      <c r="O803" s="119">
        <v>-1.0472673420786065</v>
      </c>
      <c r="P803" s="119">
        <v>-1.3481373652707922</v>
      </c>
      <c r="Q803" s="119">
        <v>0.34450968654620079</v>
      </c>
      <c r="R803" s="119">
        <v>7.2800590010396963E-3</v>
      </c>
      <c r="S803" s="119">
        <v>0.24269950477423072</v>
      </c>
      <c r="T803" s="119">
        <v>0.4002333435103157</v>
      </c>
      <c r="U803" s="116">
        <v>0.98256873240740306</v>
      </c>
      <c r="V803" s="116">
        <v>0.46320489708065998</v>
      </c>
      <c r="W803" s="88">
        <v>-0.85464244624115127</v>
      </c>
      <c r="X803" s="50"/>
      <c r="Y803" s="89">
        <v>802</v>
      </c>
      <c r="Z803" s="116">
        <f>(幕後結果!$AB$2+幕後結果!$AB$4*幕後結果_最佳化!$N1804)*12/3</f>
        <v>0.91474462559436676</v>
      </c>
      <c r="AA803" s="116">
        <f>(幕後結果!$AC$2+幕後結果!$AC$4*幕後結果_最佳化!$O1804)*12/3</f>
        <v>-2.753735201666748</v>
      </c>
      <c r="AB803" s="116">
        <f>(幕後結果!$AD$2+幕後結果!$AD$4*幕後結果_最佳化!$P1804)*12/3</f>
        <v>-0.57779138533585861</v>
      </c>
      <c r="AC803" s="116">
        <f>(幕後結果!$AE$2+幕後結果!$AE$4*幕後結果_最佳化!$Q1804)*12/3</f>
        <v>0.68487603759531923</v>
      </c>
      <c r="AD803" s="116">
        <f>(幕後結果!$AF$2+幕後結果!$AF$4*幕後結果_最佳化!$R1804)*12/3</f>
        <v>-0.3223101708555593</v>
      </c>
      <c r="AE803" s="116">
        <f>(幕後結果!$AG$2+幕後結果!$AG$4*幕後結果_最佳化!$S1804)*12/3</f>
        <v>0.34563956724821415</v>
      </c>
      <c r="AF803" s="116">
        <f>(幕後結果!$AH$2+幕後結果!$AH$4*幕後結果_最佳化!$T1804)*12/3</f>
        <v>1.5842681182371063</v>
      </c>
      <c r="AG803" s="116">
        <f>(幕後結果!$AI$2+幕後結果!$AI$4*幕後結果_最佳化!$U1804)*12/3</f>
        <v>0.75388201533350652</v>
      </c>
      <c r="AH803" s="116">
        <f>(幕後結果!$AJ$2+幕後結果!$AJ$4*幕後結果_最佳化!$V1804)*12/3</f>
        <v>0.31148744803185924</v>
      </c>
      <c r="AI803" s="90">
        <f>(幕後結果!$AK$2+幕後結果!$AK$4*幕後結果_最佳化!$W1804)*12/3</f>
        <v>-0.67574526186768502</v>
      </c>
      <c r="AJ803" s="50"/>
      <c r="AK803" s="50"/>
      <c r="AL803" s="50"/>
      <c r="AM803" s="98">
        <v>802</v>
      </c>
      <c r="AN803" s="116">
        <f t="shared" si="157"/>
        <v>5.0282519117649631E-2</v>
      </c>
      <c r="AO803" s="116">
        <f t="shared" si="158"/>
        <v>0.14876604290130299</v>
      </c>
      <c r="AP803" s="116">
        <f t="shared" si="159"/>
        <v>3.4295378675641058E-2</v>
      </c>
      <c r="AQ803" s="116">
        <f t="shared" si="160"/>
        <v>9.0025421343791073E-2</v>
      </c>
      <c r="AR803" s="116">
        <f t="shared" si="161"/>
        <v>9.2242088644299919E-2</v>
      </c>
      <c r="AS803" s="116">
        <f t="shared" si="162"/>
        <v>0.16614303772306169</v>
      </c>
      <c r="AT803" s="116">
        <f t="shared" si="163"/>
        <v>0.15646938762867213</v>
      </c>
      <c r="AU803" s="116">
        <f t="shared" si="164"/>
        <v>5.0110980705322425E-2</v>
      </c>
      <c r="AV803" s="116">
        <f t="shared" si="165"/>
        <v>0.16157285824298809</v>
      </c>
      <c r="AW803" s="116">
        <f t="shared" si="166"/>
        <v>5.0092285017270984E-2</v>
      </c>
      <c r="AX803" s="116">
        <f t="shared" si="167"/>
        <v>1</v>
      </c>
      <c r="AY803" s="116">
        <f>SUMPRODUCT(AN803:AW803,幕後結果_最佳化!$Z$1005:$AI$1005)</f>
        <v>8.6080582659057756E-2</v>
      </c>
      <c r="AZ803" s="116">
        <f>(SUMPRODUCT(AN803:AW803,MMULT(AN803:AW803,幕後結果!$AB$9:$AK$18)))*252</f>
        <v>4.9468275032467618E-2</v>
      </c>
      <c r="BA803" s="116">
        <f t="shared" si="168"/>
        <v>0.22241464662307564</v>
      </c>
      <c r="BB803" s="92">
        <f t="shared" si="169"/>
        <v>0.19414451033090258</v>
      </c>
      <c r="BC803" s="50"/>
      <c r="BD803" s="50"/>
    </row>
    <row r="804" spans="1:56">
      <c r="A804" s="85">
        <v>803</v>
      </c>
      <c r="B804" s="116">
        <v>0.34478907605186171</v>
      </c>
      <c r="C804" s="116">
        <v>0.27455438958188805</v>
      </c>
      <c r="D804" s="116">
        <v>0.20884004021329772</v>
      </c>
      <c r="E804" s="116">
        <v>0.38456790563250043</v>
      </c>
      <c r="F804" s="116">
        <v>0.93675651517622116</v>
      </c>
      <c r="G804" s="116">
        <v>0.68173925485257536</v>
      </c>
      <c r="H804" s="116">
        <v>0.71872202092622484</v>
      </c>
      <c r="I804" s="116">
        <v>1.7355969140430805E-2</v>
      </c>
      <c r="J804" s="116">
        <v>0.14629072643997221</v>
      </c>
      <c r="K804" s="94">
        <v>0.78799981769941452</v>
      </c>
      <c r="L804" s="95"/>
      <c r="M804" s="96">
        <v>803</v>
      </c>
      <c r="N804" s="119">
        <v>-0.39942761164255924</v>
      </c>
      <c r="O804" s="119">
        <v>-0.59909613460457056</v>
      </c>
      <c r="P804" s="119">
        <v>-0.81045262902567661</v>
      </c>
      <c r="Q804" s="119">
        <v>-0.29350548019756734</v>
      </c>
      <c r="R804" s="119">
        <v>1.5281029883316233</v>
      </c>
      <c r="S804" s="119">
        <v>0.47256789739106148</v>
      </c>
      <c r="T804" s="119">
        <v>0.57904922632281153</v>
      </c>
      <c r="U804" s="116">
        <v>-2.1117029216199046</v>
      </c>
      <c r="V804" s="116">
        <v>-1.0524754835370185</v>
      </c>
      <c r="W804" s="88">
        <v>0.79950031409197786</v>
      </c>
      <c r="X804" s="50"/>
      <c r="Y804" s="89">
        <v>803</v>
      </c>
      <c r="Z804" s="116">
        <f>(幕後結果!$AB$2+幕後結果!$AB$4*幕後結果_最佳化!$N1805)*12/3</f>
        <v>-0.5441998346993917</v>
      </c>
      <c r="AA804" s="116">
        <f>(幕後結果!$AC$2+幕後結果!$AC$4*幕後結果_最佳化!$O1805)*12/3</f>
        <v>-2.2382211450756939</v>
      </c>
      <c r="AB804" s="116">
        <f>(幕後結果!$AD$2+幕後結果!$AD$4*幕後結果_最佳化!$P1805)*12/3</f>
        <v>-0.42058489065072308</v>
      </c>
      <c r="AC804" s="116">
        <f>(幕後結果!$AE$2+幕後結果!$AE$4*幕後結果_最佳化!$Q1805)*12/3</f>
        <v>0.35651944747314318</v>
      </c>
      <c r="AD804" s="116">
        <f>(幕後結果!$AF$2+幕後結果!$AF$4*幕後結果_最佳化!$R1805)*12/3</f>
        <v>0.79412209994964444</v>
      </c>
      <c r="AE804" s="116">
        <f>(幕後結果!$AG$2+幕後結果!$AG$4*幕後結果_最佳化!$S1805)*12/3</f>
        <v>0.27440660908284187</v>
      </c>
      <c r="AF804" s="116">
        <f>(幕後結果!$AH$2+幕後結果!$AH$4*幕後結果_最佳化!$T1805)*12/3</f>
        <v>1.9188953038322392</v>
      </c>
      <c r="AG804" s="116">
        <f>(幕後結果!$AI$2+幕後結果!$AI$4*幕後結果_最佳化!$U1805)*12/3</f>
        <v>-3.1562670650331079</v>
      </c>
      <c r="AH804" s="116">
        <f>(幕後結果!$AJ$2+幕後結果!$AJ$4*幕後結果_最佳化!$V1805)*12/3</f>
        <v>-0.97282970994494222</v>
      </c>
      <c r="AI804" s="90">
        <f>(幕後結果!$AK$2+幕後結果!$AK$4*幕後結果_最佳化!$W1805)*12/3</f>
        <v>-4.7263681251274781E-2</v>
      </c>
      <c r="AJ804" s="50"/>
      <c r="AK804" s="50"/>
      <c r="AL804" s="50"/>
      <c r="AM804" s="98">
        <v>803</v>
      </c>
      <c r="AN804" s="116">
        <f t="shared" si="157"/>
        <v>0.16501936372450937</v>
      </c>
      <c r="AO804" s="116">
        <f t="shared" si="158"/>
        <v>3.1981326421725798E-2</v>
      </c>
      <c r="AP804" s="116">
        <f t="shared" si="159"/>
        <v>5.4010480925675487E-2</v>
      </c>
      <c r="AQ804" s="116">
        <f t="shared" si="160"/>
        <v>0.16024094317011622</v>
      </c>
      <c r="AR804" s="116">
        <f t="shared" si="161"/>
        <v>0.1775751037566996</v>
      </c>
      <c r="AS804" s="116">
        <f t="shared" si="162"/>
        <v>1.8487273625131587E-2</v>
      </c>
      <c r="AT804" s="116">
        <f t="shared" si="163"/>
        <v>5.7914107843415608E-2</v>
      </c>
      <c r="AU804" s="116">
        <f t="shared" si="164"/>
        <v>9.4912490160627389E-2</v>
      </c>
      <c r="AV804" s="116">
        <f t="shared" si="165"/>
        <v>0.11172284097974475</v>
      </c>
      <c r="AW804" s="116">
        <f t="shared" si="166"/>
        <v>0.12813606939235408</v>
      </c>
      <c r="AX804" s="116">
        <f t="shared" si="167"/>
        <v>1</v>
      </c>
      <c r="AY804" s="116">
        <f>SUMPRODUCT(AN804:AW804,幕後結果_最佳化!$Z$1005:$AI$1005)</f>
        <v>6.3685859483127938E-2</v>
      </c>
      <c r="AZ804" s="116">
        <f>(SUMPRODUCT(AN804:AW804,MMULT(AN804:AW804,幕後結果!$AB$9:$AK$18)))*252</f>
        <v>4.1890587449926714E-2</v>
      </c>
      <c r="BA804" s="116">
        <f t="shared" si="168"/>
        <v>0.20467190195512111</v>
      </c>
      <c r="BB804" s="92">
        <f t="shared" si="169"/>
        <v>0.10155697623646309</v>
      </c>
      <c r="BC804" s="50"/>
      <c r="BD804" s="50"/>
    </row>
    <row r="805" spans="1:56">
      <c r="A805" s="85">
        <v>804</v>
      </c>
      <c r="B805" s="116">
        <v>0.17374607598494918</v>
      </c>
      <c r="C805" s="116">
        <v>0.87896666731263862</v>
      </c>
      <c r="D805" s="116">
        <v>0.541283234556313</v>
      </c>
      <c r="E805" s="116">
        <v>0.11827738962040457</v>
      </c>
      <c r="F805" s="116">
        <v>5.3685674171624065E-2</v>
      </c>
      <c r="G805" s="116">
        <v>0.68258684680664272</v>
      </c>
      <c r="H805" s="116">
        <v>0.30071787146455486</v>
      </c>
      <c r="I805" s="116">
        <v>0.91548174903203194</v>
      </c>
      <c r="J805" s="116">
        <v>8.8042716273671884E-2</v>
      </c>
      <c r="K805" s="94">
        <v>0.86646895002629942</v>
      </c>
      <c r="L805" s="95"/>
      <c r="M805" s="96">
        <v>804</v>
      </c>
      <c r="N805" s="119">
        <v>-0.93946480903148299</v>
      </c>
      <c r="O805" s="119">
        <v>1.1698367648152477</v>
      </c>
      <c r="P805" s="119">
        <v>0.10366710686696562</v>
      </c>
      <c r="Q805" s="119">
        <v>-1.1836420706898914</v>
      </c>
      <c r="R805" s="119">
        <v>-1.6101214355792208</v>
      </c>
      <c r="S805" s="119">
        <v>0.47494481687183404</v>
      </c>
      <c r="T805" s="119">
        <v>-0.52233695541822522</v>
      </c>
      <c r="U805" s="116">
        <v>1.3753063072556961</v>
      </c>
      <c r="V805" s="116">
        <v>-1.3529067192376238</v>
      </c>
      <c r="W805" s="88">
        <v>1.1098536413326046</v>
      </c>
      <c r="X805" s="50"/>
      <c r="Y805" s="89">
        <v>804</v>
      </c>
      <c r="Z805" s="116">
        <f>(幕後結果!$AB$2+幕後結果!$AB$4*幕後結果_最佳化!$N1806)*12/3</f>
        <v>-1.2146832314511815</v>
      </c>
      <c r="AA805" s="116">
        <f>(幕後結果!$AC$2+幕後結果!$AC$4*幕後結果_最佳化!$O1806)*12/3</f>
        <v>0.15257622284793237</v>
      </c>
      <c r="AB805" s="116">
        <f>(幕後結果!$AD$2+幕後結果!$AD$4*幕後結果_最佳化!$P1806)*12/3</f>
        <v>0.38800498120445903</v>
      </c>
      <c r="AC805" s="116">
        <f>(幕後結果!$AE$2+幕後結果!$AE$4*幕後結果_最佳化!$Q1806)*12/3</f>
        <v>0.20042674586111231</v>
      </c>
      <c r="AD805" s="116">
        <f>(幕後結果!$AF$2+幕後結果!$AF$4*幕後結果_最佳化!$R1806)*12/3</f>
        <v>-1.0864761505532501</v>
      </c>
      <c r="AE805" s="116">
        <f>(幕後結果!$AG$2+幕後結果!$AG$4*幕後結果_最佳化!$S1806)*12/3</f>
        <v>-1.1102800277886515E-2</v>
      </c>
      <c r="AF805" s="116">
        <f>(幕後結果!$AH$2+幕後結果!$AH$4*幕後結果_最佳化!$T1806)*12/3</f>
        <v>0.20542090122471857</v>
      </c>
      <c r="AG805" s="116">
        <f>(幕後結果!$AI$2+幕後結果!$AI$4*幕後結果_最佳化!$U1806)*12/3</f>
        <v>-3.3750795880328588E-2</v>
      </c>
      <c r="AH805" s="116">
        <f>(幕後結果!$AJ$2+幕後結果!$AJ$4*幕後結果_最佳化!$V1806)*12/3</f>
        <v>-0.71762748790360453</v>
      </c>
      <c r="AI805" s="90">
        <f>(幕後結果!$AK$2+幕後結果!$AK$4*幕後結果_最佳化!$W1806)*12/3</f>
        <v>-0.37285764359156476</v>
      </c>
      <c r="AJ805" s="50"/>
      <c r="AK805" s="50"/>
      <c r="AL805" s="50"/>
      <c r="AM805" s="98">
        <v>804</v>
      </c>
      <c r="AN805" s="116">
        <f t="shared" si="157"/>
        <v>2.1818918046206327E-2</v>
      </c>
      <c r="AO805" s="116">
        <f t="shared" si="158"/>
        <v>9.6723068653785438E-2</v>
      </c>
      <c r="AP805" s="116">
        <f t="shared" si="159"/>
        <v>5.162092573840589E-2</v>
      </c>
      <c r="AQ805" s="116">
        <f t="shared" si="160"/>
        <v>7.5059684242708036E-2</v>
      </c>
      <c r="AR805" s="116">
        <f t="shared" si="161"/>
        <v>8.9987039892773485E-2</v>
      </c>
      <c r="AS805" s="116">
        <f t="shared" si="162"/>
        <v>0.18005709306292222</v>
      </c>
      <c r="AT805" s="116">
        <f t="shared" si="163"/>
        <v>0.14322059676242085</v>
      </c>
      <c r="AU805" s="116">
        <f t="shared" si="164"/>
        <v>0.15282923924755587</v>
      </c>
      <c r="AV805" s="116">
        <f t="shared" si="165"/>
        <v>0.10784281148233651</v>
      </c>
      <c r="AW805" s="116">
        <f t="shared" si="166"/>
        <v>8.0840622870885295E-2</v>
      </c>
      <c r="AX805" s="116">
        <f t="shared" si="167"/>
        <v>1</v>
      </c>
      <c r="AY805" s="116">
        <f>SUMPRODUCT(AN805:AW805,幕後結果_最佳化!$Z$1005:$AI$1005)</f>
        <v>3.405134528496543E-2</v>
      </c>
      <c r="AZ805" s="116">
        <f>(SUMPRODUCT(AN805:AW805,MMULT(AN805:AW805,幕後結果!$AB$9:$AK$18)))*252</f>
        <v>4.6624270136395418E-2</v>
      </c>
      <c r="BA805" s="116">
        <f t="shared" si="168"/>
        <v>0.21592653874962989</v>
      </c>
      <c r="BB805" s="92">
        <f t="shared" si="169"/>
        <v>-4.0979931259374838E-2</v>
      </c>
      <c r="BC805" s="50"/>
      <c r="BD805" s="50"/>
    </row>
    <row r="806" spans="1:56">
      <c r="A806" s="85">
        <v>805</v>
      </c>
      <c r="B806" s="116">
        <v>0.9479752925291316</v>
      </c>
      <c r="C806" s="116">
        <v>0.71778327452689372</v>
      </c>
      <c r="D806" s="116">
        <v>0.82419869606027474</v>
      </c>
      <c r="E806" s="116">
        <v>0.17025629260363817</v>
      </c>
      <c r="F806" s="116">
        <v>0.87092202527965634</v>
      </c>
      <c r="G806" s="116">
        <v>7.7136259819136299E-2</v>
      </c>
      <c r="H806" s="116">
        <v>0.54679669170364487</v>
      </c>
      <c r="I806" s="116">
        <v>0.40758857026294026</v>
      </c>
      <c r="J806" s="116">
        <v>0.71479958009460942</v>
      </c>
      <c r="K806" s="94">
        <v>0.57489831394456159</v>
      </c>
      <c r="L806" s="95"/>
      <c r="M806" s="96">
        <v>805</v>
      </c>
      <c r="N806" s="119">
        <v>1.625531230414835</v>
      </c>
      <c r="O806" s="119">
        <v>0.57626888463760118</v>
      </c>
      <c r="P806" s="119">
        <v>0.93148525597883514</v>
      </c>
      <c r="Q806" s="119">
        <v>-0.95315294211161627</v>
      </c>
      <c r="R806" s="119">
        <v>1.1307604049890272</v>
      </c>
      <c r="S806" s="119">
        <v>-1.4246011769377127</v>
      </c>
      <c r="T806" s="119">
        <v>0.11757222111303381</v>
      </c>
      <c r="U806" s="116">
        <v>-0.23375248320083564</v>
      </c>
      <c r="V806" s="116">
        <v>0.56746125972325201</v>
      </c>
      <c r="W806" s="88">
        <v>0.18885894434014222</v>
      </c>
      <c r="X806" s="50"/>
      <c r="Y806" s="89">
        <v>805</v>
      </c>
      <c r="Z806" s="116">
        <f>(幕後結果!$AB$2+幕後結果!$AB$4*幕後結果_最佳化!$N1807)*12/3</f>
        <v>1.9698886193361622</v>
      </c>
      <c r="AA806" s="116">
        <f>(幕後結果!$AC$2+幕後結果!$AC$4*幕後結果_最佳化!$O1807)*12/3</f>
        <v>-0.44254373353635251</v>
      </c>
      <c r="AB806" s="116">
        <f>(幕後結果!$AD$2+幕後結果!$AD$4*幕後結果_最佳化!$P1807)*12/3</f>
        <v>1.8170928570663092</v>
      </c>
      <c r="AC806" s="116">
        <f>(幕後結果!$AE$2+幕後結果!$AE$4*幕後結果_最佳化!$Q1807)*12/3</f>
        <v>0.61279635811017696</v>
      </c>
      <c r="AD806" s="116">
        <f>(幕後結果!$AF$2+幕後結果!$AF$4*幕後結果_最佳化!$R1807)*12/3</f>
        <v>0.69293675640385866</v>
      </c>
      <c r="AE806" s="116">
        <f>(幕後結果!$AG$2+幕後結果!$AG$4*幕後結果_最佳化!$S1807)*12/3</f>
        <v>-0.45623480981380188</v>
      </c>
      <c r="AF806" s="116">
        <f>(幕後結果!$AH$2+幕後結果!$AH$4*幕後結果_最佳化!$T1807)*12/3</f>
        <v>2.138135240928841</v>
      </c>
      <c r="AG806" s="116">
        <f>(幕後結果!$AI$2+幕後結果!$AI$4*幕後結果_最佳化!$U1807)*12/3</f>
        <v>-0.18035231052436995</v>
      </c>
      <c r="AH806" s="116">
        <f>(幕後結果!$AJ$2+幕後結果!$AJ$4*幕後結果_最佳化!$V1807)*12/3</f>
        <v>1.198262365148822</v>
      </c>
      <c r="AI806" s="90">
        <f>(幕後結果!$AK$2+幕後結果!$AK$4*幕後結果_最佳化!$W1807)*12/3</f>
        <v>0.1630723378556645</v>
      </c>
      <c r="AJ806" s="50"/>
      <c r="AK806" s="50"/>
      <c r="AL806" s="50"/>
      <c r="AM806" s="98">
        <v>805</v>
      </c>
      <c r="AN806" s="116">
        <f t="shared" si="157"/>
        <v>4.5933139848017952E-2</v>
      </c>
      <c r="AO806" s="116">
        <f t="shared" si="158"/>
        <v>7.4629821190543358E-2</v>
      </c>
      <c r="AP806" s="116">
        <f t="shared" si="159"/>
        <v>0.14402069865762757</v>
      </c>
      <c r="AQ806" s="116">
        <f t="shared" si="160"/>
        <v>8.0634843182770879E-2</v>
      </c>
      <c r="AR806" s="116">
        <f t="shared" si="161"/>
        <v>8.7933779093472317E-2</v>
      </c>
      <c r="AS806" s="116">
        <f t="shared" si="162"/>
        <v>7.1677285000320418E-2</v>
      </c>
      <c r="AT806" s="116">
        <f t="shared" si="163"/>
        <v>0.11578711394190375</v>
      </c>
      <c r="AU806" s="116">
        <f t="shared" si="164"/>
        <v>0.13420340483357976</v>
      </c>
      <c r="AV806" s="116">
        <f t="shared" si="165"/>
        <v>0.10921869805886064</v>
      </c>
      <c r="AW806" s="116">
        <f t="shared" si="166"/>
        <v>0.13596121619290344</v>
      </c>
      <c r="AX806" s="116">
        <f t="shared" si="167"/>
        <v>1</v>
      </c>
      <c r="AY806" s="116">
        <f>SUMPRODUCT(AN806:AW806,幕後結果_最佳化!$Z$1005:$AI$1005)</f>
        <v>3.3171483942819845E-2</v>
      </c>
      <c r="AZ806" s="116">
        <f>(SUMPRODUCT(AN806:AW806,MMULT(AN806:AW806,幕後結果!$AB$9:$AK$18)))*252</f>
        <v>4.2315542236523264E-2</v>
      </c>
      <c r="BA806" s="116">
        <f t="shared" si="168"/>
        <v>0.20570741901186565</v>
      </c>
      <c r="BB806" s="92">
        <f t="shared" si="169"/>
        <v>-4.729297613042821E-2</v>
      </c>
      <c r="BC806" s="50"/>
      <c r="BD806" s="50"/>
    </row>
    <row r="807" spans="1:56">
      <c r="A807" s="85">
        <v>806</v>
      </c>
      <c r="B807" s="116">
        <v>0.80053778151213972</v>
      </c>
      <c r="C807" s="116">
        <v>0.23747781526322798</v>
      </c>
      <c r="D807" s="116">
        <v>0.17172626030867133</v>
      </c>
      <c r="E807" s="116">
        <v>0.84304628492491451</v>
      </c>
      <c r="F807" s="116">
        <v>3.195141208791541E-2</v>
      </c>
      <c r="G807" s="116">
        <v>0.88123405612115735</v>
      </c>
      <c r="H807" s="116">
        <v>0.5279140026487168</v>
      </c>
      <c r="I807" s="116">
        <v>0.17970244228738741</v>
      </c>
      <c r="J807" s="116">
        <v>0.72058748707224418</v>
      </c>
      <c r="K807" s="94">
        <v>0.40155498886039043</v>
      </c>
      <c r="L807" s="95"/>
      <c r="M807" s="96">
        <v>806</v>
      </c>
      <c r="N807" s="119">
        <v>0.84354369867796142</v>
      </c>
      <c r="O807" s="119">
        <v>-0.71443921476944716</v>
      </c>
      <c r="P807" s="119">
        <v>-0.94736558670959137</v>
      </c>
      <c r="Q807" s="119">
        <v>1.0070569027135619</v>
      </c>
      <c r="R807" s="119">
        <v>-1.8528572342519067</v>
      </c>
      <c r="S807" s="119">
        <v>1.1811783304165722</v>
      </c>
      <c r="T807" s="119">
        <v>7.0027219603337007E-2</v>
      </c>
      <c r="U807" s="116">
        <v>-0.9164996621476823</v>
      </c>
      <c r="V807" s="116">
        <v>0.58458763206415709</v>
      </c>
      <c r="W807" s="88">
        <v>-0.24932424609263687</v>
      </c>
      <c r="X807" s="50"/>
      <c r="Y807" s="89">
        <v>806</v>
      </c>
      <c r="Z807" s="116">
        <f>(幕後結果!$AB$2+幕後結果!$AB$4*幕後結果_最佳化!$N1808)*12/3</f>
        <v>0.99901168894780989</v>
      </c>
      <c r="AA807" s="116">
        <f>(幕後結果!$AC$2+幕後結果!$AC$4*幕後結果_最佳化!$O1808)*12/3</f>
        <v>-2.2891766672856773</v>
      </c>
      <c r="AB807" s="116">
        <f>(幕後結果!$AD$2+幕後結果!$AD$4*幕後結果_最佳化!$P1808)*12/3</f>
        <v>-0.17649945236327869</v>
      </c>
      <c r="AC807" s="116">
        <f>(幕後結果!$AE$2+幕後結果!$AE$4*幕後結果_最佳化!$Q1808)*12/3</f>
        <v>1.3214316503002896</v>
      </c>
      <c r="AD807" s="116">
        <f>(幕後結果!$AF$2+幕後結果!$AF$4*幕後結果_最佳化!$R1808)*12/3</f>
        <v>-1.445371584142441</v>
      </c>
      <c r="AE807" s="116">
        <f>(幕後結果!$AG$2+幕後結果!$AG$4*幕後結果_最佳化!$S1808)*12/3</f>
        <v>1.3882031928450695</v>
      </c>
      <c r="AF807" s="116">
        <f>(幕後結果!$AH$2+幕後結果!$AH$4*幕後結果_最佳化!$T1808)*12/3</f>
        <v>0.79188967921704112</v>
      </c>
      <c r="AG807" s="116">
        <f>(幕後結果!$AI$2+幕後結果!$AI$4*幕後結果_最佳化!$U1808)*12/3</f>
        <v>-1.7073454285898348</v>
      </c>
      <c r="AH807" s="116">
        <f>(幕後結果!$AJ$2+幕後結果!$AJ$4*幕後結果_最佳化!$V1808)*12/3</f>
        <v>0.12929738207561733</v>
      </c>
      <c r="AI807" s="90">
        <f>(幕後結果!$AK$2+幕後結果!$AK$4*幕後結果_最佳化!$W1808)*12/3</f>
        <v>-0.63710913227774202</v>
      </c>
      <c r="AJ807" s="50"/>
      <c r="AK807" s="50"/>
      <c r="AL807" s="50"/>
      <c r="AM807" s="98">
        <v>806</v>
      </c>
      <c r="AN807" s="116">
        <f t="shared" si="157"/>
        <v>4.2142941523549866E-2</v>
      </c>
      <c r="AO807" s="116">
        <f t="shared" si="158"/>
        <v>0.16184565036722298</v>
      </c>
      <c r="AP807" s="116">
        <f t="shared" si="159"/>
        <v>0.12630653589981644</v>
      </c>
      <c r="AQ807" s="116">
        <f t="shared" si="160"/>
        <v>5.3397862430917327E-2</v>
      </c>
      <c r="AR807" s="116">
        <f t="shared" si="161"/>
        <v>0.16394540709499539</v>
      </c>
      <c r="AS807" s="116">
        <f t="shared" si="162"/>
        <v>0.13683978575590236</v>
      </c>
      <c r="AT807" s="116">
        <f t="shared" si="163"/>
        <v>0.15116735431809156</v>
      </c>
      <c r="AU807" s="116">
        <f t="shared" si="164"/>
        <v>1.6187804608244691E-2</v>
      </c>
      <c r="AV807" s="116">
        <f t="shared" si="165"/>
        <v>0.11944248338441105</v>
      </c>
      <c r="AW807" s="116">
        <f t="shared" si="166"/>
        <v>2.8724174616848373E-2</v>
      </c>
      <c r="AX807" s="116">
        <f t="shared" si="167"/>
        <v>1</v>
      </c>
      <c r="AY807" s="116">
        <f>SUMPRODUCT(AN807:AW807,幕後結果_最佳化!$Z$1005:$AI$1005)</f>
        <v>8.780750201269992E-2</v>
      </c>
      <c r="AZ807" s="116">
        <f>(SUMPRODUCT(AN807:AW807,MMULT(AN807:AW807,幕後結果!$AB$9:$AK$18)))*252</f>
        <v>4.8298373502066297E-2</v>
      </c>
      <c r="BA807" s="116">
        <f t="shared" si="168"/>
        <v>0.21976890931627771</v>
      </c>
      <c r="BB807" s="92">
        <f t="shared" si="169"/>
        <v>0.20433965000969195</v>
      </c>
      <c r="BC807" s="50"/>
      <c r="BD807" s="50"/>
    </row>
    <row r="808" spans="1:56">
      <c r="A808" s="85">
        <v>807</v>
      </c>
      <c r="B808" s="116">
        <v>0.88330376707854441</v>
      </c>
      <c r="C808" s="116">
        <v>0.43467492617469672</v>
      </c>
      <c r="D808" s="116">
        <v>0.39804108949138484</v>
      </c>
      <c r="E808" s="116">
        <v>0.97077793182694871</v>
      </c>
      <c r="F808" s="116">
        <v>0.52382795066345111</v>
      </c>
      <c r="G808" s="116">
        <v>0.35659642470595099</v>
      </c>
      <c r="H808" s="116">
        <v>0.60463617385755497</v>
      </c>
      <c r="I808" s="116">
        <v>0.3963316304905744</v>
      </c>
      <c r="J808" s="116">
        <v>6.3670825971074096E-2</v>
      </c>
      <c r="K808" s="94">
        <v>6.2396256423584262E-2</v>
      </c>
      <c r="L808" s="95"/>
      <c r="M808" s="96">
        <v>807</v>
      </c>
      <c r="N808" s="119">
        <v>1.1916654107630806</v>
      </c>
      <c r="O808" s="119">
        <v>-0.1644843671450654</v>
      </c>
      <c r="P808" s="119">
        <v>-0.25842078260227197</v>
      </c>
      <c r="Q808" s="119">
        <v>1.8923517036078741</v>
      </c>
      <c r="R808" s="119">
        <v>5.9763371554326927E-2</v>
      </c>
      <c r="S808" s="119">
        <v>-0.36757139216656864</v>
      </c>
      <c r="T808" s="119">
        <v>0.26536583549493586</v>
      </c>
      <c r="U808" s="116">
        <v>-0.26285380736982378</v>
      </c>
      <c r="V808" s="116">
        <v>-1.524669102845025</v>
      </c>
      <c r="W808" s="88">
        <v>-1.534964644565451</v>
      </c>
      <c r="X808" s="50"/>
      <c r="Y808" s="89">
        <v>807</v>
      </c>
      <c r="Z808" s="116">
        <f>(幕後結果!$AB$2+幕後結果!$AB$4*幕後結果_最佳化!$N1809)*12/3</f>
        <v>1.4312223387519609</v>
      </c>
      <c r="AA808" s="116">
        <f>(幕後結果!$AC$2+幕後結果!$AC$4*幕後結果_最佳化!$O1809)*12/3</f>
        <v>-1.5010521996772352</v>
      </c>
      <c r="AB808" s="116">
        <f>(幕後結果!$AD$2+幕後結果!$AD$4*幕後結果_最佳化!$P1809)*12/3</f>
        <v>0.58079273653720453</v>
      </c>
      <c r="AC808" s="116">
        <f>(幕後結果!$AE$2+幕後結果!$AE$4*幕後結果_最佳化!$Q1809)*12/3</f>
        <v>2.2417078213410369</v>
      </c>
      <c r="AD808" s="116">
        <f>(幕後結果!$AF$2+幕後結果!$AF$4*幕後結果_最佳化!$R1809)*12/3</f>
        <v>2.8601716119277615E-2</v>
      </c>
      <c r="AE808" s="116">
        <f>(幕後結果!$AG$2+幕後結果!$AG$4*幕後結果_最佳化!$S1809)*12/3</f>
        <v>1.2754369386016746</v>
      </c>
      <c r="AF808" s="116">
        <f>(幕後結果!$AH$2+幕後結果!$AH$4*幕後結果_最佳化!$T1809)*12/3</f>
        <v>1.5192543627537411</v>
      </c>
      <c r="AG808" s="116">
        <f>(幕後結果!$AI$2+幕後結果!$AI$4*幕後結果_最佳化!$U1809)*12/3</f>
        <v>-0.57006247673275989</v>
      </c>
      <c r="AH808" s="116">
        <f>(幕後結果!$AJ$2+幕後結果!$AJ$4*幕後結果_最佳化!$V1809)*12/3</f>
        <v>-0.69197549559464833</v>
      </c>
      <c r="AI808" s="90">
        <f>(幕後結果!$AK$2+幕後結果!$AK$4*幕後結果_最佳化!$W1809)*12/3</f>
        <v>-0.82924641959461187</v>
      </c>
      <c r="AJ808" s="50"/>
      <c r="AK808" s="50"/>
      <c r="AL808" s="50"/>
      <c r="AM808" s="98">
        <v>807</v>
      </c>
      <c r="AN808" s="116">
        <f t="shared" si="157"/>
        <v>0.14795689809260468</v>
      </c>
      <c r="AO808" s="116">
        <f t="shared" si="158"/>
        <v>0.15860366727032865</v>
      </c>
      <c r="AP808" s="116">
        <f t="shared" si="159"/>
        <v>0.16957160588186074</v>
      </c>
      <c r="AQ808" s="116">
        <f t="shared" si="160"/>
        <v>0.10850936735221059</v>
      </c>
      <c r="AR808" s="116">
        <f t="shared" si="161"/>
        <v>9.6869357982347915E-2</v>
      </c>
      <c r="AS808" s="116">
        <f t="shared" si="162"/>
        <v>7.69601513383181E-2</v>
      </c>
      <c r="AT808" s="116">
        <f t="shared" si="163"/>
        <v>7.4099468971471225E-2</v>
      </c>
      <c r="AU808" s="116">
        <f t="shared" si="164"/>
        <v>2.3728275064404097E-2</v>
      </c>
      <c r="AV808" s="116">
        <f t="shared" si="165"/>
        <v>2.3966050692563901E-2</v>
      </c>
      <c r="AW808" s="116">
        <f t="shared" si="166"/>
        <v>0.11973515735389001</v>
      </c>
      <c r="AX808" s="116">
        <f t="shared" si="167"/>
        <v>1</v>
      </c>
      <c r="AY808" s="116">
        <f>SUMPRODUCT(AN808:AW808,幕後結果_最佳化!$Z$1005:$AI$1005)</f>
        <v>-4.0032222150005112E-3</v>
      </c>
      <c r="AZ808" s="116">
        <f>(SUMPRODUCT(AN808:AW808,MMULT(AN808:AW808,幕後結果!$AB$9:$AK$18)))*252</f>
        <v>4.9929252193456591E-2</v>
      </c>
      <c r="BA808" s="116">
        <f t="shared" si="168"/>
        <v>0.22344854484524304</v>
      </c>
      <c r="BB808" s="92">
        <f t="shared" si="169"/>
        <v>-0.20990614303389152</v>
      </c>
      <c r="BC808" s="50"/>
      <c r="BD808" s="50"/>
    </row>
    <row r="809" spans="1:56">
      <c r="A809" s="85">
        <v>808</v>
      </c>
      <c r="B809" s="116">
        <v>0.45824283890916173</v>
      </c>
      <c r="C809" s="116">
        <v>3.4086894027167913E-2</v>
      </c>
      <c r="D809" s="116">
        <v>0.12920076809231928</v>
      </c>
      <c r="E809" s="116">
        <v>0.67019045004493694</v>
      </c>
      <c r="F809" s="116">
        <v>0.49128495500436564</v>
      </c>
      <c r="G809" s="116">
        <v>0.92561437060865726</v>
      </c>
      <c r="H809" s="116">
        <v>0.37744205518142793</v>
      </c>
      <c r="I809" s="116">
        <v>8.5475273713370381E-2</v>
      </c>
      <c r="J809" s="116">
        <v>0.23225624991436367</v>
      </c>
      <c r="K809" s="94">
        <v>7.1130107178251523E-2</v>
      </c>
      <c r="L809" s="95"/>
      <c r="M809" s="96">
        <v>808</v>
      </c>
      <c r="N809" s="119">
        <v>-0.10486153934259855</v>
      </c>
      <c r="O809" s="119">
        <v>-1.8238563773778167</v>
      </c>
      <c r="P809" s="119">
        <v>-1.1301772683887226</v>
      </c>
      <c r="Q809" s="119">
        <v>0.44043911558780818</v>
      </c>
      <c r="R809" s="119">
        <v>-2.1847116001571878E-2</v>
      </c>
      <c r="S809" s="119">
        <v>1.4438852413794896</v>
      </c>
      <c r="T809" s="119">
        <v>-0.31220581860560254</v>
      </c>
      <c r="U809" s="116">
        <v>-1.3691559010910892</v>
      </c>
      <c r="V809" s="116">
        <v>-0.73143662733993753</v>
      </c>
      <c r="W809" s="88">
        <v>-1.4674259690957412</v>
      </c>
      <c r="X809" s="50"/>
      <c r="Y809" s="89">
        <v>808</v>
      </c>
      <c r="Z809" s="116">
        <f>(幕後結果!$AB$2+幕後結果!$AB$4*幕後結果_最佳化!$N1810)*12/3</f>
        <v>-0.17848121072602438</v>
      </c>
      <c r="AA809" s="116">
        <f>(幕後結果!$AC$2+幕後結果!$AC$4*幕後結果_最佳化!$O1810)*12/3</f>
        <v>-3.9004366836751228</v>
      </c>
      <c r="AB809" s="116">
        <f>(幕後結果!$AD$2+幕後結果!$AD$4*幕後結果_最佳化!$P1810)*12/3</f>
        <v>-0.73312361382276892</v>
      </c>
      <c r="AC809" s="116">
        <f>(幕後結果!$AE$2+幕後結果!$AE$4*幕後結果_最佳化!$Q1810)*12/3</f>
        <v>0.61900374619881493</v>
      </c>
      <c r="AD809" s="116">
        <f>(幕後結果!$AF$2+幕後結果!$AF$4*幕後結果_最佳化!$R1810)*12/3</f>
        <v>-0.36431557911770196</v>
      </c>
      <c r="AE809" s="116">
        <f>(幕後結果!$AG$2+幕後結果!$AG$4*幕後結果_最佳化!$S1810)*12/3</f>
        <v>0.9248609024433242</v>
      </c>
      <c r="AF809" s="116">
        <f>(幕後結果!$AH$2+幕後結果!$AH$4*幕後結果_最佳化!$T1810)*12/3</f>
        <v>0.67913512102282647</v>
      </c>
      <c r="AG809" s="116">
        <f>(幕後結果!$AI$2+幕後結果!$AI$4*幕後結果_最佳化!$U1810)*12/3</f>
        <v>-2.3241561638106276</v>
      </c>
      <c r="AH809" s="116">
        <f>(幕後結果!$AJ$2+幕後結果!$AJ$4*幕後結果_最佳化!$V1810)*12/3</f>
        <v>-1.3280398944318295</v>
      </c>
      <c r="AI809" s="90">
        <f>(幕後結果!$AK$2+幕後結果!$AK$4*幕後結果_最佳化!$W1810)*12/3</f>
        <v>-1.3278470725962652</v>
      </c>
      <c r="AJ809" s="50"/>
      <c r="AK809" s="50"/>
      <c r="AL809" s="50"/>
      <c r="AM809" s="98">
        <v>808</v>
      </c>
      <c r="AN809" s="116">
        <f t="shared" si="157"/>
        <v>0.12176093429339396</v>
      </c>
      <c r="AO809" s="116">
        <f t="shared" si="158"/>
        <v>7.6838089967193934E-2</v>
      </c>
      <c r="AP809" s="116">
        <f t="shared" si="159"/>
        <v>0.10428554142769506</v>
      </c>
      <c r="AQ809" s="116">
        <f t="shared" si="160"/>
        <v>0.13218723279149749</v>
      </c>
      <c r="AR809" s="116">
        <f t="shared" si="161"/>
        <v>7.043743350499794E-2</v>
      </c>
      <c r="AS809" s="116">
        <f t="shared" si="162"/>
        <v>0.14271457141498686</v>
      </c>
      <c r="AT809" s="116">
        <f t="shared" si="163"/>
        <v>0.13492020293606277</v>
      </c>
      <c r="AU809" s="116">
        <f t="shared" si="164"/>
        <v>2.4416963811434697E-2</v>
      </c>
      <c r="AV809" s="116">
        <f t="shared" si="165"/>
        <v>0.16815878815030247</v>
      </c>
      <c r="AW809" s="116">
        <f t="shared" si="166"/>
        <v>2.4280241702434927E-2</v>
      </c>
      <c r="AX809" s="116">
        <f t="shared" si="167"/>
        <v>1.0000000000000002</v>
      </c>
      <c r="AY809" s="116">
        <f>SUMPRODUCT(AN809:AW809,幕後結果_最佳化!$Z$1005:$AI$1005)</f>
        <v>0.25150982259649857</v>
      </c>
      <c r="AZ809" s="116">
        <f>(SUMPRODUCT(AN809:AW809,MMULT(AN809:AW809,幕後結果!$AB$9:$AK$18)))*252</f>
        <v>4.8045442283310605E-2</v>
      </c>
      <c r="BA809" s="116">
        <f t="shared" si="168"/>
        <v>0.21919270581684647</v>
      </c>
      <c r="BB809" s="92">
        <f t="shared" si="169"/>
        <v>0.95171881664168712</v>
      </c>
      <c r="BC809" s="50"/>
      <c r="BD809" s="50"/>
    </row>
    <row r="810" spans="1:56">
      <c r="A810" s="85">
        <v>809</v>
      </c>
      <c r="B810" s="116">
        <v>0.23905402055941449</v>
      </c>
      <c r="C810" s="116">
        <v>0.37879918662435808</v>
      </c>
      <c r="D810" s="116">
        <v>2.0200596443691321E-3</v>
      </c>
      <c r="E810" s="116">
        <v>0.76386691079982461</v>
      </c>
      <c r="F810" s="116">
        <v>0.94124918001458679</v>
      </c>
      <c r="G810" s="116">
        <v>0.59576449867893122</v>
      </c>
      <c r="H810" s="116">
        <v>0.50025629007257622</v>
      </c>
      <c r="I810" s="116">
        <v>0.73875071773379042</v>
      </c>
      <c r="J810" s="116">
        <v>0.84528542213190261</v>
      </c>
      <c r="K810" s="94">
        <v>0.10917508625106631</v>
      </c>
      <c r="L810" s="95"/>
      <c r="M810" s="96">
        <v>809</v>
      </c>
      <c r="N810" s="119">
        <v>-0.70934881759493329</v>
      </c>
      <c r="O810" s="119">
        <v>-0.30863607835335083</v>
      </c>
      <c r="P810" s="119">
        <v>-2.8750121671576387</v>
      </c>
      <c r="Q810" s="119">
        <v>0.71879672085807156</v>
      </c>
      <c r="R810" s="119">
        <v>1.5653466944915637</v>
      </c>
      <c r="S810" s="119">
        <v>0.24239900841274159</v>
      </c>
      <c r="T810" s="119">
        <v>6.4242398661575127E-4</v>
      </c>
      <c r="U810" s="116">
        <v>0.63949869162272122</v>
      </c>
      <c r="V810" s="116">
        <v>1.0164205669951818</v>
      </c>
      <c r="W810" s="88">
        <v>-1.2309269886685406</v>
      </c>
      <c r="X810" s="50"/>
      <c r="Y810" s="89">
        <v>809</v>
      </c>
      <c r="Z810" s="116">
        <f>(幕後結果!$AB$2+幕後結果!$AB$4*幕後結果_最佳化!$N1811)*12/3</f>
        <v>-0.9289826309531608</v>
      </c>
      <c r="AA810" s="116">
        <f>(幕後結果!$AC$2+幕後結果!$AC$4*幕後結果_最佳化!$O1811)*12/3</f>
        <v>-1.8648735318070611</v>
      </c>
      <c r="AB810" s="116">
        <f>(幕後結果!$AD$2+幕後結果!$AD$4*幕後結果_最佳化!$P1811)*12/3</f>
        <v>-2.272222556521057</v>
      </c>
      <c r="AC810" s="116">
        <f>(幕後結果!$AE$2+幕後結果!$AE$4*幕後結果_最佳化!$Q1811)*12/3</f>
        <v>0.63569608787616994</v>
      </c>
      <c r="AD810" s="116">
        <f>(幕後結果!$AF$2+幕後結果!$AF$4*幕後結果_最佳化!$R1811)*12/3</f>
        <v>0.74637366188451704</v>
      </c>
      <c r="AE810" s="116">
        <f>(幕後結果!$AG$2+幕後結果!$AG$4*幕後結果_最佳化!$S1811)*12/3</f>
        <v>0.29514069901764156</v>
      </c>
      <c r="AF810" s="116">
        <f>(幕後結果!$AH$2+幕後結果!$AH$4*幕後結果_最佳化!$T1811)*12/3</f>
        <v>1.070534675589871</v>
      </c>
      <c r="AG810" s="116">
        <f>(幕後結果!$AI$2+幕後結果!$AI$4*幕後結果_最佳化!$U1811)*12/3</f>
        <v>-0.17128729759783823</v>
      </c>
      <c r="AH810" s="116">
        <f>(幕後結果!$AJ$2+幕後結果!$AJ$4*幕後結果_最佳化!$V1811)*12/3</f>
        <v>0.49097172899312796</v>
      </c>
      <c r="AI810" s="90">
        <f>(幕後結果!$AK$2+幕後結果!$AK$4*幕後結果_最佳化!$W1811)*12/3</f>
        <v>-0.8082319527834908</v>
      </c>
      <c r="AJ810" s="50"/>
      <c r="AK810" s="50"/>
      <c r="AL810" s="50"/>
      <c r="AM810" s="98">
        <v>809</v>
      </c>
      <c r="AN810" s="116">
        <f t="shared" si="157"/>
        <v>0.15892543371010773</v>
      </c>
      <c r="AO810" s="116">
        <f t="shared" si="158"/>
        <v>7.413572533059111E-2</v>
      </c>
      <c r="AP810" s="116">
        <f t="shared" si="159"/>
        <v>3.0200407876591902E-2</v>
      </c>
      <c r="AQ810" s="116">
        <f t="shared" si="160"/>
        <v>4.1807752007734678E-2</v>
      </c>
      <c r="AR810" s="116">
        <f t="shared" si="161"/>
        <v>0.18744060144365471</v>
      </c>
      <c r="AS810" s="116">
        <f t="shared" si="162"/>
        <v>0.1089696138768325</v>
      </c>
      <c r="AT810" s="116">
        <f t="shared" si="163"/>
        <v>2.1649679329496609E-2</v>
      </c>
      <c r="AU810" s="116">
        <f t="shared" si="164"/>
        <v>0.11379793575593478</v>
      </c>
      <c r="AV810" s="116">
        <f t="shared" si="165"/>
        <v>0.21428207154088452</v>
      </c>
      <c r="AW810" s="116">
        <f t="shared" si="166"/>
        <v>4.8790779128171521E-2</v>
      </c>
      <c r="AX810" s="116">
        <f t="shared" si="167"/>
        <v>1</v>
      </c>
      <c r="AY810" s="116">
        <f>SUMPRODUCT(AN810:AW810,幕後結果_最佳化!$Z$1005:$AI$1005)</f>
        <v>-9.0887064412900176E-2</v>
      </c>
      <c r="AZ810" s="116">
        <f>(SUMPRODUCT(AN810:AW810,MMULT(AN810:AW810,幕後結果!$AB$9:$AK$18)))*252</f>
        <v>4.9996391978899449E-2</v>
      </c>
      <c r="BA810" s="116">
        <f t="shared" si="168"/>
        <v>0.22359872982398502</v>
      </c>
      <c r="BB810" s="92">
        <f t="shared" si="169"/>
        <v>-0.59833552953639846</v>
      </c>
      <c r="BC810" s="50"/>
      <c r="BD810" s="50"/>
    </row>
    <row r="811" spans="1:56">
      <c r="A811" s="85">
        <v>810</v>
      </c>
      <c r="B811" s="116">
        <v>0.50327414751439603</v>
      </c>
      <c r="C811" s="116">
        <v>0.35313598230063414</v>
      </c>
      <c r="D811" s="116">
        <v>0.17850465346813271</v>
      </c>
      <c r="E811" s="116">
        <v>0.39488384376179675</v>
      </c>
      <c r="F811" s="116">
        <v>0.49761113369274734</v>
      </c>
      <c r="G811" s="116">
        <v>0.47835324644575183</v>
      </c>
      <c r="H811" s="116">
        <v>0.60494232708697382</v>
      </c>
      <c r="I811" s="116">
        <v>0.31648597183410021</v>
      </c>
      <c r="J811" s="116">
        <v>0.28312002527561742</v>
      </c>
      <c r="K811" s="94">
        <v>0.40849270216269074</v>
      </c>
      <c r="L811" s="95"/>
      <c r="M811" s="96">
        <v>810</v>
      </c>
      <c r="N811" s="119">
        <v>8.2071628696597683E-3</v>
      </c>
      <c r="O811" s="119">
        <v>-0.37686764840874604</v>
      </c>
      <c r="P811" s="119">
        <v>-0.92107876311895664</v>
      </c>
      <c r="Q811" s="119">
        <v>-0.26661229582965379</v>
      </c>
      <c r="R811" s="119">
        <v>-5.9880356149506131E-3</v>
      </c>
      <c r="S811" s="119">
        <v>-5.4287017429316214E-2</v>
      </c>
      <c r="T811" s="119">
        <v>0.26616083330418439</v>
      </c>
      <c r="U811" s="116">
        <v>-0.47754800782619505</v>
      </c>
      <c r="V811" s="116">
        <v>-0.57359772656957864</v>
      </c>
      <c r="W811" s="88">
        <v>-0.2314240225784408</v>
      </c>
      <c r="X811" s="50"/>
      <c r="Y811" s="89">
        <v>810</v>
      </c>
      <c r="Z811" s="116">
        <f>(幕後結果!$AB$2+幕後結果!$AB$4*幕後結果_最佳化!$N1812)*12/3</f>
        <v>-3.8100718618932966E-2</v>
      </c>
      <c r="AA811" s="116">
        <f>(幕後結果!$AC$2+幕後結果!$AC$4*幕後結果_最佳化!$O1812)*12/3</f>
        <v>-1.8965567070345433</v>
      </c>
      <c r="AB811" s="116">
        <f>(幕後結果!$AD$2+幕後結果!$AD$4*幕後結果_最佳化!$P1812)*12/3</f>
        <v>-0.37103866207173891</v>
      </c>
      <c r="AC811" s="116">
        <f>(幕後結果!$AE$2+幕後結果!$AE$4*幕後結果_最佳化!$Q1812)*12/3</f>
        <v>0.41267392172450035</v>
      </c>
      <c r="AD811" s="116">
        <f>(幕後結果!$AF$2+幕後結果!$AF$4*幕後結果_最佳化!$R1812)*12/3</f>
        <v>-0.2373747229962038</v>
      </c>
      <c r="AE811" s="116">
        <f>(幕後結果!$AG$2+幕後結果!$AG$4*幕後結果_最佳化!$S1812)*12/3</f>
        <v>-0.12108845968576237</v>
      </c>
      <c r="AF811" s="116">
        <f>(幕後結果!$AH$2+幕後結果!$AH$4*幕後結果_最佳化!$T1812)*12/3</f>
        <v>1.3830470084943534</v>
      </c>
      <c r="AG811" s="116">
        <f>(幕後結果!$AI$2+幕後結果!$AI$4*幕後結果_最佳化!$U1812)*12/3</f>
        <v>-1.363431175819265</v>
      </c>
      <c r="AH811" s="116">
        <f>(幕後結果!$AJ$2+幕後結果!$AJ$4*幕後結果_最佳化!$V1812)*12/3</f>
        <v>-0.50071513064832218</v>
      </c>
      <c r="AI811" s="90">
        <f>(幕後結果!$AK$2+幕後結果!$AK$4*幕後結果_最佳化!$W1812)*12/3</f>
        <v>-0.64383119166040181</v>
      </c>
      <c r="AJ811" s="50"/>
      <c r="AK811" s="50"/>
      <c r="AL811" s="50"/>
      <c r="AM811" s="98">
        <v>810</v>
      </c>
      <c r="AN811" s="116">
        <f t="shared" si="157"/>
        <v>9.6883797595744003E-2</v>
      </c>
      <c r="AO811" s="116">
        <f t="shared" si="158"/>
        <v>2.4063970149177424E-2</v>
      </c>
      <c r="AP811" s="116">
        <f t="shared" si="159"/>
        <v>0.19633943275634869</v>
      </c>
      <c r="AQ811" s="116">
        <f t="shared" si="160"/>
        <v>3.1472471572690647E-2</v>
      </c>
      <c r="AR811" s="116">
        <f t="shared" si="161"/>
        <v>0.17454026591707439</v>
      </c>
      <c r="AS811" s="116">
        <f t="shared" si="162"/>
        <v>5.0995414392876394E-2</v>
      </c>
      <c r="AT811" s="116">
        <f t="shared" si="163"/>
        <v>3.3799391327015427E-2</v>
      </c>
      <c r="AU811" s="116">
        <f t="shared" si="164"/>
        <v>0.17474182786016099</v>
      </c>
      <c r="AV811" s="116">
        <f t="shared" si="165"/>
        <v>0.18388771085403896</v>
      </c>
      <c r="AW811" s="116">
        <f t="shared" si="166"/>
        <v>3.3275717574872958E-2</v>
      </c>
      <c r="AX811" s="116">
        <f t="shared" si="167"/>
        <v>0.99999999999999989</v>
      </c>
      <c r="AY811" s="116">
        <f>SUMPRODUCT(AN811:AW811,幕後結果_最佳化!$Z$1005:$AI$1005)</f>
        <v>-1.1090449924892047E-2</v>
      </c>
      <c r="AZ811" s="116">
        <f>(SUMPRODUCT(AN811:AW811,MMULT(AN811:AW811,幕後結果!$AB$9:$AK$18)))*252</f>
        <v>5.0001714960268569E-2</v>
      </c>
      <c r="BA811" s="116">
        <f t="shared" si="168"/>
        <v>0.2236106324848364</v>
      </c>
      <c r="BB811" s="92">
        <f t="shared" si="169"/>
        <v>-0.2414484916255191</v>
      </c>
      <c r="BC811" s="50"/>
      <c r="BD811" s="50"/>
    </row>
    <row r="812" spans="1:56">
      <c r="A812" s="85">
        <v>811</v>
      </c>
      <c r="B812" s="116">
        <v>0.97395337511604652</v>
      </c>
      <c r="C812" s="116">
        <v>0.67969654235040311</v>
      </c>
      <c r="D812" s="116">
        <v>0.97231001640852277</v>
      </c>
      <c r="E812" s="116">
        <v>0.56222661757459202</v>
      </c>
      <c r="F812" s="116">
        <v>0.36203408630205258</v>
      </c>
      <c r="G812" s="116">
        <v>0.67850999160521908</v>
      </c>
      <c r="H812" s="116">
        <v>0.66629354553860187</v>
      </c>
      <c r="I812" s="116">
        <v>0.23262105629700569</v>
      </c>
      <c r="J812" s="116">
        <v>0.14745472812726801</v>
      </c>
      <c r="K812" s="94">
        <v>0.68132965882670349</v>
      </c>
      <c r="L812" s="95"/>
      <c r="M812" s="96">
        <v>811</v>
      </c>
      <c r="N812" s="119">
        <v>1.9423623504863206</v>
      </c>
      <c r="O812" s="119">
        <v>0.46685039812193613</v>
      </c>
      <c r="P812" s="119">
        <v>1.9158831777447345</v>
      </c>
      <c r="Q812" s="119">
        <v>0.15661692257618326</v>
      </c>
      <c r="R812" s="119">
        <v>-0.35302703522148454</v>
      </c>
      <c r="S812" s="119">
        <v>0.46353627895267224</v>
      </c>
      <c r="T812" s="119">
        <v>0.42970133948251032</v>
      </c>
      <c r="U812" s="116">
        <v>-0.73024226410693704</v>
      </c>
      <c r="V812" s="116">
        <v>-1.047412310767718</v>
      </c>
      <c r="W812" s="88">
        <v>0.47142021584233518</v>
      </c>
      <c r="X812" s="50"/>
      <c r="Y812" s="89">
        <v>811</v>
      </c>
      <c r="Z812" s="116">
        <f>(幕後結果!$AB$2+幕後結果!$AB$4*幕後結果_最佳化!$N1813)*12/3</f>
        <v>2.3632504222069675</v>
      </c>
      <c r="AA812" s="116">
        <f>(幕後結果!$AC$2+幕後結果!$AC$4*幕後結果_最佳化!$O1813)*12/3</f>
        <v>-0.56580249236240709</v>
      </c>
      <c r="AB812" s="116">
        <f>(幕後結果!$AD$2+幕後結果!$AD$4*幕後結果_最佳化!$P1813)*12/3</f>
        <v>2.7538381400881833</v>
      </c>
      <c r="AC812" s="116">
        <f>(幕後結果!$AE$2+幕後結果!$AE$4*幕後結果_最佳化!$Q1813)*12/3</f>
        <v>1.6495495971067367</v>
      </c>
      <c r="AD812" s="116">
        <f>(幕後結果!$AF$2+幕後結果!$AF$4*幕後結果_最佳化!$R1813)*12/3</f>
        <v>-0.14126284884223805</v>
      </c>
      <c r="AE812" s="116">
        <f>(幕後結果!$AG$2+幕後結果!$AG$4*幕後結果_最佳化!$S1813)*12/3</f>
        <v>1.6092980600185458</v>
      </c>
      <c r="AF812" s="116">
        <f>(幕後結果!$AH$2+幕後結果!$AH$4*幕後結果_最佳化!$T1813)*12/3</f>
        <v>2.0448586548051697</v>
      </c>
      <c r="AG812" s="116">
        <f>(幕後結果!$AI$2+幕後結果!$AI$4*幕後結果_最佳化!$U1813)*12/3</f>
        <v>-0.77308690060853091</v>
      </c>
      <c r="AH812" s="116">
        <f>(幕後結果!$AJ$2+幕後結果!$AJ$4*幕後結果_最佳化!$V1813)*12/3</f>
        <v>0.11727563925512768</v>
      </c>
      <c r="AI812" s="90">
        <f>(幕後結果!$AK$2+幕後結果!$AK$4*幕後結果_最佳化!$W1813)*12/3</f>
        <v>0.2398706141819483</v>
      </c>
      <c r="AJ812" s="50"/>
      <c r="AK812" s="50"/>
      <c r="AL812" s="50"/>
      <c r="AM812" s="98">
        <v>811</v>
      </c>
      <c r="AN812" s="116">
        <f t="shared" si="157"/>
        <v>2.2845822913853894E-2</v>
      </c>
      <c r="AO812" s="116">
        <f t="shared" si="158"/>
        <v>0.2007462662175504</v>
      </c>
      <c r="AP812" s="116">
        <f t="shared" si="159"/>
        <v>9.0322231780628426E-2</v>
      </c>
      <c r="AQ812" s="116">
        <f t="shared" si="160"/>
        <v>3.8636834142891346E-2</v>
      </c>
      <c r="AR812" s="116">
        <f t="shared" si="161"/>
        <v>0.12572685623967816</v>
      </c>
      <c r="AS812" s="116">
        <f t="shared" si="162"/>
        <v>8.2564992930652378E-2</v>
      </c>
      <c r="AT812" s="116">
        <f t="shared" si="163"/>
        <v>6.5961395368636377E-2</v>
      </c>
      <c r="AU812" s="116">
        <f t="shared" si="164"/>
        <v>0.11557257630547191</v>
      </c>
      <c r="AV812" s="116">
        <f t="shared" si="165"/>
        <v>6.9524523157538959E-2</v>
      </c>
      <c r="AW812" s="116">
        <f t="shared" si="166"/>
        <v>0.18809850094309824</v>
      </c>
      <c r="AX812" s="116">
        <f t="shared" si="167"/>
        <v>1.0000000000000002</v>
      </c>
      <c r="AY812" s="116">
        <f>SUMPRODUCT(AN812:AW812,幕後結果_最佳化!$Z$1005:$AI$1005)</f>
        <v>-0.2650479860138803</v>
      </c>
      <c r="AZ812" s="116">
        <f>(SUMPRODUCT(AN812:AW812,MMULT(AN812:AW812,幕後結果!$AB$9:$AK$18)))*252</f>
        <v>4.8431082788788417E-2</v>
      </c>
      <c r="BA812" s="116">
        <f t="shared" si="168"/>
        <v>0.22007063136363383</v>
      </c>
      <c r="BB812" s="92">
        <f t="shared" si="169"/>
        <v>-1.3993143206148315</v>
      </c>
      <c r="BC812" s="50"/>
      <c r="BD812" s="50"/>
    </row>
    <row r="813" spans="1:56">
      <c r="A813" s="85">
        <v>812</v>
      </c>
      <c r="B813" s="116">
        <v>0.25629047705237418</v>
      </c>
      <c r="C813" s="116">
        <v>1.2358980381782514E-2</v>
      </c>
      <c r="D813" s="116">
        <v>0.71887074090644298</v>
      </c>
      <c r="E813" s="116">
        <v>0.60879966759629744</v>
      </c>
      <c r="F813" s="116">
        <v>0.52896022995053027</v>
      </c>
      <c r="G813" s="116">
        <v>0.2432921439726039</v>
      </c>
      <c r="H813" s="116">
        <v>0.7248915652845771</v>
      </c>
      <c r="I813" s="116">
        <v>0.30537453813799731</v>
      </c>
      <c r="J813" s="116">
        <v>0.67508327682001501</v>
      </c>
      <c r="K813" s="94">
        <v>0.58282162341039045</v>
      </c>
      <c r="L813" s="95"/>
      <c r="M813" s="96">
        <v>812</v>
      </c>
      <c r="N813" s="119">
        <v>-0.65482419017915083</v>
      </c>
      <c r="O813" s="119">
        <v>-2.2457822191890764</v>
      </c>
      <c r="P813" s="119">
        <v>0.57949010971475845</v>
      </c>
      <c r="Q813" s="119">
        <v>0.27619191748144989</v>
      </c>
      <c r="R813" s="119">
        <v>7.2656405608811619E-2</v>
      </c>
      <c r="S813" s="119">
        <v>-0.69575178635431234</v>
      </c>
      <c r="T813" s="119">
        <v>0.59743518352244629</v>
      </c>
      <c r="U813" s="116">
        <v>-0.50900449088177646</v>
      </c>
      <c r="V813" s="116">
        <v>0.45399358173023052</v>
      </c>
      <c r="W813" s="88">
        <v>0.2091171932061949</v>
      </c>
      <c r="X813" s="50"/>
      <c r="Y813" s="89">
        <v>812</v>
      </c>
      <c r="Z813" s="116">
        <f>(幕後結果!$AB$2+幕後結果!$AB$4*幕後結果_最佳化!$N1814)*12/3</f>
        <v>-0.86128755814499769</v>
      </c>
      <c r="AA813" s="116">
        <f>(幕後結果!$AC$2+幕後結果!$AC$4*幕後結果_最佳化!$O1814)*12/3</f>
        <v>-4.5296648092584331</v>
      </c>
      <c r="AB813" s="116">
        <f>(幕後結果!$AD$2+幕後結果!$AD$4*幕後結果_最佳化!$P1814)*12/3</f>
        <v>0.53886386056044455</v>
      </c>
      <c r="AC813" s="116">
        <f>(幕後結果!$AE$2+幕後結果!$AE$4*幕後結果_最佳化!$Q1814)*12/3</f>
        <v>0.79717044569457096</v>
      </c>
      <c r="AD813" s="116">
        <f>(幕後結果!$AF$2+幕後結果!$AF$4*幕後結果_最佳化!$R1814)*12/3</f>
        <v>-0.1734662019135792</v>
      </c>
      <c r="AE813" s="116">
        <f>(幕後結果!$AG$2+幕後結果!$AG$4*幕後結果_最佳化!$S1814)*12/3</f>
        <v>-0.6272467530760355</v>
      </c>
      <c r="AF813" s="116">
        <f>(幕後結果!$AH$2+幕後結果!$AH$4*幕後結果_最佳化!$T1814)*12/3</f>
        <v>1.6633500456803088</v>
      </c>
      <c r="AG813" s="116">
        <f>(幕後結果!$AI$2+幕後結果!$AI$4*幕後結果_最佳化!$U1814)*12/3</f>
        <v>-1.6725077580538181</v>
      </c>
      <c r="AH813" s="116">
        <f>(幕後結果!$AJ$2+幕後結果!$AJ$4*幕後結果_最佳化!$V1814)*12/3</f>
        <v>-0.26866956659603158</v>
      </c>
      <c r="AI813" s="90">
        <f>(幕後結果!$AK$2+幕後結果!$AK$4*幕後結果_最佳化!$W1814)*12/3</f>
        <v>-0.77444603969695436</v>
      </c>
      <c r="AJ813" s="50"/>
      <c r="AK813" s="50"/>
      <c r="AL813" s="50"/>
      <c r="AM813" s="98">
        <v>812</v>
      </c>
      <c r="AN813" s="116">
        <f t="shared" si="157"/>
        <v>0.18192981950464396</v>
      </c>
      <c r="AO813" s="116">
        <f t="shared" si="158"/>
        <v>8.4791230396168357E-2</v>
      </c>
      <c r="AP813" s="116">
        <f t="shared" si="159"/>
        <v>0.15633624225187978</v>
      </c>
      <c r="AQ813" s="116">
        <f t="shared" si="160"/>
        <v>0.14522828054112347</v>
      </c>
      <c r="AR813" s="116">
        <f t="shared" si="161"/>
        <v>7.1698548724743627E-2</v>
      </c>
      <c r="AS813" s="116">
        <f t="shared" si="162"/>
        <v>0.17122414805562755</v>
      </c>
      <c r="AT813" s="116">
        <f t="shared" si="163"/>
        <v>9.9556567148524844E-2</v>
      </c>
      <c r="AU813" s="116">
        <f t="shared" si="164"/>
        <v>6.2883326549522701E-4</v>
      </c>
      <c r="AV813" s="116">
        <f t="shared" si="165"/>
        <v>7.9702216119283589E-2</v>
      </c>
      <c r="AW813" s="116">
        <f t="shared" si="166"/>
        <v>8.9041139925096716E-3</v>
      </c>
      <c r="AX813" s="116">
        <f t="shared" si="167"/>
        <v>1</v>
      </c>
      <c r="AY813" s="116">
        <f>SUMPRODUCT(AN813:AW813,幕後結果_最佳化!$Z$1005:$AI$1005)</f>
        <v>0.2578745638765344</v>
      </c>
      <c r="AZ813" s="116">
        <f>(SUMPRODUCT(AN813:AW813,MMULT(AN813:AW813,幕後結果!$AB$9:$AK$18)))*252</f>
        <v>5.4437097101814207E-2</v>
      </c>
      <c r="BA813" s="116">
        <f t="shared" si="168"/>
        <v>0.23331758849648307</v>
      </c>
      <c r="BB813" s="92">
        <f t="shared" si="169"/>
        <v>0.92138173234965881</v>
      </c>
      <c r="BC813" s="50"/>
      <c r="BD813" s="50"/>
    </row>
    <row r="814" spans="1:56">
      <c r="A814" s="85">
        <v>813</v>
      </c>
      <c r="B814" s="116">
        <v>0.62085264058069956</v>
      </c>
      <c r="C814" s="116">
        <v>0.83246780511629082</v>
      </c>
      <c r="D814" s="116">
        <v>0.21947493358100689</v>
      </c>
      <c r="E814" s="116">
        <v>0.19479043672929941</v>
      </c>
      <c r="F814" s="116">
        <v>0.43421548190909909</v>
      </c>
      <c r="G814" s="116">
        <v>0.90588268130835403</v>
      </c>
      <c r="H814" s="116">
        <v>0.35921144746783207</v>
      </c>
      <c r="I814" s="116">
        <v>0.31922248308263979</v>
      </c>
      <c r="J814" s="116">
        <v>0.32846219712666369</v>
      </c>
      <c r="K814" s="94">
        <v>0.70882696357165598</v>
      </c>
      <c r="L814" s="95"/>
      <c r="M814" s="96">
        <v>813</v>
      </c>
      <c r="N814" s="119">
        <v>0.30772089498447291</v>
      </c>
      <c r="O814" s="119">
        <v>0.96396317272201404</v>
      </c>
      <c r="P814" s="119">
        <v>-0.77396774274764779</v>
      </c>
      <c r="Q814" s="119">
        <v>-0.86037770151836246</v>
      </c>
      <c r="R814" s="119">
        <v>-0.16565182041979021</v>
      </c>
      <c r="S814" s="119">
        <v>1.3158194860174233</v>
      </c>
      <c r="T814" s="119">
        <v>-0.36056735750683067</v>
      </c>
      <c r="U814" s="116">
        <v>-0.46987410475557517</v>
      </c>
      <c r="V814" s="116">
        <v>-0.44416347928065814</v>
      </c>
      <c r="W814" s="88">
        <v>0.5499610738116395</v>
      </c>
      <c r="X814" s="50"/>
      <c r="Y814" s="89">
        <v>813</v>
      </c>
      <c r="Z814" s="116">
        <f>(幕後結果!$AB$2+幕後結果!$AB$4*幕後結果_最佳化!$N1815)*12/3</f>
        <v>0.3337606743612247</v>
      </c>
      <c r="AA814" s="116">
        <f>(幕後結果!$AC$2+幕後結果!$AC$4*幕後結果_最佳化!$O1815)*12/3</f>
        <v>-2.2770779076236369E-2</v>
      </c>
      <c r="AB814" s="116">
        <f>(幕後結果!$AD$2+幕後結果!$AD$4*幕後結果_最佳化!$P1815)*12/3</f>
        <v>-1.7259674444982886E-2</v>
      </c>
      <c r="AC814" s="116">
        <f>(幕後結果!$AE$2+幕後結果!$AE$4*幕後結果_最佳化!$Q1815)*12/3</f>
        <v>0.26661875750591912</v>
      </c>
      <c r="AD814" s="116">
        <f>(幕後結果!$AF$2+幕後結果!$AF$4*幕後結果_最佳化!$R1815)*12/3</f>
        <v>-0.2439154565736347</v>
      </c>
      <c r="AE814" s="116">
        <f>(幕後結果!$AG$2+幕後結果!$AG$4*幕後結果_最佳化!$S1815)*12/3</f>
        <v>0.97178127806366155</v>
      </c>
      <c r="AF814" s="116">
        <f>(幕後結果!$AH$2+幕後結果!$AH$4*幕後結果_最佳化!$T1815)*12/3</f>
        <v>0.8333507171044342</v>
      </c>
      <c r="AG814" s="116">
        <f>(幕後結果!$AI$2+幕後結果!$AI$4*幕後結果_最佳化!$U1815)*12/3</f>
        <v>-1.2314262906798081</v>
      </c>
      <c r="AH814" s="116">
        <f>(幕後結果!$AJ$2+幕後結果!$AJ$4*幕後結果_最佳化!$V1815)*12/3</f>
        <v>-6.9094072103753373E-2</v>
      </c>
      <c r="AI814" s="90">
        <f>(幕後結果!$AK$2+幕後結果!$AK$4*幕後結果_最佳化!$W1815)*12/3</f>
        <v>-3.7111344326291373E-2</v>
      </c>
      <c r="AJ814" s="50"/>
      <c r="AK814" s="50"/>
      <c r="AL814" s="50"/>
      <c r="AM814" s="98">
        <v>813</v>
      </c>
      <c r="AN814" s="116">
        <f t="shared" si="157"/>
        <v>0.14906967795412251</v>
      </c>
      <c r="AO814" s="116">
        <f t="shared" si="158"/>
        <v>8.1895378249748435E-2</v>
      </c>
      <c r="AP814" s="116">
        <f t="shared" si="159"/>
        <v>6.4735795321381948E-2</v>
      </c>
      <c r="AQ814" s="116">
        <f t="shared" si="160"/>
        <v>0.14269211891249001</v>
      </c>
      <c r="AR814" s="116">
        <f t="shared" si="161"/>
        <v>8.1851945650379034E-3</v>
      </c>
      <c r="AS814" s="116">
        <f t="shared" si="162"/>
        <v>0.17328786445499064</v>
      </c>
      <c r="AT814" s="116">
        <f t="shared" si="163"/>
        <v>2.9369081781391523E-2</v>
      </c>
      <c r="AU814" s="116">
        <f t="shared" si="164"/>
        <v>4.9982365614043518E-2</v>
      </c>
      <c r="AV814" s="116">
        <f t="shared" si="165"/>
        <v>0.11325814866751108</v>
      </c>
      <c r="AW814" s="116">
        <f t="shared" si="166"/>
        <v>0.18752437447928241</v>
      </c>
      <c r="AX814" s="116">
        <f t="shared" si="167"/>
        <v>1</v>
      </c>
      <c r="AY814" s="116">
        <f>SUMPRODUCT(AN814:AW814,幕後結果_最佳化!$Z$1005:$AI$1005)</f>
        <v>3.1082227044984534E-2</v>
      </c>
      <c r="AZ814" s="116">
        <f>(SUMPRODUCT(AN814:AW814,MMULT(AN814:AW814,幕後結果!$AB$9:$AK$18)))*252</f>
        <v>5.1835561914183113E-2</v>
      </c>
      <c r="BA814" s="116">
        <f t="shared" si="168"/>
        <v>0.22767424517099669</v>
      </c>
      <c r="BB814" s="92">
        <f t="shared" si="169"/>
        <v>-5.1906498893362435E-2</v>
      </c>
      <c r="BC814" s="50"/>
      <c r="BD814" s="50"/>
    </row>
    <row r="815" spans="1:56">
      <c r="A815" s="85">
        <v>814</v>
      </c>
      <c r="B815" s="116">
        <v>0.77868900099762617</v>
      </c>
      <c r="C815" s="116">
        <v>0.65010805631096713</v>
      </c>
      <c r="D815" s="116">
        <v>0.90560145352728783</v>
      </c>
      <c r="E815" s="116">
        <v>0.76046188733576869</v>
      </c>
      <c r="F815" s="116">
        <v>0.76089601760364078</v>
      </c>
      <c r="G815" s="116">
        <v>0.95391381673694764</v>
      </c>
      <c r="H815" s="116">
        <v>0.55466438875798252</v>
      </c>
      <c r="I815" s="116">
        <v>0.50044294052295202</v>
      </c>
      <c r="J815" s="116">
        <v>0.61664068523845628</v>
      </c>
      <c r="K815" s="94">
        <v>8.2886853542167183E-2</v>
      </c>
      <c r="L815" s="95"/>
      <c r="M815" s="96">
        <v>814</v>
      </c>
      <c r="N815" s="119">
        <v>0.76777310084170913</v>
      </c>
      <c r="O815" s="119">
        <v>0.38561221229495196</v>
      </c>
      <c r="P815" s="119">
        <v>1.3141459514551204</v>
      </c>
      <c r="Q815" s="119">
        <v>0.70778911761308261</v>
      </c>
      <c r="R815" s="119">
        <v>0.70918776536187877</v>
      </c>
      <c r="S815" s="119">
        <v>1.6840481351189136</v>
      </c>
      <c r="T815" s="119">
        <v>0.13745492075063598</v>
      </c>
      <c r="U815" s="116">
        <v>1.1102874669269673E-3</v>
      </c>
      <c r="V815" s="116">
        <v>0.29666978183819842</v>
      </c>
      <c r="W815" s="88">
        <v>-1.3859122260712349</v>
      </c>
      <c r="X815" s="50"/>
      <c r="Y815" s="89">
        <v>814</v>
      </c>
      <c r="Z815" s="116">
        <f>(幕後結果!$AB$2+幕後結果!$AB$4*幕後結果_最佳化!$N1816)*12/3</f>
        <v>0.90493867313186982</v>
      </c>
      <c r="AA815" s="116">
        <f>(幕後結果!$AC$2+幕後結果!$AC$4*幕後結果_最佳化!$O1816)*12/3</f>
        <v>-0.77980891052804713</v>
      </c>
      <c r="AB815" s="116">
        <f>(幕後結果!$AD$2+幕後結果!$AD$4*幕後結果_最佳化!$P1816)*12/3</f>
        <v>1.8707516676125049</v>
      </c>
      <c r="AC815" s="116">
        <f>(幕後結果!$AE$2+幕後結果!$AE$4*幕後結果_最佳化!$Q1816)*12/3</f>
        <v>1.8233618576222623</v>
      </c>
      <c r="AD815" s="116">
        <f>(幕後結果!$AF$2+幕後結果!$AF$4*幕後結果_最佳化!$R1816)*12/3</f>
        <v>0.59655686484514803</v>
      </c>
      <c r="AE815" s="116">
        <f>(幕後結果!$AG$2+幕後結果!$AG$4*幕後結果_最佳化!$S1816)*12/3</f>
        <v>2.5246557739522677</v>
      </c>
      <c r="AF815" s="116">
        <f>(幕後結果!$AH$2+幕後結果!$AH$4*幕後結果_最佳化!$T1816)*12/3</f>
        <v>1.5950109362507574</v>
      </c>
      <c r="AG815" s="116">
        <f>(幕後結果!$AI$2+幕後結果!$AI$4*幕後結果_最佳化!$U1816)*12/3</f>
        <v>-0.29500644355017414</v>
      </c>
      <c r="AH815" s="116">
        <f>(幕後結果!$AJ$2+幕後結果!$AJ$4*幕後結果_最佳化!$V1816)*12/3</f>
        <v>0.84068330313565631</v>
      </c>
      <c r="AI815" s="90">
        <f>(幕後結果!$AK$2+幕後結果!$AK$4*幕後結果_最佳化!$W1816)*12/3</f>
        <v>-0.48791921738351435</v>
      </c>
      <c r="AJ815" s="50"/>
      <c r="AK815" s="50"/>
      <c r="AL815" s="50"/>
      <c r="AM815" s="98">
        <v>814</v>
      </c>
      <c r="AN815" s="116">
        <f t="shared" si="157"/>
        <v>7.246263127206945E-2</v>
      </c>
      <c r="AO815" s="116">
        <f t="shared" si="158"/>
        <v>0.13196089909051226</v>
      </c>
      <c r="AP815" s="116">
        <f t="shared" si="159"/>
        <v>9.1485075421596965E-2</v>
      </c>
      <c r="AQ815" s="116">
        <f t="shared" si="160"/>
        <v>7.0806288244223831E-2</v>
      </c>
      <c r="AR815" s="116">
        <f t="shared" si="161"/>
        <v>8.7647256045498764E-2</v>
      </c>
      <c r="AS815" s="116">
        <f t="shared" si="162"/>
        <v>5.8319066473144214E-2</v>
      </c>
      <c r="AT815" s="116">
        <f t="shared" si="163"/>
        <v>2.1193546358256113E-2</v>
      </c>
      <c r="AU815" s="116">
        <f t="shared" si="164"/>
        <v>0.10664522027449103</v>
      </c>
      <c r="AV815" s="116">
        <f t="shared" si="165"/>
        <v>0.19918952813701787</v>
      </c>
      <c r="AW815" s="116">
        <f t="shared" si="166"/>
        <v>0.1602904886831894</v>
      </c>
      <c r="AX815" s="116">
        <f t="shared" si="167"/>
        <v>0.99999999999999978</v>
      </c>
      <c r="AY815" s="116">
        <f>SUMPRODUCT(AN815:AW815,幕後結果_最佳化!$Z$1005:$AI$1005)</f>
        <v>-0.16648919172723964</v>
      </c>
      <c r="AZ815" s="116">
        <f>(SUMPRODUCT(AN815:AW815,MMULT(AN815:AW815,幕後結果!$AB$9:$AK$18)))*252</f>
        <v>4.7496872468290471E-2</v>
      </c>
      <c r="BA815" s="116">
        <f t="shared" si="168"/>
        <v>0.21793777200910006</v>
      </c>
      <c r="BB815" s="92">
        <f t="shared" si="169"/>
        <v>-0.9607751322634267</v>
      </c>
      <c r="BC815" s="50"/>
      <c r="BD815" s="50"/>
    </row>
    <row r="816" spans="1:56">
      <c r="A816" s="85">
        <v>815</v>
      </c>
      <c r="B816" s="116">
        <v>0.18755666734469512</v>
      </c>
      <c r="C816" s="116">
        <v>0.46953983198840388</v>
      </c>
      <c r="D816" s="116">
        <v>8.2694560629128944E-2</v>
      </c>
      <c r="E816" s="116">
        <v>1.1808305740271585E-2</v>
      </c>
      <c r="F816" s="116">
        <v>0.13322302515362061</v>
      </c>
      <c r="G816" s="116">
        <v>0.94197360686817388</v>
      </c>
      <c r="H816" s="116">
        <v>0.60426433471187924</v>
      </c>
      <c r="I816" s="116">
        <v>0.82661122169592427</v>
      </c>
      <c r="J816" s="116">
        <v>0.92093775450960025</v>
      </c>
      <c r="K816" s="94">
        <v>0.51677013473497735</v>
      </c>
      <c r="L816" s="95"/>
      <c r="M816" s="96">
        <v>815</v>
      </c>
      <c r="N816" s="119">
        <v>-0.88693604383512881</v>
      </c>
      <c r="O816" s="119">
        <v>-7.6426655022315895E-2</v>
      </c>
      <c r="P816" s="119">
        <v>-1.3871726561081428</v>
      </c>
      <c r="Q816" s="119">
        <v>-2.2633095909312644</v>
      </c>
      <c r="R816" s="119">
        <v>-1.1112841716785042</v>
      </c>
      <c r="S816" s="119">
        <v>1.5715593232826233</v>
      </c>
      <c r="T816" s="119">
        <v>0.26440049443246239</v>
      </c>
      <c r="U816" s="116">
        <v>0.9408581498662304</v>
      </c>
      <c r="V816" s="116">
        <v>1.4114075061028193</v>
      </c>
      <c r="W816" s="88">
        <v>4.2048881774341462E-2</v>
      </c>
      <c r="X816" s="50"/>
      <c r="Y816" s="89">
        <v>815</v>
      </c>
      <c r="Z816" s="116">
        <f>(幕後結果!$AB$2+幕後結果!$AB$4*幕後結果_最佳化!$N1817)*12/3</f>
        <v>-1.1494661221736806</v>
      </c>
      <c r="AA816" s="116">
        <f>(幕後結果!$AC$2+幕後結果!$AC$4*幕後結果_最佳化!$O1817)*12/3</f>
        <v>-1.5603016912015626</v>
      </c>
      <c r="AB816" s="116">
        <f>(幕後結果!$AD$2+幕後結果!$AD$4*幕後結果_最佳化!$P1817)*12/3</f>
        <v>-1.0137364585847979</v>
      </c>
      <c r="AC816" s="116">
        <f>(幕後結果!$AE$2+幕後結果!$AE$4*幕後結果_最佳化!$Q1817)*12/3</f>
        <v>-1.1464497995309748</v>
      </c>
      <c r="AD816" s="116">
        <f>(幕後結果!$AF$2+幕後結果!$AF$4*幕後結果_最佳化!$R1817)*12/3</f>
        <v>-1.124609860561713</v>
      </c>
      <c r="AE816" s="116">
        <f>(幕後結果!$AG$2+幕後結果!$AG$4*幕後結果_最佳化!$S1817)*12/3</f>
        <v>-0.34225094168373921</v>
      </c>
      <c r="AF816" s="116">
        <f>(幕後結果!$AH$2+幕後結果!$AH$4*幕後結果_最佳化!$T1817)*12/3</f>
        <v>1.0097391897660306</v>
      </c>
      <c r="AG816" s="116">
        <f>(幕後結果!$AI$2+幕後結果!$AI$4*幕後結果_最佳化!$U1817)*12/3</f>
        <v>-0.27353130556121819</v>
      </c>
      <c r="AH816" s="116">
        <f>(幕後結果!$AJ$2+幕後結果!$AJ$4*幕後結果_最佳化!$V1817)*12/3</f>
        <v>0.73959078146818846</v>
      </c>
      <c r="AI816" s="90">
        <f>(幕後結果!$AK$2+幕後結果!$AK$4*幕後結果_最佳化!$W1817)*12/3</f>
        <v>-0.75628177733951507</v>
      </c>
      <c r="AJ816" s="50"/>
      <c r="AK816" s="50"/>
      <c r="AL816" s="50"/>
      <c r="AM816" s="98">
        <v>815</v>
      </c>
      <c r="AN816" s="116">
        <f t="shared" si="157"/>
        <v>9.1226221336034807E-2</v>
      </c>
      <c r="AO816" s="116">
        <f t="shared" si="158"/>
        <v>3.5652839086352035E-2</v>
      </c>
      <c r="AP816" s="116">
        <f t="shared" si="159"/>
        <v>0.10172401519948654</v>
      </c>
      <c r="AQ816" s="116">
        <f t="shared" si="160"/>
        <v>0.175197406435189</v>
      </c>
      <c r="AR816" s="116">
        <f t="shared" si="161"/>
        <v>0.14213334982619116</v>
      </c>
      <c r="AS816" s="116">
        <f t="shared" si="162"/>
        <v>0.17411518388654046</v>
      </c>
      <c r="AT816" s="116">
        <f t="shared" si="163"/>
        <v>2.744953900655132E-2</v>
      </c>
      <c r="AU816" s="116">
        <f t="shared" si="164"/>
        <v>8.5810947063919063E-2</v>
      </c>
      <c r="AV816" s="116">
        <f t="shared" si="165"/>
        <v>7.1265693167725519E-2</v>
      </c>
      <c r="AW816" s="116">
        <f t="shared" si="166"/>
        <v>9.542480499201017E-2</v>
      </c>
      <c r="AX816" s="116">
        <f t="shared" si="167"/>
        <v>1</v>
      </c>
      <c r="AY816" s="116">
        <f>SUMPRODUCT(AN816:AW816,幕後結果_最佳化!$Z$1005:$AI$1005)</f>
        <v>0.13186779161519546</v>
      </c>
      <c r="AZ816" s="116">
        <f>(SUMPRODUCT(AN816:AW816,MMULT(AN816:AW816,幕後結果!$AB$9:$AK$18)))*252</f>
        <v>4.5070749079492101E-2</v>
      </c>
      <c r="BA816" s="116">
        <f t="shared" si="168"/>
        <v>0.21229872604302669</v>
      </c>
      <c r="BB816" s="92">
        <f t="shared" si="169"/>
        <v>0.41906889067796066</v>
      </c>
      <c r="BC816" s="50"/>
      <c r="BD816" s="50"/>
    </row>
    <row r="817" spans="1:56">
      <c r="A817" s="85">
        <v>816</v>
      </c>
      <c r="B817" s="116">
        <v>0.7707083014710594</v>
      </c>
      <c r="C817" s="116">
        <v>0.39855149172720195</v>
      </c>
      <c r="D817" s="116">
        <v>0.26337712664548918</v>
      </c>
      <c r="E817" s="116">
        <v>0.63825355453339516</v>
      </c>
      <c r="F817" s="116">
        <v>0.90038401777018784</v>
      </c>
      <c r="G817" s="116">
        <v>0.65529353384738598</v>
      </c>
      <c r="H817" s="116">
        <v>0.69626430184246124</v>
      </c>
      <c r="I817" s="116">
        <v>0.48264641718313039</v>
      </c>
      <c r="J817" s="116">
        <v>0.57228101789125896</v>
      </c>
      <c r="K817" s="94">
        <v>0.38609828430694648</v>
      </c>
      <c r="L817" s="95"/>
      <c r="M817" s="96">
        <v>816</v>
      </c>
      <c r="N817" s="119">
        <v>0.74118150308430319</v>
      </c>
      <c r="O817" s="119">
        <v>-0.25709817874888752</v>
      </c>
      <c r="P817" s="119">
        <v>-0.63296843916061318</v>
      </c>
      <c r="Q817" s="119">
        <v>0.35379450625994169</v>
      </c>
      <c r="R817" s="119">
        <v>1.2837427973397082</v>
      </c>
      <c r="S817" s="119">
        <v>0.39965188912811173</v>
      </c>
      <c r="T817" s="119">
        <v>0.51368620779004559</v>
      </c>
      <c r="U817" s="116">
        <v>-4.3512708295839538E-2</v>
      </c>
      <c r="V817" s="116">
        <v>0.18218446485776227</v>
      </c>
      <c r="W817" s="88">
        <v>-0.28950289003018614</v>
      </c>
      <c r="X817" s="50"/>
      <c r="Y817" s="89">
        <v>816</v>
      </c>
      <c r="Z817" s="116">
        <f>(幕後結果!$AB$2+幕後結果!$AB$4*幕後結果_最佳化!$N1818)*12/3</f>
        <v>0.87192386438231162</v>
      </c>
      <c r="AA817" s="116">
        <f>(幕後結果!$AC$2+幕後結果!$AC$4*幕後結果_最佳化!$O1818)*12/3</f>
        <v>-1.667821113723001</v>
      </c>
      <c r="AB817" s="116">
        <f>(幕後結果!$AD$2+幕後結果!$AD$4*幕後結果_最佳化!$P1818)*12/3</f>
        <v>0.11137143870924882</v>
      </c>
      <c r="AC817" s="116">
        <f>(幕後結果!$AE$2+幕後結果!$AE$4*幕後結果_最佳化!$Q1818)*12/3</f>
        <v>0.99486504633894601</v>
      </c>
      <c r="AD817" s="116">
        <f>(幕後結果!$AF$2+幕後結果!$AF$4*幕後結果_最佳化!$R1818)*12/3</f>
        <v>0.69465060799295364</v>
      </c>
      <c r="AE817" s="116">
        <f>(幕後結果!$AG$2+幕後結果!$AG$4*幕後結果_最佳化!$S1818)*12/3</f>
        <v>0.9177847366793449</v>
      </c>
      <c r="AF817" s="116">
        <f>(幕後結果!$AH$2+幕後結果!$AH$4*幕後結果_最佳化!$T1818)*12/3</f>
        <v>2.0135859917107135</v>
      </c>
      <c r="AG817" s="116">
        <f>(幕後結果!$AI$2+幕後結果!$AI$4*幕後結果_最佳化!$U1818)*12/3</f>
        <v>-0.26719333327786643</v>
      </c>
      <c r="AH817" s="116">
        <f>(幕後結果!$AJ$2+幕後結果!$AJ$4*幕後結果_最佳化!$V1818)*12/3</f>
        <v>0.45293757821078007</v>
      </c>
      <c r="AI817" s="90">
        <f>(幕後結果!$AK$2+幕後結果!$AK$4*幕後結果_最佳化!$W1818)*12/3</f>
        <v>-0.11546841402396313</v>
      </c>
      <c r="AJ817" s="50"/>
      <c r="AK817" s="50"/>
      <c r="AL817" s="50"/>
      <c r="AM817" s="98">
        <v>816</v>
      </c>
      <c r="AN817" s="116">
        <f t="shared" si="157"/>
        <v>9.4186605731358106E-2</v>
      </c>
      <c r="AO817" s="116">
        <f t="shared" si="158"/>
        <v>0.14143648126365033</v>
      </c>
      <c r="AP817" s="116">
        <f t="shared" si="159"/>
        <v>0.10679424316807756</v>
      </c>
      <c r="AQ817" s="116">
        <f t="shared" si="160"/>
        <v>2.7370511981352911E-3</v>
      </c>
      <c r="AR817" s="116">
        <f t="shared" si="161"/>
        <v>4.2388328579810286E-2</v>
      </c>
      <c r="AS817" s="116">
        <f t="shared" si="162"/>
        <v>0.24596748650511394</v>
      </c>
      <c r="AT817" s="116">
        <f t="shared" si="163"/>
        <v>3.904051905899137E-2</v>
      </c>
      <c r="AU817" s="116">
        <f t="shared" si="164"/>
        <v>1.732999728105929E-2</v>
      </c>
      <c r="AV817" s="116">
        <f t="shared" si="165"/>
        <v>0.18029076184036422</v>
      </c>
      <c r="AW817" s="116">
        <f t="shared" si="166"/>
        <v>0.12982852537343972</v>
      </c>
      <c r="AX817" s="116">
        <f t="shared" si="167"/>
        <v>1.0000000000000002</v>
      </c>
      <c r="AY817" s="116">
        <f>SUMPRODUCT(AN817:AW817,幕後結果_最佳化!$Z$1005:$AI$1005)</f>
        <v>-6.0102833113234624E-2</v>
      </c>
      <c r="AZ817" s="116">
        <f>(SUMPRODUCT(AN817:AW817,MMULT(AN817:AW817,幕後結果!$AB$9:$AK$18)))*252</f>
        <v>5.7274581746377402E-2</v>
      </c>
      <c r="BA817" s="116">
        <f t="shared" si="168"/>
        <v>0.23932108504345664</v>
      </c>
      <c r="BB817" s="92">
        <f t="shared" si="169"/>
        <v>-0.43039598075752944</v>
      </c>
      <c r="BC817" s="50"/>
      <c r="BD817" s="50"/>
    </row>
    <row r="818" spans="1:56">
      <c r="A818" s="85">
        <v>817</v>
      </c>
      <c r="B818" s="116">
        <v>0.41962589618139012</v>
      </c>
      <c r="C818" s="116">
        <v>0.21462167212898109</v>
      </c>
      <c r="D818" s="116">
        <v>0.12660125025277158</v>
      </c>
      <c r="E818" s="116">
        <v>0.56825701278809349</v>
      </c>
      <c r="F818" s="116">
        <v>0.14337189837091557</v>
      </c>
      <c r="G818" s="116">
        <v>9.5238063548864993E-2</v>
      </c>
      <c r="H818" s="116">
        <v>0.72001866388590985</v>
      </c>
      <c r="I818" s="116">
        <v>0.88478784803384469</v>
      </c>
      <c r="J818" s="116">
        <v>0.85085936894354064</v>
      </c>
      <c r="K818" s="94">
        <v>0.8573027458325253</v>
      </c>
      <c r="L818" s="95"/>
      <c r="M818" s="96">
        <v>817</v>
      </c>
      <c r="N818" s="119">
        <v>-0.20285061863496251</v>
      </c>
      <c r="O818" s="119">
        <v>-0.7904871149453615</v>
      </c>
      <c r="P818" s="119">
        <v>-1.1426053085086998</v>
      </c>
      <c r="Q818" s="119">
        <v>0.17193837818360613</v>
      </c>
      <c r="R818" s="119">
        <v>-1.065292033479075</v>
      </c>
      <c r="S818" s="119">
        <v>-1.3091719039302372</v>
      </c>
      <c r="T818" s="119">
        <v>0.5828969525864961</v>
      </c>
      <c r="U818" s="116">
        <v>1.1992665844752199</v>
      </c>
      <c r="V818" s="116">
        <v>1.0401262228889754</v>
      </c>
      <c r="W818" s="88">
        <v>1.0682793769440038</v>
      </c>
      <c r="X818" s="50"/>
      <c r="Y818" s="89">
        <v>817</v>
      </c>
      <c r="Z818" s="116">
        <f>(幕後結果!$AB$2+幕後結果!$AB$4*幕後結果_最佳化!$N1819)*12/3</f>
        <v>-0.30013959101201937</v>
      </c>
      <c r="AA818" s="116">
        <f>(幕後結果!$AC$2+幕後結果!$AC$4*幕後結果_最佳化!$O1819)*12/3</f>
        <v>-2.4848922671585374</v>
      </c>
      <c r="AB818" s="116">
        <f>(幕後結果!$AD$2+幕後結果!$AD$4*幕後結果_最佳化!$P1819)*12/3</f>
        <v>-0.6684442659625166</v>
      </c>
      <c r="AC818" s="116">
        <f>(幕後結果!$AE$2+幕後結果!$AE$4*幕後結果_最佳化!$Q1819)*12/3</f>
        <v>0.5943307282932988</v>
      </c>
      <c r="AD818" s="116">
        <f>(幕後結果!$AF$2+幕後結果!$AF$4*幕後結果_最佳化!$R1819)*12/3</f>
        <v>-0.97227965827023832</v>
      </c>
      <c r="AE818" s="116">
        <f>(幕後結果!$AG$2+幕後結果!$AG$4*幕後結果_最佳化!$S1819)*12/3</f>
        <v>-1.0905326954472194</v>
      </c>
      <c r="AF818" s="116">
        <f>(幕後結果!$AH$2+幕後結果!$AH$4*幕後結果_最佳化!$T1819)*12/3</f>
        <v>1.3849292399716056</v>
      </c>
      <c r="AG818" s="116">
        <f>(幕後結果!$AI$2+幕後結果!$AI$4*幕後結果_最佳化!$U1819)*12/3</f>
        <v>0.24287140206443669</v>
      </c>
      <c r="AH818" s="116">
        <f>(幕後結果!$AJ$2+幕後結果!$AJ$4*幕後結果_最佳化!$V1819)*12/3</f>
        <v>0.59964390738108531</v>
      </c>
      <c r="AI818" s="90">
        <f>(幕後結果!$AK$2+幕後結果!$AK$4*幕後結果_最佳化!$W1819)*12/3</f>
        <v>-0.29021637469812833</v>
      </c>
      <c r="AJ818" s="50"/>
      <c r="AK818" s="50"/>
      <c r="AL818" s="50"/>
      <c r="AM818" s="98">
        <v>817</v>
      </c>
      <c r="AN818" s="116">
        <f t="shared" si="157"/>
        <v>0.13528543615031668</v>
      </c>
      <c r="AO818" s="116">
        <f t="shared" si="158"/>
        <v>0.12801754938995966</v>
      </c>
      <c r="AP818" s="116">
        <f t="shared" si="159"/>
        <v>7.2435205031842864E-2</v>
      </c>
      <c r="AQ818" s="116">
        <f t="shared" si="160"/>
        <v>0.16322736017677245</v>
      </c>
      <c r="AR818" s="116">
        <f t="shared" si="161"/>
        <v>0.13994256180267728</v>
      </c>
      <c r="AS818" s="116">
        <f t="shared" si="162"/>
        <v>8.7535660472877405E-2</v>
      </c>
      <c r="AT818" s="116">
        <f t="shared" si="163"/>
        <v>5.9451088396473395E-2</v>
      </c>
      <c r="AU818" s="116">
        <f t="shared" si="164"/>
        <v>7.8377686190233657E-3</v>
      </c>
      <c r="AV818" s="116">
        <f t="shared" si="165"/>
        <v>6.1421448820922334E-2</v>
      </c>
      <c r="AW818" s="116">
        <f t="shared" si="166"/>
        <v>0.14484592113913458</v>
      </c>
      <c r="AX818" s="116">
        <f t="shared" si="167"/>
        <v>1</v>
      </c>
      <c r="AY818" s="116">
        <f>SUMPRODUCT(AN818:AW818,幕後結果_最佳化!$Z$1005:$AI$1005)</f>
        <v>3.4514074806833037E-2</v>
      </c>
      <c r="AZ818" s="116">
        <f>(SUMPRODUCT(AN818:AW818,MMULT(AN818:AW818,幕後結果!$AB$9:$AK$18)))*252</f>
        <v>4.465967846437429E-2</v>
      </c>
      <c r="BA818" s="116">
        <f t="shared" si="168"/>
        <v>0.21132836644514691</v>
      </c>
      <c r="BB818" s="92">
        <f t="shared" si="169"/>
        <v>-3.9681966667468857E-2</v>
      </c>
      <c r="BC818" s="50"/>
      <c r="BD818" s="50"/>
    </row>
    <row r="819" spans="1:56">
      <c r="A819" s="85">
        <v>818</v>
      </c>
      <c r="B819" s="116">
        <v>7.6282592781740766E-2</v>
      </c>
      <c r="C819" s="116">
        <v>4.1710228450360765E-2</v>
      </c>
      <c r="D819" s="116">
        <v>0.83893370836782744</v>
      </c>
      <c r="E819" s="116">
        <v>3.5446369565037328E-2</v>
      </c>
      <c r="F819" s="116">
        <v>0.60162782740597631</v>
      </c>
      <c r="G819" s="116">
        <v>0.2889001931701034</v>
      </c>
      <c r="H819" s="116">
        <v>0.59448766017895327</v>
      </c>
      <c r="I819" s="116">
        <v>0.48452524170214684</v>
      </c>
      <c r="J819" s="116">
        <v>0.80510826308309102</v>
      </c>
      <c r="K819" s="94">
        <v>0.79620883909972773</v>
      </c>
      <c r="L819" s="95"/>
      <c r="M819" s="96">
        <v>818</v>
      </c>
      <c r="N819" s="119">
        <v>-1.4305292200714153</v>
      </c>
      <c r="O819" s="119">
        <v>-1.7311755604770176</v>
      </c>
      <c r="P819" s="119">
        <v>0.99008498188345373</v>
      </c>
      <c r="Q819" s="119">
        <v>-1.8061639180809355</v>
      </c>
      <c r="R819" s="119">
        <v>0.25756279654180114</v>
      </c>
      <c r="S819" s="119">
        <v>-0.55660053767725959</v>
      </c>
      <c r="T819" s="119">
        <v>0.23910433599884492</v>
      </c>
      <c r="U819" s="116">
        <v>-3.879919907054459E-2</v>
      </c>
      <c r="V819" s="116">
        <v>0.86001010218671436</v>
      </c>
      <c r="W819" s="88">
        <v>0.82815571172611435</v>
      </c>
      <c r="X819" s="50"/>
      <c r="Y819" s="89">
        <v>818</v>
      </c>
      <c r="Z819" s="116">
        <f>(幕後結果!$AB$2+幕後結果!$AB$4*幕後結果_最佳化!$N1820)*12/3</f>
        <v>-1.8243644458747343</v>
      </c>
      <c r="AA819" s="116">
        <f>(幕後結果!$AC$2+幕後結果!$AC$4*幕後結果_最佳化!$O1820)*12/3</f>
        <v>-3.8878964931919651</v>
      </c>
      <c r="AB819" s="116">
        <f>(幕後結果!$AD$2+幕後結果!$AD$4*幕後結果_最佳化!$P1820)*12/3</f>
        <v>0.71305481096651613</v>
      </c>
      <c r="AC819" s="116">
        <f>(幕後結果!$AE$2+幕後結果!$AE$4*幕後結果_最佳化!$Q1820)*12/3</f>
        <v>-0.57323028704541845</v>
      </c>
      <c r="AD819" s="116">
        <f>(幕後結果!$AF$2+幕後結果!$AF$4*幕後結果_最佳化!$R1820)*12/3</f>
        <v>-9.5894652208290521E-2</v>
      </c>
      <c r="AE819" s="116">
        <f>(幕後結果!$AG$2+幕後結果!$AG$4*幕後結果_最佳化!$S1820)*12/3</f>
        <v>-1.6119557684498067</v>
      </c>
      <c r="AF819" s="116">
        <f>(幕後結果!$AH$2+幕後結果!$AH$4*幕後結果_最佳化!$T1820)*12/3</f>
        <v>1.4230540733952273</v>
      </c>
      <c r="AG819" s="116">
        <f>(幕後結果!$AI$2+幕後結果!$AI$4*幕後結果_最佳化!$U1820)*12/3</f>
        <v>-1.4830426598362092</v>
      </c>
      <c r="AH819" s="116">
        <f>(幕後結果!$AJ$2+幕後結果!$AJ$4*幕後結果_最佳化!$V1820)*12/3</f>
        <v>1.2107323080672902E-2</v>
      </c>
      <c r="AI819" s="90">
        <f>(幕後結果!$AK$2+幕後結果!$AK$4*幕後結果_最佳化!$W1820)*12/3</f>
        <v>-0.67864217768627666</v>
      </c>
      <c r="AJ819" s="50"/>
      <c r="AK819" s="50"/>
      <c r="AL819" s="50"/>
      <c r="AM819" s="98">
        <v>818</v>
      </c>
      <c r="AN819" s="116">
        <f t="shared" si="157"/>
        <v>1.5009490374861495E-2</v>
      </c>
      <c r="AO819" s="116">
        <f t="shared" si="158"/>
        <v>1.3986260062783251E-2</v>
      </c>
      <c r="AP819" s="116">
        <f t="shared" si="159"/>
        <v>6.5737099192542711E-2</v>
      </c>
      <c r="AQ819" s="116">
        <f t="shared" si="160"/>
        <v>7.8176259872995521E-2</v>
      </c>
      <c r="AR819" s="116">
        <f t="shared" si="161"/>
        <v>2.0184192455604402E-2</v>
      </c>
      <c r="AS819" s="116">
        <f t="shared" si="162"/>
        <v>0.30383347418250911</v>
      </c>
      <c r="AT819" s="116">
        <f t="shared" si="163"/>
        <v>1.0597002823918287E-4</v>
      </c>
      <c r="AU819" s="116">
        <f t="shared" si="164"/>
        <v>0.33280158650416553</v>
      </c>
      <c r="AV819" s="116">
        <f t="shared" si="165"/>
        <v>0.11007646957814758</v>
      </c>
      <c r="AW819" s="116">
        <f t="shared" si="166"/>
        <v>6.0089197748151232E-2</v>
      </c>
      <c r="AX819" s="116">
        <f t="shared" si="167"/>
        <v>1</v>
      </c>
      <c r="AY819" s="116">
        <f>SUMPRODUCT(AN819:AW819,幕後結果_最佳化!$Z$1005:$AI$1005)</f>
        <v>-0.1075513943280987</v>
      </c>
      <c r="AZ819" s="116">
        <f>(SUMPRODUCT(AN819:AW819,MMULT(AN819:AW819,幕後結果!$AB$9:$AK$18)))*252</f>
        <v>7.4038430695088253E-2</v>
      </c>
      <c r="BA819" s="116">
        <f t="shared" si="168"/>
        <v>0.27210003802845795</v>
      </c>
      <c r="BB819" s="92">
        <f t="shared" si="169"/>
        <v>-0.55292676700164056</v>
      </c>
      <c r="BC819" s="50"/>
      <c r="BD819" s="50"/>
    </row>
    <row r="820" spans="1:56">
      <c r="A820" s="85">
        <v>819</v>
      </c>
      <c r="B820" s="116">
        <v>0.86053114924858121</v>
      </c>
      <c r="C820" s="116">
        <v>0.85342047975426949</v>
      </c>
      <c r="D820" s="116">
        <v>0.67514978423505667</v>
      </c>
      <c r="E820" s="116">
        <v>0.48455870502713871</v>
      </c>
      <c r="F820" s="116">
        <v>0.28790437591589568</v>
      </c>
      <c r="G820" s="116">
        <v>0.42155484172529478</v>
      </c>
      <c r="H820" s="116">
        <v>4.5726385676885473E-2</v>
      </c>
      <c r="I820" s="116">
        <v>0.4067627033857657</v>
      </c>
      <c r="J820" s="116">
        <v>0.7852493748900562</v>
      </c>
      <c r="K820" s="94">
        <v>2.1141873795230026E-2</v>
      </c>
      <c r="L820" s="95"/>
      <c r="M820" s="96">
        <v>819</v>
      </c>
      <c r="N820" s="119">
        <v>1.0827087893548415</v>
      </c>
      <c r="O820" s="119">
        <v>1.0512167748479069</v>
      </c>
      <c r="P820" s="119">
        <v>0.45417839556552364</v>
      </c>
      <c r="Q820" s="119">
        <v>-3.8715255931155233E-2</v>
      </c>
      <c r="R820" s="119">
        <v>-0.55951726476696195</v>
      </c>
      <c r="S820" s="119">
        <v>-0.19791740866214985</v>
      </c>
      <c r="T820" s="119">
        <v>-1.6877836287603827</v>
      </c>
      <c r="U820" s="116">
        <v>-0.23588049138782113</v>
      </c>
      <c r="V820" s="116">
        <v>0.79004540794484501</v>
      </c>
      <c r="W820" s="88">
        <v>-2.0307166378374775</v>
      </c>
      <c r="X820" s="50"/>
      <c r="Y820" s="89">
        <v>819</v>
      </c>
      <c r="Z820" s="116">
        <f>(幕後結果!$AB$2+幕後結果!$AB$4*幕後結果_最佳化!$N1821)*12/3</f>
        <v>1.2959472021991298</v>
      </c>
      <c r="AA820" s="116">
        <f>(幕後結果!$AC$2+幕後結果!$AC$4*幕後結果_最佳化!$O1821)*12/3</f>
        <v>0.16480592821665763</v>
      </c>
      <c r="AB820" s="116">
        <f>(幕後結果!$AD$2+幕後結果!$AD$4*幕後結果_最佳化!$P1821)*12/3</f>
        <v>1.2885213034183394</v>
      </c>
      <c r="AC820" s="116">
        <f>(幕後結果!$AE$2+幕後結果!$AE$4*幕後結果_最佳化!$Q1821)*12/3</f>
        <v>1.2132294225236431</v>
      </c>
      <c r="AD820" s="116">
        <f>(幕後結果!$AF$2+幕後結果!$AF$4*幕後結果_最佳化!$R1821)*12/3</f>
        <v>-0.34127866750218255</v>
      </c>
      <c r="AE820" s="116">
        <f>(幕後結果!$AG$2+幕後結果!$AG$4*幕後結果_最佳化!$S1821)*12/3</f>
        <v>0.69618492544443589</v>
      </c>
      <c r="AF820" s="116">
        <f>(幕後結果!$AH$2+幕後結果!$AH$4*幕後結果_最佳化!$T1821)*12/3</f>
        <v>-0.22462892156236069</v>
      </c>
      <c r="AG820" s="116">
        <f>(幕後結果!$AI$2+幕後結果!$AI$4*幕後結果_最佳化!$U1821)*12/3</f>
        <v>-0.74252619370734185</v>
      </c>
      <c r="AH820" s="116">
        <f>(幕後結果!$AJ$2+幕後結果!$AJ$4*幕後結果_最佳化!$V1821)*12/3</f>
        <v>0.86348270631944812</v>
      </c>
      <c r="AI820" s="90">
        <f>(幕後結果!$AK$2+幕後結果!$AK$4*幕後結果_最佳化!$W1821)*12/3</f>
        <v>-1.1393826561901517</v>
      </c>
      <c r="AJ820" s="50"/>
      <c r="AK820" s="50"/>
      <c r="AL820" s="50"/>
      <c r="AM820" s="98">
        <v>819</v>
      </c>
      <c r="AN820" s="116">
        <f t="shared" si="157"/>
        <v>0.14359299633395847</v>
      </c>
      <c r="AO820" s="116">
        <f t="shared" si="158"/>
        <v>7.6706180361952009E-2</v>
      </c>
      <c r="AP820" s="116">
        <f t="shared" si="159"/>
        <v>7.8586767384157374E-2</v>
      </c>
      <c r="AQ820" s="116">
        <f t="shared" si="160"/>
        <v>7.648044610995304E-2</v>
      </c>
      <c r="AR820" s="116">
        <f t="shared" si="161"/>
        <v>8.2428643884673095E-2</v>
      </c>
      <c r="AS820" s="116">
        <f t="shared" si="162"/>
        <v>0.15263053401186494</v>
      </c>
      <c r="AT820" s="116">
        <f t="shared" si="163"/>
        <v>0.18554168420243031</v>
      </c>
      <c r="AU820" s="116">
        <f t="shared" si="164"/>
        <v>4.8388495351091479E-2</v>
      </c>
      <c r="AV820" s="116">
        <f t="shared" si="165"/>
        <v>0.13473794920497645</v>
      </c>
      <c r="AW820" s="116">
        <f t="shared" si="166"/>
        <v>2.0906303154942921E-2</v>
      </c>
      <c r="AX820" s="116">
        <f t="shared" si="167"/>
        <v>1.0000000000000002</v>
      </c>
      <c r="AY820" s="116">
        <f>SUMPRODUCT(AN820:AW820,幕後結果_最佳化!$Z$1005:$AI$1005)</f>
        <v>0.22801939723568765</v>
      </c>
      <c r="AZ820" s="116">
        <f>(SUMPRODUCT(AN820:AW820,MMULT(AN820:AW820,幕後結果!$AB$9:$AK$18)))*252</f>
        <v>4.9445010004657029E-2</v>
      </c>
      <c r="BA820" s="116">
        <f t="shared" si="168"/>
        <v>0.22236233944770645</v>
      </c>
      <c r="BB820" s="92">
        <f t="shared" si="169"/>
        <v>0.8325123656077682</v>
      </c>
      <c r="BC820" s="50"/>
      <c r="BD820" s="50"/>
    </row>
    <row r="821" spans="1:56">
      <c r="A821" s="85">
        <v>820</v>
      </c>
      <c r="B821" s="116">
        <v>0.90756970834919781</v>
      </c>
      <c r="C821" s="116">
        <v>0.7174678350781043</v>
      </c>
      <c r="D821" s="116">
        <v>0.70043152620965587</v>
      </c>
      <c r="E821" s="116">
        <v>0.70412602452059736</v>
      </c>
      <c r="F821" s="116">
        <v>0.61580455735168327</v>
      </c>
      <c r="G821" s="116">
        <v>0.94812060746179583</v>
      </c>
      <c r="H821" s="116">
        <v>0.79573335735761597</v>
      </c>
      <c r="I821" s="116">
        <v>0.24996577641021345</v>
      </c>
      <c r="J821" s="116">
        <v>0.9266777022981485</v>
      </c>
      <c r="K821" s="94">
        <v>0.22550902262271633</v>
      </c>
      <c r="L821" s="95"/>
      <c r="M821" s="96">
        <v>820</v>
      </c>
      <c r="N821" s="119">
        <v>1.3259369478086582</v>
      </c>
      <c r="O821" s="119">
        <v>0.57533562875697741</v>
      </c>
      <c r="P821" s="119">
        <v>0.52564203119691777</v>
      </c>
      <c r="Q821" s="119">
        <v>0.53630474617473611</v>
      </c>
      <c r="R821" s="119">
        <v>0.29448033851630073</v>
      </c>
      <c r="S821" s="119">
        <v>1.6268978952774433</v>
      </c>
      <c r="T821" s="119">
        <v>0.82647748426807754</v>
      </c>
      <c r="U821" s="116">
        <v>-0.67459745112769487</v>
      </c>
      <c r="V821" s="116">
        <v>1.4514859369096216</v>
      </c>
      <c r="W821" s="88">
        <v>-0.75371887562818651</v>
      </c>
      <c r="X821" s="50"/>
      <c r="Y821" s="89">
        <v>820</v>
      </c>
      <c r="Z821" s="116">
        <f>(幕後結果!$AB$2+幕後結果!$AB$4*幕後結果_最佳化!$N1822)*12/3</f>
        <v>1.5979272188614828</v>
      </c>
      <c r="AA821" s="116">
        <f>(幕後結果!$AC$2+幕後結果!$AC$4*幕後結果_最佳化!$O1822)*12/3</f>
        <v>-0.46986009953912511</v>
      </c>
      <c r="AB821" s="116">
        <f>(幕後結果!$AD$2+幕後結果!$AD$4*幕後結果_最佳化!$P1822)*12/3</f>
        <v>1.3753279022406142</v>
      </c>
      <c r="AC821" s="116">
        <f>(幕後結果!$AE$2+幕後結果!$AE$4*幕後結果_最佳化!$Q1822)*12/3</f>
        <v>1.5792029053688161</v>
      </c>
      <c r="AD821" s="116">
        <f>(幕後結果!$AF$2+幕後結果!$AF$4*幕後結果_最佳化!$R1822)*12/3</f>
        <v>0.22617787924522795</v>
      </c>
      <c r="AE821" s="116">
        <f>(幕後結果!$AG$2+幕後結果!$AG$4*幕後結果_最佳化!$S1822)*12/3</f>
        <v>2.3700915362456896</v>
      </c>
      <c r="AF821" s="116">
        <f>(幕後結果!$AH$2+幕後結果!$AH$4*幕後結果_最佳化!$T1822)*12/3</f>
        <v>2.220810059639541</v>
      </c>
      <c r="AG821" s="116">
        <f>(幕後結果!$AI$2+幕後結果!$AI$4*幕後結果_最佳化!$U1822)*12/3</f>
        <v>-0.8589533615979601</v>
      </c>
      <c r="AH821" s="116">
        <f>(幕後結果!$AJ$2+幕後結果!$AJ$4*幕後結果_最佳化!$V1822)*12/3</f>
        <v>1.7361335018735282</v>
      </c>
      <c r="AI821" s="90">
        <f>(幕後結果!$AK$2+幕後結果!$AK$4*幕後結果_最佳化!$W1822)*12/3</f>
        <v>-8.0714393379817007E-2</v>
      </c>
      <c r="AJ821" s="50"/>
      <c r="AK821" s="50"/>
      <c r="AL821" s="50"/>
      <c r="AM821" s="98">
        <v>820</v>
      </c>
      <c r="AN821" s="116">
        <f t="shared" si="157"/>
        <v>6.6471179706931394E-2</v>
      </c>
      <c r="AO821" s="116">
        <f t="shared" si="158"/>
        <v>0.15913814118875086</v>
      </c>
      <c r="AP821" s="116">
        <f t="shared" si="159"/>
        <v>0.17061701004797858</v>
      </c>
      <c r="AQ821" s="116">
        <f t="shared" si="160"/>
        <v>0.112534707782931</v>
      </c>
      <c r="AR821" s="116">
        <f t="shared" si="161"/>
        <v>5.7967032459292821E-2</v>
      </c>
      <c r="AS821" s="116">
        <f t="shared" si="162"/>
        <v>0.16606753473302516</v>
      </c>
      <c r="AT821" s="116">
        <f t="shared" si="163"/>
        <v>6.2939199086701855E-2</v>
      </c>
      <c r="AU821" s="116">
        <f t="shared" si="164"/>
        <v>9.2626998383353643E-2</v>
      </c>
      <c r="AV821" s="116">
        <f t="shared" si="165"/>
        <v>3.9139057304883311E-2</v>
      </c>
      <c r="AW821" s="116">
        <f t="shared" si="166"/>
        <v>7.2499139306151525E-2</v>
      </c>
      <c r="AX821" s="116">
        <f t="shared" si="167"/>
        <v>1.0000000000000002</v>
      </c>
      <c r="AY821" s="116">
        <f>SUMPRODUCT(AN821:AW821,幕後結果_最佳化!$Z$1005:$AI$1005)</f>
        <v>-1.4699433694233124E-2</v>
      </c>
      <c r="AZ821" s="116">
        <f>(SUMPRODUCT(AN821:AW821,MMULT(AN821:AW821,幕後結果!$AB$9:$AK$18)))*252</f>
        <v>5.2403647518141548E-2</v>
      </c>
      <c r="BA821" s="116">
        <f t="shared" si="168"/>
        <v>0.2289184298350431</v>
      </c>
      <c r="BB821" s="92">
        <f t="shared" si="169"/>
        <v>-0.25161553718387303</v>
      </c>
      <c r="BC821" s="50"/>
      <c r="BD821" s="50"/>
    </row>
    <row r="822" spans="1:56">
      <c r="A822" s="85">
        <v>821</v>
      </c>
      <c r="B822" s="116">
        <v>0.77632084125906586</v>
      </c>
      <c r="C822" s="116">
        <v>0.33797078395109348</v>
      </c>
      <c r="D822" s="116">
        <v>0.34917930752609316</v>
      </c>
      <c r="E822" s="116">
        <v>0.55703092990636671</v>
      </c>
      <c r="F822" s="116">
        <v>2.8468672943657847E-2</v>
      </c>
      <c r="G822" s="116">
        <v>0.549295339394958</v>
      </c>
      <c r="H822" s="116">
        <v>0.78639142797605532</v>
      </c>
      <c r="I822" s="116">
        <v>0.92878232825759821</v>
      </c>
      <c r="J822" s="116">
        <v>0.80710512615380514</v>
      </c>
      <c r="K822" s="94">
        <v>0.91907332990296076</v>
      </c>
      <c r="L822" s="95"/>
      <c r="M822" s="96">
        <v>821</v>
      </c>
      <c r="N822" s="119">
        <v>0.75982647148896842</v>
      </c>
      <c r="O822" s="119">
        <v>-0.41800758999498916</v>
      </c>
      <c r="P822" s="119">
        <v>-0.38753711297224291</v>
      </c>
      <c r="Q822" s="119">
        <v>0.14344576656599606</v>
      </c>
      <c r="R822" s="119">
        <v>-1.9037914854319378</v>
      </c>
      <c r="S822" s="119">
        <v>0.12388122183735793</v>
      </c>
      <c r="T822" s="119">
        <v>0.79396270378492728</v>
      </c>
      <c r="U822" s="116">
        <v>1.4667820893188541</v>
      </c>
      <c r="V822" s="116">
        <v>0.8672779271651393</v>
      </c>
      <c r="W822" s="88">
        <v>1.3988654325203893</v>
      </c>
      <c r="X822" s="50"/>
      <c r="Y822" s="89">
        <v>821</v>
      </c>
      <c r="Z822" s="116">
        <f>(幕後結果!$AB$2+幕後結果!$AB$4*幕後結果_最佳化!$N1823)*12/3</f>
        <v>0.89507253230506334</v>
      </c>
      <c r="AA822" s="116">
        <f>(幕後結果!$AC$2+幕後結果!$AC$4*幕後結果_最佳化!$O1823)*12/3</f>
        <v>-1.8879460477219403</v>
      </c>
      <c r="AB822" s="116">
        <f>(幕後結果!$AD$2+幕後結果!$AD$4*幕後結果_最佳化!$P1823)*12/3</f>
        <v>0.31317435800336674</v>
      </c>
      <c r="AC822" s="116">
        <f>(幕後結果!$AE$2+幕後結果!$AE$4*幕後結果_最佳化!$Q1823)*12/3</f>
        <v>0.87345664797442524</v>
      </c>
      <c r="AD822" s="116">
        <f>(幕後結果!$AF$2+幕後結果!$AF$4*幕後結果_最佳化!$R1823)*12/3</f>
        <v>-1.4611662111500399</v>
      </c>
      <c r="AE822" s="116">
        <f>(幕後結果!$AG$2+幕後結果!$AG$4*幕後結果_最佳化!$S1823)*12/3</f>
        <v>0.29794497667668385</v>
      </c>
      <c r="AF822" s="116">
        <f>(幕後結果!$AH$2+幕後結果!$AH$4*幕後結果_最佳化!$T1823)*12/3</f>
        <v>1.6027448154671784</v>
      </c>
      <c r="AG822" s="116">
        <f>(幕後結果!$AI$2+幕後結果!$AI$4*幕後結果_最佳化!$U1823)*12/3</f>
        <v>0.94327723845514699</v>
      </c>
      <c r="AH822" s="116">
        <f>(幕後結果!$AJ$2+幕後結果!$AJ$4*幕後結果_最佳化!$V1823)*12/3</f>
        <v>0.86236031826772885</v>
      </c>
      <c r="AI822" s="90">
        <f>(幕後結果!$AK$2+幕後結果!$AK$4*幕後結果_最佳化!$W1823)*12/3</f>
        <v>0.10866150329659224</v>
      </c>
      <c r="AJ822" s="50"/>
      <c r="AK822" s="50"/>
      <c r="AL822" s="50"/>
      <c r="AM822" s="98">
        <v>821</v>
      </c>
      <c r="AN822" s="116">
        <f t="shared" si="157"/>
        <v>0.11186845410259533</v>
      </c>
      <c r="AO822" s="116">
        <f t="shared" si="158"/>
        <v>4.5975757649905334E-4</v>
      </c>
      <c r="AP822" s="116">
        <f t="shared" si="159"/>
        <v>9.7808236993323999E-2</v>
      </c>
      <c r="AQ822" s="116">
        <f t="shared" si="160"/>
        <v>0.15383656835911211</v>
      </c>
      <c r="AR822" s="116">
        <f t="shared" si="161"/>
        <v>0.12620583718876088</v>
      </c>
      <c r="AS822" s="116">
        <f t="shared" si="162"/>
        <v>0.13391494122643305</v>
      </c>
      <c r="AT822" s="116">
        <f t="shared" si="163"/>
        <v>0.1425742776910606</v>
      </c>
      <c r="AU822" s="116">
        <f t="shared" si="164"/>
        <v>0.15931523778597872</v>
      </c>
      <c r="AV822" s="116">
        <f t="shared" si="165"/>
        <v>5.1797264171141E-2</v>
      </c>
      <c r="AW822" s="116">
        <f t="shared" si="166"/>
        <v>2.221942490509534E-2</v>
      </c>
      <c r="AX822" s="116">
        <f t="shared" si="167"/>
        <v>1.0000000000000002</v>
      </c>
      <c r="AY822" s="116">
        <f>SUMPRODUCT(AN822:AW822,幕後結果_最佳化!$Z$1005:$AI$1005)</f>
        <v>0.24488294623337364</v>
      </c>
      <c r="AZ822" s="116">
        <f>(SUMPRODUCT(AN822:AW822,MMULT(AN822:AW822,幕後結果!$AB$9:$AK$18)))*252</f>
        <v>4.7781639692490503E-2</v>
      </c>
      <c r="BA822" s="116">
        <f t="shared" si="168"/>
        <v>0.21859011801197809</v>
      </c>
      <c r="BB822" s="92">
        <f t="shared" si="169"/>
        <v>0.92402597185251345</v>
      </c>
      <c r="BC822" s="50"/>
      <c r="BD822" s="50"/>
    </row>
    <row r="823" spans="1:56">
      <c r="A823" s="85">
        <v>822</v>
      </c>
      <c r="B823" s="116">
        <v>0.21912097128311614</v>
      </c>
      <c r="C823" s="116">
        <v>0.96381626472886439</v>
      </c>
      <c r="D823" s="116">
        <v>0.71284229402589538</v>
      </c>
      <c r="E823" s="116">
        <v>0.29203216538898569</v>
      </c>
      <c r="F823" s="116">
        <v>0.24247401215499798</v>
      </c>
      <c r="G823" s="116">
        <v>0.15364220298915066</v>
      </c>
      <c r="H823" s="116">
        <v>2.5294442908970538E-2</v>
      </c>
      <c r="I823" s="116">
        <v>0.16304378176043932</v>
      </c>
      <c r="J823" s="116">
        <v>0.23163843242512483</v>
      </c>
      <c r="K823" s="94">
        <v>0.69736666717307005</v>
      </c>
      <c r="L823" s="95"/>
      <c r="M823" s="96">
        <v>822</v>
      </c>
      <c r="N823" s="119">
        <v>-0.77516537964291443</v>
      </c>
      <c r="O823" s="119">
        <v>1.7967994070838971</v>
      </c>
      <c r="P823" s="119">
        <v>0.56170737027322393</v>
      </c>
      <c r="Q823" s="119">
        <v>-0.54745768968028963</v>
      </c>
      <c r="R823" s="119">
        <v>-0.69836649478687607</v>
      </c>
      <c r="S823" s="119">
        <v>-1.020936750627877</v>
      </c>
      <c r="T823" s="119">
        <v>-1.9549507312195564</v>
      </c>
      <c r="U823" s="116">
        <v>-0.98202493617191844</v>
      </c>
      <c r="V823" s="116">
        <v>-0.73346172377119134</v>
      </c>
      <c r="W823" s="88">
        <v>0.51684170311851962</v>
      </c>
      <c r="X823" s="50"/>
      <c r="Y823" s="89">
        <v>822</v>
      </c>
      <c r="Z823" s="116">
        <f>(幕後結果!$AB$2+幕後結果!$AB$4*幕後結果_最佳化!$N1824)*12/3</f>
        <v>-1.0106972096855487</v>
      </c>
      <c r="AA823" s="116">
        <f>(幕後結果!$AC$2+幕後結果!$AC$4*幕後結果_最佳化!$O1824)*12/3</f>
        <v>1.0308516348903434</v>
      </c>
      <c r="AB823" s="116">
        <f>(幕後結果!$AD$2+幕後結果!$AD$4*幕後結果_最佳化!$P1824)*12/3</f>
        <v>0.89780394274108188</v>
      </c>
      <c r="AC823" s="116">
        <f>(幕後結果!$AE$2+幕後結果!$AE$4*幕後結果_最佳化!$Q1824)*12/3</f>
        <v>0.88800157473344321</v>
      </c>
      <c r="AD823" s="116">
        <f>(幕後結果!$AF$2+幕後結果!$AF$4*幕後結果_最佳化!$R1824)*12/3</f>
        <v>-0.31327496635649377</v>
      </c>
      <c r="AE823" s="116">
        <f>(幕後結果!$AG$2+幕後結果!$AG$4*幕後結果_最佳化!$S1824)*12/3</f>
        <v>-0.382097439938135</v>
      </c>
      <c r="AF823" s="116">
        <f>(幕後結果!$AH$2+幕後結果!$AH$4*幕後結果_最佳化!$T1824)*12/3</f>
        <v>-0.83820964121491015</v>
      </c>
      <c r="AG823" s="116">
        <f>(幕後結果!$AI$2+幕後結果!$AI$4*幕後結果_最佳化!$U1824)*12/3</f>
        <v>-2.641547005817996</v>
      </c>
      <c r="AH823" s="116">
        <f>(幕後結果!$AJ$2+幕後結果!$AJ$4*幕後結果_最佳化!$V1824)*12/3</f>
        <v>-0.45605035010880646</v>
      </c>
      <c r="AI823" s="90">
        <f>(幕後結果!$AK$2+幕後結果!$AK$4*幕後結果_最佳化!$W1824)*12/3</f>
        <v>-0.55893377136099387</v>
      </c>
      <c r="AJ823" s="50"/>
      <c r="AK823" s="50"/>
      <c r="AL823" s="50"/>
      <c r="AM823" s="98">
        <v>822</v>
      </c>
      <c r="AN823" s="116">
        <f t="shared" si="157"/>
        <v>0.18658114933225389</v>
      </c>
      <c r="AO823" s="116">
        <f t="shared" si="158"/>
        <v>7.9616255934925884E-2</v>
      </c>
      <c r="AP823" s="116">
        <f t="shared" si="159"/>
        <v>5.424956673798826E-2</v>
      </c>
      <c r="AQ823" s="116">
        <f t="shared" si="160"/>
        <v>0.12784570417955865</v>
      </c>
      <c r="AR823" s="116">
        <f t="shared" si="161"/>
        <v>0.18010818024915867</v>
      </c>
      <c r="AS823" s="116">
        <f t="shared" si="162"/>
        <v>0.14062975287234777</v>
      </c>
      <c r="AT823" s="116">
        <f t="shared" si="163"/>
        <v>2.7830841274569685E-2</v>
      </c>
      <c r="AU823" s="116">
        <f t="shared" si="164"/>
        <v>3.1195717440839375E-3</v>
      </c>
      <c r="AV823" s="116">
        <f t="shared" si="165"/>
        <v>0.17280445052371377</v>
      </c>
      <c r="AW823" s="116">
        <f t="shared" si="166"/>
        <v>2.7214527151399371E-2</v>
      </c>
      <c r="AX823" s="116">
        <f t="shared" si="167"/>
        <v>0.99999999999999989</v>
      </c>
      <c r="AY823" s="116">
        <f>SUMPRODUCT(AN823:AW823,幕後結果_最佳化!$Z$1005:$AI$1005)</f>
        <v>0.10450744715297619</v>
      </c>
      <c r="AZ823" s="116">
        <f>(SUMPRODUCT(AN823:AW823,MMULT(AN823:AW823,幕後結果!$AB$9:$AK$18)))*252</f>
        <v>4.9220497546321594E-2</v>
      </c>
      <c r="BA823" s="116">
        <f t="shared" si="168"/>
        <v>0.2218569303545003</v>
      </c>
      <c r="BB823" s="92">
        <f t="shared" si="169"/>
        <v>0.27768998270432665</v>
      </c>
      <c r="BC823" s="50"/>
      <c r="BD823" s="50"/>
    </row>
    <row r="824" spans="1:56">
      <c r="A824" s="85">
        <v>823</v>
      </c>
      <c r="B824" s="116">
        <v>0.76981972344656979</v>
      </c>
      <c r="C824" s="116">
        <v>0.70145781720659395</v>
      </c>
      <c r="D824" s="116">
        <v>3.8340353227615198E-2</v>
      </c>
      <c r="E824" s="116">
        <v>0.1183936922856037</v>
      </c>
      <c r="F824" s="116">
        <v>0.13789940634013464</v>
      </c>
      <c r="G824" s="116">
        <v>0.89048866484615097</v>
      </c>
      <c r="H824" s="116">
        <v>0.62668128786043464</v>
      </c>
      <c r="I824" s="116">
        <v>0.12144150972789247</v>
      </c>
      <c r="J824" s="116">
        <v>0.96899743039944375</v>
      </c>
      <c r="K824" s="94">
        <v>0.92389462695516156</v>
      </c>
      <c r="L824" s="95"/>
      <c r="M824" s="96">
        <v>823</v>
      </c>
      <c r="N824" s="119">
        <v>0.73825327706852351</v>
      </c>
      <c r="O824" s="119">
        <v>0.52859797465228542</v>
      </c>
      <c r="P824" s="119">
        <v>-1.7702788086979968</v>
      </c>
      <c r="Q824" s="119">
        <v>-1.1830549142272164</v>
      </c>
      <c r="R824" s="119">
        <v>-1.0898055408860305</v>
      </c>
      <c r="S824" s="119">
        <v>1.2291310630475454</v>
      </c>
      <c r="T824" s="119">
        <v>0.32307634515771122</v>
      </c>
      <c r="U824" s="116">
        <v>-1.1678109767047753</v>
      </c>
      <c r="V824" s="116">
        <v>1.866258991753784</v>
      </c>
      <c r="W824" s="88">
        <v>1.4317661908605648</v>
      </c>
      <c r="X824" s="50"/>
      <c r="Y824" s="89">
        <v>823</v>
      </c>
      <c r="Z824" s="116">
        <f>(幕後結果!$AB$2+幕後結果!$AB$4*幕後結果_最佳化!$N1825)*12/3</f>
        <v>0.86828832421024638</v>
      </c>
      <c r="AA824" s="116">
        <f>(幕後結果!$AC$2+幕後結果!$AC$4*幕後結果_最佳化!$O1825)*12/3</f>
        <v>-0.58532893443940615</v>
      </c>
      <c r="AB824" s="116">
        <f>(幕後結果!$AD$2+幕後結果!$AD$4*幕後結果_最佳化!$P1825)*12/3</f>
        <v>-0.7945601634134537</v>
      </c>
      <c r="AC824" s="116">
        <f>(幕後結果!$AE$2+幕後結果!$AE$4*幕後結果_最佳化!$Q1825)*12/3</f>
        <v>-0.25192389204541232</v>
      </c>
      <c r="AD824" s="116">
        <f>(幕後結果!$AF$2+幕後結果!$AF$4*幕後結果_最佳化!$R1825)*12/3</f>
        <v>-1.0534960255843933</v>
      </c>
      <c r="AE824" s="116">
        <f>(幕後結果!$AG$2+幕後結果!$AG$4*幕後結果_最佳化!$S1825)*12/3</f>
        <v>0.43628273879385238</v>
      </c>
      <c r="AF824" s="116">
        <f>(幕後結果!$AH$2+幕後結果!$AH$4*幕後結果_最佳化!$T1825)*12/3</f>
        <v>1.3140191084138206</v>
      </c>
      <c r="AG824" s="116">
        <f>(幕後結果!$AI$2+幕後結果!$AI$4*幕後結果_最佳化!$U1825)*12/3</f>
        <v>-1.9375953360280753</v>
      </c>
      <c r="AH824" s="116">
        <f>(幕後結果!$AJ$2+幕後結果!$AJ$4*幕後結果_最佳化!$V1825)*12/3</f>
        <v>1.3233263957043315</v>
      </c>
      <c r="AI824" s="90">
        <f>(幕後結果!$AK$2+幕後結果!$AK$4*幕後結果_最佳化!$W1825)*12/3</f>
        <v>0.31168786922601849</v>
      </c>
      <c r="AJ824" s="50"/>
      <c r="AK824" s="50"/>
      <c r="AL824" s="50"/>
      <c r="AM824" s="98">
        <v>823</v>
      </c>
      <c r="AN824" s="116">
        <f t="shared" si="157"/>
        <v>0.14998469119911589</v>
      </c>
      <c r="AO824" s="116">
        <f t="shared" si="158"/>
        <v>8.210697684963493E-2</v>
      </c>
      <c r="AP824" s="116">
        <f t="shared" si="159"/>
        <v>7.7820253603904974E-2</v>
      </c>
      <c r="AQ824" s="116">
        <f t="shared" si="160"/>
        <v>8.7504258206103927E-2</v>
      </c>
      <c r="AR824" s="116">
        <f t="shared" si="161"/>
        <v>0.13573130249222301</v>
      </c>
      <c r="AS824" s="116">
        <f t="shared" si="162"/>
        <v>3.3391403295728102E-2</v>
      </c>
      <c r="AT824" s="116">
        <f t="shared" si="163"/>
        <v>4.3879335625402624E-2</v>
      </c>
      <c r="AU824" s="116">
        <f t="shared" si="164"/>
        <v>1.1351506720118332E-2</v>
      </c>
      <c r="AV824" s="116">
        <f t="shared" si="165"/>
        <v>0.19937453731553281</v>
      </c>
      <c r="AW824" s="116">
        <f t="shared" si="166"/>
        <v>0.17885573469223548</v>
      </c>
      <c r="AX824" s="116">
        <f t="shared" si="167"/>
        <v>1</v>
      </c>
      <c r="AY824" s="116">
        <f>SUMPRODUCT(AN824:AW824,幕後結果_最佳化!$Z$1005:$AI$1005)</f>
        <v>-5.5471993441648798E-3</v>
      </c>
      <c r="AZ824" s="116">
        <f>(SUMPRODUCT(AN824:AW824,MMULT(AN824:AW824,幕後結果!$AB$9:$AK$18)))*252</f>
        <v>4.3878901467195724E-2</v>
      </c>
      <c r="BA824" s="116">
        <f t="shared" si="168"/>
        <v>0.20947291344514146</v>
      </c>
      <c r="BB824" s="92">
        <f t="shared" si="169"/>
        <v>-0.23128145089199154</v>
      </c>
      <c r="BC824" s="50"/>
      <c r="BD824" s="50"/>
    </row>
    <row r="825" spans="1:56">
      <c r="A825" s="85">
        <v>824</v>
      </c>
      <c r="B825" s="116">
        <v>0.22271609975352313</v>
      </c>
      <c r="C825" s="116">
        <v>0.48492064355359821</v>
      </c>
      <c r="D825" s="116">
        <v>0.58979502958866026</v>
      </c>
      <c r="E825" s="116">
        <v>5.8456423086893583E-2</v>
      </c>
      <c r="F825" s="116">
        <v>0.45206003410310136</v>
      </c>
      <c r="G825" s="116">
        <v>0.28788641116789426</v>
      </c>
      <c r="H825" s="116">
        <v>0.27581729043540038</v>
      </c>
      <c r="I825" s="116">
        <v>0.48500088570872313</v>
      </c>
      <c r="J825" s="116">
        <v>0.71832306224236842</v>
      </c>
      <c r="K825" s="94">
        <v>0.2205010124759792</v>
      </c>
      <c r="L825" s="95"/>
      <c r="M825" s="96">
        <v>824</v>
      </c>
      <c r="N825" s="119">
        <v>-0.76305231049467159</v>
      </c>
      <c r="O825" s="119">
        <v>-3.7807346242268891E-2</v>
      </c>
      <c r="P825" s="119">
        <v>0.22701774890773593</v>
      </c>
      <c r="Q825" s="119">
        <v>-1.5678641230708317</v>
      </c>
      <c r="R825" s="119">
        <v>-0.12045835381289249</v>
      </c>
      <c r="S825" s="119">
        <v>-0.55956992678336626</v>
      </c>
      <c r="T825" s="119">
        <v>-0.59531253147628482</v>
      </c>
      <c r="U825" s="116">
        <v>-3.760606594819868E-2</v>
      </c>
      <c r="V825" s="116">
        <v>0.57786706065607207</v>
      </c>
      <c r="W825" s="88">
        <v>-0.77050224311343618</v>
      </c>
      <c r="X825" s="50"/>
      <c r="Y825" s="89">
        <v>824</v>
      </c>
      <c r="Z825" s="116">
        <f>(幕後結果!$AB$2+幕後結果!$AB$4*幕後結果_最佳化!$N1826)*12/3</f>
        <v>-0.99565822387703184</v>
      </c>
      <c r="AA825" s="116">
        <f>(幕後結果!$AC$2+幕後結果!$AC$4*幕後結果_最佳化!$O1826)*12/3</f>
        <v>-1.4963178199768692</v>
      </c>
      <c r="AB825" s="116">
        <f>(幕後結果!$AD$2+幕後結果!$AD$4*幕後結果_最佳化!$P1826)*12/3</f>
        <v>0.42529802477248763</v>
      </c>
      <c r="AC825" s="116">
        <f>(幕後結果!$AE$2+幕後結果!$AE$4*幕後結果_最佳化!$Q1826)*12/3</f>
        <v>-0.24755843497418195</v>
      </c>
      <c r="AD825" s="116">
        <f>(幕後結果!$AF$2+幕後結果!$AF$4*幕後結果_最佳化!$R1826)*12/3</f>
        <v>-0.24401526121009676</v>
      </c>
      <c r="AE825" s="116">
        <f>(幕後結果!$AG$2+幕後結果!$AG$4*幕後結果_最佳化!$S1826)*12/3</f>
        <v>-1.0827322363514138</v>
      </c>
      <c r="AF825" s="116">
        <f>(幕後結果!$AH$2+幕後結果!$AH$4*幕後結果_最佳化!$T1826)*12/3</f>
        <v>0.62143234422133853</v>
      </c>
      <c r="AG825" s="116">
        <f>(幕後結果!$AI$2+幕後結果!$AI$4*幕後結果_最佳化!$U1826)*12/3</f>
        <v>-1.300710284749854</v>
      </c>
      <c r="AH825" s="116">
        <f>(幕後結果!$AJ$2+幕後結果!$AJ$4*幕後結果_最佳化!$V1826)*12/3</f>
        <v>0.21777153540642277</v>
      </c>
      <c r="AI825" s="90">
        <f>(幕後結果!$AK$2+幕後結果!$AK$4*幕後結果_最佳化!$W1826)*12/3</f>
        <v>-1.1324017421571253</v>
      </c>
      <c r="AJ825" s="50"/>
      <c r="AK825" s="50"/>
      <c r="AL825" s="50"/>
      <c r="AM825" s="98">
        <v>824</v>
      </c>
      <c r="AN825" s="116">
        <f t="shared" si="157"/>
        <v>5.0426978303781948E-2</v>
      </c>
      <c r="AO825" s="116">
        <f t="shared" si="158"/>
        <v>3.7234765647671461E-2</v>
      </c>
      <c r="AP825" s="116">
        <f t="shared" si="159"/>
        <v>0.11804575773232234</v>
      </c>
      <c r="AQ825" s="116">
        <f t="shared" si="160"/>
        <v>7.1102364918787103E-2</v>
      </c>
      <c r="AR825" s="116">
        <f t="shared" si="161"/>
        <v>0.14211703325184744</v>
      </c>
      <c r="AS825" s="116">
        <f t="shared" si="162"/>
        <v>3.8676321949124091E-2</v>
      </c>
      <c r="AT825" s="116">
        <f t="shared" si="163"/>
        <v>0.15877271870810211</v>
      </c>
      <c r="AU825" s="116">
        <f t="shared" si="164"/>
        <v>0.16815139479219524</v>
      </c>
      <c r="AV825" s="116">
        <f t="shared" si="165"/>
        <v>0.18969636127716069</v>
      </c>
      <c r="AW825" s="116">
        <f t="shared" si="166"/>
        <v>2.5776303419007416E-2</v>
      </c>
      <c r="AX825" s="116">
        <f t="shared" si="167"/>
        <v>0.99999999999999978</v>
      </c>
      <c r="AY825" s="116">
        <f>SUMPRODUCT(AN825:AW825,幕後結果_最佳化!$Z$1005:$AI$1005)</f>
        <v>0.12579729914264118</v>
      </c>
      <c r="AZ825" s="116">
        <f>(SUMPRODUCT(AN825:AW825,MMULT(AN825:AW825,幕後結果!$AB$9:$AK$18)))*252</f>
        <v>4.6164367397966415E-2</v>
      </c>
      <c r="BA825" s="116">
        <f t="shared" si="168"/>
        <v>0.21485894767955654</v>
      </c>
      <c r="BB825" s="92">
        <f t="shared" si="169"/>
        <v>0.38582195453305163</v>
      </c>
      <c r="BC825" s="50"/>
      <c r="BD825" s="50"/>
    </row>
    <row r="826" spans="1:56">
      <c r="A826" s="85">
        <v>825</v>
      </c>
      <c r="B826" s="116">
        <v>0.15213848521863138</v>
      </c>
      <c r="C826" s="116">
        <v>0.36567147659740917</v>
      </c>
      <c r="D826" s="116">
        <v>0.5107793481221703</v>
      </c>
      <c r="E826" s="116">
        <v>0.77087637931234854</v>
      </c>
      <c r="F826" s="116">
        <v>0.39301116913592438</v>
      </c>
      <c r="G826" s="116">
        <v>0.75343266535005715</v>
      </c>
      <c r="H826" s="116">
        <v>0.19419309629342019</v>
      </c>
      <c r="I826" s="116">
        <v>0.24576203318776413</v>
      </c>
      <c r="J826" s="116">
        <v>4.4926996261738905E-2</v>
      </c>
      <c r="K826" s="94">
        <v>0.76430702941485684</v>
      </c>
      <c r="L826" s="95"/>
      <c r="M826" s="96">
        <v>825</v>
      </c>
      <c r="N826" s="119">
        <v>-1.0273047839357681</v>
      </c>
      <c r="O826" s="119">
        <v>-0.34333965275042111</v>
      </c>
      <c r="P826" s="119">
        <v>2.7023107354734816E-2</v>
      </c>
      <c r="Q826" s="119">
        <v>0.74173610263899614</v>
      </c>
      <c r="R826" s="119">
        <v>-0.27147940408671478</v>
      </c>
      <c r="S826" s="119">
        <v>0.68533164169682459</v>
      </c>
      <c r="T826" s="119">
        <v>-0.86254770656951318</v>
      </c>
      <c r="U826" s="116">
        <v>-0.68788680517530876</v>
      </c>
      <c r="V826" s="116">
        <v>-1.6961684025883967</v>
      </c>
      <c r="W826" s="88">
        <v>0.72022586507556186</v>
      </c>
      <c r="X826" s="50"/>
      <c r="Y826" s="89">
        <v>825</v>
      </c>
      <c r="Z826" s="116">
        <f>(幕後結果!$AB$2+幕後結果!$AB$4*幕後結果_最佳化!$N1827)*12/3</f>
        <v>-1.3237409871561128</v>
      </c>
      <c r="AA826" s="116">
        <f>(幕後結果!$AC$2+幕後結果!$AC$4*幕後結果_最佳化!$O1827)*12/3</f>
        <v>-1.9403232157633183</v>
      </c>
      <c r="AB826" s="116">
        <f>(幕後結果!$AD$2+幕後結果!$AD$4*幕後結果_最佳化!$P1827)*12/3</f>
        <v>0.14149447798325987</v>
      </c>
      <c r="AC826" s="116">
        <f>(幕後結果!$AE$2+幕後結果!$AE$4*幕後結果_最佳化!$Q1827)*12/3</f>
        <v>1.3115059251453816</v>
      </c>
      <c r="AD826" s="116">
        <f>(幕後結果!$AF$2+幕後結果!$AF$4*幕後結果_最佳化!$R1827)*12/3</f>
        <v>-0.19657416421794519</v>
      </c>
      <c r="AE826" s="116">
        <f>(幕後結果!$AG$2+幕後結果!$AG$4*幕後結果_最佳化!$S1827)*12/3</f>
        <v>0.91141779227901099</v>
      </c>
      <c r="AF826" s="116">
        <f>(幕後結果!$AH$2+幕後結果!$AH$4*幕後結果_最佳化!$T1827)*12/3</f>
        <v>-1.4888408670027387E-2</v>
      </c>
      <c r="AG826" s="116">
        <f>(幕後結果!$AI$2+幕後結果!$AI$4*幕後結果_最佳化!$U1827)*12/3</f>
        <v>-2.1785992846388851</v>
      </c>
      <c r="AH826" s="116">
        <f>(幕後結果!$AJ$2+幕後結果!$AJ$4*幕後結果_最佳化!$V1827)*12/3</f>
        <v>-1.6071735598648644</v>
      </c>
      <c r="AI826" s="90">
        <f>(幕後結果!$AK$2+幕後結果!$AK$4*幕後結果_最佳化!$W1827)*12/3</f>
        <v>-0.4952311454515379</v>
      </c>
      <c r="AJ826" s="50"/>
      <c r="AK826" s="50"/>
      <c r="AL826" s="50"/>
      <c r="AM826" s="98">
        <v>825</v>
      </c>
      <c r="AN826" s="116">
        <f t="shared" si="157"/>
        <v>0.19350862964180088</v>
      </c>
      <c r="AO826" s="116">
        <f t="shared" si="158"/>
        <v>4.3791023549714397E-2</v>
      </c>
      <c r="AP826" s="116">
        <f t="shared" si="159"/>
        <v>4.2697560750998335E-2</v>
      </c>
      <c r="AQ826" s="116">
        <f t="shared" si="160"/>
        <v>2.9639109883161561E-3</v>
      </c>
      <c r="AR826" s="116">
        <f t="shared" si="161"/>
        <v>0.18158267949052403</v>
      </c>
      <c r="AS826" s="116">
        <f t="shared" si="162"/>
        <v>7.6509773067491571E-2</v>
      </c>
      <c r="AT826" s="116">
        <f t="shared" si="163"/>
        <v>7.2153148451304008E-2</v>
      </c>
      <c r="AU826" s="116">
        <f t="shared" si="164"/>
        <v>0.11918679837473893</v>
      </c>
      <c r="AV826" s="116">
        <f t="shared" si="165"/>
        <v>0.20193025645993298</v>
      </c>
      <c r="AW826" s="116">
        <f t="shared" si="166"/>
        <v>6.5676219225178675E-2</v>
      </c>
      <c r="AX826" s="116">
        <f t="shared" si="167"/>
        <v>1</v>
      </c>
      <c r="AY826" s="116">
        <f>SUMPRODUCT(AN826:AW826,幕後結果_最佳化!$Z$1005:$AI$1005)</f>
        <v>-4.5538691698768452E-2</v>
      </c>
      <c r="AZ826" s="116">
        <f>(SUMPRODUCT(AN826:AW826,MMULT(AN826:AW826,幕後結果!$AB$9:$AK$18)))*252</f>
        <v>5.2109776130838302E-2</v>
      </c>
      <c r="BA826" s="116">
        <f t="shared" si="168"/>
        <v>0.2282756582091886</v>
      </c>
      <c r="BB826" s="92">
        <f t="shared" si="169"/>
        <v>-0.38742059662675232</v>
      </c>
      <c r="BC826" s="50"/>
      <c r="BD826" s="50"/>
    </row>
    <row r="827" spans="1:56">
      <c r="A827" s="85">
        <v>826</v>
      </c>
      <c r="B827" s="116">
        <v>0.96003471452216327</v>
      </c>
      <c r="C827" s="116">
        <v>0.48183708831093996</v>
      </c>
      <c r="D827" s="116">
        <v>0.82910578054585105</v>
      </c>
      <c r="E827" s="116">
        <v>8.8905086647554032E-2</v>
      </c>
      <c r="F827" s="116">
        <v>2.1764057815438775E-3</v>
      </c>
      <c r="G827" s="116">
        <v>0.59264989078309038</v>
      </c>
      <c r="H827" s="116">
        <v>0.12522134878384072</v>
      </c>
      <c r="I827" s="116">
        <v>0.6708368625227199</v>
      </c>
      <c r="J827" s="116">
        <v>0.8055359306141141</v>
      </c>
      <c r="K827" s="94">
        <v>0.99828211066397832</v>
      </c>
      <c r="L827" s="95"/>
      <c r="M827" s="96">
        <v>826</v>
      </c>
      <c r="N827" s="119">
        <v>1.7510890566209574</v>
      </c>
      <c r="O827" s="119">
        <v>-4.5543407462945176E-2</v>
      </c>
      <c r="P827" s="119">
        <v>0.95063747342005567</v>
      </c>
      <c r="Q827" s="119">
        <v>-1.3475282128560417</v>
      </c>
      <c r="R827" s="119">
        <v>-2.8513931302299951</v>
      </c>
      <c r="S827" s="119">
        <v>0.2343668158011504</v>
      </c>
      <c r="T827" s="119">
        <v>-1.1492747714468503</v>
      </c>
      <c r="U827" s="116">
        <v>0.4422251686670069</v>
      </c>
      <c r="V827" s="116">
        <v>0.86156281878759255</v>
      </c>
      <c r="W827" s="88">
        <v>2.9257944478699347</v>
      </c>
      <c r="X827" s="50"/>
      <c r="Y827" s="89">
        <v>826</v>
      </c>
      <c r="Z827" s="116">
        <f>(幕後結果!$AB$2+幕後結果!$AB$4*幕後結果_最佳化!$N1828)*12/3</f>
        <v>2.1257749882946029</v>
      </c>
      <c r="AA827" s="116">
        <f>(幕後結果!$AC$2+幕後結果!$AC$4*幕後結果_最佳化!$O1828)*12/3</f>
        <v>-1.2885373184147573</v>
      </c>
      <c r="AB827" s="116">
        <f>(幕後結果!$AD$2+幕後結果!$AD$4*幕後結果_最佳化!$P1828)*12/3</f>
        <v>1.8083391079547013</v>
      </c>
      <c r="AC827" s="116">
        <f>(幕後結果!$AE$2+幕後結果!$AE$4*幕後結果_最佳化!$Q1828)*12/3</f>
        <v>0.23121889920738359</v>
      </c>
      <c r="AD827" s="116">
        <f>(幕後結果!$AF$2+幕後結果!$AF$4*幕後結果_最佳化!$R1828)*12/3</f>
        <v>-2.0893523863593333</v>
      </c>
      <c r="AE827" s="116">
        <f>(幕後結果!$AG$2+幕後結果!$AG$4*幕後結果_最佳化!$S1828)*12/3</f>
        <v>1.8949496332349658E-2</v>
      </c>
      <c r="AF827" s="116">
        <f>(幕後結果!$AH$2+幕後結果!$AH$4*幕後結果_最佳化!$T1828)*12/3</f>
        <v>5.9102804353555083E-2</v>
      </c>
      <c r="AG827" s="116">
        <f>(幕後結果!$AI$2+幕後結果!$AI$4*幕後結果_最佳化!$U1828)*12/3</f>
        <v>9.148262715174782E-2</v>
      </c>
      <c r="AH827" s="116">
        <f>(幕後結果!$AJ$2+幕後結果!$AJ$4*幕後結果_最佳化!$V1828)*12/3</f>
        <v>0.70144058732869274</v>
      </c>
      <c r="AI827" s="90">
        <f>(幕後結果!$AK$2+幕後結果!$AK$4*幕後結果_最佳化!$W1828)*12/3</f>
        <v>0.67317151133116671</v>
      </c>
      <c r="AJ827" s="50"/>
      <c r="AK827" s="50"/>
      <c r="AL827" s="50"/>
      <c r="AM827" s="98">
        <v>826</v>
      </c>
      <c r="AN827" s="116">
        <f t="shared" si="157"/>
        <v>0.16259982467985368</v>
      </c>
      <c r="AO827" s="116">
        <f t="shared" si="158"/>
        <v>1.5545778226255422E-2</v>
      </c>
      <c r="AP827" s="116">
        <f t="shared" si="159"/>
        <v>0.14489103162576933</v>
      </c>
      <c r="AQ827" s="116">
        <f t="shared" si="160"/>
        <v>1.0484321740418983E-2</v>
      </c>
      <c r="AR827" s="116">
        <f t="shared" si="161"/>
        <v>0.12588059956506498</v>
      </c>
      <c r="AS827" s="116">
        <f t="shared" si="162"/>
        <v>7.4230222595182945E-3</v>
      </c>
      <c r="AT827" s="116">
        <f t="shared" si="163"/>
        <v>0.15761800854956667</v>
      </c>
      <c r="AU827" s="116">
        <f t="shared" si="164"/>
        <v>0.12446195846235998</v>
      </c>
      <c r="AV827" s="116">
        <f t="shared" si="165"/>
        <v>0.17097399291222709</v>
      </c>
      <c r="AW827" s="116">
        <f t="shared" si="166"/>
        <v>8.0121461978965525E-2</v>
      </c>
      <c r="AX827" s="116">
        <f t="shared" si="167"/>
        <v>0.99999999999999989</v>
      </c>
      <c r="AY827" s="116">
        <f>SUMPRODUCT(AN827:AW827,幕後結果_最佳化!$Z$1005:$AI$1005)</f>
        <v>0.1104331105266759</v>
      </c>
      <c r="AZ827" s="116">
        <f>(SUMPRODUCT(AN827:AW827,MMULT(AN827:AW827,幕後結果!$AB$9:$AK$18)))*252</f>
        <v>5.2660459149505859E-2</v>
      </c>
      <c r="BA827" s="116">
        <f t="shared" si="168"/>
        <v>0.2294786681796499</v>
      </c>
      <c r="BB827" s="92">
        <f t="shared" si="169"/>
        <v>0.29428927343175476</v>
      </c>
      <c r="BC827" s="50"/>
      <c r="BD827" s="50"/>
    </row>
    <row r="828" spans="1:56">
      <c r="A828" s="85">
        <v>827</v>
      </c>
      <c r="B828" s="116">
        <v>0.50952629112816594</v>
      </c>
      <c r="C828" s="116">
        <v>0.21412683520119291</v>
      </c>
      <c r="D828" s="116">
        <v>0.64969048238603522</v>
      </c>
      <c r="E828" s="116">
        <v>0.18183834416983014</v>
      </c>
      <c r="F828" s="116">
        <v>0.97400941781816686</v>
      </c>
      <c r="G828" s="116">
        <v>0.75736077741139218</v>
      </c>
      <c r="H828" s="116">
        <v>0.32040699786980564</v>
      </c>
      <c r="I828" s="116">
        <v>0.55703308809570284</v>
      </c>
      <c r="J828" s="116">
        <v>0.20028158968155596</v>
      </c>
      <c r="K828" s="94">
        <v>0.20926257980628149</v>
      </c>
      <c r="L828" s="95"/>
      <c r="M828" s="96">
        <v>827</v>
      </c>
      <c r="N828" s="119">
        <v>2.3881140437752902E-2</v>
      </c>
      <c r="O828" s="119">
        <v>-0.79218353022370058</v>
      </c>
      <c r="P828" s="119">
        <v>0.38448496785940411</v>
      </c>
      <c r="Q828" s="119">
        <v>-0.90838151542563184</v>
      </c>
      <c r="R828" s="119">
        <v>1.943289707724452</v>
      </c>
      <c r="S828" s="119">
        <v>0.69783810620334419</v>
      </c>
      <c r="T828" s="119">
        <v>-0.46656099928977596</v>
      </c>
      <c r="U828" s="116">
        <v>0.14345123229150883</v>
      </c>
      <c r="V828" s="116">
        <v>-0.84061584465829386</v>
      </c>
      <c r="W828" s="88">
        <v>-0.80898259177195797</v>
      </c>
      <c r="X828" s="50"/>
      <c r="Y828" s="89">
        <v>827</v>
      </c>
      <c r="Z828" s="116">
        <f>(幕後結果!$AB$2+幕後結果!$AB$4*幕後結果_最佳化!$N1829)*12/3</f>
        <v>-1.8640685548473982E-2</v>
      </c>
      <c r="AA828" s="116">
        <f>(幕後結果!$AC$2+幕後結果!$AC$4*幕後結果_最佳化!$O1829)*12/3</f>
        <v>-2.4675304455194915</v>
      </c>
      <c r="AB828" s="116">
        <f>(幕後結果!$AD$2+幕後結果!$AD$4*幕後結果_最佳化!$P1829)*12/3</f>
        <v>0.72204748457272971</v>
      </c>
      <c r="AC828" s="116">
        <f>(幕後結果!$AE$2+幕後結果!$AE$4*幕後結果_最佳化!$Q1829)*12/3</f>
        <v>0.18413700339439798</v>
      </c>
      <c r="AD828" s="116">
        <f>(幕後結果!$AF$2+幕後結果!$AF$4*幕後結果_最佳化!$R1829)*12/3</f>
        <v>1.1009849659055186</v>
      </c>
      <c r="AE828" s="116">
        <f>(幕後結果!$AG$2+幕後結果!$AG$4*幕後結果_最佳化!$S1829)*12/3</f>
        <v>0.40170002632176843</v>
      </c>
      <c r="AF828" s="116">
        <f>(幕後結果!$AH$2+幕後結果!$AH$4*幕後結果_最佳化!$T1829)*12/3</f>
        <v>1.2887139454067331</v>
      </c>
      <c r="AG828" s="116">
        <f>(幕後結果!$AI$2+幕後結果!$AI$4*幕後結果_最佳化!$U1829)*12/3</f>
        <v>-0.25630758208867921</v>
      </c>
      <c r="AH828" s="116">
        <f>(幕後結果!$AJ$2+幕後結果!$AJ$4*幕後結果_最佳化!$V1829)*12/3</f>
        <v>-0.6008566766440423</v>
      </c>
      <c r="AI828" s="90">
        <f>(幕後結果!$AK$2+幕後結果!$AK$4*幕後結果_最佳化!$W1829)*12/3</f>
        <v>-0.60721630951106698</v>
      </c>
      <c r="AJ828" s="50"/>
      <c r="AK828" s="50"/>
      <c r="AL828" s="50"/>
      <c r="AM828" s="98">
        <v>827</v>
      </c>
      <c r="AN828" s="116">
        <f t="shared" si="157"/>
        <v>8.1061842529078693E-2</v>
      </c>
      <c r="AO828" s="116">
        <f t="shared" si="158"/>
        <v>0.10390709406056814</v>
      </c>
      <c r="AP828" s="116">
        <f t="shared" si="159"/>
        <v>0.10339124778283577</v>
      </c>
      <c r="AQ828" s="116">
        <f t="shared" si="160"/>
        <v>8.2314930020108035E-2</v>
      </c>
      <c r="AR828" s="116">
        <f t="shared" si="161"/>
        <v>9.5275051907880992E-2</v>
      </c>
      <c r="AS828" s="116">
        <f t="shared" si="162"/>
        <v>0.11267300736720695</v>
      </c>
      <c r="AT828" s="116">
        <f t="shared" si="163"/>
        <v>0.11006290713939595</v>
      </c>
      <c r="AU828" s="116">
        <f t="shared" si="164"/>
        <v>9.0722252511015192E-2</v>
      </c>
      <c r="AV828" s="116">
        <f t="shared" si="165"/>
        <v>0.16639937867579457</v>
      </c>
      <c r="AW828" s="116">
        <f t="shared" si="166"/>
        <v>5.4192288006115745E-2</v>
      </c>
      <c r="AX828" s="116">
        <f t="shared" si="167"/>
        <v>1</v>
      </c>
      <c r="AY828" s="116">
        <f>SUMPRODUCT(AN828:AW828,幕後結果_最佳化!$Z$1005:$AI$1005)</f>
        <v>6.1523252987783647E-2</v>
      </c>
      <c r="AZ828" s="116">
        <f>(SUMPRODUCT(AN828:AW828,MMULT(AN828:AW828,幕後結果!$AB$9:$AK$18)))*252</f>
        <v>4.6038616600621557E-2</v>
      </c>
      <c r="BA828" s="116">
        <f t="shared" si="168"/>
        <v>0.21456611242370394</v>
      </c>
      <c r="BB828" s="92">
        <f t="shared" si="169"/>
        <v>8.6794940624213238E-2</v>
      </c>
      <c r="BC828" s="50"/>
      <c r="BD828" s="50"/>
    </row>
    <row r="829" spans="1:56">
      <c r="A829" s="85">
        <v>828</v>
      </c>
      <c r="B829" s="116">
        <v>0.97617368121636861</v>
      </c>
      <c r="C829" s="116">
        <v>0.62697529956253328</v>
      </c>
      <c r="D829" s="116">
        <v>0.49709835332590058</v>
      </c>
      <c r="E829" s="116">
        <v>8.0358398246651142E-2</v>
      </c>
      <c r="F829" s="116">
        <v>0.6942239076730079</v>
      </c>
      <c r="G829" s="116">
        <v>0.2856695493068182</v>
      </c>
      <c r="H829" s="116">
        <v>0.8725531034482843</v>
      </c>
      <c r="I829" s="116">
        <v>0.90371944612880517</v>
      </c>
      <c r="J829" s="116">
        <v>0.30059810309455814</v>
      </c>
      <c r="K829" s="94">
        <v>0.68485816927775023</v>
      </c>
      <c r="L829" s="95"/>
      <c r="M829" s="96">
        <v>828</v>
      </c>
      <c r="N829" s="119">
        <v>1.9804531069971667</v>
      </c>
      <c r="O829" s="119">
        <v>0.32385290430165331</v>
      </c>
      <c r="P829" s="119">
        <v>-7.2734137261299195E-3</v>
      </c>
      <c r="Q829" s="119">
        <v>-1.4026648740761154</v>
      </c>
      <c r="R829" s="119">
        <v>0.50785906419292637</v>
      </c>
      <c r="S829" s="119">
        <v>-0.5660804410756306</v>
      </c>
      <c r="T829" s="119">
        <v>1.138543050565509</v>
      </c>
      <c r="U829" s="116">
        <v>1.3030399944805349</v>
      </c>
      <c r="V829" s="116">
        <v>-0.52268108077534015</v>
      </c>
      <c r="W829" s="88">
        <v>0.48132763182580551</v>
      </c>
      <c r="X829" s="50"/>
      <c r="Y829" s="89">
        <v>828</v>
      </c>
      <c r="Z829" s="116">
        <f>(幕後結果!$AB$2+幕後結果!$AB$4*幕後結果_最佳化!$N1830)*12/3</f>
        <v>2.4105420160707225</v>
      </c>
      <c r="AA829" s="116">
        <f>(幕後結果!$AC$2+幕後結果!$AC$4*幕後結果_最佳化!$O1830)*12/3</f>
        <v>-0.75955394913953089</v>
      </c>
      <c r="AB829" s="116">
        <f>(幕後結果!$AD$2+幕後結果!$AD$4*幕後結果_最佳化!$P1830)*12/3</f>
        <v>1.085438325869351</v>
      </c>
      <c r="AC829" s="116">
        <f>(幕後結果!$AE$2+幕後結果!$AE$4*幕後結果_最佳化!$Q1830)*12/3</f>
        <v>4.2997200824123838E-2</v>
      </c>
      <c r="AD829" s="116">
        <f>(幕後結果!$AF$2+幕後結果!$AF$4*幕後結果_最佳化!$R1830)*12/3</f>
        <v>0.10402969394242711</v>
      </c>
      <c r="AE829" s="116">
        <f>(幕後結果!$AG$2+幕後結果!$AG$4*幕後結果_最佳化!$S1830)*12/3</f>
        <v>-0.30106696956081658</v>
      </c>
      <c r="AF829" s="116">
        <f>(幕後結果!$AH$2+幕後結果!$AH$4*幕後結果_最佳化!$T1830)*12/3</f>
        <v>2.9553221252508628</v>
      </c>
      <c r="AG829" s="116">
        <f>(幕後結果!$AI$2+幕後結果!$AI$4*幕後結果_最佳化!$U1830)*12/3</f>
        <v>1.7416971570625808</v>
      </c>
      <c r="AH829" s="116">
        <f>(幕後結果!$AJ$2+幕後結果!$AJ$4*幕後結果_最佳化!$V1830)*12/3</f>
        <v>0.64000445974043096</v>
      </c>
      <c r="AI829" s="90">
        <f>(幕後結果!$AK$2+幕後結果!$AK$4*幕後結果_最佳化!$W1830)*12/3</f>
        <v>0.32216972424896845</v>
      </c>
      <c r="AJ829" s="50"/>
      <c r="AK829" s="50"/>
      <c r="AL829" s="50"/>
      <c r="AM829" s="98">
        <v>828</v>
      </c>
      <c r="AN829" s="116">
        <f t="shared" si="157"/>
        <v>0.13744893049140938</v>
      </c>
      <c r="AO829" s="116">
        <f t="shared" si="158"/>
        <v>0.12495305861752376</v>
      </c>
      <c r="AP829" s="116">
        <f t="shared" si="159"/>
        <v>8.882838449642759E-2</v>
      </c>
      <c r="AQ829" s="116">
        <f t="shared" si="160"/>
        <v>0.1099976761306604</v>
      </c>
      <c r="AR829" s="116">
        <f t="shared" si="161"/>
        <v>3.3348775610918154E-2</v>
      </c>
      <c r="AS829" s="116">
        <f t="shared" si="162"/>
        <v>8.5999112499923869E-2</v>
      </c>
      <c r="AT829" s="116">
        <f t="shared" si="163"/>
        <v>0.14272664750709818</v>
      </c>
      <c r="AU829" s="116">
        <f t="shared" si="164"/>
        <v>9.7541770799314198E-2</v>
      </c>
      <c r="AV829" s="116">
        <f t="shared" si="165"/>
        <v>0.11379369576658997</v>
      </c>
      <c r="AW829" s="116">
        <f t="shared" si="166"/>
        <v>6.5361948080134541E-2</v>
      </c>
      <c r="AX829" s="116">
        <f t="shared" si="167"/>
        <v>0.99999999999999989</v>
      </c>
      <c r="AY829" s="116">
        <f>SUMPRODUCT(AN829:AW829,幕後結果_最佳化!$Z$1005:$AI$1005)</f>
        <v>6.609641348370375E-2</v>
      </c>
      <c r="AZ829" s="116">
        <f>(SUMPRODUCT(AN829:AW829,MMULT(AN829:AW829,幕後結果!$AB$9:$AK$18)))*252</f>
        <v>5.0463446386068082E-2</v>
      </c>
      <c r="BA829" s="116">
        <f t="shared" si="168"/>
        <v>0.22464070509608913</v>
      </c>
      <c r="BB829" s="92">
        <f t="shared" si="169"/>
        <v>0.10326006354806258</v>
      </c>
      <c r="BC829" s="50"/>
      <c r="BD829" s="50"/>
    </row>
    <row r="830" spans="1:56">
      <c r="A830" s="85">
        <v>829</v>
      </c>
      <c r="B830" s="116">
        <v>0.89221920624794282</v>
      </c>
      <c r="C830" s="116">
        <v>0.72792434723433974</v>
      </c>
      <c r="D830" s="116">
        <v>0.26512426457928395</v>
      </c>
      <c r="E830" s="116">
        <v>0.29712180679046307</v>
      </c>
      <c r="F830" s="116">
        <v>0.77483901848283132</v>
      </c>
      <c r="G830" s="116">
        <v>0.89186477690578303</v>
      </c>
      <c r="H830" s="116">
        <v>0.11507426783525609</v>
      </c>
      <c r="I830" s="116">
        <v>0.57727732779209351</v>
      </c>
      <c r="J830" s="116">
        <v>7.2121881431643997E-2</v>
      </c>
      <c r="K830" s="94">
        <v>0.90342615840367335</v>
      </c>
      <c r="L830" s="95"/>
      <c r="M830" s="96">
        <v>829</v>
      </c>
      <c r="N830" s="119">
        <v>1.2384167109125483</v>
      </c>
      <c r="O830" s="119">
        <v>0.60654741687712133</v>
      </c>
      <c r="P830" s="119">
        <v>-0.62762667621499935</v>
      </c>
      <c r="Q830" s="119">
        <v>-0.53269660943199493</v>
      </c>
      <c r="R830" s="119">
        <v>0.75487837354151555</v>
      </c>
      <c r="S830" s="119">
        <v>1.2365062440616188</v>
      </c>
      <c r="T830" s="119">
        <v>-1.1999763240041257</v>
      </c>
      <c r="U830" s="116">
        <v>0.19493307030476645</v>
      </c>
      <c r="V830" s="116">
        <v>-1.4601685268985691</v>
      </c>
      <c r="W830" s="88">
        <v>1.3013236854626204</v>
      </c>
      <c r="X830" s="50"/>
      <c r="Y830" s="89">
        <v>829</v>
      </c>
      <c r="Z830" s="116">
        <f>(幕後結果!$AB$2+幕後結果!$AB$4*幕後結果_最佳化!$N1831)*12/3</f>
        <v>1.489266434007501</v>
      </c>
      <c r="AA830" s="116">
        <f>(幕後結果!$AC$2+幕後結果!$AC$4*幕後結果_最佳化!$O1831)*12/3</f>
        <v>-0.43445218154223869</v>
      </c>
      <c r="AB830" s="116">
        <f>(幕後結果!$AD$2+幕後結果!$AD$4*幕後結果_最佳化!$P1831)*12/3</f>
        <v>0.35347079270819454</v>
      </c>
      <c r="AC830" s="116">
        <f>(幕後結果!$AE$2+幕後結果!$AE$4*幕後結果_最佳化!$Q1831)*12/3</f>
        <v>0.53233110796935035</v>
      </c>
      <c r="AD830" s="116">
        <f>(幕後結果!$AF$2+幕後結果!$AF$4*幕後結果_最佳化!$R1831)*12/3</f>
        <v>0.34166804723330219</v>
      </c>
      <c r="AE830" s="116">
        <f>(幕後結果!$AG$2+幕後結果!$AG$4*幕後結果_最佳化!$S1831)*12/3</f>
        <v>1.3174849363747412</v>
      </c>
      <c r="AF830" s="116">
        <f>(幕後結果!$AH$2+幕後結果!$AH$4*幕後結果_最佳化!$T1831)*12/3</f>
        <v>0.46579598661095306</v>
      </c>
      <c r="AG830" s="116">
        <f>(幕後結果!$AI$2+幕後結果!$AI$4*幕後結果_最佳化!$U1831)*12/3</f>
        <v>0.16494932257737571</v>
      </c>
      <c r="AH830" s="116">
        <f>(幕後結果!$AJ$2+幕後結果!$AJ$4*幕後結果_最佳化!$V1831)*12/3</f>
        <v>-0.68474887476743029</v>
      </c>
      <c r="AI830" s="90">
        <f>(幕後結果!$AK$2+幕後結果!$AK$4*幕後結果_最佳化!$W1831)*12/3</f>
        <v>0.56944837069995358</v>
      </c>
      <c r="AJ830" s="50"/>
      <c r="AK830" s="50"/>
      <c r="AL830" s="50"/>
      <c r="AM830" s="98">
        <v>829</v>
      </c>
      <c r="AN830" s="116">
        <f t="shared" si="157"/>
        <v>5.2068756306787992E-2</v>
      </c>
      <c r="AO830" s="116">
        <f t="shared" si="158"/>
        <v>0.15854761894163852</v>
      </c>
      <c r="AP830" s="116">
        <f t="shared" si="159"/>
        <v>1.0994716284556425E-2</v>
      </c>
      <c r="AQ830" s="116">
        <f t="shared" si="160"/>
        <v>0.13039742662378351</v>
      </c>
      <c r="AR830" s="116">
        <f t="shared" si="161"/>
        <v>0.20919727861254156</v>
      </c>
      <c r="AS830" s="116">
        <f t="shared" si="162"/>
        <v>2.4923342670788752E-2</v>
      </c>
      <c r="AT830" s="116">
        <f t="shared" si="163"/>
        <v>6.6954424795135095E-2</v>
      </c>
      <c r="AU830" s="116">
        <f t="shared" si="164"/>
        <v>9.2846039053446857E-4</v>
      </c>
      <c r="AV830" s="116">
        <f t="shared" si="165"/>
        <v>0.20922854375745423</v>
      </c>
      <c r="AW830" s="116">
        <f t="shared" si="166"/>
        <v>0.13675943161677928</v>
      </c>
      <c r="AX830" s="116">
        <f t="shared" si="167"/>
        <v>1</v>
      </c>
      <c r="AY830" s="116">
        <f>SUMPRODUCT(AN830:AW830,幕後結果_最佳化!$Z$1005:$AI$1005)</f>
        <v>-5.0454188634227591E-2</v>
      </c>
      <c r="AZ830" s="116">
        <f>(SUMPRODUCT(AN830:AW830,MMULT(AN830:AW830,幕後結果!$AB$9:$AK$18)))*252</f>
        <v>4.5541610424020551E-2</v>
      </c>
      <c r="BA830" s="116">
        <f t="shared" si="168"/>
        <v>0.21340480412591595</v>
      </c>
      <c r="BB830" s="92">
        <f t="shared" si="169"/>
        <v>-0.43745120460899045</v>
      </c>
      <c r="BC830" s="50"/>
      <c r="BD830" s="50"/>
    </row>
    <row r="831" spans="1:56">
      <c r="A831" s="85">
        <v>830</v>
      </c>
      <c r="B831" s="116">
        <v>0.43576116743003834</v>
      </c>
      <c r="C831" s="116">
        <v>3.9045833575136024E-2</v>
      </c>
      <c r="D831" s="116">
        <v>0.89895474279585685</v>
      </c>
      <c r="E831" s="116">
        <v>0.86613148273189444</v>
      </c>
      <c r="F831" s="116">
        <v>0.69636038951444656</v>
      </c>
      <c r="G831" s="116">
        <v>0.66957972390594489</v>
      </c>
      <c r="H831" s="116">
        <v>0.55953398070777149</v>
      </c>
      <c r="I831" s="116">
        <v>0.94466853876727885</v>
      </c>
      <c r="J831" s="116">
        <v>0.59654474911909916</v>
      </c>
      <c r="K831" s="94">
        <v>0.99211506441552544</v>
      </c>
      <c r="L831" s="95"/>
      <c r="M831" s="96">
        <v>830</v>
      </c>
      <c r="N831" s="119">
        <v>-0.16172510372698617</v>
      </c>
      <c r="O831" s="119">
        <v>-1.7618676165403548</v>
      </c>
      <c r="P831" s="119">
        <v>1.2756182080429084</v>
      </c>
      <c r="Q831" s="119">
        <v>1.1082889768463471</v>
      </c>
      <c r="R831" s="119">
        <v>0.51396105268537706</v>
      </c>
      <c r="S831" s="119">
        <v>0.43875295462064318</v>
      </c>
      <c r="T831" s="119">
        <v>0.14978779539446677</v>
      </c>
      <c r="U831" s="116">
        <v>1.5952205609275456</v>
      </c>
      <c r="V831" s="116">
        <v>0.244413610447104</v>
      </c>
      <c r="W831" s="88">
        <v>2.414198435945007</v>
      </c>
      <c r="X831" s="50"/>
      <c r="Y831" s="89">
        <v>830</v>
      </c>
      <c r="Z831" s="116">
        <f>(幕後結果!$AB$2+幕後結果!$AB$4*幕後結果_最佳化!$N1832)*12/3</f>
        <v>-0.24908019165585218</v>
      </c>
      <c r="AA831" s="116">
        <f>(幕後結果!$AC$2+幕後結果!$AC$4*幕後結果_最佳化!$O1832)*12/3</f>
        <v>-3.8199522455271993</v>
      </c>
      <c r="AB831" s="116">
        <f>(幕後結果!$AD$2+幕後結果!$AD$4*幕後結果_最佳化!$P1832)*12/3</f>
        <v>1.3393334672134518</v>
      </c>
      <c r="AC831" s="116">
        <f>(幕後結果!$AE$2+幕後結果!$AE$4*幕後結果_最佳化!$Q1832)*12/3</f>
        <v>1.6777724337755211</v>
      </c>
      <c r="AD831" s="116">
        <f>(幕後結果!$AF$2+幕後結果!$AF$4*幕後結果_最佳化!$R1832)*12/3</f>
        <v>0.29442168414390146</v>
      </c>
      <c r="AE831" s="116">
        <f>(幕後結果!$AG$2+幕後結果!$AG$4*幕後結果_最佳化!$S1832)*12/3</f>
        <v>1.060072806774957</v>
      </c>
      <c r="AF831" s="116">
        <f>(幕後結果!$AH$2+幕後結果!$AH$4*幕後結果_最佳化!$T1832)*12/3</f>
        <v>1.3809268189190878</v>
      </c>
      <c r="AG831" s="116">
        <f>(幕後結果!$AI$2+幕後結果!$AI$4*幕後結果_最佳化!$U1832)*12/3</f>
        <v>1.0837122887111752</v>
      </c>
      <c r="AH831" s="116">
        <f>(幕後結果!$AJ$2+幕後結果!$AJ$4*幕後結果_最佳化!$V1832)*12/3</f>
        <v>0.12155689031084711</v>
      </c>
      <c r="AI831" s="90">
        <f>(幕後結果!$AK$2+幕後結果!$AK$4*幕後結果_最佳化!$W1832)*12/3</f>
        <v>0.64133231745461194</v>
      </c>
      <c r="AJ831" s="50"/>
      <c r="AK831" s="50"/>
      <c r="AL831" s="50"/>
      <c r="AM831" s="98">
        <v>830</v>
      </c>
      <c r="AN831" s="116">
        <f t="shared" si="157"/>
        <v>5.091121138494769E-2</v>
      </c>
      <c r="AO831" s="116">
        <f t="shared" si="158"/>
        <v>0.16495903483884794</v>
      </c>
      <c r="AP831" s="116">
        <f t="shared" si="159"/>
        <v>6.169796216820761E-2</v>
      </c>
      <c r="AQ831" s="116">
        <f t="shared" si="160"/>
        <v>4.363377325056636E-2</v>
      </c>
      <c r="AR831" s="116">
        <f t="shared" si="161"/>
        <v>3.4422481817553863E-2</v>
      </c>
      <c r="AS831" s="116">
        <f t="shared" si="162"/>
        <v>0.18245419262272414</v>
      </c>
      <c r="AT831" s="116">
        <f t="shared" si="163"/>
        <v>0.18542879020588612</v>
      </c>
      <c r="AU831" s="116">
        <f t="shared" si="164"/>
        <v>4.0559962542752931E-2</v>
      </c>
      <c r="AV831" s="116">
        <f t="shared" si="165"/>
        <v>6.9393430909547318E-2</v>
      </c>
      <c r="AW831" s="116">
        <f t="shared" si="166"/>
        <v>0.16653916025896598</v>
      </c>
      <c r="AX831" s="116">
        <f t="shared" si="167"/>
        <v>1</v>
      </c>
      <c r="AY831" s="116">
        <f>SUMPRODUCT(AN831:AW831,幕後結果_最佳化!$Z$1005:$AI$1005)</f>
        <v>2.5702795317648491E-2</v>
      </c>
      <c r="AZ831" s="116">
        <f>(SUMPRODUCT(AN831:AW831,MMULT(AN831:AW831,幕後結果!$AB$9:$AK$18)))*252</f>
        <v>5.0131783406789393E-2</v>
      </c>
      <c r="BA831" s="116">
        <f t="shared" si="168"/>
        <v>0.22390128049385827</v>
      </c>
      <c r="BB831" s="92">
        <f t="shared" si="169"/>
        <v>-7.6807084999334058E-2</v>
      </c>
      <c r="BC831" s="50"/>
      <c r="BD831" s="50"/>
    </row>
    <row r="832" spans="1:56">
      <c r="A832" s="85">
        <v>831</v>
      </c>
      <c r="B832" s="116">
        <v>0.99101669425701733</v>
      </c>
      <c r="C832" s="116">
        <v>0.44818565518843179</v>
      </c>
      <c r="D832" s="116">
        <v>0.87088732130032898</v>
      </c>
      <c r="E832" s="116">
        <v>0.72886384742844856</v>
      </c>
      <c r="F832" s="116">
        <v>0.97423169593834169</v>
      </c>
      <c r="G832" s="116">
        <v>0.69258280720330023</v>
      </c>
      <c r="H832" s="116">
        <v>0.85219191977724917</v>
      </c>
      <c r="I832" s="116">
        <v>0.68161484535562877</v>
      </c>
      <c r="J832" s="116">
        <v>4.6739015730083988E-2</v>
      </c>
      <c r="K832" s="94">
        <v>0.70728952326008288</v>
      </c>
      <c r="L832" s="95"/>
      <c r="M832" s="96">
        <v>831</v>
      </c>
      <c r="N832" s="119">
        <v>2.3663055093425065</v>
      </c>
      <c r="O832" s="119">
        <v>-0.13024662112595423</v>
      </c>
      <c r="P832" s="119">
        <v>1.1305955593951653</v>
      </c>
      <c r="Q832" s="119">
        <v>0.60938043199504999</v>
      </c>
      <c r="R832" s="119">
        <v>1.9469843735690113</v>
      </c>
      <c r="S832" s="119">
        <v>0.50318475004736973</v>
      </c>
      <c r="T832" s="119">
        <v>1.0458806040036621</v>
      </c>
      <c r="U832" s="116">
        <v>0.47221923820599082</v>
      </c>
      <c r="V832" s="116">
        <v>-1.6773296818252428</v>
      </c>
      <c r="W832" s="88">
        <v>0.54548360496725457</v>
      </c>
      <c r="X832" s="50"/>
      <c r="Y832" s="89">
        <v>831</v>
      </c>
      <c r="Z832" s="116">
        <f>(幕後結果!$AB$2+幕後結果!$AB$4*幕後結果_最佳化!$N1833)*12/3</f>
        <v>2.8895972193422588</v>
      </c>
      <c r="AA832" s="116">
        <f>(幕後結果!$AC$2+幕後結果!$AC$4*幕後結果_最佳化!$O1833)*12/3</f>
        <v>-1.3518113971883687</v>
      </c>
      <c r="AB832" s="116">
        <f>(幕後結果!$AD$2+幕後結果!$AD$4*幕後結果_最佳化!$P1833)*12/3</f>
        <v>2.1408616402396694</v>
      </c>
      <c r="AC832" s="116">
        <f>(幕後結果!$AE$2+幕後結果!$AE$4*幕後結果_最佳化!$Q1833)*12/3</f>
        <v>1.7146908401750369</v>
      </c>
      <c r="AD832" s="116">
        <f>(幕後結果!$AF$2+幕後結果!$AF$4*幕後結果_最佳化!$R1833)*12/3</f>
        <v>1.285016279722581</v>
      </c>
      <c r="AE832" s="116">
        <f>(幕後結果!$AG$2+幕後結果!$AG$4*幕後結果_最佳化!$S1833)*12/3</f>
        <v>1.9034122134165299</v>
      </c>
      <c r="AF832" s="116">
        <f>(幕後結果!$AH$2+幕後結果!$AH$4*幕後結果_最佳化!$T1833)*12/3</f>
        <v>3.1335219526507228</v>
      </c>
      <c r="AG832" s="116">
        <f>(幕後結果!$AI$2+幕後結果!$AI$4*幕後結果_最佳化!$U1833)*12/3</f>
        <v>1.2539239160530871</v>
      </c>
      <c r="AH832" s="116">
        <f>(幕後結果!$AJ$2+幕後結果!$AJ$4*幕後結果_最佳化!$V1833)*12/3</f>
        <v>-4.6713463517055243E-2</v>
      </c>
      <c r="AI832" s="90">
        <f>(幕後結果!$AK$2+幕後結果!$AK$4*幕後結果_最佳化!$W1833)*12/3</f>
        <v>0.77430922160623028</v>
      </c>
      <c r="AJ832" s="50"/>
      <c r="AK832" s="50"/>
      <c r="AL832" s="50"/>
      <c r="AM832" s="98">
        <v>831</v>
      </c>
      <c r="AN832" s="116">
        <f t="shared" si="157"/>
        <v>2.0981186591936178E-4</v>
      </c>
      <c r="AO832" s="116">
        <f t="shared" si="158"/>
        <v>0.1338342349881631</v>
      </c>
      <c r="AP832" s="116">
        <f t="shared" si="159"/>
        <v>9.7714581453153135E-2</v>
      </c>
      <c r="AQ832" s="116">
        <f t="shared" si="160"/>
        <v>0.11921556835841228</v>
      </c>
      <c r="AR832" s="116">
        <f t="shared" si="161"/>
        <v>0.1558700534886367</v>
      </c>
      <c r="AS832" s="116">
        <f t="shared" si="162"/>
        <v>0.13897276179939966</v>
      </c>
      <c r="AT832" s="116">
        <f t="shared" si="163"/>
        <v>7.0981684269803114E-2</v>
      </c>
      <c r="AU832" s="116">
        <f t="shared" si="164"/>
        <v>2.6669740728864428E-2</v>
      </c>
      <c r="AV832" s="116">
        <f t="shared" si="165"/>
        <v>0.10511289136816761</v>
      </c>
      <c r="AW832" s="116">
        <f t="shared" si="166"/>
        <v>0.15141867167948073</v>
      </c>
      <c r="AX832" s="116">
        <f t="shared" si="167"/>
        <v>1</v>
      </c>
      <c r="AY832" s="116">
        <f>SUMPRODUCT(AN832:AW832,幕後結果_最佳化!$Z$1005:$AI$1005)</f>
        <v>1.8869178861666586E-2</v>
      </c>
      <c r="AZ832" s="116">
        <f>(SUMPRODUCT(AN832:AW832,MMULT(AN832:AW832,幕後結果!$AB$9:$AK$18)))*252</f>
        <v>4.3786192239899054E-2</v>
      </c>
      <c r="BA832" s="116">
        <f t="shared" si="168"/>
        <v>0.209251504749426</v>
      </c>
      <c r="BB832" s="92">
        <f t="shared" si="169"/>
        <v>-0.11484180802957564</v>
      </c>
      <c r="BC832" s="50"/>
      <c r="BD832" s="50"/>
    </row>
    <row r="833" spans="1:56">
      <c r="A833" s="85">
        <v>832</v>
      </c>
      <c r="B833" s="116">
        <v>8.0061532320146345E-2</v>
      </c>
      <c r="C833" s="116">
        <v>0.93312760343941736</v>
      </c>
      <c r="D833" s="116">
        <v>0.96282350709957343</v>
      </c>
      <c r="E833" s="116">
        <v>0.78684534525191774</v>
      </c>
      <c r="F833" s="116">
        <v>0.91461163660035605</v>
      </c>
      <c r="G833" s="116">
        <v>0.23430169591644368</v>
      </c>
      <c r="H833" s="116">
        <v>0.55055283599050364</v>
      </c>
      <c r="I833" s="116">
        <v>0.76843428762506361</v>
      </c>
      <c r="J833" s="116">
        <v>0.11281332797041399</v>
      </c>
      <c r="K833" s="94">
        <v>0.29147368297489118</v>
      </c>
      <c r="L833" s="95"/>
      <c r="M833" s="96">
        <v>832</v>
      </c>
      <c r="N833" s="119">
        <v>-1.4046577848461372</v>
      </c>
      <c r="O833" s="119">
        <v>1.4994968197680121</v>
      </c>
      <c r="P833" s="119">
        <v>1.7844351370649585</v>
      </c>
      <c r="Q833" s="119">
        <v>0.79552304789548045</v>
      </c>
      <c r="R833" s="119">
        <v>1.369712302566507</v>
      </c>
      <c r="S833" s="119">
        <v>-0.72475329708586855</v>
      </c>
      <c r="T833" s="119">
        <v>0.1270582085963971</v>
      </c>
      <c r="U833" s="116">
        <v>0.73370028505186369</v>
      </c>
      <c r="V833" s="116">
        <v>-1.2117015229661645</v>
      </c>
      <c r="W833" s="88">
        <v>-0.54908463968074661</v>
      </c>
      <c r="X833" s="50"/>
      <c r="Y833" s="89">
        <v>832</v>
      </c>
      <c r="Z833" s="116">
        <f>(幕後結果!$AB$2+幕後結果!$AB$4*幕後結果_最佳化!$N1834)*12/3</f>
        <v>-1.7922437552027624</v>
      </c>
      <c r="AA833" s="116">
        <f>(幕後結果!$AC$2+幕後結果!$AC$4*幕後結果_最佳化!$O1834)*12/3</f>
        <v>0.5664534939182353</v>
      </c>
      <c r="AB833" s="116">
        <f>(幕後結果!$AD$2+幕後結果!$AD$4*幕後結果_最佳化!$P1834)*12/3</f>
        <v>1.7368327850447951</v>
      </c>
      <c r="AC833" s="116">
        <f>(幕後結果!$AE$2+幕後結果!$AE$4*幕後結果_最佳化!$Q1834)*12/3</f>
        <v>2.0611758917154877</v>
      </c>
      <c r="AD833" s="116">
        <f>(幕後結果!$AF$2+幕後結果!$AF$4*幕後結果_最佳化!$R1834)*12/3</f>
        <v>1.2995558619873446</v>
      </c>
      <c r="AE833" s="116">
        <f>(幕後結果!$AG$2+幕後結果!$AG$4*幕後結果_最佳化!$S1834)*12/3</f>
        <v>0.79079834195758136</v>
      </c>
      <c r="AF833" s="116">
        <f>(幕後結果!$AH$2+幕後結果!$AH$4*幕後結果_最佳化!$T1834)*12/3</f>
        <v>1.3665452682915065</v>
      </c>
      <c r="AG833" s="116">
        <f>(幕後結果!$AI$2+幕後結果!$AI$4*幕後結果_最佳化!$U1834)*12/3</f>
        <v>-0.61595555935280388</v>
      </c>
      <c r="AH833" s="116">
        <f>(幕後結果!$AJ$2+幕後結果!$AJ$4*幕後結果_最佳化!$V1834)*12/3</f>
        <v>-5.59455159541766E-2</v>
      </c>
      <c r="AI833" s="90">
        <f>(幕後結果!$AK$2+幕後結果!$AK$4*幕後結果_最佳化!$W1834)*12/3</f>
        <v>-0.56655970468269445</v>
      </c>
      <c r="AJ833" s="50"/>
      <c r="AK833" s="50"/>
      <c r="AL833" s="50"/>
      <c r="AM833" s="98">
        <v>832</v>
      </c>
      <c r="AN833" s="116">
        <f t="shared" si="157"/>
        <v>4.7644405410879782E-2</v>
      </c>
      <c r="AO833" s="116">
        <f t="shared" si="158"/>
        <v>0.13870352062149735</v>
      </c>
      <c r="AP833" s="116">
        <f t="shared" si="159"/>
        <v>0.18304644649854798</v>
      </c>
      <c r="AQ833" s="116">
        <f t="shared" si="160"/>
        <v>0.12297943555312348</v>
      </c>
      <c r="AR833" s="116">
        <f t="shared" si="161"/>
        <v>0.16210169590908993</v>
      </c>
      <c r="AS833" s="116">
        <f t="shared" si="162"/>
        <v>4.6254573870270141E-2</v>
      </c>
      <c r="AT833" s="116">
        <f t="shared" si="163"/>
        <v>0.14404866844371012</v>
      </c>
      <c r="AU833" s="116">
        <f t="shared" si="164"/>
        <v>4.5847301467291941E-2</v>
      </c>
      <c r="AV833" s="116">
        <f t="shared" si="165"/>
        <v>3.0930179211639186E-3</v>
      </c>
      <c r="AW833" s="116">
        <f t="shared" si="166"/>
        <v>0.10628093430442528</v>
      </c>
      <c r="AX833" s="116">
        <f t="shared" si="167"/>
        <v>0.99999999999999989</v>
      </c>
      <c r="AY833" s="116">
        <f>SUMPRODUCT(AN833:AW833,幕後結果_最佳化!$Z$1005:$AI$1005)</f>
        <v>9.4752137533039404E-2</v>
      </c>
      <c r="AZ833" s="116">
        <f>(SUMPRODUCT(AN833:AW833,MMULT(AN833:AW833,幕後結果!$AB$9:$AK$18)))*252</f>
        <v>4.1892510379314754E-2</v>
      </c>
      <c r="BA833" s="116">
        <f t="shared" si="168"/>
        <v>0.20467659949128222</v>
      </c>
      <c r="BB833" s="92">
        <f t="shared" si="169"/>
        <v>0.25333691131236497</v>
      </c>
      <c r="BC833" s="50"/>
      <c r="BD833" s="50"/>
    </row>
    <row r="834" spans="1:56">
      <c r="A834" s="85">
        <v>833</v>
      </c>
      <c r="B834" s="116">
        <v>0.11452304575631467</v>
      </c>
      <c r="C834" s="116">
        <v>0.66963198534398782</v>
      </c>
      <c r="D834" s="116">
        <v>0.93354199848603736</v>
      </c>
      <c r="E834" s="116">
        <v>0.7902404882292231</v>
      </c>
      <c r="F834" s="116">
        <v>0.94923564857862952</v>
      </c>
      <c r="G834" s="116">
        <v>0.65065575565639056</v>
      </c>
      <c r="H834" s="116">
        <v>0.20711904719109375</v>
      </c>
      <c r="I834" s="116">
        <v>0.64883073137222591</v>
      </c>
      <c r="J834" s="116">
        <v>0.24387769388589331</v>
      </c>
      <c r="K834" s="94">
        <v>6.6191328207086952E-2</v>
      </c>
      <c r="L834" s="95"/>
      <c r="M834" s="96">
        <v>833</v>
      </c>
      <c r="N834" s="119">
        <v>-1.2028197210610756</v>
      </c>
      <c r="O834" s="119">
        <v>0.43889719497474483</v>
      </c>
      <c r="P834" s="119">
        <v>1.5027016268467457</v>
      </c>
      <c r="Q834" s="119">
        <v>0.80725597337960342</v>
      </c>
      <c r="R834" s="119">
        <v>1.6374872405013312</v>
      </c>
      <c r="S834" s="119">
        <v>0.38709147486772094</v>
      </c>
      <c r="T834" s="119">
        <v>-0.81645824711395576</v>
      </c>
      <c r="U834" s="116">
        <v>0.38216559829270924</v>
      </c>
      <c r="V834" s="116">
        <v>-0.69388331531136282</v>
      </c>
      <c r="W834" s="88">
        <v>-1.5047721881092961</v>
      </c>
      <c r="X834" s="50"/>
      <c r="Y834" s="89">
        <v>833</v>
      </c>
      <c r="Z834" s="116">
        <f>(幕後結果!$AB$2+幕後結果!$AB$4*幕後結果_最佳化!$N1835)*12/3</f>
        <v>-1.5416516270035794</v>
      </c>
      <c r="AA834" s="116">
        <f>(幕後結果!$AC$2+幕後結果!$AC$4*幕後結果_最佳化!$O1835)*12/3</f>
        <v>-0.87759342110340866</v>
      </c>
      <c r="AB834" s="116">
        <f>(幕後結果!$AD$2+幕後結果!$AD$4*幕後結果_最佳化!$P1835)*12/3</f>
        <v>1.4459373063391476</v>
      </c>
      <c r="AC834" s="116">
        <f>(幕後結果!$AE$2+幕後結果!$AE$4*幕後結果_最佳化!$Q1835)*12/3</f>
        <v>1.8317820737860064</v>
      </c>
      <c r="AD834" s="116">
        <f>(幕後結果!$AF$2+幕後結果!$AF$4*幕後結果_最佳化!$R1835)*12/3</f>
        <v>1.3289286019773459</v>
      </c>
      <c r="AE834" s="116">
        <f>(幕後結果!$AG$2+幕後結果!$AG$4*幕後結果_最佳化!$S1835)*12/3</f>
        <v>1.3525341698527777</v>
      </c>
      <c r="AF834" s="116">
        <f>(幕後結果!$AH$2+幕後結果!$AH$4*幕後結果_最佳化!$T1835)*12/3</f>
        <v>0.53823418435042936</v>
      </c>
      <c r="AG834" s="116">
        <f>(幕後結果!$AI$2+幕後結果!$AI$4*幕後結果_最佳化!$U1835)*12/3</f>
        <v>-0.7742685027041829</v>
      </c>
      <c r="AH834" s="116">
        <f>(幕後結果!$AJ$2+幕後結果!$AJ$4*幕後結果_最佳化!$V1835)*12/3</f>
        <v>-0.24171528020834518</v>
      </c>
      <c r="AI834" s="90">
        <f>(幕後結果!$AK$2+幕後結果!$AK$4*幕後結果_最佳化!$W1835)*12/3</f>
        <v>-1.0007340852869229</v>
      </c>
      <c r="AJ834" s="50"/>
      <c r="AK834" s="50"/>
      <c r="AL834" s="50"/>
      <c r="AM834" s="98">
        <v>833</v>
      </c>
      <c r="AN834" s="116">
        <f t="shared" si="157"/>
        <v>9.1196836741917725E-2</v>
      </c>
      <c r="AO834" s="116">
        <f t="shared" si="158"/>
        <v>4.6667272694076868E-2</v>
      </c>
      <c r="AP834" s="116">
        <f t="shared" si="159"/>
        <v>9.2837046472221737E-3</v>
      </c>
      <c r="AQ834" s="116">
        <f t="shared" si="160"/>
        <v>0.19746927455708788</v>
      </c>
      <c r="AR834" s="116">
        <f t="shared" si="161"/>
        <v>0.28525483222189413</v>
      </c>
      <c r="AS834" s="116">
        <f t="shared" si="162"/>
        <v>2.241843528769921E-3</v>
      </c>
      <c r="AT834" s="116">
        <f t="shared" si="163"/>
        <v>5.375926479845175E-2</v>
      </c>
      <c r="AU834" s="116">
        <f t="shared" si="164"/>
        <v>0.13464911370134044</v>
      </c>
      <c r="AV834" s="116">
        <f t="shared" si="165"/>
        <v>0.12371848125974781</v>
      </c>
      <c r="AW834" s="116">
        <f t="shared" si="166"/>
        <v>5.575937584949122E-2</v>
      </c>
      <c r="AX834" s="116">
        <f t="shared" si="167"/>
        <v>0.99999999999999989</v>
      </c>
      <c r="AY834" s="116">
        <f>SUMPRODUCT(AN834:AW834,幕後結果_最佳化!$Z$1005:$AI$1005)</f>
        <v>3.9736259431332133E-2</v>
      </c>
      <c r="AZ834" s="116">
        <f>(SUMPRODUCT(AN834:AW834,MMULT(AN834:AW834,幕後結果!$AB$9:$AK$18)))*252</f>
        <v>3.9538599669127393E-2</v>
      </c>
      <c r="BA834" s="116">
        <f t="shared" si="168"/>
        <v>0.19884315343789785</v>
      </c>
      <c r="BB834" s="92">
        <f t="shared" si="169"/>
        <v>-1.5910734234336907E-2</v>
      </c>
      <c r="BC834" s="50"/>
      <c r="BD834" s="50"/>
    </row>
    <row r="835" spans="1:56">
      <c r="A835" s="85">
        <v>834</v>
      </c>
      <c r="B835" s="116">
        <v>0.27833169584570006</v>
      </c>
      <c r="C835" s="116">
        <v>0.32552344453156778</v>
      </c>
      <c r="D835" s="116">
        <v>0.21985832895979796</v>
      </c>
      <c r="E835" s="116">
        <v>0.30221248445840621</v>
      </c>
      <c r="F835" s="116">
        <v>0.56793387284767483</v>
      </c>
      <c r="G835" s="116">
        <v>0.36612108286850176</v>
      </c>
      <c r="H835" s="116">
        <v>1.9665932387761709E-2</v>
      </c>
      <c r="I835" s="116">
        <v>0.78762680289765008</v>
      </c>
      <c r="J835" s="116">
        <v>0.46904916631189786</v>
      </c>
      <c r="K835" s="94">
        <v>0.17346035232254531</v>
      </c>
      <c r="L835" s="95"/>
      <c r="M835" s="96">
        <v>834</v>
      </c>
      <c r="N835" s="119">
        <v>-0.58780469592831219</v>
      </c>
      <c r="O835" s="119">
        <v>-0.4523083115997093</v>
      </c>
      <c r="P835" s="119">
        <v>-0.77267176972435347</v>
      </c>
      <c r="Q835" s="119">
        <v>-0.51804772882633232</v>
      </c>
      <c r="R835" s="119">
        <v>0.1711163827308459</v>
      </c>
      <c r="S835" s="119">
        <v>-0.34214447894910188</v>
      </c>
      <c r="T835" s="119">
        <v>-2.0606979559268503</v>
      </c>
      <c r="U835" s="116">
        <v>0.79821386252512139</v>
      </c>
      <c r="V835" s="116">
        <v>-7.7660227182696051E-2</v>
      </c>
      <c r="W835" s="88">
        <v>-0.94057888900330178</v>
      </c>
      <c r="X835" s="50"/>
      <c r="Y835" s="89">
        <v>834</v>
      </c>
      <c r="Z835" s="116">
        <f>(幕後結果!$AB$2+幕後結果!$AB$4*幕後結果_最佳化!$N1836)*12/3</f>
        <v>-0.77807947845872416</v>
      </c>
      <c r="AA835" s="116">
        <f>(幕後結果!$AC$2+幕後結果!$AC$4*幕後結果_最佳化!$O1836)*12/3</f>
        <v>-2.0523039769343554</v>
      </c>
      <c r="AB835" s="116">
        <f>(幕後結果!$AD$2+幕後結果!$AD$4*幕後結果_最佳化!$P1836)*12/3</f>
        <v>-0.42969587615663585</v>
      </c>
      <c r="AC835" s="116">
        <f>(幕後結果!$AE$2+幕後結果!$AE$4*幕後結果_最佳化!$Q1836)*12/3</f>
        <v>0.21677536891254856</v>
      </c>
      <c r="AD835" s="116">
        <f>(幕後結果!$AF$2+幕後結果!$AF$4*幕後結果_最佳化!$R1836)*12/3</f>
        <v>-0.11015514474003717</v>
      </c>
      <c r="AE835" s="116">
        <f>(幕後結果!$AG$2+幕後結果!$AG$4*幕後結果_最佳化!$S1836)*12/3</f>
        <v>-0.57131382792906249</v>
      </c>
      <c r="AF835" s="116">
        <f>(幕後結果!$AH$2+幕後結果!$AH$4*幕後結果_最佳化!$T1836)*12/3</f>
        <v>-0.81279867515650084</v>
      </c>
      <c r="AG835" s="116">
        <f>(幕後結果!$AI$2+幕後結果!$AI$4*幕後結果_最佳化!$U1836)*12/3</f>
        <v>-0.19245660365584449</v>
      </c>
      <c r="AH835" s="116">
        <f>(幕後結果!$AJ$2+幕後結果!$AJ$4*幕後結果_最佳化!$V1836)*12/3</f>
        <v>-0.58172589071109593</v>
      </c>
      <c r="AI835" s="90">
        <f>(幕後結果!$AK$2+幕後結果!$AK$4*幕後結果_最佳化!$W1836)*12/3</f>
        <v>-1.1894367160659125</v>
      </c>
      <c r="AJ835" s="50"/>
      <c r="AK835" s="50"/>
      <c r="AL835" s="50"/>
      <c r="AM835" s="98">
        <v>834</v>
      </c>
      <c r="AN835" s="116">
        <f t="shared" si="157"/>
        <v>1.7760231538756371E-2</v>
      </c>
      <c r="AO835" s="116">
        <f t="shared" si="158"/>
        <v>0.15219707853548928</v>
      </c>
      <c r="AP835" s="116">
        <f t="shared" si="159"/>
        <v>0.1730876788044062</v>
      </c>
      <c r="AQ835" s="116">
        <f t="shared" si="160"/>
        <v>0.19770460396250192</v>
      </c>
      <c r="AR835" s="116">
        <f t="shared" si="161"/>
        <v>0.16560772204033605</v>
      </c>
      <c r="AS835" s="116">
        <f t="shared" si="162"/>
        <v>5.4489621431986643E-2</v>
      </c>
      <c r="AT835" s="116">
        <f t="shared" si="163"/>
        <v>7.1234046695404965E-2</v>
      </c>
      <c r="AU835" s="116">
        <f t="shared" si="164"/>
        <v>1.0257746561997934E-2</v>
      </c>
      <c r="AV835" s="116">
        <f t="shared" si="165"/>
        <v>0.15680742795259855</v>
      </c>
      <c r="AW835" s="116">
        <f t="shared" si="166"/>
        <v>8.5384247652225227E-4</v>
      </c>
      <c r="AX835" s="116">
        <f t="shared" si="167"/>
        <v>1.0000000000000002</v>
      </c>
      <c r="AY835" s="116">
        <f>SUMPRODUCT(AN835:AW835,幕後結果_最佳化!$Z$1005:$AI$1005)</f>
        <v>0.15182431520495401</v>
      </c>
      <c r="AZ835" s="116">
        <f>(SUMPRODUCT(AN835:AW835,MMULT(AN835:AW835,幕後結果!$AB$9:$AK$18)))*252</f>
        <v>4.8460573486005624E-2</v>
      </c>
      <c r="BA835" s="116">
        <f t="shared" si="168"/>
        <v>0.22013762396738459</v>
      </c>
      <c r="BB835" s="92">
        <f t="shared" si="169"/>
        <v>0.4948009942230146</v>
      </c>
      <c r="BC835" s="50"/>
      <c r="BD835" s="50"/>
    </row>
    <row r="836" spans="1:56">
      <c r="A836" s="85">
        <v>835</v>
      </c>
      <c r="B836" s="116">
        <v>0.11174991129729195</v>
      </c>
      <c r="C836" s="116">
        <v>0.73279507062869786</v>
      </c>
      <c r="D836" s="116">
        <v>1.6247770953999208E-2</v>
      </c>
      <c r="E836" s="116">
        <v>8.8474519205438584E-2</v>
      </c>
      <c r="F836" s="116">
        <v>0.8000415338731921</v>
      </c>
      <c r="G836" s="116">
        <v>0.70150531817158868</v>
      </c>
      <c r="H836" s="116">
        <v>0.7518748005339746</v>
      </c>
      <c r="I836" s="116">
        <v>0.51846770774618189</v>
      </c>
      <c r="J836" s="116">
        <v>0.79537613776169191</v>
      </c>
      <c r="K836" s="94">
        <v>0.5116086385634564</v>
      </c>
      <c r="L836" s="95"/>
      <c r="M836" s="96">
        <v>835</v>
      </c>
      <c r="N836" s="119">
        <v>-1.2172744222563474</v>
      </c>
      <c r="O836" s="119">
        <v>0.62128843937198508</v>
      </c>
      <c r="P836" s="119">
        <v>-2.1382612966708066</v>
      </c>
      <c r="Q836" s="119">
        <v>-1.350208730851248</v>
      </c>
      <c r="R836" s="119">
        <v>0.84176959827351483</v>
      </c>
      <c r="S836" s="119">
        <v>0.52873489956061026</v>
      </c>
      <c r="T836" s="119">
        <v>0.68040129870554555</v>
      </c>
      <c r="U836" s="116">
        <v>4.6308224039279075E-2</v>
      </c>
      <c r="V836" s="116">
        <v>0.82521819648418815</v>
      </c>
      <c r="W836" s="88">
        <v>2.9102649281586991E-2</v>
      </c>
      <c r="X836" s="50"/>
      <c r="Y836" s="89">
        <v>835</v>
      </c>
      <c r="Z836" s="116">
        <f>(幕後結果!$AB$2+幕後結果!$AB$4*幕後結果_最佳化!$N1837)*12/3</f>
        <v>-1.5595978670094475</v>
      </c>
      <c r="AA836" s="116">
        <f>(幕後結果!$AC$2+幕後結果!$AC$4*幕後結果_最佳化!$O1837)*12/3</f>
        <v>-0.62750088272554239</v>
      </c>
      <c r="AB836" s="116">
        <f>(幕後結果!$AD$2+幕後結果!$AD$4*幕後結果_最佳化!$P1837)*12/3</f>
        <v>-1.6927666336580238</v>
      </c>
      <c r="AC836" s="116">
        <f>(幕後結果!$AE$2+幕後結果!$AE$4*幕後結果_最佳化!$Q1837)*12/3</f>
        <v>-0.56032615838976363</v>
      </c>
      <c r="AD836" s="116">
        <f>(幕後結果!$AF$2+幕後結果!$AF$4*幕後結果_最佳化!$R1837)*12/3</f>
        <v>0.28112994913960598</v>
      </c>
      <c r="AE836" s="116">
        <f>(幕後結果!$AG$2+幕後結果!$AG$4*幕後結果_最佳化!$S1837)*12/3</f>
        <v>-0.43920723903322695</v>
      </c>
      <c r="AF836" s="116">
        <f>(幕後結果!$AH$2+幕後結果!$AH$4*幕後結果_最佳化!$T1837)*12/3</f>
        <v>1.6571881332413281</v>
      </c>
      <c r="AG836" s="116">
        <f>(幕後結果!$AI$2+幕後結果!$AI$4*幕後結果_最佳化!$U1837)*12/3</f>
        <v>-1.2332377654273283</v>
      </c>
      <c r="AH836" s="116">
        <f>(幕後結果!$AJ$2+幕後結果!$AJ$4*幕後結果_最佳化!$V1837)*12/3</f>
        <v>0.58564542196191549</v>
      </c>
      <c r="AI836" s="90">
        <f>(幕後結果!$AK$2+幕後結果!$AK$4*幕後結果_最佳化!$W1837)*12/3</f>
        <v>-0.45469781223845146</v>
      </c>
      <c r="AJ836" s="50"/>
      <c r="AK836" s="50"/>
      <c r="AL836" s="50"/>
      <c r="AM836" s="98">
        <v>835</v>
      </c>
      <c r="AN836" s="116">
        <f t="shared" ref="AN836:AN899" si="170">B1837/SUM($B1837:$K1837)</f>
        <v>8.8309461533288225E-2</v>
      </c>
      <c r="AO836" s="116">
        <f t="shared" ref="AO836:AO899" si="171">C1837/SUM($B1837:$K1837)</f>
        <v>0.11084087294774465</v>
      </c>
      <c r="AP836" s="116">
        <f t="shared" ref="AP836:AP899" si="172">D1837/SUM($B1837:$K1837)</f>
        <v>6.1330279014500368E-2</v>
      </c>
      <c r="AQ836" s="116">
        <f t="shared" ref="AQ836:AQ899" si="173">E1837/SUM($B1837:$K1837)</f>
        <v>2.7097405450262717E-2</v>
      </c>
      <c r="AR836" s="116">
        <f t="shared" ref="AR836:AR899" si="174">F1837/SUM($B1837:$K1837)</f>
        <v>0.12012435884632683</v>
      </c>
      <c r="AS836" s="116">
        <f t="shared" ref="AS836:AS899" si="175">G1837/SUM($B1837:$K1837)</f>
        <v>0.1231184564198801</v>
      </c>
      <c r="AT836" s="116">
        <f t="shared" ref="AT836:AT899" si="176">H1837/SUM($B1837:$K1837)</f>
        <v>9.8824640484433623E-2</v>
      </c>
      <c r="AU836" s="116">
        <f t="shared" ref="AU836:AU899" si="177">I1837/SUM($B1837:$K1837)</f>
        <v>0.11250611242646832</v>
      </c>
      <c r="AV836" s="116">
        <f t="shared" ref="AV836:AV899" si="178">J1837/SUM($B1837:$K1837)</f>
        <v>0.11768177662509834</v>
      </c>
      <c r="AW836" s="116">
        <f t="shared" ref="AW836:AW899" si="179">K1837/SUM($B1837:$K1837)</f>
        <v>0.14016663625199685</v>
      </c>
      <c r="AX836" s="116">
        <f t="shared" ref="AX836:AX899" si="180">SUM(AN836:AW836)</f>
        <v>1</v>
      </c>
      <c r="AY836" s="116">
        <f>SUMPRODUCT(AN836:AW836,幕後結果_最佳化!$Z$1005:$AI$1005)</f>
        <v>-8.8008629643064926E-2</v>
      </c>
      <c r="AZ836" s="116">
        <f>(SUMPRODUCT(AN836:AW836,MMULT(AN836:AW836,幕後結果!$AB$9:$AK$18)))*252</f>
        <v>4.5571459211341932E-2</v>
      </c>
      <c r="BA836" s="116">
        <f t="shared" ref="BA836:BA899" si="181">AZ836^0.5</f>
        <v>0.21347472733638034</v>
      </c>
      <c r="BB836" s="92">
        <f t="shared" ref="BB836:BB899" si="182">(AY836-$BC$2)/$BA836</f>
        <v>-0.61322776366303622</v>
      </c>
      <c r="BC836" s="50"/>
      <c r="BD836" s="50"/>
    </row>
    <row r="837" spans="1:56">
      <c r="A837" s="85">
        <v>836</v>
      </c>
      <c r="B837" s="116">
        <v>0.97437732840999569</v>
      </c>
      <c r="C837" s="116">
        <v>0.25806132190222963</v>
      </c>
      <c r="D837" s="116">
        <v>0.69196143222012552</v>
      </c>
      <c r="E837" s="116">
        <v>0.5562095703016261</v>
      </c>
      <c r="F837" s="116">
        <v>1.0394865811262255E-2</v>
      </c>
      <c r="G837" s="116">
        <v>0.63865757720836269</v>
      </c>
      <c r="H837" s="116">
        <v>0.95884964692631769</v>
      </c>
      <c r="I837" s="116">
        <v>0.67087909878585639</v>
      </c>
      <c r="J837" s="116">
        <v>0.9027366836297146</v>
      </c>
      <c r="K837" s="94">
        <v>0.69137862238212677</v>
      </c>
      <c r="L837" s="95"/>
      <c r="M837" s="96">
        <v>836</v>
      </c>
      <c r="N837" s="119">
        <v>1.9494195376140353</v>
      </c>
      <c r="O837" s="119">
        <v>-0.64933379896854337</v>
      </c>
      <c r="P837" s="119">
        <v>0.50141777094442541</v>
      </c>
      <c r="Q837" s="119">
        <v>0.14136594071204886</v>
      </c>
      <c r="R837" s="119">
        <v>-2.3117814237271443</v>
      </c>
      <c r="S837" s="119">
        <v>0.35487285451576273</v>
      </c>
      <c r="T837" s="119">
        <v>1.737490064974242</v>
      </c>
      <c r="U837" s="116">
        <v>0.44234191751952689</v>
      </c>
      <c r="V837" s="116">
        <v>1.2973039299345064</v>
      </c>
      <c r="W837" s="88">
        <v>0.49976187969825786</v>
      </c>
      <c r="X837" s="50"/>
      <c r="Y837" s="89">
        <v>836</v>
      </c>
      <c r="Z837" s="116">
        <f>(幕後結果!$AB$2+幕後結果!$AB$4*幕後結果_最佳化!$N1838)*12/3</f>
        <v>2.3720122756862851</v>
      </c>
      <c r="AA837" s="116">
        <f>(幕後結果!$AC$2+幕後結果!$AC$4*幕後結果_最佳化!$O1838)*12/3</f>
        <v>-2.1033725524990965</v>
      </c>
      <c r="AB837" s="116">
        <f>(幕後結果!$AD$2+幕後結果!$AD$4*幕後結果_最佳化!$P1838)*12/3</f>
        <v>1.4177489964808074</v>
      </c>
      <c r="AC837" s="116">
        <f>(幕後結果!$AE$2+幕後結果!$AE$4*幕後結果_最佳化!$Q1838)*12/3</f>
        <v>1.1123412912220172</v>
      </c>
      <c r="AD837" s="116">
        <f>(幕後結果!$AF$2+幕後結果!$AF$4*幕後結果_最佳化!$R1838)*12/3</f>
        <v>-1.7203636618061118</v>
      </c>
      <c r="AE837" s="116">
        <f>(幕後結果!$AG$2+幕後結果!$AG$4*幕後結果_最佳化!$S1838)*12/3</f>
        <v>0.78366155671827153</v>
      </c>
      <c r="AF837" s="116">
        <f>(幕後結果!$AH$2+幕後結果!$AH$4*幕後結果_最佳化!$T1838)*12/3</f>
        <v>2.7136112069515597</v>
      </c>
      <c r="AG837" s="116">
        <f>(幕後結果!$AI$2+幕後結果!$AI$4*幕後結果_最佳化!$U1838)*12/3</f>
        <v>0.32346793126712514</v>
      </c>
      <c r="AH837" s="116">
        <f>(幕後結果!$AJ$2+幕後結果!$AJ$4*幕後結果_最佳化!$V1838)*12/3</f>
        <v>1.4461042692188153</v>
      </c>
      <c r="AI837" s="90">
        <f>(幕後結果!$AK$2+幕後結果!$AK$4*幕後結果_最佳化!$W1838)*12/3</f>
        <v>-5.2434789389140368E-2</v>
      </c>
      <c r="AJ837" s="50"/>
      <c r="AK837" s="50"/>
      <c r="AL837" s="50"/>
      <c r="AM837" s="98">
        <v>836</v>
      </c>
      <c r="AN837" s="116">
        <f t="shared" si="170"/>
        <v>4.4340902518546207E-2</v>
      </c>
      <c r="AO837" s="116">
        <f t="shared" si="171"/>
        <v>0.12624561841200324</v>
      </c>
      <c r="AP837" s="116">
        <f t="shared" si="172"/>
        <v>0.11471600247418853</v>
      </c>
      <c r="AQ837" s="116">
        <f t="shared" si="173"/>
        <v>0.14759413513852299</v>
      </c>
      <c r="AR837" s="116">
        <f t="shared" si="174"/>
        <v>3.3643154089576278E-2</v>
      </c>
      <c r="AS837" s="116">
        <f t="shared" si="175"/>
        <v>0.15428279543285039</v>
      </c>
      <c r="AT837" s="116">
        <f t="shared" si="176"/>
        <v>7.7668520435741586E-2</v>
      </c>
      <c r="AU837" s="116">
        <f t="shared" si="177"/>
        <v>0.1279391817573437</v>
      </c>
      <c r="AV837" s="116">
        <f t="shared" si="178"/>
        <v>1.6097504120463204E-2</v>
      </c>
      <c r="AW837" s="116">
        <f t="shared" si="179"/>
        <v>0.1574721856207637</v>
      </c>
      <c r="AX837" s="116">
        <f t="shared" si="180"/>
        <v>0.99999999999999978</v>
      </c>
      <c r="AY837" s="116">
        <f>SUMPRODUCT(AN837:AW837,幕後結果_最佳化!$Z$1005:$AI$1005)</f>
        <v>-1.6967878742681942E-2</v>
      </c>
      <c r="AZ837" s="116">
        <f>(SUMPRODUCT(AN837:AW837,MMULT(AN837:AW837,幕後結果!$AB$9:$AK$18)))*252</f>
        <v>4.7613023906253472E-2</v>
      </c>
      <c r="BA837" s="116">
        <f t="shared" si="181"/>
        <v>0.21820408773955971</v>
      </c>
      <c r="BB837" s="92">
        <f t="shared" si="182"/>
        <v>-0.27436643998227028</v>
      </c>
      <c r="BC837" s="50"/>
      <c r="BD837" s="50"/>
    </row>
    <row r="838" spans="1:56">
      <c r="A838" s="85">
        <v>837</v>
      </c>
      <c r="B838" s="116">
        <v>0.38729631492816097</v>
      </c>
      <c r="C838" s="116">
        <v>0.68127171005501852</v>
      </c>
      <c r="D838" s="116">
        <v>0.85816838083321989</v>
      </c>
      <c r="E838" s="116">
        <v>0.80257714043171746</v>
      </c>
      <c r="F838" s="116">
        <v>0.77247184187817708</v>
      </c>
      <c r="G838" s="116">
        <v>0.93880742379824289</v>
      </c>
      <c r="H838" s="116">
        <v>5.6637679672610908E-3</v>
      </c>
      <c r="I838" s="116">
        <v>0.32790419061280418</v>
      </c>
      <c r="J838" s="116">
        <v>0.6379401302851373</v>
      </c>
      <c r="K838" s="94">
        <v>0.76801307500181393</v>
      </c>
      <c r="L838" s="95"/>
      <c r="M838" s="96">
        <v>837</v>
      </c>
      <c r="N838" s="119">
        <v>-0.2863727677720504</v>
      </c>
      <c r="O838" s="119">
        <v>0.47125789446838118</v>
      </c>
      <c r="P838" s="119">
        <v>1.072126453974859</v>
      </c>
      <c r="Q838" s="119">
        <v>0.85086253414956914</v>
      </c>
      <c r="R838" s="119">
        <v>0.74701200178621741</v>
      </c>
      <c r="S838" s="119">
        <v>1.5448392433000875</v>
      </c>
      <c r="T838" s="119">
        <v>-2.5324288397983978</v>
      </c>
      <c r="U838" s="116">
        <v>-0.44570772844677908</v>
      </c>
      <c r="V838" s="116">
        <v>0.35295825117694457</v>
      </c>
      <c r="W838" s="88">
        <v>0.73231905750617521</v>
      </c>
      <c r="X838" s="50"/>
      <c r="Y838" s="89">
        <v>837</v>
      </c>
      <c r="Z838" s="116">
        <f>(幕後結果!$AB$2+幕後結果!$AB$4*幕後結果_最佳化!$N1839)*12/3</f>
        <v>-0.40383654842199951</v>
      </c>
      <c r="AA838" s="116">
        <f>(幕後結果!$AC$2+幕後結果!$AC$4*幕後結果_最佳化!$O1839)*12/3</f>
        <v>-0.75337245608544257</v>
      </c>
      <c r="AB838" s="116">
        <f>(幕後結果!$AD$2+幕後結果!$AD$4*幕後結果_最佳化!$P1839)*12/3</f>
        <v>1.3523858584102377</v>
      </c>
      <c r="AC838" s="116">
        <f>(幕後結果!$AE$2+幕後結果!$AE$4*幕後結果_最佳化!$Q1839)*12/3</f>
        <v>1.822087858682907</v>
      </c>
      <c r="AD838" s="116">
        <f>(幕後結果!$AF$2+幕後結果!$AF$4*幕後結果_最佳化!$R1839)*12/3</f>
        <v>0.66020027369901224</v>
      </c>
      <c r="AE838" s="116">
        <f>(幕後結果!$AG$2+幕後結果!$AG$4*幕後結果_最佳化!$S1839)*12/3</f>
        <v>2.2583947508586304</v>
      </c>
      <c r="AF838" s="116">
        <f>(幕後結果!$AH$2+幕後結果!$AH$4*幕後結果_最佳化!$T1839)*12/3</f>
        <v>-1.1309686194782065</v>
      </c>
      <c r="AG838" s="116">
        <f>(幕後結果!$AI$2+幕後結果!$AI$4*幕後結果_最佳化!$U1839)*12/3</f>
        <v>-1.3756022621860842</v>
      </c>
      <c r="AH838" s="116">
        <f>(幕後結果!$AJ$2+幕後結果!$AJ$4*幕後結果_最佳化!$V1839)*12/3</f>
        <v>0.10702472558561112</v>
      </c>
      <c r="AI838" s="90">
        <f>(幕後結果!$AK$2+幕後結果!$AK$4*幕後結果_最佳化!$W1839)*12/3</f>
        <v>5.1960466173116782E-2</v>
      </c>
      <c r="AJ838" s="50"/>
      <c r="AK838" s="50"/>
      <c r="AL838" s="50"/>
      <c r="AM838" s="98">
        <v>837</v>
      </c>
      <c r="AN838" s="116">
        <f t="shared" si="170"/>
        <v>0.25196491641292584</v>
      </c>
      <c r="AO838" s="116">
        <f t="shared" si="171"/>
        <v>0.19873173157198248</v>
      </c>
      <c r="AP838" s="116">
        <f t="shared" si="172"/>
        <v>0.18348122956521512</v>
      </c>
      <c r="AQ838" s="116">
        <f t="shared" si="173"/>
        <v>2.4476679031643529E-2</v>
      </c>
      <c r="AR838" s="116">
        <f t="shared" si="174"/>
        <v>3.4107197589075822E-2</v>
      </c>
      <c r="AS838" s="116">
        <f t="shared" si="175"/>
        <v>2.47437837493295E-2</v>
      </c>
      <c r="AT838" s="116">
        <f t="shared" si="176"/>
        <v>0.13167348728079339</v>
      </c>
      <c r="AU838" s="116">
        <f t="shared" si="177"/>
        <v>8.5354288288439439E-2</v>
      </c>
      <c r="AV838" s="116">
        <f t="shared" si="178"/>
        <v>4.8552224139002807E-2</v>
      </c>
      <c r="AW838" s="116">
        <f t="shared" si="179"/>
        <v>1.6914462371591926E-2</v>
      </c>
      <c r="AX838" s="116">
        <f t="shared" si="180"/>
        <v>0.99999999999999989</v>
      </c>
      <c r="AY838" s="116">
        <f>SUMPRODUCT(AN838:AW838,幕後結果_最佳化!$Z$1005:$AI$1005)</f>
        <v>-8.2133201203980946E-2</v>
      </c>
      <c r="AZ838" s="116">
        <f>(SUMPRODUCT(AN838:AW838,MMULT(AN838:AW838,幕後結果!$AB$9:$AK$18)))*252</f>
        <v>6.9176878382143953E-2</v>
      </c>
      <c r="BA838" s="116">
        <f t="shared" si="181"/>
        <v>0.26301497748634761</v>
      </c>
      <c r="BB838" s="92">
        <f t="shared" si="182"/>
        <v>-0.47538433894119619</v>
      </c>
      <c r="BC838" s="50"/>
      <c r="BD838" s="50"/>
    </row>
    <row r="839" spans="1:56">
      <c r="A839" s="85">
        <v>838</v>
      </c>
      <c r="B839" s="116">
        <v>0.48333696984539709</v>
      </c>
      <c r="C839" s="116">
        <v>0.88946744626949581</v>
      </c>
      <c r="D839" s="116">
        <v>0.79752791313417992</v>
      </c>
      <c r="E839" s="116">
        <v>0.85342484782563632</v>
      </c>
      <c r="F839" s="116">
        <v>0.21784734804849837</v>
      </c>
      <c r="G839" s="116">
        <v>0.28764995117496128</v>
      </c>
      <c r="H839" s="116">
        <v>0.8890618470958882</v>
      </c>
      <c r="I839" s="116">
        <v>0.66805679088920678</v>
      </c>
      <c r="J839" s="116">
        <v>4.8586261074399451E-2</v>
      </c>
      <c r="K839" s="94">
        <v>0.24807798438874995</v>
      </c>
      <c r="L839" s="95"/>
      <c r="M839" s="96">
        <v>838</v>
      </c>
      <c r="N839" s="119">
        <v>-4.1780174471452401E-2</v>
      </c>
      <c r="O839" s="119">
        <v>1.223700827312947</v>
      </c>
      <c r="P839" s="119">
        <v>0.83282368685599972</v>
      </c>
      <c r="Q839" s="119">
        <v>1.0512358006956917</v>
      </c>
      <c r="R839" s="119">
        <v>-0.7794839371332466</v>
      </c>
      <c r="S839" s="119">
        <v>-0.56026323237110698</v>
      </c>
      <c r="T839" s="119">
        <v>1.2215540720666664</v>
      </c>
      <c r="U839" s="116">
        <v>0.43455368638363567</v>
      </c>
      <c r="V839" s="116">
        <v>-1.6587185376065772</v>
      </c>
      <c r="W839" s="88">
        <v>-0.68055048197220958</v>
      </c>
      <c r="X839" s="50"/>
      <c r="Y839" s="89">
        <v>838</v>
      </c>
      <c r="Z839" s="116">
        <f>(幕後結果!$AB$2+幕後結果!$AB$4*幕後結果_最佳化!$N1840)*12/3</f>
        <v>-0.10016251713409924</v>
      </c>
      <c r="AA839" s="116">
        <f>(幕後結果!$AC$2+幕後結果!$AC$4*幕後結果_最佳化!$O1840)*12/3</f>
        <v>0.30480022483028857</v>
      </c>
      <c r="AB839" s="116">
        <f>(幕後結果!$AD$2+幕後結果!$AD$4*幕後結果_最佳化!$P1840)*12/3</f>
        <v>1.2952509957184133</v>
      </c>
      <c r="AC839" s="116">
        <f>(幕後結果!$AE$2+幕後結果!$AE$4*幕後結果_最佳化!$Q1840)*12/3</f>
        <v>2.0557364312075443</v>
      </c>
      <c r="AD839" s="116">
        <f>(幕後結果!$AF$2+幕後結果!$AF$4*幕後結果_最佳化!$R1840)*12/3</f>
        <v>-0.29975791743975116</v>
      </c>
      <c r="AE839" s="116">
        <f>(幕後結果!$AG$2+幕後結果!$AG$4*幕後結果_最佳化!$S1840)*12/3</f>
        <v>0.88573769379932588</v>
      </c>
      <c r="AF839" s="116">
        <f>(幕後結果!$AH$2+幕後結果!$AH$4*幕後結果_最佳化!$T1840)*12/3</f>
        <v>2.0941898287517651</v>
      </c>
      <c r="AG839" s="116">
        <f>(幕後結果!$AI$2+幕後結果!$AI$4*幕後結果_最佳化!$U1840)*12/3</f>
        <v>-0.59929767623088026</v>
      </c>
      <c r="AH839" s="116">
        <f>(幕後結果!$AJ$2+幕後結果!$AJ$4*幕後結果_最佳化!$V1840)*12/3</f>
        <v>-0.28468131680171516</v>
      </c>
      <c r="AI839" s="90">
        <f>(幕後結果!$AK$2+幕後結果!$AK$4*幕後結果_最佳化!$W1840)*12/3</f>
        <v>-0.67845193494442491</v>
      </c>
      <c r="AJ839" s="50"/>
      <c r="AK839" s="50"/>
      <c r="AL839" s="50"/>
      <c r="AM839" s="98">
        <v>838</v>
      </c>
      <c r="AN839" s="116">
        <f t="shared" si="170"/>
        <v>0.27480443437156754</v>
      </c>
      <c r="AO839" s="116">
        <f t="shared" si="171"/>
        <v>0.10348915663919962</v>
      </c>
      <c r="AP839" s="116">
        <f t="shared" si="172"/>
        <v>0.11300768141685565</v>
      </c>
      <c r="AQ839" s="116">
        <f t="shared" si="173"/>
        <v>5.2615670861653259E-2</v>
      </c>
      <c r="AR839" s="116">
        <f t="shared" si="174"/>
        <v>5.9073990349956911E-3</v>
      </c>
      <c r="AS839" s="116">
        <f t="shared" si="175"/>
        <v>0.16430905044951372</v>
      </c>
      <c r="AT839" s="116">
        <f t="shared" si="176"/>
        <v>2.4383021588146623E-2</v>
      </c>
      <c r="AU839" s="116">
        <f t="shared" si="177"/>
        <v>6.417946547934604E-2</v>
      </c>
      <c r="AV839" s="116">
        <f t="shared" si="178"/>
        <v>0.1204281121530917</v>
      </c>
      <c r="AW839" s="116">
        <f t="shared" si="179"/>
        <v>7.6876008005630089E-2</v>
      </c>
      <c r="AX839" s="116">
        <f t="shared" si="180"/>
        <v>1</v>
      </c>
      <c r="AY839" s="116">
        <f>SUMPRODUCT(AN839:AW839,幕後結果_最佳化!$Z$1005:$AI$1005)</f>
        <v>-3.3882202076656792E-2</v>
      </c>
      <c r="AZ839" s="116">
        <f>(SUMPRODUCT(AN839:AW839,MMULT(AN839:AW839,幕後結果!$AB$9:$AK$18)))*252</f>
        <v>6.8245824702243829E-2</v>
      </c>
      <c r="BA839" s="116">
        <f t="shared" si="181"/>
        <v>0.26123901833808028</v>
      </c>
      <c r="BB839" s="92">
        <f t="shared" si="182"/>
        <v>-0.29391552060301246</v>
      </c>
      <c r="BC839" s="50"/>
      <c r="BD839" s="50"/>
    </row>
    <row r="840" spans="1:56">
      <c r="A840" s="85">
        <v>839</v>
      </c>
      <c r="B840" s="116">
        <v>0.68398949819940613</v>
      </c>
      <c r="C840" s="116">
        <v>0.95711105586561973</v>
      </c>
      <c r="D840" s="116">
        <v>0.93411803496622436</v>
      </c>
      <c r="E840" s="116">
        <v>0.73342907051056616</v>
      </c>
      <c r="F840" s="116">
        <v>0.30651973766744733</v>
      </c>
      <c r="G840" s="116">
        <v>0.81726387939155565</v>
      </c>
      <c r="H840" s="116">
        <v>0.12404856914201012</v>
      </c>
      <c r="I840" s="116">
        <v>3.1818922196695576E-2</v>
      </c>
      <c r="J840" s="116">
        <v>0.39637581104590236</v>
      </c>
      <c r="K840" s="94">
        <v>0.99449312544820345</v>
      </c>
      <c r="L840" s="95"/>
      <c r="M840" s="96">
        <v>839</v>
      </c>
      <c r="N840" s="119">
        <v>0.47888421147381272</v>
      </c>
      <c r="O840" s="119">
        <v>1.7181026790662233</v>
      </c>
      <c r="P840" s="119">
        <v>1.5071823227155416</v>
      </c>
      <c r="Q840" s="119">
        <v>0.62321711077829622</v>
      </c>
      <c r="R840" s="119">
        <v>-0.50573958499050853</v>
      </c>
      <c r="S840" s="119">
        <v>0.90498706244822458</v>
      </c>
      <c r="T840" s="119">
        <v>-1.1549836101193713</v>
      </c>
      <c r="U840" s="116">
        <v>-1.8547086393150802</v>
      </c>
      <c r="V840" s="116">
        <v>-0.26273917224016591</v>
      </c>
      <c r="W840" s="88">
        <v>2.5422622843724048</v>
      </c>
      <c r="X840" s="50"/>
      <c r="Y840" s="89">
        <v>839</v>
      </c>
      <c r="Z840" s="116">
        <f>(幕後結果!$AB$2+幕後結果!$AB$4*幕後結果_最佳化!$N1841)*12/3</f>
        <v>0.54626855788100537</v>
      </c>
      <c r="AA840" s="116">
        <f>(幕後結果!$AC$2+幕後結果!$AC$4*幕後結果_最佳化!$O1841)*12/3</f>
        <v>1.0313599957181532</v>
      </c>
      <c r="AB840" s="116">
        <f>(幕後結果!$AD$2+幕後結果!$AD$4*幕後結果_最佳化!$P1841)*12/3</f>
        <v>2.0862367160735844</v>
      </c>
      <c r="AC840" s="116">
        <f>(幕後結果!$AE$2+幕後結果!$AE$4*幕後結果_最佳化!$Q1841)*12/3</f>
        <v>2.020885394437399</v>
      </c>
      <c r="AD840" s="116">
        <f>(幕後結果!$AF$2+幕後結果!$AF$4*幕後結果_最佳化!$R1841)*12/3</f>
        <v>-5.128475427723559E-2</v>
      </c>
      <c r="AE840" s="116">
        <f>(幕後結果!$AG$2+幕後結果!$AG$4*幕後結果_最佳化!$S1841)*12/3</f>
        <v>2.108294188932851</v>
      </c>
      <c r="AF840" s="116">
        <f>(幕後結果!$AH$2+幕後結果!$AH$4*幕後結果_最佳化!$T1841)*12/3</f>
        <v>0.10457553470841208</v>
      </c>
      <c r="AG840" s="116">
        <f>(幕後結果!$AI$2+幕後結果!$AI$4*幕後結果_最佳化!$U1841)*12/3</f>
        <v>-2.9034729226171145</v>
      </c>
      <c r="AH840" s="116">
        <f>(幕後結果!$AJ$2+幕後結果!$AJ$4*幕後結果_最佳化!$V1841)*12/3</f>
        <v>0.2811915156302523</v>
      </c>
      <c r="AI840" s="90">
        <f>(幕後結果!$AK$2+幕後結果!$AK$4*幕後結果_最佳化!$W1841)*12/3</f>
        <v>0.92661429704167964</v>
      </c>
      <c r="AJ840" s="50"/>
      <c r="AK840" s="50"/>
      <c r="AL840" s="50"/>
      <c r="AM840" s="98">
        <v>839</v>
      </c>
      <c r="AN840" s="116">
        <f t="shared" si="170"/>
        <v>3.3099033954714904E-2</v>
      </c>
      <c r="AO840" s="116">
        <f t="shared" si="171"/>
        <v>0.166402289630834</v>
      </c>
      <c r="AP840" s="116">
        <f t="shared" si="172"/>
        <v>0.17454229146054134</v>
      </c>
      <c r="AQ840" s="116">
        <f t="shared" si="173"/>
        <v>7.759234698423309E-2</v>
      </c>
      <c r="AR840" s="116">
        <f t="shared" si="174"/>
        <v>0.12407302781586815</v>
      </c>
      <c r="AS840" s="116">
        <f t="shared" si="175"/>
        <v>1.1560965418164499E-2</v>
      </c>
      <c r="AT840" s="116">
        <f t="shared" si="176"/>
        <v>0.18192831434849052</v>
      </c>
      <c r="AU840" s="116">
        <f t="shared" si="177"/>
        <v>5.9873519641636406E-3</v>
      </c>
      <c r="AV840" s="116">
        <f t="shared" si="178"/>
        <v>8.8748090112953051E-2</v>
      </c>
      <c r="AW840" s="116">
        <f t="shared" si="179"/>
        <v>0.13606628831003675</v>
      </c>
      <c r="AX840" s="116">
        <f t="shared" si="180"/>
        <v>1</v>
      </c>
      <c r="AY840" s="116">
        <f>SUMPRODUCT(AN840:AW840,幕後結果_最佳化!$Z$1005:$AI$1005)</f>
        <v>8.0429057930275605E-2</v>
      </c>
      <c r="AZ840" s="116">
        <f>(SUMPRODUCT(AN840:AW840,MMULT(AN840:AW840,幕後結果!$AB$9:$AK$18)))*252</f>
        <v>4.5556675500803827E-2</v>
      </c>
      <c r="BA840" s="116">
        <f t="shared" si="181"/>
        <v>0.21344009815590845</v>
      </c>
      <c r="BB840" s="92">
        <f t="shared" si="182"/>
        <v>0.17582946341629915</v>
      </c>
      <c r="BC840" s="50"/>
      <c r="BD840" s="50"/>
    </row>
    <row r="841" spans="1:56">
      <c r="A841" s="85">
        <v>840</v>
      </c>
      <c r="B841" s="116">
        <v>0.75705123390069895</v>
      </c>
      <c r="C841" s="116">
        <v>0.82238668202762888</v>
      </c>
      <c r="D841" s="116">
        <v>7.9796181145679101E-2</v>
      </c>
      <c r="E841" s="116">
        <v>0.33558536682291007</v>
      </c>
      <c r="F841" s="116">
        <v>6.592808186176069E-2</v>
      </c>
      <c r="G841" s="116">
        <v>0.63198647622970716</v>
      </c>
      <c r="H841" s="116">
        <v>0.2884125129027495</v>
      </c>
      <c r="I841" s="116">
        <v>0.35287700339200789</v>
      </c>
      <c r="J841" s="116">
        <v>0.94444812072122764</v>
      </c>
      <c r="K841" s="94">
        <v>0.77743616765217616</v>
      </c>
      <c r="L841" s="95"/>
      <c r="M841" s="96">
        <v>840</v>
      </c>
      <c r="N841" s="119">
        <v>0.6968486246673965</v>
      </c>
      <c r="O841" s="119">
        <v>0.92449887691700849</v>
      </c>
      <c r="P841" s="119">
        <v>-1.406443865823005</v>
      </c>
      <c r="Q841" s="119">
        <v>-0.42454179171203993</v>
      </c>
      <c r="R841" s="119">
        <v>-1.5068224880847865</v>
      </c>
      <c r="S841" s="119">
        <v>0.33711919562750731</v>
      </c>
      <c r="T841" s="119">
        <v>-0.55802834940020107</v>
      </c>
      <c r="U841" s="116">
        <v>-0.37756468031928253</v>
      </c>
      <c r="V841" s="116">
        <v>1.593251605224818</v>
      </c>
      <c r="W841" s="88">
        <v>0.76356306858588563</v>
      </c>
      <c r="X841" s="50"/>
      <c r="Y841" s="89">
        <v>840</v>
      </c>
      <c r="Z841" s="116">
        <f>(幕後結果!$AB$2+幕後結果!$AB$4*幕後結果_最佳化!$N1842)*12/3</f>
        <v>0.816882361588672</v>
      </c>
      <c r="AA841" s="116">
        <f>(幕後結果!$AC$2+幕後結果!$AC$4*幕後結果_最佳化!$O1842)*12/3</f>
        <v>-4.3346065245377208E-2</v>
      </c>
      <c r="AB841" s="116">
        <f>(幕後結果!$AD$2+幕後結果!$AD$4*幕後結果_最佳化!$P1842)*12/3</f>
        <v>-0.45175973450543738</v>
      </c>
      <c r="AC841" s="116">
        <f>(幕後結果!$AE$2+幕後結果!$AE$4*幕後結果_最佳化!$Q1842)*12/3</f>
        <v>0.44991840194252869</v>
      </c>
      <c r="AD841" s="116">
        <f>(幕後結果!$AF$2+幕後結果!$AF$4*幕後結果_最佳化!$R1842)*12/3</f>
        <v>-1.190469819476305</v>
      </c>
      <c r="AE841" s="116">
        <f>(幕後結果!$AG$2+幕後結果!$AG$4*幕後結果_最佳化!$S1842)*12/3</f>
        <v>0.32305736140533642</v>
      </c>
      <c r="AF841" s="116">
        <f>(幕後結果!$AH$2+幕後結果!$AH$4*幕後結果_最佳化!$T1842)*12/3</f>
        <v>0.38561732026838885</v>
      </c>
      <c r="AG841" s="116">
        <f>(幕後結果!$AI$2+幕後結果!$AI$4*幕後結果_最佳化!$U1842)*12/3</f>
        <v>-1.2031736335639245</v>
      </c>
      <c r="AH841" s="116">
        <f>(幕後結果!$AJ$2+幕後結果!$AJ$4*幕後結果_最佳化!$V1842)*12/3</f>
        <v>1.2051322079855342</v>
      </c>
      <c r="AI841" s="90">
        <f>(幕後結果!$AK$2+幕後結果!$AK$4*幕後結果_最佳化!$W1842)*12/3</f>
        <v>-7.5148328349629978E-2</v>
      </c>
      <c r="AJ841" s="50"/>
      <c r="AK841" s="50"/>
      <c r="AL841" s="50"/>
      <c r="AM841" s="98">
        <v>840</v>
      </c>
      <c r="AN841" s="116">
        <f t="shared" si="170"/>
        <v>0.12058550054354061</v>
      </c>
      <c r="AO841" s="116">
        <f t="shared" si="171"/>
        <v>0.19150241443777671</v>
      </c>
      <c r="AP841" s="116">
        <f t="shared" si="172"/>
        <v>0.11747472312753467</v>
      </c>
      <c r="AQ841" s="116">
        <f t="shared" si="173"/>
        <v>0.16087543180961977</v>
      </c>
      <c r="AR841" s="116">
        <f t="shared" si="174"/>
        <v>5.4803330114928023E-2</v>
      </c>
      <c r="AS841" s="116">
        <f t="shared" si="175"/>
        <v>5.2953040825743085E-2</v>
      </c>
      <c r="AT841" s="116">
        <f t="shared" si="176"/>
        <v>3.0873511223665218E-2</v>
      </c>
      <c r="AU841" s="116">
        <f t="shared" si="177"/>
        <v>9.3325177495085468E-2</v>
      </c>
      <c r="AV841" s="116">
        <f t="shared" si="178"/>
        <v>1.2267219794026674E-2</v>
      </c>
      <c r="AW841" s="116">
        <f t="shared" si="179"/>
        <v>0.16533965062807979</v>
      </c>
      <c r="AX841" s="116">
        <f t="shared" si="180"/>
        <v>0.99999999999999989</v>
      </c>
      <c r="AY841" s="116">
        <f>SUMPRODUCT(AN841:AW841,幕後結果_最佳化!$Z$1005:$AI$1005)</f>
        <v>-0.15853123974142358</v>
      </c>
      <c r="AZ841" s="116">
        <f>(SUMPRODUCT(AN841:AW841,MMULT(AN841:AW841,幕後結果!$AB$9:$AK$18)))*252</f>
        <v>5.1737966565078002E-2</v>
      </c>
      <c r="BA841" s="116">
        <f t="shared" si="181"/>
        <v>0.22745981307711918</v>
      </c>
      <c r="BB841" s="92">
        <f t="shared" si="182"/>
        <v>-0.88556847478428757</v>
      </c>
      <c r="BC841" s="50"/>
      <c r="BD841" s="50"/>
    </row>
    <row r="842" spans="1:56">
      <c r="A842" s="85">
        <v>841</v>
      </c>
      <c r="B842" s="116">
        <v>0.13085247556439272</v>
      </c>
      <c r="C842" s="116">
        <v>0.38307194421412549</v>
      </c>
      <c r="D842" s="116">
        <v>0.63031123383550836</v>
      </c>
      <c r="E842" s="116">
        <v>0.85552114370848353</v>
      </c>
      <c r="F842" s="116">
        <v>0.56957968766610789</v>
      </c>
      <c r="G842" s="116">
        <v>0.25241948199690611</v>
      </c>
      <c r="H842" s="116">
        <v>0.72154144442136059</v>
      </c>
      <c r="I842" s="116">
        <v>0.58031480711964223</v>
      </c>
      <c r="J842" s="116">
        <v>0.31167308794289972</v>
      </c>
      <c r="K842" s="94">
        <v>0.20651100940322209</v>
      </c>
      <c r="L842" s="95"/>
      <c r="M842" s="96">
        <v>841</v>
      </c>
      <c r="N842" s="119">
        <v>-1.1223704784905564</v>
      </c>
      <c r="O842" s="119">
        <v>-0.29742260417850247</v>
      </c>
      <c r="P842" s="119">
        <v>0.33267776904393254</v>
      </c>
      <c r="Q842" s="119">
        <v>1.0604108844092082</v>
      </c>
      <c r="R842" s="119">
        <v>0.17530418356284277</v>
      </c>
      <c r="S842" s="119">
        <v>-0.66689537718937042</v>
      </c>
      <c r="T842" s="119">
        <v>0.58742678192077191</v>
      </c>
      <c r="U842" s="116">
        <v>0.20269889647198761</v>
      </c>
      <c r="V842" s="116">
        <v>-0.49111349700176754</v>
      </c>
      <c r="W842" s="88">
        <v>-0.81858711859131716</v>
      </c>
      <c r="X842" s="50"/>
      <c r="Y842" s="89">
        <v>841</v>
      </c>
      <c r="Z842" s="116">
        <f>(幕後結果!$AB$2+幕後結果!$AB$4*幕後結果_最佳化!$N1843)*12/3</f>
        <v>-1.4417698379609183</v>
      </c>
      <c r="AA842" s="116">
        <f>(幕後結果!$AC$2+幕後結果!$AC$4*幕後結果_最佳化!$O1843)*12/3</f>
        <v>-1.8853059640878955</v>
      </c>
      <c r="AB842" s="116">
        <f>(幕後結果!$AD$2+幕後結果!$AD$4*幕後結果_最佳化!$P1843)*12/3</f>
        <v>0.3822062825018282</v>
      </c>
      <c r="AC842" s="116">
        <f>(幕後結果!$AE$2+幕後結果!$AE$4*幕後結果_最佳化!$Q1843)*12/3</f>
        <v>1.616930608255452</v>
      </c>
      <c r="AD842" s="116">
        <f>(幕後結果!$AF$2+幕後結果!$AF$4*幕後結果_最佳化!$R1843)*12/3</f>
        <v>0.16880000608511969</v>
      </c>
      <c r="AE842" s="116">
        <f>(幕後結果!$AG$2+幕後結果!$AG$4*幕後結果_最佳化!$S1843)*12/3</f>
        <v>0.19205557741868615</v>
      </c>
      <c r="AF842" s="116">
        <f>(幕後結果!$AH$2+幕後結果!$AH$4*幕後結果_最佳化!$T1843)*12/3</f>
        <v>1.4573895027982022</v>
      </c>
      <c r="AG842" s="116">
        <f>(幕後結果!$AI$2+幕後結果!$AI$4*幕後結果_最佳化!$U1843)*12/3</f>
        <v>-1.1835062359317392</v>
      </c>
      <c r="AH842" s="116">
        <f>(幕後結果!$AJ$2+幕後結果!$AJ$4*幕後結果_最佳化!$V1843)*12/3</f>
        <v>-0.30510560302193551</v>
      </c>
      <c r="AI842" s="90">
        <f>(幕後結果!$AK$2+幕後結果!$AK$4*幕後結果_最佳化!$W1843)*12/3</f>
        <v>-1.0286432082061081</v>
      </c>
      <c r="AJ842" s="50"/>
      <c r="AK842" s="50"/>
      <c r="AL842" s="50"/>
      <c r="AM842" s="98">
        <v>841</v>
      </c>
      <c r="AN842" s="116">
        <f t="shared" si="170"/>
        <v>0.11600892913676659</v>
      </c>
      <c r="AO842" s="116">
        <f t="shared" si="171"/>
        <v>7.8808012892897461E-2</v>
      </c>
      <c r="AP842" s="116">
        <f t="shared" si="172"/>
        <v>6.3817615221688911E-2</v>
      </c>
      <c r="AQ842" s="116">
        <f t="shared" si="173"/>
        <v>2.7860658586895785E-2</v>
      </c>
      <c r="AR842" s="116">
        <f t="shared" si="174"/>
        <v>0.1848990983212036</v>
      </c>
      <c r="AS842" s="116">
        <f t="shared" si="175"/>
        <v>0.11467459696259605</v>
      </c>
      <c r="AT842" s="116">
        <f t="shared" si="176"/>
        <v>0.1516418661701166</v>
      </c>
      <c r="AU842" s="116">
        <f t="shared" si="177"/>
        <v>0.14818487548821946</v>
      </c>
      <c r="AV842" s="116">
        <f t="shared" si="178"/>
        <v>6.7606729036592914E-2</v>
      </c>
      <c r="AW842" s="116">
        <f t="shared" si="179"/>
        <v>4.6497618183022831E-2</v>
      </c>
      <c r="AX842" s="116">
        <f t="shared" si="180"/>
        <v>1.0000000000000002</v>
      </c>
      <c r="AY842" s="116">
        <f>SUMPRODUCT(AN842:AW842,幕後結果_最佳化!$Z$1005:$AI$1005)</f>
        <v>1.2676418336781115E-2</v>
      </c>
      <c r="AZ842" s="116">
        <f>(SUMPRODUCT(AN842:AW842,MMULT(AN842:AW842,幕後結果!$AB$9:$AK$18)))*252</f>
        <v>4.7010669219725167E-2</v>
      </c>
      <c r="BA842" s="116">
        <f t="shared" si="181"/>
        <v>0.21681943921089078</v>
      </c>
      <c r="BB842" s="92">
        <f t="shared" si="182"/>
        <v>-0.13939516573429439</v>
      </c>
      <c r="BC842" s="50"/>
      <c r="BD842" s="50"/>
    </row>
    <row r="843" spans="1:56">
      <c r="A843" s="85">
        <v>842</v>
      </c>
      <c r="B843" s="116">
        <v>1.4337383288147043E-2</v>
      </c>
      <c r="C843" s="116">
        <v>0.77631829070508118</v>
      </c>
      <c r="D843" s="116">
        <v>0.89946135147940387</v>
      </c>
      <c r="E843" s="116">
        <v>0.26471148388553578</v>
      </c>
      <c r="F843" s="116">
        <v>0.29942975688954743</v>
      </c>
      <c r="G843" s="116">
        <v>0.54750389414819312</v>
      </c>
      <c r="H843" s="116">
        <v>0.28213686961249707</v>
      </c>
      <c r="I843" s="116">
        <v>2.9698832514450935E-2</v>
      </c>
      <c r="J843" s="116">
        <v>0.14796457020747389</v>
      </c>
      <c r="K843" s="94">
        <v>0.42815077413721458</v>
      </c>
      <c r="L843" s="95"/>
      <c r="M843" s="96">
        <v>842</v>
      </c>
      <c r="N843" s="119">
        <v>-2.1879291087332091</v>
      </c>
      <c r="O843" s="119">
        <v>0.75981793871927283</v>
      </c>
      <c r="P843" s="119">
        <v>1.2784883297678835</v>
      </c>
      <c r="Q843" s="119">
        <v>-0.62888710642486423</v>
      </c>
      <c r="R843" s="119">
        <v>-0.52604129742685191</v>
      </c>
      <c r="S843" s="119">
        <v>0.11935739764651523</v>
      </c>
      <c r="T843" s="119">
        <v>-0.57650522496238388</v>
      </c>
      <c r="U843" s="116">
        <v>-1.8852383522196174</v>
      </c>
      <c r="V843" s="116">
        <v>-1.045203036358624</v>
      </c>
      <c r="W843" s="88">
        <v>-0.1810841208470402</v>
      </c>
      <c r="X843" s="50"/>
      <c r="Y843" s="89">
        <v>842</v>
      </c>
      <c r="Z843" s="116">
        <f>(幕後結果!$AB$2+幕後結果!$AB$4*幕後結果_最佳化!$N1844)*12/3</f>
        <v>-2.7647145782447127</v>
      </c>
      <c r="AA843" s="116">
        <f>(幕後結果!$AC$2+幕後結果!$AC$4*幕後結果_最佳化!$O1844)*12/3</f>
        <v>-0.52093253400371553</v>
      </c>
      <c r="AB843" s="116">
        <f>(幕後結果!$AD$2+幕後結果!$AD$4*幕後結果_最佳化!$P1844)*12/3</f>
        <v>0.98767880377497519</v>
      </c>
      <c r="AC843" s="116">
        <f>(幕後結果!$AE$2+幕後結果!$AE$4*幕後結果_最佳化!$Q1844)*12/3</f>
        <v>0.73435134696245308</v>
      </c>
      <c r="AD843" s="116">
        <f>(幕後結果!$AF$2+幕後結果!$AF$4*幕後結果_最佳化!$R1844)*12/3</f>
        <v>-0.19423667102216305</v>
      </c>
      <c r="AE843" s="116">
        <f>(幕後結果!$AG$2+幕後結果!$AG$4*幕後結果_最佳化!$S1844)*12/3</f>
        <v>-1.3596220858295094E-2</v>
      </c>
      <c r="AF843" s="116">
        <f>(幕後結果!$AH$2+幕後結果!$AH$4*幕後結果_最佳化!$T1844)*12/3</f>
        <v>0.17418176795240181</v>
      </c>
      <c r="AG843" s="116">
        <f>(幕後結果!$AI$2+幕後結果!$AI$4*幕後結果_最佳化!$U1844)*12/3</f>
        <v>-4.2565460449154831</v>
      </c>
      <c r="AH843" s="116">
        <f>(幕後結果!$AJ$2+幕後結果!$AJ$4*幕後結果_最佳化!$V1844)*12/3</f>
        <v>-1.0312697365302561</v>
      </c>
      <c r="AI843" s="90">
        <f>(幕後結果!$AK$2+幕後結果!$AK$4*幕後結果_最佳化!$W1844)*12/3</f>
        <v>-1.1691556368743024</v>
      </c>
      <c r="AJ843" s="50"/>
      <c r="AK843" s="50"/>
      <c r="AL843" s="50"/>
      <c r="AM843" s="98">
        <v>842</v>
      </c>
      <c r="AN843" s="116">
        <f t="shared" si="170"/>
        <v>0.10797482929681899</v>
      </c>
      <c r="AO843" s="116">
        <f t="shared" si="171"/>
        <v>0.10498856912172283</v>
      </c>
      <c r="AP843" s="116">
        <f t="shared" si="172"/>
        <v>0.18067959589655702</v>
      </c>
      <c r="AQ843" s="116">
        <f t="shared" si="173"/>
        <v>0.19794324856769868</v>
      </c>
      <c r="AR843" s="116">
        <f t="shared" si="174"/>
        <v>1.276736810714231E-2</v>
      </c>
      <c r="AS843" s="116">
        <f t="shared" si="175"/>
        <v>2.1854717943578322E-2</v>
      </c>
      <c r="AT843" s="116">
        <f t="shared" si="176"/>
        <v>0.12111168623975399</v>
      </c>
      <c r="AU843" s="116">
        <f t="shared" si="177"/>
        <v>5.3609018936506738E-3</v>
      </c>
      <c r="AV843" s="116">
        <f t="shared" si="178"/>
        <v>6.2337207997946051E-2</v>
      </c>
      <c r="AW843" s="116">
        <f t="shared" si="179"/>
        <v>0.18498187493513094</v>
      </c>
      <c r="AX843" s="116">
        <f t="shared" si="180"/>
        <v>0.99999999999999989</v>
      </c>
      <c r="AY843" s="116">
        <f>SUMPRODUCT(AN843:AW843,幕後結果_最佳化!$Z$1005:$AI$1005)</f>
        <v>0.1888392212484909</v>
      </c>
      <c r="AZ843" s="116">
        <f>(SUMPRODUCT(AN843:AW843,MMULT(AN843:AW843,幕後結果!$AB$9:$AK$18)))*252</f>
        <v>4.5018909641275015E-2</v>
      </c>
      <c r="BA843" s="116">
        <f t="shared" si="181"/>
        <v>0.21217660012658091</v>
      </c>
      <c r="BB843" s="92">
        <f t="shared" si="182"/>
        <v>0.68781958595540726</v>
      </c>
      <c r="BC843" s="50"/>
      <c r="BD843" s="50"/>
    </row>
    <row r="844" spans="1:56">
      <c r="A844" s="85">
        <v>843</v>
      </c>
      <c r="B844" s="116">
        <v>0.25512054543551965</v>
      </c>
      <c r="C844" s="116">
        <v>0.37036715914817386</v>
      </c>
      <c r="D844" s="116">
        <v>0.69065034112617751</v>
      </c>
      <c r="E844" s="116">
        <v>0.48697781840684118</v>
      </c>
      <c r="F844" s="116">
        <v>0.15592632852054167</v>
      </c>
      <c r="G844" s="116">
        <v>0.13445008170673112</v>
      </c>
      <c r="H844" s="116">
        <v>0.48421138940129294</v>
      </c>
      <c r="I844" s="116">
        <v>0.45141186437032732</v>
      </c>
      <c r="J844" s="116">
        <v>0.91799708746437902</v>
      </c>
      <c r="K844" s="94">
        <v>7.3607288982647123E-2</v>
      </c>
      <c r="L844" s="95"/>
      <c r="M844" s="96">
        <v>843</v>
      </c>
      <c r="N844" s="119">
        <v>-0.65846233662786235</v>
      </c>
      <c r="O844" s="119">
        <v>-0.33088107396830857</v>
      </c>
      <c r="P844" s="119">
        <v>0.49769459577830316</v>
      </c>
      <c r="Q844" s="119">
        <v>-3.2647567294205912E-2</v>
      </c>
      <c r="R844" s="119">
        <v>-1.0113422374074421</v>
      </c>
      <c r="S844" s="119">
        <v>-1.1055989063193228</v>
      </c>
      <c r="T844" s="119">
        <v>-3.9586514599886928E-2</v>
      </c>
      <c r="U844" s="116">
        <v>-0.12209506684148544</v>
      </c>
      <c r="V844" s="116">
        <v>1.3917245502998146</v>
      </c>
      <c r="W844" s="88">
        <v>-1.4494405980177838</v>
      </c>
      <c r="X844" s="50"/>
      <c r="Y844" s="89">
        <v>843</v>
      </c>
      <c r="Z844" s="116">
        <f>(幕後結果!$AB$2+幕後結果!$AB$4*幕後結果_最佳化!$N1845)*12/3</f>
        <v>-0.86580450031232736</v>
      </c>
      <c r="AA844" s="116">
        <f>(幕後結果!$AC$2+幕後結果!$AC$4*幕後結果_最佳化!$O1845)*12/3</f>
        <v>-1.8911074823896576</v>
      </c>
      <c r="AB844" s="116">
        <f>(幕後結果!$AD$2+幕後結果!$AD$4*幕後結果_最佳化!$P1845)*12/3</f>
        <v>0.66142396521739766</v>
      </c>
      <c r="AC844" s="116">
        <f>(幕後結果!$AE$2+幕後結果!$AE$4*幕後結果_最佳化!$Q1845)*12/3</f>
        <v>0.88503931732501995</v>
      </c>
      <c r="AD844" s="116">
        <f>(幕後結果!$AF$2+幕後結果!$AF$4*幕後結果_最佳化!$R1845)*12/3</f>
        <v>-0.72553551279834216</v>
      </c>
      <c r="AE844" s="116">
        <f>(幕後結果!$AG$2+幕後結果!$AG$4*幕後結果_最佳化!$S1845)*12/3</f>
        <v>-0.72519791669974776</v>
      </c>
      <c r="AF844" s="116">
        <f>(幕後結果!$AH$2+幕後結果!$AH$4*幕後結果_最佳化!$T1845)*12/3</f>
        <v>0.85278027317676608</v>
      </c>
      <c r="AG844" s="116">
        <f>(幕後結果!$AI$2+幕後結果!$AI$4*幕後結果_最佳化!$U1845)*12/3</f>
        <v>-1.529482756139503</v>
      </c>
      <c r="AH844" s="116">
        <f>(幕後結果!$AJ$2+幕後結果!$AJ$4*幕後結果_最佳化!$V1845)*12/3</f>
        <v>0.80357455854067361</v>
      </c>
      <c r="AI844" s="90">
        <f>(幕後結果!$AK$2+幕後結果!$AK$4*幕後結果_最佳化!$W1845)*12/3</f>
        <v>-1.4873917393585403</v>
      </c>
      <c r="AJ844" s="50"/>
      <c r="AK844" s="50"/>
      <c r="AL844" s="50"/>
      <c r="AM844" s="98">
        <v>843</v>
      </c>
      <c r="AN844" s="116">
        <f t="shared" si="170"/>
        <v>5.5050334378583088E-2</v>
      </c>
      <c r="AO844" s="116">
        <f t="shared" si="171"/>
        <v>2.1722321822660255E-2</v>
      </c>
      <c r="AP844" s="116">
        <f t="shared" si="172"/>
        <v>0.22964383271714747</v>
      </c>
      <c r="AQ844" s="116">
        <f t="shared" si="173"/>
        <v>8.7814099493226591E-2</v>
      </c>
      <c r="AR844" s="116">
        <f t="shared" si="174"/>
        <v>7.8991074148127755E-2</v>
      </c>
      <c r="AS844" s="116">
        <f t="shared" si="175"/>
        <v>3.4821406212217153E-2</v>
      </c>
      <c r="AT844" s="116">
        <f t="shared" si="176"/>
        <v>1.2258314782099667E-2</v>
      </c>
      <c r="AU844" s="116">
        <f t="shared" si="177"/>
        <v>6.9481744172235071E-2</v>
      </c>
      <c r="AV844" s="116">
        <f t="shared" si="178"/>
        <v>0.23803287878959761</v>
      </c>
      <c r="AW844" s="116">
        <f t="shared" si="179"/>
        <v>0.17218399348410518</v>
      </c>
      <c r="AX844" s="116">
        <f t="shared" si="180"/>
        <v>1</v>
      </c>
      <c r="AY844" s="116">
        <f>SUMPRODUCT(AN844:AW844,幕後結果_最佳化!$Z$1005:$AI$1005)</f>
        <v>7.220774869276704E-2</v>
      </c>
      <c r="AZ844" s="116">
        <f>(SUMPRODUCT(AN844:AW844,MMULT(AN844:AW844,幕後結果!$AB$9:$AK$18)))*252</f>
        <v>4.4164186847848237E-2</v>
      </c>
      <c r="BA844" s="116">
        <f t="shared" si="181"/>
        <v>0.21015277025975232</v>
      </c>
      <c r="BB844" s="92">
        <f t="shared" si="182"/>
        <v>0.13945925460103226</v>
      </c>
      <c r="BC844" s="50"/>
      <c r="BD844" s="50"/>
    </row>
    <row r="845" spans="1:56">
      <c r="A845" s="85">
        <v>844</v>
      </c>
      <c r="B845" s="116">
        <v>0.98339701470478458</v>
      </c>
      <c r="C845" s="116">
        <v>0.88158869655991823</v>
      </c>
      <c r="D845" s="116">
        <v>0.11595807448710027</v>
      </c>
      <c r="E845" s="116">
        <v>0.56446062007277176</v>
      </c>
      <c r="F845" s="116">
        <v>0.81589314970630111</v>
      </c>
      <c r="G845" s="116">
        <v>0.63961194093686635</v>
      </c>
      <c r="H845" s="116">
        <v>0.30685357812785363</v>
      </c>
      <c r="I845" s="116">
        <v>0.40415427473319521</v>
      </c>
      <c r="J845" s="116">
        <v>0.69877381705501174</v>
      </c>
      <c r="K845" s="94">
        <v>0.89102609573700087</v>
      </c>
      <c r="L845" s="95"/>
      <c r="M845" s="96">
        <v>844</v>
      </c>
      <c r="N845" s="119">
        <v>2.1295840310486063</v>
      </c>
      <c r="O845" s="119">
        <v>1.1829660394922776</v>
      </c>
      <c r="P845" s="119">
        <v>-1.1954374811003987</v>
      </c>
      <c r="Q845" s="119">
        <v>0.16228838627724221</v>
      </c>
      <c r="R845" s="119">
        <v>0.89982441245671785</v>
      </c>
      <c r="S845" s="119">
        <v>0.35742172114553983</v>
      </c>
      <c r="T845" s="119">
        <v>-0.50478883823102327</v>
      </c>
      <c r="U845" s="116">
        <v>-0.24260868897146984</v>
      </c>
      <c r="V845" s="116">
        <v>0.52087713316590256</v>
      </c>
      <c r="W845" s="88">
        <v>1.2320034147959313</v>
      </c>
      <c r="X845" s="50"/>
      <c r="Y845" s="89">
        <v>844</v>
      </c>
      <c r="Z845" s="116">
        <f>(幕後結果!$AB$2+幕後結果!$AB$4*幕後結果_最佳化!$N1846)*12/3</f>
        <v>2.5956955740148651</v>
      </c>
      <c r="AA845" s="116">
        <f>(幕後結果!$AC$2+幕後結果!$AC$4*幕後結果_最佳化!$O1846)*12/3</f>
        <v>0.43732385565093246</v>
      </c>
      <c r="AB845" s="116">
        <f>(幕後結果!$AD$2+幕後結果!$AD$4*幕後結果_最佳化!$P1846)*12/3</f>
        <v>0.18872410005783913</v>
      </c>
      <c r="AC845" s="116">
        <f>(幕後結果!$AE$2+幕後結果!$AE$4*幕後結果_最佳化!$Q1846)*12/3</f>
        <v>1.0552641168848198</v>
      </c>
      <c r="AD845" s="116">
        <f>(幕後結果!$AF$2+幕後結果!$AF$4*幕後結果_最佳化!$R1846)*12/3</f>
        <v>0.47086329733286086</v>
      </c>
      <c r="AE845" s="116">
        <f>(幕後結果!$AG$2+幕後結果!$AG$4*幕後結果_最佳化!$S1846)*12/3</f>
        <v>1.306425411462879</v>
      </c>
      <c r="AF845" s="116">
        <f>(幕後結果!$AH$2+幕後結果!$AH$4*幕後結果_最佳化!$T1846)*12/3</f>
        <v>1.2665011161456239</v>
      </c>
      <c r="AG845" s="116">
        <f>(幕後結果!$AI$2+幕後結果!$AI$4*幕後結果_最佳化!$U1846)*12/3</f>
        <v>6.5594274539009789E-2</v>
      </c>
      <c r="AH845" s="116">
        <f>(幕後結果!$AJ$2+幕後結果!$AJ$4*幕後結果_最佳化!$V1846)*12/3</f>
        <v>1.0975645862821399</v>
      </c>
      <c r="AI845" s="90">
        <f>(幕後結果!$AK$2+幕後結果!$AK$4*幕後結果_最佳化!$W1846)*12/3</f>
        <v>0.92938273826431261</v>
      </c>
      <c r="AJ845" s="50"/>
      <c r="AK845" s="50"/>
      <c r="AL845" s="50"/>
      <c r="AM845" s="98">
        <v>844</v>
      </c>
      <c r="AN845" s="116">
        <f t="shared" si="170"/>
        <v>0.13568710023610045</v>
      </c>
      <c r="AO845" s="116">
        <f t="shared" si="171"/>
        <v>7.8826377237414272E-2</v>
      </c>
      <c r="AP845" s="116">
        <f t="shared" si="172"/>
        <v>0.10564851258946859</v>
      </c>
      <c r="AQ845" s="116">
        <f t="shared" si="173"/>
        <v>7.7643896618700197E-3</v>
      </c>
      <c r="AR845" s="116">
        <f t="shared" si="174"/>
        <v>6.9553380889794389E-2</v>
      </c>
      <c r="AS845" s="116">
        <f t="shared" si="175"/>
        <v>0.14504776561653066</v>
      </c>
      <c r="AT845" s="116">
        <f t="shared" si="176"/>
        <v>0.16637957608931686</v>
      </c>
      <c r="AU845" s="116">
        <f t="shared" si="177"/>
        <v>0.10644873040732507</v>
      </c>
      <c r="AV845" s="116">
        <f t="shared" si="178"/>
        <v>0.11724498263548548</v>
      </c>
      <c r="AW845" s="116">
        <f t="shared" si="179"/>
        <v>6.7399184636694198E-2</v>
      </c>
      <c r="AX845" s="116">
        <f t="shared" si="180"/>
        <v>1</v>
      </c>
      <c r="AY845" s="116">
        <f>SUMPRODUCT(AN845:AW845,幕後結果_最佳化!$Z$1005:$AI$1005)</f>
        <v>8.1165162512947975E-2</v>
      </c>
      <c r="AZ845" s="116">
        <f>(SUMPRODUCT(AN845:AW845,MMULT(AN845:AW845,幕後結果!$AB$9:$AK$18)))*252</f>
        <v>5.116297189670517E-2</v>
      </c>
      <c r="BA845" s="116">
        <f t="shared" si="181"/>
        <v>0.22619233385927379</v>
      </c>
      <c r="BB845" s="92">
        <f t="shared" si="182"/>
        <v>0.16917090805011437</v>
      </c>
      <c r="BC845" s="50"/>
      <c r="BD845" s="50"/>
    </row>
    <row r="846" spans="1:56">
      <c r="A846" s="85">
        <v>845</v>
      </c>
      <c r="B846" s="116">
        <v>0.69959530195666408</v>
      </c>
      <c r="C846" s="116">
        <v>0.4384929657359089</v>
      </c>
      <c r="D846" s="116">
        <v>9.987898850765542E-2</v>
      </c>
      <c r="E846" s="116">
        <v>0.9393565255114118</v>
      </c>
      <c r="F846" s="116">
        <v>0.79434373343033338</v>
      </c>
      <c r="G846" s="116">
        <v>0.20337247966796146</v>
      </c>
      <c r="H846" s="116">
        <v>0.55458293324174157</v>
      </c>
      <c r="I846" s="116">
        <v>0.30887904249983356</v>
      </c>
      <c r="J846" s="116">
        <v>0.72914852036961109</v>
      </c>
      <c r="K846" s="94">
        <v>0.88195174761671624</v>
      </c>
      <c r="L846" s="95"/>
      <c r="M846" s="96">
        <v>845</v>
      </c>
      <c r="N846" s="119">
        <v>0.52323691400339523</v>
      </c>
      <c r="O846" s="119">
        <v>-0.15479119683222334</v>
      </c>
      <c r="P846" s="119">
        <v>-1.2822414011641055</v>
      </c>
      <c r="Q846" s="119">
        <v>1.549394359049505</v>
      </c>
      <c r="R846" s="119">
        <v>0.82158604698512627</v>
      </c>
      <c r="S846" s="119">
        <v>-0.82963539350390392</v>
      </c>
      <c r="T846" s="119">
        <v>0.13724880696774466</v>
      </c>
      <c r="U846" s="116">
        <v>-0.49903023384183848</v>
      </c>
      <c r="V846" s="116">
        <v>0.61023981413752404</v>
      </c>
      <c r="W846" s="88">
        <v>1.1848000703857215</v>
      </c>
      <c r="X846" s="50"/>
      <c r="Y846" s="89">
        <v>845</v>
      </c>
      <c r="Z846" s="116">
        <f>(幕後結果!$AB$2+幕後結果!$AB$4*幕後結果_最佳化!$N1847)*12/3</f>
        <v>0.60133467330960544</v>
      </c>
      <c r="AA846" s="116">
        <f>(幕後結果!$AC$2+幕後結果!$AC$4*幕後結果_最佳化!$O1847)*12/3</f>
        <v>-1.5457707633222852</v>
      </c>
      <c r="AB846" s="116">
        <f>(幕後結果!$AD$2+幕後結果!$AD$4*幕後結果_最佳化!$P1847)*12/3</f>
        <v>-0.50611347090281766</v>
      </c>
      <c r="AC846" s="116">
        <f>(幕後結果!$AE$2+幕後結果!$AE$4*幕後結果_最佳化!$Q1847)*12/3</f>
        <v>1.7135204416767886</v>
      </c>
      <c r="AD846" s="116">
        <f>(幕後結果!$AF$2+幕後結果!$AF$4*幕後結果_最佳化!$R1847)*12/3</f>
        <v>0.43964386322543381</v>
      </c>
      <c r="AE846" s="116">
        <f>(幕後結果!$AG$2+幕後結果!$AG$4*幕後結果_最佳化!$S1847)*12/3</f>
        <v>0.49458519938582118</v>
      </c>
      <c r="AF846" s="116">
        <f>(幕後結果!$AH$2+幕後結果!$AH$4*幕後結果_最佳化!$T1847)*12/3</f>
        <v>1.3968384844662978</v>
      </c>
      <c r="AG846" s="116">
        <f>(幕後結果!$AI$2+幕後結果!$AI$4*幕後結果_最佳化!$U1847)*12/3</f>
        <v>-1.0637486414597248</v>
      </c>
      <c r="AH846" s="116">
        <f>(幕後結果!$AJ$2+幕後結果!$AJ$4*幕後結果_最佳化!$V1847)*12/3</f>
        <v>0.54166831503993196</v>
      </c>
      <c r="AI846" s="90">
        <f>(幕後結果!$AK$2+幕後結果!$AK$4*幕後結果_最佳化!$W1847)*12/3</f>
        <v>0.37373351165379382</v>
      </c>
      <c r="AJ846" s="50"/>
      <c r="AK846" s="50"/>
      <c r="AL846" s="50"/>
      <c r="AM846" s="98">
        <v>845</v>
      </c>
      <c r="AN846" s="116">
        <f t="shared" si="170"/>
        <v>0.1726858069436584</v>
      </c>
      <c r="AO846" s="116">
        <f t="shared" si="171"/>
        <v>0.12016833146711228</v>
      </c>
      <c r="AP846" s="116">
        <f t="shared" si="172"/>
        <v>0.15539263003245579</v>
      </c>
      <c r="AQ846" s="116">
        <f t="shared" si="173"/>
        <v>1.9522276952939233E-2</v>
      </c>
      <c r="AR846" s="116">
        <f t="shared" si="174"/>
        <v>8.1365811614282829E-2</v>
      </c>
      <c r="AS846" s="116">
        <f t="shared" si="175"/>
        <v>0.11997023671694443</v>
      </c>
      <c r="AT846" s="116">
        <f t="shared" si="176"/>
        <v>5.0910489297849838E-2</v>
      </c>
      <c r="AU846" s="116">
        <f t="shared" si="177"/>
        <v>0.11095486692380654</v>
      </c>
      <c r="AV846" s="116">
        <f t="shared" si="178"/>
        <v>0.14963069097053305</v>
      </c>
      <c r="AW846" s="116">
        <f t="shared" si="179"/>
        <v>1.9398859080417559E-2</v>
      </c>
      <c r="AX846" s="116">
        <f t="shared" si="180"/>
        <v>0.99999999999999989</v>
      </c>
      <c r="AY846" s="116">
        <f>SUMPRODUCT(AN846:AW846,幕後結果_最佳化!$Z$1005:$AI$1005)</f>
        <v>-6.5739780580576571E-2</v>
      </c>
      <c r="AZ846" s="116">
        <f>(SUMPRODUCT(AN846:AW846,MMULT(AN846:AW846,幕後結果!$AB$9:$AK$18)))*252</f>
        <v>5.7217200249403605E-2</v>
      </c>
      <c r="BA846" s="116">
        <f t="shared" si="181"/>
        <v>0.23920117108702374</v>
      </c>
      <c r="BB846" s="92">
        <f t="shared" si="182"/>
        <v>-0.45417746111724661</v>
      </c>
      <c r="BC846" s="50"/>
      <c r="BD846" s="50"/>
    </row>
    <row r="847" spans="1:56">
      <c r="A847" s="85">
        <v>846</v>
      </c>
      <c r="B847" s="116">
        <v>0.29141317796043942</v>
      </c>
      <c r="C847" s="116">
        <v>0.48429298364531048</v>
      </c>
      <c r="D847" s="116">
        <v>0.42931046556541896</v>
      </c>
      <c r="E847" s="116">
        <v>0.18212909160469648</v>
      </c>
      <c r="F847" s="116">
        <v>0.57775901593343448</v>
      </c>
      <c r="G847" s="116">
        <v>8.9430343162862691E-2</v>
      </c>
      <c r="H847" s="116">
        <v>0.62590892834360012</v>
      </c>
      <c r="I847" s="116">
        <v>0.2872125982714262</v>
      </c>
      <c r="J847" s="116">
        <v>5.276897183956919E-2</v>
      </c>
      <c r="K847" s="94">
        <v>0.81414517169731959</v>
      </c>
      <c r="L847" s="95"/>
      <c r="M847" s="96">
        <v>846</v>
      </c>
      <c r="N847" s="119">
        <v>-0.54926098783123534</v>
      </c>
      <c r="O847" s="119">
        <v>-3.9381828669935483E-2</v>
      </c>
      <c r="P847" s="119">
        <v>-0.17812993768437635</v>
      </c>
      <c r="Q847" s="119">
        <v>-0.90728106776746886</v>
      </c>
      <c r="R847" s="119">
        <v>0.19616379084662325</v>
      </c>
      <c r="S847" s="119">
        <v>-1.3442712579261162</v>
      </c>
      <c r="T847" s="119">
        <v>0.32103727511811164</v>
      </c>
      <c r="U847" s="116">
        <v>-0.56154627049532835</v>
      </c>
      <c r="V847" s="116">
        <v>-1.6185786879120598</v>
      </c>
      <c r="W847" s="88">
        <v>0.89327549677703499</v>
      </c>
      <c r="X847" s="50"/>
      <c r="Y847" s="89">
        <v>846</v>
      </c>
      <c r="Z847" s="116">
        <f>(幕後結果!$AB$2+幕後結果!$AB$4*幕後結果_最佳化!$N1848)*12/3</f>
        <v>-0.73022552237331395</v>
      </c>
      <c r="AA847" s="116">
        <f>(幕後結果!$AC$2+幕後結果!$AC$4*幕後結果_最佳化!$O1848)*12/3</f>
        <v>-1.4799122967490781</v>
      </c>
      <c r="AB847" s="116">
        <f>(幕後結果!$AD$2+幕後結果!$AD$4*幕後結果_最佳化!$P1848)*12/3</f>
        <v>0.13869223956613985</v>
      </c>
      <c r="AC847" s="116">
        <f>(幕後結果!$AE$2+幕後結果!$AE$4*幕後結果_最佳化!$Q1848)*12/3</f>
        <v>0.14841927785452791</v>
      </c>
      <c r="AD847" s="116">
        <f>(幕後結果!$AF$2+幕後結果!$AF$4*幕後結果_最佳化!$R1848)*12/3</f>
        <v>-2.3944333475740376E-2</v>
      </c>
      <c r="AE847" s="116">
        <f>(幕後結果!$AG$2+幕後結果!$AG$4*幕後結果_最佳化!$S1848)*12/3</f>
        <v>-1.2901194847075423</v>
      </c>
      <c r="AF847" s="116">
        <f>(幕後結果!$AH$2+幕後結果!$AH$4*幕後結果_最佳化!$T1848)*12/3</f>
        <v>1.5278180764236933</v>
      </c>
      <c r="AG847" s="116">
        <f>(幕後結果!$AI$2+幕後結果!$AI$4*幕後結果_最佳化!$U1848)*12/3</f>
        <v>-1.7792635598706095</v>
      </c>
      <c r="AH847" s="116">
        <f>(幕後結果!$AJ$2+幕後結果!$AJ$4*幕後結果_最佳化!$V1848)*12/3</f>
        <v>-1.1279406568326611</v>
      </c>
      <c r="AI847" s="90">
        <f>(幕後結果!$AK$2+幕後結果!$AK$4*幕後結果_最佳化!$W1848)*12/3</f>
        <v>-0.36796118777929937</v>
      </c>
      <c r="AJ847" s="50"/>
      <c r="AK847" s="50"/>
      <c r="AL847" s="50"/>
      <c r="AM847" s="98">
        <v>846</v>
      </c>
      <c r="AN847" s="116">
        <f t="shared" si="170"/>
        <v>0.10746684421278518</v>
      </c>
      <c r="AO847" s="116">
        <f t="shared" si="171"/>
        <v>4.0114663038036527E-2</v>
      </c>
      <c r="AP847" s="116">
        <f t="shared" si="172"/>
        <v>8.5335276265250448E-2</v>
      </c>
      <c r="AQ847" s="116">
        <f t="shared" si="173"/>
        <v>0.11744851311071333</v>
      </c>
      <c r="AR847" s="116">
        <f t="shared" si="174"/>
        <v>0.14535162466166215</v>
      </c>
      <c r="AS847" s="116">
        <f t="shared" si="175"/>
        <v>6.1942591110085023E-2</v>
      </c>
      <c r="AT847" s="116">
        <f t="shared" si="176"/>
        <v>5.3700213373215677E-2</v>
      </c>
      <c r="AU847" s="116">
        <f t="shared" si="177"/>
        <v>0.13695376392141875</v>
      </c>
      <c r="AV847" s="116">
        <f t="shared" si="178"/>
        <v>0.12146338712459674</v>
      </c>
      <c r="AW847" s="116">
        <f t="shared" si="179"/>
        <v>0.13022312318223619</v>
      </c>
      <c r="AX847" s="116">
        <f t="shared" si="180"/>
        <v>1.0000000000000002</v>
      </c>
      <c r="AY847" s="116">
        <f>SUMPRODUCT(AN847:AW847,幕後結果_最佳化!$Z$1005:$AI$1005)</f>
        <v>6.9740981192728049E-3</v>
      </c>
      <c r="AZ847" s="116">
        <f>(SUMPRODUCT(AN847:AW847,MMULT(AN847:AW847,幕後結果!$AB$9:$AK$18)))*252</f>
        <v>4.2495619160760917E-2</v>
      </c>
      <c r="BA847" s="116">
        <f t="shared" si="181"/>
        <v>0.20614465591123365</v>
      </c>
      <c r="BB847" s="92">
        <f t="shared" si="182"/>
        <v>-0.17427520360361401</v>
      </c>
      <c r="BC847" s="50"/>
      <c r="BD847" s="50"/>
    </row>
    <row r="848" spans="1:56">
      <c r="A848" s="85">
        <v>847</v>
      </c>
      <c r="B848" s="116">
        <v>0.52173587707709213</v>
      </c>
      <c r="C848" s="116">
        <v>0.93015194886698693</v>
      </c>
      <c r="D848" s="116">
        <v>0.43035925920633145</v>
      </c>
      <c r="E848" s="116">
        <v>0.66943068287080698</v>
      </c>
      <c r="F848" s="116">
        <v>0.8408689068631825</v>
      </c>
      <c r="G848" s="116">
        <v>0.54006864979933633</v>
      </c>
      <c r="H848" s="116">
        <v>0.39518945289992335</v>
      </c>
      <c r="I848" s="116">
        <v>0.84034558962594152</v>
      </c>
      <c r="J848" s="116">
        <v>0.16671438594016386</v>
      </c>
      <c r="K848" s="94">
        <v>0.98795018998800477</v>
      </c>
      <c r="L848" s="95"/>
      <c r="M848" s="96">
        <v>847</v>
      </c>
      <c r="N848" s="119">
        <v>5.4510747762993944E-2</v>
      </c>
      <c r="O848" s="119">
        <v>1.4769236586261671</v>
      </c>
      <c r="P848" s="119">
        <v>-0.17545959287598645</v>
      </c>
      <c r="Q848" s="119">
        <v>0.43834165494780447</v>
      </c>
      <c r="R848" s="119">
        <v>0.99803541419393837</v>
      </c>
      <c r="S848" s="119">
        <v>0.10060667161198479</v>
      </c>
      <c r="T848" s="119">
        <v>-0.26581861543777335</v>
      </c>
      <c r="U848" s="116">
        <v>0.9958792451282954</v>
      </c>
      <c r="V848" s="116">
        <v>-0.96723059277297585</v>
      </c>
      <c r="W848" s="88">
        <v>2.2555373595396815</v>
      </c>
      <c r="X848" s="50"/>
      <c r="Y848" s="89">
        <v>847</v>
      </c>
      <c r="Z848" s="116">
        <f>(幕後結果!$AB$2+幕後結果!$AB$4*幕後結果_最佳化!$N1849)*12/3</f>
        <v>1.938751558266226E-2</v>
      </c>
      <c r="AA848" s="116">
        <f>(幕後結果!$AC$2+幕後結果!$AC$4*幕後結果_最佳化!$O1849)*12/3</f>
        <v>0.66212599722368748</v>
      </c>
      <c r="AB848" s="116">
        <f>(幕後結果!$AD$2+幕後結果!$AD$4*幕後結果_最佳化!$P1849)*12/3</f>
        <v>0.47685225353926541</v>
      </c>
      <c r="AC848" s="116">
        <f>(幕後結果!$AE$2+幕後結果!$AE$4*幕後結果_最佳化!$Q1849)*12/3</f>
        <v>1.423152890163756</v>
      </c>
      <c r="AD848" s="116">
        <f>(幕後結果!$AF$2+幕後結果!$AF$4*幕後結果_最佳化!$R1849)*12/3</f>
        <v>0.77091410149580419</v>
      </c>
      <c r="AE848" s="116">
        <f>(幕後結果!$AG$2+幕後結果!$AG$4*幕後結果_最佳化!$S1849)*12/3</f>
        <v>1.1028212666404322</v>
      </c>
      <c r="AF848" s="116">
        <f>(幕後結果!$AH$2+幕後結果!$AH$4*幕後結果_最佳化!$T1849)*12/3</f>
        <v>1.0976942710972866</v>
      </c>
      <c r="AG848" s="116">
        <f>(幕後結果!$AI$2+幕後結果!$AI$4*幕後結果_最佳化!$U1849)*12/3</f>
        <v>0.41916967351305612</v>
      </c>
      <c r="AH848" s="116">
        <f>(幕後結果!$AJ$2+幕後結果!$AJ$4*幕後結果_最佳化!$V1849)*12/3</f>
        <v>8.0953683656575348E-2</v>
      </c>
      <c r="AI848" s="90">
        <f>(幕後結果!$AK$2+幕後結果!$AK$4*幕後結果_最佳化!$W1849)*12/3</f>
        <v>0.96250356452793406</v>
      </c>
      <c r="AJ848" s="50"/>
      <c r="AK848" s="50"/>
      <c r="AL848" s="50"/>
      <c r="AM848" s="98">
        <v>847</v>
      </c>
      <c r="AN848" s="116">
        <f t="shared" si="170"/>
        <v>7.9348972701041853E-2</v>
      </c>
      <c r="AO848" s="116">
        <f t="shared" si="171"/>
        <v>4.9677961425256455E-2</v>
      </c>
      <c r="AP848" s="116">
        <f t="shared" si="172"/>
        <v>0.13849562016292341</v>
      </c>
      <c r="AQ848" s="116">
        <f t="shared" si="173"/>
        <v>0.13739298773229028</v>
      </c>
      <c r="AR848" s="116">
        <f t="shared" si="174"/>
        <v>4.058257703720284E-2</v>
      </c>
      <c r="AS848" s="116">
        <f t="shared" si="175"/>
        <v>0.12013601546368216</v>
      </c>
      <c r="AT848" s="116">
        <f t="shared" si="176"/>
        <v>0.11329305863563864</v>
      </c>
      <c r="AU848" s="116">
        <f t="shared" si="177"/>
        <v>0.1368345672932007</v>
      </c>
      <c r="AV848" s="116">
        <f t="shared" si="178"/>
        <v>0.10520603686034212</v>
      </c>
      <c r="AW848" s="116">
        <f t="shared" si="179"/>
        <v>7.9032202688421718E-2</v>
      </c>
      <c r="AX848" s="116">
        <f t="shared" si="180"/>
        <v>1.0000000000000002</v>
      </c>
      <c r="AY848" s="116">
        <f>SUMPRODUCT(AN848:AW848,幕後結果_最佳化!$Z$1005:$AI$1005)</f>
        <v>0.15230981115053691</v>
      </c>
      <c r="AZ848" s="116">
        <f>(SUMPRODUCT(AN848:AW848,MMULT(AN848:AW848,幕後結果!$AB$9:$AK$18)))*252</f>
        <v>4.6449103625744781E-2</v>
      </c>
      <c r="BA848" s="116">
        <f t="shared" si="181"/>
        <v>0.2155205410761229</v>
      </c>
      <c r="BB848" s="92">
        <f t="shared" si="182"/>
        <v>0.50765375125841405</v>
      </c>
      <c r="BC848" s="50"/>
      <c r="BD848" s="50"/>
    </row>
    <row r="849" spans="1:56">
      <c r="A849" s="85">
        <v>848</v>
      </c>
      <c r="B849" s="116">
        <v>0.71642788189719053</v>
      </c>
      <c r="C849" s="116">
        <v>0.71790007286546564</v>
      </c>
      <c r="D849" s="116">
        <v>0.17991034177343956</v>
      </c>
      <c r="E849" s="116">
        <v>0.6267429707182175</v>
      </c>
      <c r="F849" s="116">
        <v>0.36709282447334224</v>
      </c>
      <c r="G849" s="116">
        <v>0.80457334180041484</v>
      </c>
      <c r="H849" s="116">
        <v>0.25282008401860345</v>
      </c>
      <c r="I849" s="116">
        <v>0.82771805981797919</v>
      </c>
      <c r="J849" s="116">
        <v>0.93682982394276459</v>
      </c>
      <c r="K849" s="94">
        <v>0.68582395666807039</v>
      </c>
      <c r="L849" s="95"/>
      <c r="M849" s="96">
        <v>848</v>
      </c>
      <c r="N849" s="119">
        <v>0.57226237413350345</v>
      </c>
      <c r="O849" s="119">
        <v>0.57661457031483032</v>
      </c>
      <c r="P849" s="119">
        <v>-0.91570682658636526</v>
      </c>
      <c r="Q849" s="119">
        <v>0.32323924899569373</v>
      </c>
      <c r="R849" s="119">
        <v>-0.33956299588387495</v>
      </c>
      <c r="S849" s="119">
        <v>0.85807089701049521</v>
      </c>
      <c r="T849" s="119">
        <v>-0.66564166533858016</v>
      </c>
      <c r="U849" s="116">
        <v>0.94518608861933218</v>
      </c>
      <c r="V849" s="116">
        <v>1.5286938722570924</v>
      </c>
      <c r="W849" s="88">
        <v>0.48404760189302526</v>
      </c>
      <c r="X849" s="50"/>
      <c r="Y849" s="89">
        <v>848</v>
      </c>
      <c r="Z849" s="116">
        <f>(幕後結果!$AB$2+幕後結果!$AB$4*幕後結果_最佳化!$N1850)*12/3</f>
        <v>0.66220225279169354</v>
      </c>
      <c r="AA849" s="116">
        <f>(幕後結果!$AC$2+幕後結果!$AC$4*幕後結果_最佳化!$O1850)*12/3</f>
        <v>-0.53358069571870237</v>
      </c>
      <c r="AB849" s="116">
        <f>(幕後結果!$AD$2+幕後結果!$AD$4*幕後結果_最佳化!$P1850)*12/3</f>
        <v>-9.9664036522186472E-2</v>
      </c>
      <c r="AC849" s="116">
        <f>(幕後結果!$AE$2+幕後結果!$AE$4*幕後結果_最佳化!$Q1850)*12/3</f>
        <v>1.0402464632600952</v>
      </c>
      <c r="AD849" s="116">
        <f>(幕後結果!$AF$2+幕後結果!$AF$4*幕後結果_最佳化!$R1850)*12/3</f>
        <v>-0.32903514788312577</v>
      </c>
      <c r="AE849" s="116">
        <f>(幕後結果!$AG$2+幕後結果!$AG$4*幕後結果_最佳化!$S1850)*12/3</f>
        <v>1.2034951169161847</v>
      </c>
      <c r="AF849" s="116">
        <f>(幕後結果!$AH$2+幕後結果!$AH$4*幕後結果_最佳化!$T1850)*12/3</f>
        <v>0.46869542727950125</v>
      </c>
      <c r="AG849" s="116">
        <f>(幕後結果!$AI$2+幕後結果!$AI$4*幕後結果_最佳化!$U1850)*12/3</f>
        <v>0.48141954585228586</v>
      </c>
      <c r="AH849" s="116">
        <f>(幕後結果!$AJ$2+幕後結果!$AJ$4*幕後結果_最佳化!$V1850)*12/3</f>
        <v>1.3247181214506896</v>
      </c>
      <c r="AI849" s="90">
        <f>(幕後結果!$AK$2+幕後結果!$AK$4*幕後結果_最佳化!$W1850)*12/3</f>
        <v>5.988961855475361E-2</v>
      </c>
      <c r="AJ849" s="50"/>
      <c r="AK849" s="50"/>
      <c r="AL849" s="50"/>
      <c r="AM849" s="98">
        <v>848</v>
      </c>
      <c r="AN849" s="116">
        <f t="shared" si="170"/>
        <v>0.16193395117287182</v>
      </c>
      <c r="AO849" s="116">
        <f t="shared" si="171"/>
        <v>5.1682783859466418E-2</v>
      </c>
      <c r="AP849" s="116">
        <f t="shared" si="172"/>
        <v>4.7727276234801698E-2</v>
      </c>
      <c r="AQ849" s="116">
        <f t="shared" si="173"/>
        <v>0.15535184344080943</v>
      </c>
      <c r="AR849" s="116">
        <f t="shared" si="174"/>
        <v>4.8373152234351471E-2</v>
      </c>
      <c r="AS849" s="116">
        <f t="shared" si="175"/>
        <v>8.739080948143127E-2</v>
      </c>
      <c r="AT849" s="116">
        <f t="shared" si="176"/>
        <v>7.9147321861549338E-2</v>
      </c>
      <c r="AU849" s="116">
        <f t="shared" si="177"/>
        <v>0.14481250547218624</v>
      </c>
      <c r="AV849" s="116">
        <f t="shared" si="178"/>
        <v>0.12769322765430149</v>
      </c>
      <c r="AW849" s="116">
        <f t="shared" si="179"/>
        <v>9.5887128588230966E-2</v>
      </c>
      <c r="AX849" s="116">
        <f t="shared" si="180"/>
        <v>1.0000000000000002</v>
      </c>
      <c r="AY849" s="116">
        <f>SUMPRODUCT(AN849:AW849,幕後結果_最佳化!$Z$1005:$AI$1005)</f>
        <v>6.0860213371305746E-2</v>
      </c>
      <c r="AZ849" s="116">
        <f>(SUMPRODUCT(AN849:AW849,MMULT(AN849:AW849,幕後結果!$AB$9:$AK$18)))*252</f>
        <v>5.0527151753310587E-2</v>
      </c>
      <c r="BA849" s="116">
        <f t="shared" si="181"/>
        <v>0.22478245428260318</v>
      </c>
      <c r="BB849" s="92">
        <f t="shared" si="182"/>
        <v>7.9900423850367039E-2</v>
      </c>
      <c r="BC849" s="50"/>
      <c r="BD849" s="50"/>
    </row>
    <row r="850" spans="1:56">
      <c r="A850" s="85">
        <v>849</v>
      </c>
      <c r="B850" s="116">
        <v>0.18149844143546456</v>
      </c>
      <c r="C850" s="116">
        <v>0.73475061057128888</v>
      </c>
      <c r="D850" s="116">
        <v>0.25722332007535287</v>
      </c>
      <c r="E850" s="116">
        <v>0.79345807534588242</v>
      </c>
      <c r="F850" s="116">
        <v>0.94259692095209258</v>
      </c>
      <c r="G850" s="116">
        <v>0.73984850351908404</v>
      </c>
      <c r="H850" s="116">
        <v>0.72910068238427628</v>
      </c>
      <c r="I850" s="116">
        <v>0.24890506320588979</v>
      </c>
      <c r="J850" s="116">
        <v>0.87740847197743133</v>
      </c>
      <c r="K850" s="94">
        <v>0.81338565888121495</v>
      </c>
      <c r="L850" s="95"/>
      <c r="M850" s="96">
        <v>849</v>
      </c>
      <c r="N850" s="119">
        <v>-0.90966940696048093</v>
      </c>
      <c r="O850" s="119">
        <v>0.62724480310721553</v>
      </c>
      <c r="P850" s="119">
        <v>-0.65192952037060659</v>
      </c>
      <c r="Q850" s="119">
        <v>0.81847878814435648</v>
      </c>
      <c r="R850" s="119">
        <v>1.5769537905844746</v>
      </c>
      <c r="S850" s="119">
        <v>0.64287842026967545</v>
      </c>
      <c r="T850" s="119">
        <v>0.61009536740964898</v>
      </c>
      <c r="U850" s="116">
        <v>-0.6779393854864515</v>
      </c>
      <c r="V850" s="116">
        <v>1.1621290325254727</v>
      </c>
      <c r="W850" s="88">
        <v>0.89044184442557084</v>
      </c>
      <c r="X850" s="50"/>
      <c r="Y850" s="89">
        <v>849</v>
      </c>
      <c r="Z850" s="116">
        <f>(幕後結果!$AB$2+幕後結果!$AB$4*幕後結果_最佳化!$N1851)*12/3</f>
        <v>-1.1776907381845305</v>
      </c>
      <c r="AA850" s="116">
        <f>(幕後結果!$AC$2+幕後結果!$AC$4*幕後結果_最佳化!$O1851)*12/3</f>
        <v>-0.59256629467478394</v>
      </c>
      <c r="AB850" s="116">
        <f>(幕後結果!$AD$2+幕後結果!$AD$4*幕後結果_最佳化!$P1851)*12/3</f>
        <v>-0.31243477600022207</v>
      </c>
      <c r="AC850" s="116">
        <f>(幕後結果!$AE$2+幕後結果!$AE$4*幕後結果_最佳化!$Q1851)*12/3</f>
        <v>1.3820428902630519</v>
      </c>
      <c r="AD850" s="116">
        <f>(幕後結果!$AF$2+幕後結果!$AF$4*幕後結果_最佳化!$R1851)*12/3</f>
        <v>1.0891314305986235</v>
      </c>
      <c r="AE850" s="116">
        <f>(幕後結果!$AG$2+幕後結果!$AG$4*幕後結果_最佳化!$S1851)*12/3</f>
        <v>1.2522522621424608</v>
      </c>
      <c r="AF850" s="116">
        <f>(幕後結果!$AH$2+幕後結果!$AH$4*幕後結果_最佳化!$T1851)*12/3</f>
        <v>1.7279432138762287</v>
      </c>
      <c r="AG850" s="116">
        <f>(幕後結果!$AI$2+幕後結果!$AI$4*幕後結果_最佳化!$U1851)*12/3</f>
        <v>-1.829720741808081</v>
      </c>
      <c r="AH850" s="116">
        <f>(幕後結果!$AJ$2+幕後結果!$AJ$4*幕後結果_最佳化!$V1851)*12/3</f>
        <v>1.0647420857452869</v>
      </c>
      <c r="AI850" s="90">
        <f>(幕後結果!$AK$2+幕後結果!$AK$4*幕後結果_最佳化!$W1851)*12/3</f>
        <v>0.27745748089940064</v>
      </c>
      <c r="AJ850" s="50"/>
      <c r="AK850" s="50"/>
      <c r="AL850" s="50"/>
      <c r="AM850" s="98">
        <v>849</v>
      </c>
      <c r="AN850" s="116">
        <f t="shared" si="170"/>
        <v>8.0101376658887266E-2</v>
      </c>
      <c r="AO850" s="116">
        <f t="shared" si="171"/>
        <v>0.11867101247010094</v>
      </c>
      <c r="AP850" s="116">
        <f t="shared" si="172"/>
        <v>5.3855681855705349E-2</v>
      </c>
      <c r="AQ850" s="116">
        <f t="shared" si="173"/>
        <v>9.0704300871861349E-2</v>
      </c>
      <c r="AR850" s="116">
        <f t="shared" si="174"/>
        <v>0.12457308021180008</v>
      </c>
      <c r="AS850" s="116">
        <f t="shared" si="175"/>
        <v>0.11194290081840812</v>
      </c>
      <c r="AT850" s="116">
        <f t="shared" si="176"/>
        <v>0.11304642506445302</v>
      </c>
      <c r="AU850" s="116">
        <f t="shared" si="177"/>
        <v>0.14358793595741681</v>
      </c>
      <c r="AV850" s="116">
        <f t="shared" si="178"/>
        <v>4.4639883107216005E-2</v>
      </c>
      <c r="AW850" s="116">
        <f t="shared" si="179"/>
        <v>0.11887740298415116</v>
      </c>
      <c r="AX850" s="116">
        <f t="shared" si="180"/>
        <v>1</v>
      </c>
      <c r="AY850" s="116">
        <f>SUMPRODUCT(AN850:AW850,幕後結果_最佳化!$Z$1005:$AI$1005)</f>
        <v>-5.893448328731056E-2</v>
      </c>
      <c r="AZ850" s="116">
        <f>(SUMPRODUCT(AN850:AW850,MMULT(AN850:AW850,幕後結果!$AB$9:$AK$18)))*252</f>
        <v>4.4931806358109901E-2</v>
      </c>
      <c r="BA850" s="116">
        <f t="shared" si="181"/>
        <v>0.21197123945976704</v>
      </c>
      <c r="BB850" s="92">
        <f t="shared" si="182"/>
        <v>-0.48041651097029675</v>
      </c>
      <c r="BC850" s="50"/>
      <c r="BD850" s="50"/>
    </row>
    <row r="851" spans="1:56">
      <c r="A851" s="85">
        <v>850</v>
      </c>
      <c r="B851" s="116">
        <v>0.9254934855591217</v>
      </c>
      <c r="C851" s="116">
        <v>0.4801402626515614</v>
      </c>
      <c r="D851" s="116">
        <v>0.27284094375987511</v>
      </c>
      <c r="E851" s="116">
        <v>1.6552787029402438E-3</v>
      </c>
      <c r="F851" s="116">
        <v>0.32130761513245365</v>
      </c>
      <c r="G851" s="116">
        <v>0.50962081656929414</v>
      </c>
      <c r="H851" s="116">
        <v>0.33350554453481895</v>
      </c>
      <c r="I851" s="116">
        <v>0.25561662676866237</v>
      </c>
      <c r="J851" s="116">
        <v>0.52643323799739261</v>
      </c>
      <c r="K851" s="94">
        <v>0.70707277116476308</v>
      </c>
      <c r="L851" s="95"/>
      <c r="M851" s="96">
        <v>850</v>
      </c>
      <c r="N851" s="119">
        <v>1.4430264200022349</v>
      </c>
      <c r="O851" s="119">
        <v>-4.9801557771637944E-2</v>
      </c>
      <c r="P851" s="119">
        <v>-0.60424331418113841</v>
      </c>
      <c r="Q851" s="119">
        <v>-2.9373261411124871</v>
      </c>
      <c r="R851" s="119">
        <v>-0.46404538413861957</v>
      </c>
      <c r="S851" s="119">
        <v>2.4118148828278469E-2</v>
      </c>
      <c r="T851" s="119">
        <v>-0.4302537191219924</v>
      </c>
      <c r="U851" s="116">
        <v>-0.65691860660572132</v>
      </c>
      <c r="V851" s="116">
        <v>6.6306857175215728E-2</v>
      </c>
      <c r="W851" s="88">
        <v>0.54485324115517841</v>
      </c>
      <c r="X851" s="50"/>
      <c r="Y851" s="89">
        <v>850</v>
      </c>
      <c r="Z851" s="116">
        <f>(幕後結果!$AB$2+幕後結果!$AB$4*幕後結果_最佳化!$N1852)*12/3</f>
        <v>1.7432996995346699</v>
      </c>
      <c r="AA851" s="116">
        <f>(幕後結果!$AC$2+幕後結果!$AC$4*幕後結果_最佳化!$O1852)*12/3</f>
        <v>-1.3211714049792969</v>
      </c>
      <c r="AB851" s="116">
        <f>(幕後結果!$AD$2+幕後結果!$AD$4*幕後結果_最佳化!$P1852)*12/3</f>
        <v>0.36868220338023683</v>
      </c>
      <c r="AC851" s="116">
        <f>(幕後結果!$AE$2+幕後結果!$AE$4*幕後結果_最佳化!$Q1852)*12/3</f>
        <v>-1.307259219621284</v>
      </c>
      <c r="AD851" s="116">
        <f>(幕後結果!$AF$2+幕後結果!$AF$4*幕後結果_最佳化!$R1852)*12/3</f>
        <v>-0.75563286246803107</v>
      </c>
      <c r="AE851" s="116">
        <f>(幕後結果!$AG$2+幕後結果!$AG$4*幕後結果_最佳化!$S1852)*12/3</f>
        <v>-1.1316713784247157</v>
      </c>
      <c r="AF851" s="116">
        <f>(幕後結果!$AH$2+幕後結果!$AH$4*幕後結果_最佳化!$T1852)*12/3</f>
        <v>1.2423544757454315</v>
      </c>
      <c r="AG851" s="116">
        <f>(幕後結果!$AI$2+幕後結果!$AI$4*幕後結果_最佳化!$U1852)*12/3</f>
        <v>-0.89335251977114327</v>
      </c>
      <c r="AH851" s="116">
        <f>(幕後結果!$AJ$2+幕後結果!$AJ$4*幕後結果_最佳化!$V1852)*12/3</f>
        <v>9.3948182856687545E-2</v>
      </c>
      <c r="AI851" s="90">
        <f>(幕後結果!$AK$2+幕後結果!$AK$4*幕後結果_最佳化!$W1852)*12/3</f>
        <v>-0.18514041465602285</v>
      </c>
      <c r="AJ851" s="50"/>
      <c r="AK851" s="50"/>
      <c r="AL851" s="50"/>
      <c r="AM851" s="98">
        <v>850</v>
      </c>
      <c r="AN851" s="116">
        <f t="shared" si="170"/>
        <v>9.796376587950123E-2</v>
      </c>
      <c r="AO851" s="116">
        <f t="shared" si="171"/>
        <v>0.10962813935354791</v>
      </c>
      <c r="AP851" s="116">
        <f t="shared" si="172"/>
        <v>0.11569122290467232</v>
      </c>
      <c r="AQ851" s="116">
        <f t="shared" si="173"/>
        <v>8.637323253837316E-2</v>
      </c>
      <c r="AR851" s="116">
        <f t="shared" si="174"/>
        <v>8.0129071600060581E-2</v>
      </c>
      <c r="AS851" s="116">
        <f t="shared" si="175"/>
        <v>0.11748317001894719</v>
      </c>
      <c r="AT851" s="116">
        <f t="shared" si="176"/>
        <v>9.5302445539769645E-2</v>
      </c>
      <c r="AU851" s="116">
        <f t="shared" si="177"/>
        <v>7.4687094262574333E-2</v>
      </c>
      <c r="AV851" s="116">
        <f t="shared" si="178"/>
        <v>0.12986198698678433</v>
      </c>
      <c r="AW851" s="116">
        <f t="shared" si="179"/>
        <v>9.2879870915769353E-2</v>
      </c>
      <c r="AX851" s="116">
        <f t="shared" si="180"/>
        <v>1</v>
      </c>
      <c r="AY851" s="116">
        <f>SUMPRODUCT(AN851:AW851,幕後結果_最佳化!$Z$1005:$AI$1005)</f>
        <v>4.0725267796011551E-2</v>
      </c>
      <c r="AZ851" s="116">
        <f>(SUMPRODUCT(AN851:AW851,MMULT(AN851:AW851,幕後結果!$AB$9:$AK$18)))*252</f>
        <v>4.614166645933282E-2</v>
      </c>
      <c r="BA851" s="116">
        <f t="shared" si="181"/>
        <v>0.21480611364514934</v>
      </c>
      <c r="BB851" s="92">
        <f t="shared" si="182"/>
        <v>-1.0124163447140131E-2</v>
      </c>
      <c r="BC851" s="50"/>
      <c r="BD851" s="50"/>
    </row>
    <row r="852" spans="1:56">
      <c r="A852" s="85">
        <v>851</v>
      </c>
      <c r="B852" s="116">
        <v>0.65113412670926962</v>
      </c>
      <c r="C852" s="116">
        <v>0.42907690056440773</v>
      </c>
      <c r="D852" s="116">
        <v>0.64723960510997136</v>
      </c>
      <c r="E852" s="116">
        <v>0.79180813579388665</v>
      </c>
      <c r="F852" s="116">
        <v>6.9621551832444561E-2</v>
      </c>
      <c r="G852" s="116">
        <v>0.53619076303184987</v>
      </c>
      <c r="H852" s="116">
        <v>0.30502043964281866</v>
      </c>
      <c r="I852" s="116">
        <v>0.34000400236928119</v>
      </c>
      <c r="J852" s="116">
        <v>0.13114778620169454</v>
      </c>
      <c r="K852" s="94">
        <v>0.36236821787534201</v>
      </c>
      <c r="L852" s="95"/>
      <c r="M852" s="96">
        <v>851</v>
      </c>
      <c r="N852" s="119">
        <v>0.38838418425782784</v>
      </c>
      <c r="O852" s="119">
        <v>-0.17872479235524116</v>
      </c>
      <c r="P852" s="119">
        <v>0.37787858756301124</v>
      </c>
      <c r="Q852" s="119">
        <v>0.81271107770976669</v>
      </c>
      <c r="R852" s="119">
        <v>-1.4786155151247964</v>
      </c>
      <c r="S852" s="119">
        <v>9.0841575745500946E-2</v>
      </c>
      <c r="T852" s="119">
        <v>-0.51001510533188343</v>
      </c>
      <c r="U852" s="116">
        <v>-0.4124522062770638</v>
      </c>
      <c r="V852" s="116">
        <v>-1.120981887200043</v>
      </c>
      <c r="W852" s="88">
        <v>-0.3521357805313054</v>
      </c>
      <c r="X852" s="50"/>
      <c r="Y852" s="89">
        <v>851</v>
      </c>
      <c r="Z852" s="116">
        <f>(幕後結果!$AB$2+幕後結果!$AB$4*幕後結果_最佳化!$N1853)*12/3</f>
        <v>0.43390821317274381</v>
      </c>
      <c r="AA852" s="116">
        <f>(幕後結果!$AC$2+幕後結果!$AC$4*幕後結果_最佳化!$O1853)*12/3</f>
        <v>-1.5904696927448001</v>
      </c>
      <c r="AB852" s="116">
        <f>(幕後結果!$AD$2+幕後結果!$AD$4*幕後結果_最佳化!$P1853)*12/3</f>
        <v>0.88841384734784024</v>
      </c>
      <c r="AC852" s="116">
        <f>(幕後結果!$AE$2+幕後結果!$AE$4*幕後結果_最佳化!$Q1853)*12/3</f>
        <v>1.5584909417338848</v>
      </c>
      <c r="AD852" s="116">
        <f>(幕後結果!$AF$2+幕後結果!$AF$4*幕後結果_最佳化!$R1853)*12/3</f>
        <v>-1.0046442911016491</v>
      </c>
      <c r="AE852" s="116">
        <f>(幕後結果!$AG$2+幕後結果!$AG$4*幕後結果_最佳化!$S1853)*12/3</f>
        <v>0.80789071465011408</v>
      </c>
      <c r="AF852" s="116">
        <f>(幕後結果!$AH$2+幕後結果!$AH$4*幕後結果_最佳化!$T1853)*12/3</f>
        <v>0.40357924191574046</v>
      </c>
      <c r="AG852" s="116">
        <f>(幕後結果!$AI$2+幕後結果!$AI$4*幕後結果_最佳化!$U1853)*12/3</f>
        <v>-1.3820577364637099</v>
      </c>
      <c r="AH852" s="116">
        <f>(幕後結果!$AJ$2+幕後結果!$AJ$4*幕後結果_最佳化!$V1853)*12/3</f>
        <v>-0.83615889265048748</v>
      </c>
      <c r="AI852" s="90">
        <f>(幕後結果!$AK$2+幕後結果!$AK$4*幕後結果_最佳化!$W1853)*12/3</f>
        <v>-0.82493630749034474</v>
      </c>
      <c r="AJ852" s="50"/>
      <c r="AK852" s="50"/>
      <c r="AL852" s="50"/>
      <c r="AM852" s="98">
        <v>851</v>
      </c>
      <c r="AN852" s="116">
        <f t="shared" si="170"/>
        <v>7.3603437198157734E-2</v>
      </c>
      <c r="AO852" s="116">
        <f t="shared" si="171"/>
        <v>5.4106261731737298E-2</v>
      </c>
      <c r="AP852" s="116">
        <f t="shared" si="172"/>
        <v>5.166190430850652E-2</v>
      </c>
      <c r="AQ852" s="116">
        <f t="shared" si="173"/>
        <v>0.11103928831988842</v>
      </c>
      <c r="AR852" s="116">
        <f t="shared" si="174"/>
        <v>0.1526385551979102</v>
      </c>
      <c r="AS852" s="116">
        <f t="shared" si="175"/>
        <v>0.13146496622273041</v>
      </c>
      <c r="AT852" s="116">
        <f t="shared" si="176"/>
        <v>0.13061754519373078</v>
      </c>
      <c r="AU852" s="116">
        <f t="shared" si="177"/>
        <v>0.10887869858484993</v>
      </c>
      <c r="AV852" s="116">
        <f t="shared" si="178"/>
        <v>5.640856839521724E-2</v>
      </c>
      <c r="AW852" s="116">
        <f t="shared" si="179"/>
        <v>0.1295807748472716</v>
      </c>
      <c r="AX852" s="116">
        <f t="shared" si="180"/>
        <v>1</v>
      </c>
      <c r="AY852" s="116">
        <f>SUMPRODUCT(AN852:AW852,幕後結果_最佳化!$Z$1005:$AI$1005)</f>
        <v>9.6620375494106375E-2</v>
      </c>
      <c r="AZ852" s="116">
        <f>(SUMPRODUCT(AN852:AW852,MMULT(AN852:AW852,幕後結果!$AB$9:$AK$18)))*252</f>
        <v>4.0633131995189878E-2</v>
      </c>
      <c r="BA852" s="116">
        <f t="shared" si="181"/>
        <v>0.20157661569534766</v>
      </c>
      <c r="BB852" s="92">
        <f t="shared" si="182"/>
        <v>0.26650102894522515</v>
      </c>
      <c r="BC852" s="50"/>
      <c r="BD852" s="50"/>
    </row>
    <row r="853" spans="1:56">
      <c r="A853" s="85">
        <v>852</v>
      </c>
      <c r="B853" s="116">
        <v>0.3866169456754307</v>
      </c>
      <c r="C853" s="116">
        <v>0.75337519943677567</v>
      </c>
      <c r="D853" s="116">
        <v>0.60749255950455572</v>
      </c>
      <c r="E853" s="116">
        <v>0.13801410522578705</v>
      </c>
      <c r="F853" s="116">
        <v>0.93729961342414758</v>
      </c>
      <c r="G853" s="116">
        <v>0.86499535435618302</v>
      </c>
      <c r="H853" s="116">
        <v>0.48004408950791699</v>
      </c>
      <c r="I853" s="116">
        <v>0.95457245813350355</v>
      </c>
      <c r="J853" s="116">
        <v>0.35337040622261329</v>
      </c>
      <c r="K853" s="94">
        <v>0.77643542970945245</v>
      </c>
      <c r="L853" s="95"/>
      <c r="M853" s="96">
        <v>852</v>
      </c>
      <c r="N853" s="119">
        <v>-0.28814742510835178</v>
      </c>
      <c r="O853" s="119">
        <v>0.685149477619308</v>
      </c>
      <c r="P853" s="119">
        <v>0.27278969559569805</v>
      </c>
      <c r="Q853" s="119">
        <v>-1.0892850339016842</v>
      </c>
      <c r="R853" s="119">
        <v>1.5324932048550266</v>
      </c>
      <c r="S853" s="119">
        <v>1.1030411596387555</v>
      </c>
      <c r="T853" s="119">
        <v>-5.0042928681974415E-2</v>
      </c>
      <c r="U853" s="116">
        <v>1.6909042904912417</v>
      </c>
      <c r="V853" s="116">
        <v>-0.37623686316819943</v>
      </c>
      <c r="W853" s="88">
        <v>0.76020987936251416</v>
      </c>
      <c r="X853" s="50"/>
      <c r="Y853" s="89">
        <v>852</v>
      </c>
      <c r="Z853" s="116">
        <f>(幕後結果!$AB$2+幕後結果!$AB$4*幕後結果_最佳化!$N1854)*12/3</f>
        <v>-0.40603987494222232</v>
      </c>
      <c r="AA853" s="116">
        <f>(幕後結果!$AC$2+幕後結果!$AC$4*幕後結果_最佳化!$O1854)*12/3</f>
        <v>-0.45876844711124171</v>
      </c>
      <c r="AB853" s="116">
        <f>(幕後結果!$AD$2+幕後結果!$AD$4*幕後結果_最佳化!$P1854)*12/3</f>
        <v>0.68139323194458079</v>
      </c>
      <c r="AC853" s="116">
        <f>(幕後結果!$AE$2+幕後結果!$AE$4*幕後結果_最佳化!$Q1854)*12/3</f>
        <v>0.26365162265671827</v>
      </c>
      <c r="AD853" s="116">
        <f>(幕後結果!$AF$2+幕後結果!$AF$4*幕後結果_最佳化!$R1854)*12/3</f>
        <v>0.97314409464423657</v>
      </c>
      <c r="AE853" s="116">
        <f>(幕後結果!$AG$2+幕後結果!$AG$4*幕後結果_最佳化!$S1854)*12/3</f>
        <v>0.85066258150912655</v>
      </c>
      <c r="AF853" s="116">
        <f>(幕後結果!$AH$2+幕後結果!$AH$4*幕後結果_最佳化!$T1854)*12/3</f>
        <v>1.4874087178579962</v>
      </c>
      <c r="AG853" s="116">
        <f>(幕後結果!$AI$2+幕後結果!$AI$4*幕後結果_最佳化!$U1854)*12/3</f>
        <v>1.2496915234254766</v>
      </c>
      <c r="AH853" s="116">
        <f>(幕後結果!$AJ$2+幕後結果!$AJ$4*幕後結果_最佳化!$V1854)*12/3</f>
        <v>0.3358292867152522</v>
      </c>
      <c r="AI853" s="90">
        <f>(幕後結果!$AK$2+幕後結果!$AK$4*幕後結果_最佳化!$W1854)*12/3</f>
        <v>0.25747430032708024</v>
      </c>
      <c r="AJ853" s="50"/>
      <c r="AK853" s="50"/>
      <c r="AL853" s="50"/>
      <c r="AM853" s="98">
        <v>852</v>
      </c>
      <c r="AN853" s="116">
        <f t="shared" si="170"/>
        <v>0.13148304976396047</v>
      </c>
      <c r="AO853" s="116">
        <f t="shared" si="171"/>
        <v>3.0280175500294021E-2</v>
      </c>
      <c r="AP853" s="116">
        <f t="shared" si="172"/>
        <v>5.4667842636075895E-2</v>
      </c>
      <c r="AQ853" s="116">
        <f t="shared" si="173"/>
        <v>9.383413866703768E-3</v>
      </c>
      <c r="AR853" s="116">
        <f t="shared" si="174"/>
        <v>0.12429461544467506</v>
      </c>
      <c r="AS853" s="116">
        <f t="shared" si="175"/>
        <v>0.13461094310378424</v>
      </c>
      <c r="AT853" s="116">
        <f t="shared" si="176"/>
        <v>0.15273447237068558</v>
      </c>
      <c r="AU853" s="116">
        <f t="shared" si="177"/>
        <v>7.9914903271930307E-2</v>
      </c>
      <c r="AV853" s="116">
        <f t="shared" si="178"/>
        <v>0.12644164840945532</v>
      </c>
      <c r="AW853" s="116">
        <f t="shared" si="179"/>
        <v>0.1561889356324353</v>
      </c>
      <c r="AX853" s="116">
        <f t="shared" si="180"/>
        <v>1</v>
      </c>
      <c r="AY853" s="116">
        <f>SUMPRODUCT(AN853:AW853,幕後結果_最佳化!$Z$1005:$AI$1005)</f>
        <v>8.8376658855201767E-2</v>
      </c>
      <c r="AZ853" s="116">
        <f>(SUMPRODUCT(AN853:AW853,MMULT(AN853:AW853,幕後結果!$AB$9:$AK$18)))*252</f>
        <v>4.5425553637563718E-2</v>
      </c>
      <c r="BA853" s="116">
        <f t="shared" si="181"/>
        <v>0.21313271367287501</v>
      </c>
      <c r="BB853" s="92">
        <f t="shared" si="182"/>
        <v>0.2133724948719099</v>
      </c>
      <c r="BC853" s="50"/>
      <c r="BD853" s="50"/>
    </row>
    <row r="854" spans="1:56">
      <c r="A854" s="85">
        <v>853</v>
      </c>
      <c r="B854" s="116">
        <v>0.25079544931323383</v>
      </c>
      <c r="C854" s="116">
        <v>0.12824338843161143</v>
      </c>
      <c r="D854" s="116">
        <v>0.95786332617372105</v>
      </c>
      <c r="E854" s="116">
        <v>0.96112969194284936</v>
      </c>
      <c r="F854" s="116">
        <v>7.5596896149350057E-2</v>
      </c>
      <c r="G854" s="116">
        <v>0.62466440165632187</v>
      </c>
      <c r="H854" s="116">
        <v>0.58942681826059973</v>
      </c>
      <c r="I854" s="116">
        <v>0.66631736837092004</v>
      </c>
      <c r="J854" s="116">
        <v>0.36613695627281961</v>
      </c>
      <c r="K854" s="94">
        <v>0.61948904829255969</v>
      </c>
      <c r="L854" s="95"/>
      <c r="M854" s="96">
        <v>853</v>
      </c>
      <c r="N854" s="119">
        <v>-0.67198868667904232</v>
      </c>
      <c r="O854" s="119">
        <v>-1.1347340242560242</v>
      </c>
      <c r="P854" s="119">
        <v>1.7264118375779272</v>
      </c>
      <c r="Q854" s="119">
        <v>1.763948702591347</v>
      </c>
      <c r="R854" s="119">
        <v>-1.4353275090706183</v>
      </c>
      <c r="S854" s="119">
        <v>0.3177544607831953</v>
      </c>
      <c r="T854" s="119">
        <v>0.22607078900027147</v>
      </c>
      <c r="U854" s="116">
        <v>0.42976683087274709</v>
      </c>
      <c r="V854" s="116">
        <v>-0.34210229213276927</v>
      </c>
      <c r="W854" s="88">
        <v>0.30413912098461576</v>
      </c>
      <c r="X854" s="50"/>
      <c r="Y854" s="89">
        <v>853</v>
      </c>
      <c r="Z854" s="116">
        <f>(幕後結果!$AB$2+幕後結果!$AB$4*幕後結果_最佳化!$N1855)*12/3</f>
        <v>-0.88259814558679794</v>
      </c>
      <c r="AA854" s="116">
        <f>(幕後結果!$AC$2+幕後結果!$AC$4*幕後結果_最佳化!$O1855)*12/3</f>
        <v>-3.0000507089718194</v>
      </c>
      <c r="AB854" s="116">
        <f>(幕後結果!$AD$2+幕後結果!$AD$4*幕後結果_最佳化!$P1855)*12/3</f>
        <v>1.6397090297168055</v>
      </c>
      <c r="AC854" s="116">
        <f>(幕後結果!$AE$2+幕後結果!$AE$4*幕後結果_最佳化!$Q1855)*12/3</f>
        <v>2.3376110071758225</v>
      </c>
      <c r="AD854" s="116">
        <f>(幕後結果!$AF$2+幕後結果!$AF$4*幕後結果_最佳化!$R1855)*12/3</f>
        <v>-0.82978766024824402</v>
      </c>
      <c r="AE854" s="116">
        <f>(幕後結果!$AG$2+幕後結果!$AG$4*幕後結果_最佳化!$S1855)*12/3</f>
        <v>1.2790340722803499</v>
      </c>
      <c r="AF854" s="116">
        <f>(幕後結果!$AH$2+幕後結果!$AH$4*幕後結果_最佳化!$T1855)*12/3</f>
        <v>0.86118940330497062</v>
      </c>
      <c r="AG854" s="116">
        <f>(幕後結果!$AI$2+幕後結果!$AI$4*幕後結果_最佳化!$U1855)*12/3</f>
        <v>-0.90134236271306734</v>
      </c>
      <c r="AH854" s="116">
        <f>(幕後結果!$AJ$2+幕後結果!$AJ$4*幕後結果_最佳化!$V1855)*12/3</f>
        <v>-0.39651943581027926</v>
      </c>
      <c r="AI854" s="90">
        <f>(幕後結果!$AK$2+幕後結果!$AK$4*幕後結果_最佳化!$W1855)*12/3</f>
        <v>-0.70117370604449769</v>
      </c>
      <c r="AJ854" s="50"/>
      <c r="AK854" s="50"/>
      <c r="AL854" s="50"/>
      <c r="AM854" s="98">
        <v>853</v>
      </c>
      <c r="AN854" s="116">
        <f t="shared" si="170"/>
        <v>0.11284497353221122</v>
      </c>
      <c r="AO854" s="116">
        <f t="shared" si="171"/>
        <v>7.9244536916898367E-2</v>
      </c>
      <c r="AP854" s="116">
        <f t="shared" si="172"/>
        <v>2.275780238792123E-2</v>
      </c>
      <c r="AQ854" s="116">
        <f t="shared" si="173"/>
        <v>3.3082947125450846E-2</v>
      </c>
      <c r="AR854" s="116">
        <f t="shared" si="174"/>
        <v>0.13047183352608288</v>
      </c>
      <c r="AS854" s="116">
        <f t="shared" si="175"/>
        <v>0.16476005607419664</v>
      </c>
      <c r="AT854" s="116">
        <f t="shared" si="176"/>
        <v>0.14222804540910544</v>
      </c>
      <c r="AU854" s="116">
        <f t="shared" si="177"/>
        <v>0.15520717318543603</v>
      </c>
      <c r="AV854" s="116">
        <f t="shared" si="178"/>
        <v>0.14969430671712938</v>
      </c>
      <c r="AW854" s="116">
        <f t="shared" si="179"/>
        <v>9.7083251255680059E-3</v>
      </c>
      <c r="AX854" s="116">
        <f t="shared" si="180"/>
        <v>1</v>
      </c>
      <c r="AY854" s="116">
        <f>SUMPRODUCT(AN854:AW854,幕後結果_最佳化!$Z$1005:$AI$1005)</f>
        <v>2.8606309475599605E-2</v>
      </c>
      <c r="AZ854" s="116">
        <f>(SUMPRODUCT(AN854:AW854,MMULT(AN854:AW854,幕後結果!$AB$9:$AK$18)))*252</f>
        <v>5.1302625942894781E-2</v>
      </c>
      <c r="BA854" s="116">
        <f t="shared" si="181"/>
        <v>0.2265008298944946</v>
      </c>
      <c r="BB854" s="92">
        <f t="shared" si="182"/>
        <v>-6.3106570210177501E-2</v>
      </c>
      <c r="BC854" s="50"/>
      <c r="BD854" s="50"/>
    </row>
    <row r="855" spans="1:56">
      <c r="A855" s="85">
        <v>854</v>
      </c>
      <c r="B855" s="116">
        <v>0.67055473155255574</v>
      </c>
      <c r="C855" s="116">
        <v>0.912397737247298</v>
      </c>
      <c r="D855" s="116">
        <v>0.1391975796264926</v>
      </c>
      <c r="E855" s="116">
        <v>0.33777714255991698</v>
      </c>
      <c r="F855" s="116">
        <v>6.6844356680975769E-2</v>
      </c>
      <c r="G855" s="116">
        <v>0.78759476492137903</v>
      </c>
      <c r="H855" s="116">
        <v>0.91209014380455899</v>
      </c>
      <c r="I855" s="116">
        <v>0.57771288182848535</v>
      </c>
      <c r="J855" s="116">
        <v>0.97130713661735202</v>
      </c>
      <c r="K855" s="94">
        <v>0.79132509641126392</v>
      </c>
      <c r="L855" s="95"/>
      <c r="M855" s="96">
        <v>854</v>
      </c>
      <c r="N855" s="119">
        <v>0.44144546091495557</v>
      </c>
      <c r="O855" s="119">
        <v>1.3556689419291303</v>
      </c>
      <c r="P855" s="119">
        <v>-1.0839315282130964</v>
      </c>
      <c r="Q855" s="119">
        <v>-0.418537349119741</v>
      </c>
      <c r="R855" s="119">
        <v>-1.4997131863010713</v>
      </c>
      <c r="S855" s="119">
        <v>0.79810343172251919</v>
      </c>
      <c r="T855" s="119">
        <v>1.3537388389474547</v>
      </c>
      <c r="U855" s="116">
        <v>0.1960459046681701</v>
      </c>
      <c r="V855" s="116">
        <v>1.9003612630201105</v>
      </c>
      <c r="W855" s="88">
        <v>0.81102762409936136</v>
      </c>
      <c r="X855" s="50"/>
      <c r="Y855" s="89">
        <v>854</v>
      </c>
      <c r="Z855" s="116">
        <f>(幕後結果!$AB$2+幕後結果!$AB$4*幕後結果_最佳化!$N1856)*12/3</f>
        <v>0.49978646226571471</v>
      </c>
      <c r="AA855" s="116">
        <f>(幕後結果!$AC$2+幕後結果!$AC$4*幕後結果_最佳化!$O1856)*12/3</f>
        <v>0.52864700587328128</v>
      </c>
      <c r="AB855" s="116">
        <f>(幕後結果!$AD$2+幕後結果!$AD$4*幕後結果_最佳化!$P1856)*12/3</f>
        <v>-0.2056126121735482</v>
      </c>
      <c r="AC855" s="116">
        <f>(幕後結果!$AE$2+幕後結果!$AE$4*幕後結果_最佳化!$Q1856)*12/3</f>
        <v>0.58969059913017063</v>
      </c>
      <c r="AD855" s="116">
        <f>(幕後結果!$AF$2+幕後結果!$AF$4*幕後結果_最佳化!$R1856)*12/3</f>
        <v>-1.0966511329107784</v>
      </c>
      <c r="AE855" s="116">
        <f>(幕後結果!$AG$2+幕後結果!$AG$4*幕後結果_最佳化!$S1856)*12/3</f>
        <v>0.77950657856963357</v>
      </c>
      <c r="AF855" s="116">
        <f>(幕後結果!$AH$2+幕後結果!$AH$4*幕後結果_最佳化!$T1856)*12/3</f>
        <v>2.0957901468639388</v>
      </c>
      <c r="AG855" s="116">
        <f>(幕後結果!$AI$2+幕後結果!$AI$4*幕後結果_最佳化!$U1856)*12/3</f>
        <v>-0.65629828983061578</v>
      </c>
      <c r="AH855" s="116">
        <f>(幕後結果!$AJ$2+幕後結果!$AJ$4*幕後結果_最佳化!$V1856)*12/3</f>
        <v>1.9776879842985426</v>
      </c>
      <c r="AI855" s="90">
        <f>(幕後結果!$AK$2+幕後結果!$AK$4*幕後結果_最佳化!$W1856)*12/3</f>
        <v>0.13371585791669965</v>
      </c>
      <c r="AJ855" s="50"/>
      <c r="AK855" s="50"/>
      <c r="AL855" s="50"/>
      <c r="AM855" s="98">
        <v>854</v>
      </c>
      <c r="AN855" s="116">
        <f t="shared" si="170"/>
        <v>0.10088603034990606</v>
      </c>
      <c r="AO855" s="116">
        <f t="shared" si="171"/>
        <v>7.6790757089833739E-2</v>
      </c>
      <c r="AP855" s="116">
        <f t="shared" si="172"/>
        <v>0.17219920822002369</v>
      </c>
      <c r="AQ855" s="116">
        <f t="shared" si="173"/>
        <v>6.629175504300279E-2</v>
      </c>
      <c r="AR855" s="116">
        <f t="shared" si="174"/>
        <v>0.13309140366725081</v>
      </c>
      <c r="AS855" s="116">
        <f t="shared" si="175"/>
        <v>5.8354517896238141E-2</v>
      </c>
      <c r="AT855" s="116">
        <f t="shared" si="176"/>
        <v>0.19441055969106066</v>
      </c>
      <c r="AU855" s="116">
        <f t="shared" si="177"/>
        <v>9.270216524366244E-2</v>
      </c>
      <c r="AV855" s="116">
        <f t="shared" si="178"/>
        <v>8.2363314112054942E-2</v>
      </c>
      <c r="AW855" s="116">
        <f t="shared" si="179"/>
        <v>2.2910288686966609E-2</v>
      </c>
      <c r="AX855" s="116">
        <f t="shared" si="180"/>
        <v>0.99999999999999989</v>
      </c>
      <c r="AY855" s="116">
        <f>SUMPRODUCT(AN855:AW855,幕後結果_最佳化!$Z$1005:$AI$1005)</f>
        <v>0.1910481981994781</v>
      </c>
      <c r="AZ855" s="116">
        <f>(SUMPRODUCT(AN855:AW855,MMULT(AN855:AW855,幕後結果!$AB$9:$AK$18)))*252</f>
        <v>4.5818298537112855E-2</v>
      </c>
      <c r="BA855" s="116">
        <f t="shared" si="181"/>
        <v>0.2140520930453913</v>
      </c>
      <c r="BB855" s="92">
        <f t="shared" si="182"/>
        <v>0.69211282212532355</v>
      </c>
      <c r="BC855" s="50"/>
      <c r="BD855" s="50"/>
    </row>
    <row r="856" spans="1:56">
      <c r="A856" s="85">
        <v>855</v>
      </c>
      <c r="B856" s="116">
        <v>0.8977092259658086</v>
      </c>
      <c r="C856" s="116">
        <v>2.4424394394751969E-2</v>
      </c>
      <c r="D856" s="116">
        <v>0.19141805977072335</v>
      </c>
      <c r="E856" s="116">
        <v>0.71306647361959974</v>
      </c>
      <c r="F856" s="116">
        <v>0.34934566419618851</v>
      </c>
      <c r="G856" s="116">
        <v>0.82469803669977426</v>
      </c>
      <c r="H856" s="116">
        <v>0.92858705708498013</v>
      </c>
      <c r="I856" s="116">
        <v>0.67063214075000865</v>
      </c>
      <c r="J856" s="116">
        <v>4.5018329726041362E-2</v>
      </c>
      <c r="K856" s="94">
        <v>0.43968350828690261</v>
      </c>
      <c r="L856" s="95"/>
      <c r="M856" s="96">
        <v>855</v>
      </c>
      <c r="N856" s="119">
        <v>1.268606210815989</v>
      </c>
      <c r="O856" s="119">
        <v>-1.9699091046461894</v>
      </c>
      <c r="P856" s="119">
        <v>-0.87268257212884126</v>
      </c>
      <c r="Q856" s="119">
        <v>0.56236545158471296</v>
      </c>
      <c r="R856" s="119">
        <v>-0.38708763894218712</v>
      </c>
      <c r="S856" s="119">
        <v>0.93341851084023775</v>
      </c>
      <c r="T856" s="119">
        <v>1.4653484072142551</v>
      </c>
      <c r="U856" s="116">
        <v>0.44165936514787635</v>
      </c>
      <c r="V856" s="116">
        <v>-1.695204363475751</v>
      </c>
      <c r="W856" s="88">
        <v>-0.15177168361345267</v>
      </c>
      <c r="X856" s="50"/>
      <c r="Y856" s="89">
        <v>855</v>
      </c>
      <c r="Z856" s="116">
        <f>(幕後結果!$AB$2+幕後結果!$AB$4*幕後結果_最佳化!$N1857)*12/3</f>
        <v>1.5267482195944284</v>
      </c>
      <c r="AA856" s="116">
        <f>(幕後結果!$AC$2+幕後結果!$AC$4*幕後結果_最佳化!$O1857)*12/3</f>
        <v>-3.9823741463789837</v>
      </c>
      <c r="AB856" s="116">
        <f>(幕後結果!$AD$2+幕後結果!$AD$4*幕後結果_最佳化!$P1857)*12/3</f>
        <v>-0.11131866093176013</v>
      </c>
      <c r="AC856" s="116">
        <f>(幕後結果!$AE$2+幕後結果!$AE$4*幕後結果_最佳化!$Q1857)*12/3</f>
        <v>0.82465982742654542</v>
      </c>
      <c r="AD856" s="116">
        <f>(幕後結果!$AF$2+幕後結果!$AF$4*幕後結果_最佳化!$R1857)*12/3</f>
        <v>-0.6435297090805836</v>
      </c>
      <c r="AE856" s="116">
        <f>(幕後結果!$AG$2+幕後結果!$AG$4*幕後結果_最佳化!$S1857)*12/3</f>
        <v>0.88657454733882934</v>
      </c>
      <c r="AF856" s="116">
        <f>(幕後結果!$AH$2+幕後結果!$AH$4*幕後結果_最佳化!$T1857)*12/3</f>
        <v>2.5833630461972028</v>
      </c>
      <c r="AG856" s="116">
        <f>(幕後結果!$AI$2+幕後結果!$AI$4*幕後結果_最佳化!$U1857)*12/3</f>
        <v>0.39627176159408961</v>
      </c>
      <c r="AH856" s="116">
        <f>(幕後結果!$AJ$2+幕後結果!$AJ$4*幕後結果_最佳化!$V1857)*12/3</f>
        <v>-1.2061694307428894</v>
      </c>
      <c r="AI856" s="90">
        <f>(幕後結果!$AK$2+幕後結果!$AK$4*幕後結果_最佳化!$W1857)*12/3</f>
        <v>-0.41897887825355723</v>
      </c>
      <c r="AJ856" s="50"/>
      <c r="AK856" s="50"/>
      <c r="AL856" s="50"/>
      <c r="AM856" s="98">
        <v>855</v>
      </c>
      <c r="AN856" s="116">
        <f t="shared" si="170"/>
        <v>5.2073825387136966E-2</v>
      </c>
      <c r="AO856" s="116">
        <f t="shared" si="171"/>
        <v>0.15302817864782395</v>
      </c>
      <c r="AP856" s="116">
        <f t="shared" si="172"/>
        <v>4.7703818391085867E-2</v>
      </c>
      <c r="AQ856" s="116">
        <f t="shared" si="173"/>
        <v>1.3665500158656618E-2</v>
      </c>
      <c r="AR856" s="116">
        <f t="shared" si="174"/>
        <v>2.0612148763339416E-2</v>
      </c>
      <c r="AS856" s="116">
        <f t="shared" si="175"/>
        <v>2.5680458169108276E-2</v>
      </c>
      <c r="AT856" s="116">
        <f t="shared" si="176"/>
        <v>0.18783915916576871</v>
      </c>
      <c r="AU856" s="116">
        <f t="shared" si="177"/>
        <v>0.13877614728044585</v>
      </c>
      <c r="AV856" s="116">
        <f t="shared" si="178"/>
        <v>0.26786030624379209</v>
      </c>
      <c r="AW856" s="116">
        <f t="shared" si="179"/>
        <v>9.2760457792842282E-2</v>
      </c>
      <c r="AX856" s="116">
        <f t="shared" si="180"/>
        <v>1</v>
      </c>
      <c r="AY856" s="116">
        <f>SUMPRODUCT(AN856:AW856,幕後結果_最佳化!$Z$1005:$AI$1005)</f>
        <v>-6.7874706765915754E-2</v>
      </c>
      <c r="AZ856" s="116">
        <f>(SUMPRODUCT(AN856:AW856,MMULT(AN856:AW856,幕後結果!$AB$9:$AK$18)))*252</f>
        <v>5.7703252506888521E-2</v>
      </c>
      <c r="BA856" s="116">
        <f t="shared" si="181"/>
        <v>0.24021501307555387</v>
      </c>
      <c r="BB856" s="92">
        <f t="shared" si="182"/>
        <v>-0.4611481411908015</v>
      </c>
      <c r="BC856" s="50"/>
      <c r="BD856" s="50"/>
    </row>
    <row r="857" spans="1:56">
      <c r="A857" s="85">
        <v>856</v>
      </c>
      <c r="B857" s="116">
        <v>0.21698000091809977</v>
      </c>
      <c r="C857" s="116">
        <v>0.35482645568526072</v>
      </c>
      <c r="D857" s="116">
        <v>0.26652564215943286</v>
      </c>
      <c r="E857" s="116">
        <v>0.4007475057397496</v>
      </c>
      <c r="F857" s="116">
        <v>0.82582596039663336</v>
      </c>
      <c r="G857" s="116">
        <v>0.90227958678528974</v>
      </c>
      <c r="H857" s="116">
        <v>0.42551667923016501</v>
      </c>
      <c r="I857" s="116">
        <v>0.44160279116023227</v>
      </c>
      <c r="J857" s="116">
        <v>0.50367164893196548</v>
      </c>
      <c r="K857" s="94">
        <v>0.68439967169566507</v>
      </c>
      <c r="L857" s="95"/>
      <c r="M857" s="96">
        <v>856</v>
      </c>
      <c r="N857" s="119">
        <v>-0.78243324592253782</v>
      </c>
      <c r="O857" s="119">
        <v>-0.37232228098348452</v>
      </c>
      <c r="P857" s="119">
        <v>-0.62335496662900602</v>
      </c>
      <c r="Q857" s="119">
        <v>-0.25141274956710707</v>
      </c>
      <c r="R857" s="119">
        <v>0.93779829164789441</v>
      </c>
      <c r="S857" s="119">
        <v>1.2946504902267826</v>
      </c>
      <c r="T857" s="119">
        <v>-0.18780009861393138</v>
      </c>
      <c r="U857" s="116">
        <v>-0.14690680280800328</v>
      </c>
      <c r="V857" s="116">
        <v>9.2035889590098129E-3</v>
      </c>
      <c r="W857" s="88">
        <v>0.48003760087040398</v>
      </c>
      <c r="X857" s="50"/>
      <c r="Y857" s="89">
        <v>856</v>
      </c>
      <c r="Z857" s="116">
        <f>(幕後結果!$AB$2+幕後結果!$AB$4*幕後結果_最佳化!$N1858)*12/3</f>
        <v>-1.0197206319495344</v>
      </c>
      <c r="AA857" s="116">
        <f>(幕後結果!$AC$2+幕後結果!$AC$4*幕後結果_最佳化!$O1858)*12/3</f>
        <v>-1.9589877094661778</v>
      </c>
      <c r="AB857" s="116">
        <f>(幕後結果!$AD$2+幕後結果!$AD$4*幕後結果_最佳化!$P1858)*12/3</f>
        <v>-0.35089035260488072</v>
      </c>
      <c r="AC857" s="116">
        <f>(幕後結果!$AE$2+幕後結果!$AE$4*幕後結果_最佳化!$Q1858)*12/3</f>
        <v>0.44757280896600965</v>
      </c>
      <c r="AD857" s="116">
        <f>(幕後結果!$AF$2+幕後結果!$AF$4*幕後結果_最佳化!$R1858)*12/3</f>
        <v>0.45840925531998766</v>
      </c>
      <c r="AE857" s="116">
        <f>(幕後結果!$AG$2+幕後結果!$AG$4*幕後結果_最佳化!$S1858)*12/3</f>
        <v>0.85115920966748237</v>
      </c>
      <c r="AF857" s="116">
        <f>(幕後結果!$AH$2+幕後結果!$AH$4*幕後結果_最佳化!$T1858)*12/3</f>
        <v>0.96027497778922333</v>
      </c>
      <c r="AG857" s="116">
        <f>(幕後結果!$AI$2+幕後結果!$AI$4*幕後結果_最佳化!$U1858)*12/3</f>
        <v>-1.1683594561142034</v>
      </c>
      <c r="AH857" s="116">
        <f>(幕後結果!$AJ$2+幕後結果!$AJ$4*幕後結果_最佳化!$V1858)*12/3</f>
        <v>-0.20194939216374683</v>
      </c>
      <c r="AI857" s="90">
        <f>(幕後結果!$AK$2+幕後結果!$AK$4*幕後結果_最佳化!$W1858)*12/3</f>
        <v>-0.22145933145146765</v>
      </c>
      <c r="AJ857" s="50"/>
      <c r="AK857" s="50"/>
      <c r="AL857" s="50"/>
      <c r="AM857" s="98">
        <v>856</v>
      </c>
      <c r="AN857" s="116">
        <f t="shared" si="170"/>
        <v>7.7606933359223543E-2</v>
      </c>
      <c r="AO857" s="116">
        <f t="shared" si="171"/>
        <v>0.10044395651600764</v>
      </c>
      <c r="AP857" s="116">
        <f t="shared" si="172"/>
        <v>6.9433446431530321E-2</v>
      </c>
      <c r="AQ857" s="116">
        <f t="shared" si="173"/>
        <v>0.14825097858768055</v>
      </c>
      <c r="AR857" s="116">
        <f t="shared" si="174"/>
        <v>8.4436318121186557E-2</v>
      </c>
      <c r="AS857" s="116">
        <f t="shared" si="175"/>
        <v>0.11253818657117381</v>
      </c>
      <c r="AT857" s="116">
        <f t="shared" si="176"/>
        <v>4.8467621792412756E-2</v>
      </c>
      <c r="AU857" s="116">
        <f t="shared" si="177"/>
        <v>0.16368136701759112</v>
      </c>
      <c r="AV857" s="116">
        <f t="shared" si="178"/>
        <v>0.13887899478214732</v>
      </c>
      <c r="AW857" s="116">
        <f t="shared" si="179"/>
        <v>5.6262196821046398E-2</v>
      </c>
      <c r="AX857" s="116">
        <f t="shared" si="180"/>
        <v>1</v>
      </c>
      <c r="AY857" s="116">
        <f>SUMPRODUCT(AN857:AW857,幕後結果_最佳化!$Z$1005:$AI$1005)</f>
        <v>-2.6571686392990283E-2</v>
      </c>
      <c r="AZ857" s="116">
        <f>(SUMPRODUCT(AN857:AW857,MMULT(AN857:AW857,幕後結果!$AB$9:$AK$18)))*252</f>
        <v>4.8685113397600968E-2</v>
      </c>
      <c r="BA857" s="116">
        <f t="shared" si="181"/>
        <v>0.22064703351189874</v>
      </c>
      <c r="BB857" s="92">
        <f t="shared" si="182"/>
        <v>-0.31485438660676085</v>
      </c>
      <c r="BC857" s="50"/>
      <c r="BD857" s="50"/>
    </row>
    <row r="858" spans="1:56">
      <c r="A858" s="85">
        <v>857</v>
      </c>
      <c r="B858" s="116">
        <v>1.72447203083399E-2</v>
      </c>
      <c r="C858" s="116">
        <v>0.33881090895355759</v>
      </c>
      <c r="D858" s="116">
        <v>0.67398496841043865</v>
      </c>
      <c r="E858" s="116">
        <v>0.47887815459791683</v>
      </c>
      <c r="F858" s="116">
        <v>0.46598610300927068</v>
      </c>
      <c r="G858" s="116">
        <v>0.84305142427533175</v>
      </c>
      <c r="H858" s="116">
        <v>0.46905327834830923</v>
      </c>
      <c r="I858" s="116">
        <v>6.2446068937026755E-2</v>
      </c>
      <c r="J858" s="116">
        <v>6.0359348248708367E-2</v>
      </c>
      <c r="K858" s="94">
        <v>0.87567968860352541</v>
      </c>
      <c r="L858" s="95"/>
      <c r="M858" s="96">
        <v>857</v>
      </c>
      <c r="N858" s="119">
        <v>-2.1143024808643784</v>
      </c>
      <c r="O858" s="119">
        <v>-0.41571055336167134</v>
      </c>
      <c r="P858" s="119">
        <v>0.45094378792505302</v>
      </c>
      <c r="Q858" s="119">
        <v>-5.2969374320428579E-2</v>
      </c>
      <c r="R858" s="119">
        <v>-8.5363756574177149E-2</v>
      </c>
      <c r="S858" s="119">
        <v>1.0070782934467621</v>
      </c>
      <c r="T858" s="119">
        <v>-7.7649888710823123E-2</v>
      </c>
      <c r="U858" s="116">
        <v>-1.5345592131029948</v>
      </c>
      <c r="V858" s="116">
        <v>-1.551764026165622</v>
      </c>
      <c r="W858" s="88">
        <v>1.1536574797386734</v>
      </c>
      <c r="X858" s="50"/>
      <c r="Y858" s="89">
        <v>857</v>
      </c>
      <c r="Z858" s="116">
        <f>(幕後結果!$AB$2+幕後結果!$AB$4*幕後結果_最佳化!$N1859)*12/3</f>
        <v>-2.6733034091927386</v>
      </c>
      <c r="AA858" s="116">
        <f>(幕後結果!$AC$2+幕後結果!$AC$4*幕後結果_最佳化!$O1859)*12/3</f>
        <v>-2.1344994697132433</v>
      </c>
      <c r="AB858" s="116">
        <f>(幕後結果!$AD$2+幕後結果!$AD$4*幕後結果_最佳化!$P1859)*12/3</f>
        <v>0.17385323050130486</v>
      </c>
      <c r="AC858" s="116">
        <f>(幕後結果!$AE$2+幕後結果!$AE$4*幕後結果_最佳化!$Q1859)*12/3</f>
        <v>0.75788772900180146</v>
      </c>
      <c r="AD858" s="116">
        <f>(幕後結果!$AF$2+幕後結果!$AF$4*幕後結果_最佳化!$R1859)*12/3</f>
        <v>-6.2477592789548363E-2</v>
      </c>
      <c r="AE858" s="116">
        <f>(幕後結果!$AG$2+幕後結果!$AG$4*幕後結果_最佳化!$S1859)*12/3</f>
        <v>0.55459895086491007</v>
      </c>
      <c r="AF858" s="116">
        <f>(幕後結果!$AH$2+幕後結果!$AH$4*幕後結果_最佳化!$T1859)*12/3</f>
        <v>0.60203581137912188</v>
      </c>
      <c r="AG858" s="116">
        <f>(幕後結果!$AI$2+幕後結果!$AI$4*幕後結果_最佳化!$U1859)*12/3</f>
        <v>-3.6390167325589409</v>
      </c>
      <c r="AH858" s="116">
        <f>(幕後結果!$AJ$2+幕後結果!$AJ$4*幕後結果_最佳化!$V1859)*12/3</f>
        <v>-1.649457542330949</v>
      </c>
      <c r="AI858" s="90">
        <f>(幕後結果!$AK$2+幕後結果!$AK$4*幕後結果_最佳化!$W1859)*12/3</f>
        <v>-0.52154148409683354</v>
      </c>
      <c r="AJ858" s="50"/>
      <c r="AK858" s="50"/>
      <c r="AL858" s="50"/>
      <c r="AM858" s="98">
        <v>857</v>
      </c>
      <c r="AN858" s="116">
        <f t="shared" si="170"/>
        <v>0.14774048087102268</v>
      </c>
      <c r="AO858" s="116">
        <f t="shared" si="171"/>
        <v>0.16783828942510429</v>
      </c>
      <c r="AP858" s="116">
        <f t="shared" si="172"/>
        <v>0.12986004208617555</v>
      </c>
      <c r="AQ858" s="116">
        <f t="shared" si="173"/>
        <v>5.6369274844731677E-2</v>
      </c>
      <c r="AR858" s="116">
        <f t="shared" si="174"/>
        <v>4.4890832848972224E-2</v>
      </c>
      <c r="AS858" s="116">
        <f t="shared" si="175"/>
        <v>0.10933832557839115</v>
      </c>
      <c r="AT858" s="116">
        <f t="shared" si="176"/>
        <v>2.2012743437914897E-2</v>
      </c>
      <c r="AU858" s="116">
        <f t="shared" si="177"/>
        <v>2.8710556400412944E-2</v>
      </c>
      <c r="AV858" s="116">
        <f t="shared" si="178"/>
        <v>0.13967846134205139</v>
      </c>
      <c r="AW858" s="116">
        <f t="shared" si="179"/>
        <v>0.15356099316522326</v>
      </c>
      <c r="AX858" s="116">
        <f t="shared" si="180"/>
        <v>1.0000000000000002</v>
      </c>
      <c r="AY858" s="116">
        <f>SUMPRODUCT(AN858:AW858,幕後結果_最佳化!$Z$1005:$AI$1005)</f>
        <v>-0.13010172342710152</v>
      </c>
      <c r="AZ858" s="116">
        <f>(SUMPRODUCT(AN858:AW858,MMULT(AN858:AW858,幕後結果!$AB$9:$AK$18)))*252</f>
        <v>5.5328604699492273E-2</v>
      </c>
      <c r="BA858" s="116">
        <f t="shared" si="181"/>
        <v>0.23522033224084238</v>
      </c>
      <c r="BB858" s="92">
        <f t="shared" si="182"/>
        <v>-0.73548796474772782</v>
      </c>
      <c r="BC858" s="50"/>
      <c r="BD858" s="50"/>
    </row>
    <row r="859" spans="1:56">
      <c r="A859" s="85">
        <v>858</v>
      </c>
      <c r="B859" s="116">
        <v>0.57195882812550836</v>
      </c>
      <c r="C859" s="116">
        <v>0.5641336507070418</v>
      </c>
      <c r="D859" s="116">
        <v>0.8585735528845353</v>
      </c>
      <c r="E859" s="116">
        <v>0.97365346236693706</v>
      </c>
      <c r="F859" s="116">
        <v>0.55308152024524437</v>
      </c>
      <c r="G859" s="116">
        <v>0.34826316946905522</v>
      </c>
      <c r="H859" s="116">
        <v>0.33136338139168409</v>
      </c>
      <c r="I859" s="116">
        <v>0.78686823306947828</v>
      </c>
      <c r="J859" s="116">
        <v>4.9788990000187994E-3</v>
      </c>
      <c r="K859" s="94">
        <v>0.95991030299560731</v>
      </c>
      <c r="L859" s="95"/>
      <c r="M859" s="96">
        <v>858</v>
      </c>
      <c r="N859" s="119">
        <v>0.18136340160638983</v>
      </c>
      <c r="O859" s="119">
        <v>0.16145798711031326</v>
      </c>
      <c r="P859" s="119">
        <v>1.0739325925952488</v>
      </c>
      <c r="Q859" s="119">
        <v>1.9374277660332184</v>
      </c>
      <c r="R859" s="119">
        <v>0.13345068941625612</v>
      </c>
      <c r="S859" s="119">
        <v>-0.39001380477827746</v>
      </c>
      <c r="T859" s="119">
        <v>-0.43615157048815967</v>
      </c>
      <c r="U859" s="116">
        <v>0.79560177622772787</v>
      </c>
      <c r="V859" s="116">
        <v>-2.5772913464983565</v>
      </c>
      <c r="W859" s="88">
        <v>1.7496461331164108</v>
      </c>
      <c r="X859" s="50"/>
      <c r="Y859" s="89">
        <v>858</v>
      </c>
      <c r="Z859" s="116">
        <f>(幕後結果!$AB$2+幕後結果!$AB$4*幕後結果_最佳化!$N1860)*12/3</f>
        <v>0.17688147830805934</v>
      </c>
      <c r="AA859" s="116">
        <f>(幕後結果!$AC$2+幕後結果!$AC$4*幕後結果_最佳化!$O1860)*12/3</f>
        <v>-1.1396600298545971</v>
      </c>
      <c r="AB859" s="116">
        <f>(幕後結果!$AD$2+幕後結果!$AD$4*幕後結果_最佳化!$P1860)*12/3</f>
        <v>1.4633584063684844</v>
      </c>
      <c r="AC859" s="116">
        <f>(幕後結果!$AE$2+幕後結果!$AE$4*幕後結果_最佳化!$Q1860)*12/3</f>
        <v>2.5846981752883851</v>
      </c>
      <c r="AD859" s="116">
        <f>(幕後結果!$AF$2+幕後結果!$AF$4*幕後結果_最佳化!$R1860)*12/3</f>
        <v>0.28601134267461348</v>
      </c>
      <c r="AE859" s="116">
        <f>(幕後結果!$AG$2+幕後結果!$AG$4*幕後結果_最佳化!$S1860)*12/3</f>
        <v>1.4059167993449215</v>
      </c>
      <c r="AF859" s="116">
        <f>(幕後結果!$AH$2+幕後結果!$AH$4*幕後結果_最佳化!$T1860)*12/3</f>
        <v>0.75487682156962121</v>
      </c>
      <c r="AG859" s="116">
        <f>(幕後結果!$AI$2+幕後結果!$AI$4*幕後結果_最佳化!$U1860)*12/3</f>
        <v>0.11596643340369139</v>
      </c>
      <c r="AH859" s="116">
        <f>(幕後結果!$AJ$2+幕後結果!$AJ$4*幕後結果_最佳化!$V1860)*12/3</f>
        <v>-1.3702001278684053</v>
      </c>
      <c r="AI859" s="90">
        <f>(幕後結果!$AK$2+幕後結果!$AK$4*幕後結果_最佳化!$W1860)*12/3</f>
        <v>0.41610328071202068</v>
      </c>
      <c r="AJ859" s="50"/>
      <c r="AK859" s="50"/>
      <c r="AL859" s="50"/>
      <c r="AM859" s="98">
        <v>858</v>
      </c>
      <c r="AN859" s="116">
        <f t="shared" si="170"/>
        <v>0.28011075497256777</v>
      </c>
      <c r="AO859" s="116">
        <f t="shared" si="171"/>
        <v>6.686188303893878E-2</v>
      </c>
      <c r="AP859" s="116">
        <f t="shared" si="172"/>
        <v>9.4818168166644318E-2</v>
      </c>
      <c r="AQ859" s="116">
        <f t="shared" si="173"/>
        <v>0.26913600228369677</v>
      </c>
      <c r="AR859" s="116">
        <f t="shared" si="174"/>
        <v>7.9113851429391716E-2</v>
      </c>
      <c r="AS859" s="116">
        <f t="shared" si="175"/>
        <v>5.1445823563517824E-2</v>
      </c>
      <c r="AT859" s="116">
        <f t="shared" si="176"/>
        <v>0.12944440205869359</v>
      </c>
      <c r="AU859" s="116">
        <f t="shared" si="177"/>
        <v>2.0577192046726575E-2</v>
      </c>
      <c r="AV859" s="116">
        <f t="shared" si="178"/>
        <v>2.3299444803950567E-3</v>
      </c>
      <c r="AW859" s="116">
        <f t="shared" si="179"/>
        <v>6.1619779594274948E-3</v>
      </c>
      <c r="AX859" s="116">
        <f t="shared" si="180"/>
        <v>0.99999999999999989</v>
      </c>
      <c r="AY859" s="116">
        <f>SUMPRODUCT(AN859:AW859,幕後結果_最佳化!$Z$1005:$AI$1005)</f>
        <v>0.33064805943123049</v>
      </c>
      <c r="AZ859" s="116">
        <f>(SUMPRODUCT(AN859:AW859,MMULT(AN859:AW859,幕後結果!$AB$9:$AK$18)))*252</f>
        <v>5.7075627806553071E-2</v>
      </c>
      <c r="BA859" s="116">
        <f t="shared" si="181"/>
        <v>0.23890506023638985</v>
      </c>
      <c r="BB859" s="92">
        <f t="shared" si="182"/>
        <v>1.2044452266792167</v>
      </c>
      <c r="BC859" s="50"/>
      <c r="BD859" s="50"/>
    </row>
    <row r="860" spans="1:56">
      <c r="A860" s="85">
        <v>859</v>
      </c>
      <c r="B860" s="116">
        <v>0.24201142311680046</v>
      </c>
      <c r="C860" s="116">
        <v>0.64723738741487646</v>
      </c>
      <c r="D860" s="116">
        <v>0.27923937159498813</v>
      </c>
      <c r="E860" s="116">
        <v>0.94999568336788931</v>
      </c>
      <c r="F860" s="116">
        <v>0.10491092532376389</v>
      </c>
      <c r="G860" s="116">
        <v>0.83374532101444521</v>
      </c>
      <c r="H860" s="116">
        <v>0.27768898909394135</v>
      </c>
      <c r="I860" s="116">
        <v>0.27513541617419146</v>
      </c>
      <c r="J860" s="116">
        <v>0.43020851113252867</v>
      </c>
      <c r="K860" s="94">
        <v>0.60060123749786776</v>
      </c>
      <c r="L860" s="95"/>
      <c r="M860" s="96">
        <v>859</v>
      </c>
      <c r="N860" s="119">
        <v>-0.69984702086644046</v>
      </c>
      <c r="O860" s="119">
        <v>0.37787261723463877</v>
      </c>
      <c r="P860" s="119">
        <v>-0.58510258146925898</v>
      </c>
      <c r="Q860" s="119">
        <v>1.644811774459775</v>
      </c>
      <c r="R860" s="119">
        <v>-1.2540554524502039</v>
      </c>
      <c r="S860" s="119">
        <v>0.96907181733349279</v>
      </c>
      <c r="T860" s="119">
        <v>-0.58972060580515684</v>
      </c>
      <c r="U860" s="116">
        <v>-0.59735433892987233</v>
      </c>
      <c r="V860" s="116">
        <v>-0.17584333674251798</v>
      </c>
      <c r="W860" s="88">
        <v>0.25490363974136676</v>
      </c>
      <c r="X860" s="50"/>
      <c r="Y860" s="89">
        <v>859</v>
      </c>
      <c r="Z860" s="116">
        <f>(幕後結果!$AB$2+幕後結果!$AB$4*幕後結果_最佳化!$N1861)*12/3</f>
        <v>-0.91718567145376395</v>
      </c>
      <c r="AA860" s="116">
        <f>(幕後結果!$AC$2+幕後結果!$AC$4*幕後結果_最佳化!$O1861)*12/3</f>
        <v>-0.91798891946247563</v>
      </c>
      <c r="AB860" s="116">
        <f>(幕後結果!$AD$2+幕後結果!$AD$4*幕後結果_最佳化!$P1861)*12/3</f>
        <v>-0.21669918119586196</v>
      </c>
      <c r="AC860" s="116">
        <f>(幕後結果!$AE$2+幕後結果!$AE$4*幕後結果_最佳化!$Q1861)*12/3</f>
        <v>1.9663655647108123</v>
      </c>
      <c r="AD860" s="116">
        <f>(幕後結果!$AF$2+幕後結果!$AF$4*幕後結果_最佳化!$R1861)*12/3</f>
        <v>-0.77518587545334594</v>
      </c>
      <c r="AE860" s="116">
        <f>(幕後結果!$AG$2+幕後結果!$AG$4*幕後結果_最佳化!$S1861)*12/3</f>
        <v>1.6624589728199408</v>
      </c>
      <c r="AF860" s="116">
        <f>(幕後結果!$AH$2+幕後結果!$AH$4*幕後結果_最佳化!$T1861)*12/3</f>
        <v>-6.7011002633308614E-2</v>
      </c>
      <c r="AG860" s="116">
        <f>(幕後結果!$AI$2+幕後結果!$AI$4*幕後結果_最佳化!$U1861)*12/3</f>
        <v>-2.1078907446211383</v>
      </c>
      <c r="AH860" s="116">
        <f>(幕後結果!$AJ$2+幕後結果!$AJ$4*幕後結果_最佳化!$V1861)*12/3</f>
        <v>-0.33063699585523804</v>
      </c>
      <c r="AI860" s="90">
        <f>(幕後結果!$AK$2+幕後結果!$AK$4*幕後結果_最佳化!$W1861)*12/3</f>
        <v>-0.54882884290188749</v>
      </c>
      <c r="AJ860" s="50"/>
      <c r="AK860" s="50"/>
      <c r="AL860" s="50"/>
      <c r="AM860" s="98">
        <v>859</v>
      </c>
      <c r="AN860" s="116">
        <f t="shared" si="170"/>
        <v>5.2346629465317575E-2</v>
      </c>
      <c r="AO860" s="116">
        <f t="shared" si="171"/>
        <v>0.11216334190276668</v>
      </c>
      <c r="AP860" s="116">
        <f t="shared" si="172"/>
        <v>6.2339907379699647E-2</v>
      </c>
      <c r="AQ860" s="116">
        <f t="shared" si="173"/>
        <v>6.55073260410554E-2</v>
      </c>
      <c r="AR860" s="116">
        <f t="shared" si="174"/>
        <v>5.061116420024861E-2</v>
      </c>
      <c r="AS860" s="116">
        <f t="shared" si="175"/>
        <v>0.17778910781127213</v>
      </c>
      <c r="AT860" s="116">
        <f t="shared" si="176"/>
        <v>4.8867915044261037E-2</v>
      </c>
      <c r="AU860" s="116">
        <f t="shared" si="177"/>
        <v>0.16434548238789423</v>
      </c>
      <c r="AV860" s="116">
        <f t="shared" si="178"/>
        <v>0.10123202384141879</v>
      </c>
      <c r="AW860" s="116">
        <f t="shared" si="179"/>
        <v>0.16479710192606592</v>
      </c>
      <c r="AX860" s="116">
        <f t="shared" si="180"/>
        <v>1</v>
      </c>
      <c r="AY860" s="116">
        <f>SUMPRODUCT(AN860:AW860,幕後結果_最佳化!$Z$1005:$AI$1005)</f>
        <v>-0.14460723538720655</v>
      </c>
      <c r="AZ860" s="116">
        <f>(SUMPRODUCT(AN860:AW860,MMULT(AN860:AW860,幕後結果!$AB$9:$AK$18)))*252</f>
        <v>5.0117866345449152E-2</v>
      </c>
      <c r="BA860" s="116">
        <f t="shared" si="181"/>
        <v>0.2238701997708698</v>
      </c>
      <c r="BB860" s="92">
        <f t="shared" si="182"/>
        <v>-0.83757121572732496</v>
      </c>
      <c r="BC860" s="50"/>
      <c r="BD860" s="50"/>
    </row>
    <row r="861" spans="1:56">
      <c r="A861" s="85">
        <v>860</v>
      </c>
      <c r="B861" s="116">
        <v>0.47128103045941616</v>
      </c>
      <c r="C861" s="116">
        <v>0.94735886333255137</v>
      </c>
      <c r="D861" s="116">
        <v>0.35191917579033771</v>
      </c>
      <c r="E861" s="116">
        <v>0.72210578851156959</v>
      </c>
      <c r="F861" s="116">
        <v>0.59937386510717694</v>
      </c>
      <c r="G861" s="116">
        <v>0.72410450251946323</v>
      </c>
      <c r="H861" s="116">
        <v>0.45951959599458969</v>
      </c>
      <c r="I861" s="116">
        <v>0.92378345369806314</v>
      </c>
      <c r="J861" s="116">
        <v>6.2684291448718676E-2</v>
      </c>
      <c r="K861" s="94">
        <v>0.14954047187910269</v>
      </c>
      <c r="L861" s="95"/>
      <c r="M861" s="96">
        <v>860</v>
      </c>
      <c r="N861" s="119">
        <v>-7.2050070430133895E-2</v>
      </c>
      <c r="O861" s="119">
        <v>1.6197672989927878</v>
      </c>
      <c r="P861" s="119">
        <v>-0.38014423465762304</v>
      </c>
      <c r="Q861" s="119">
        <v>0.58910860256707487</v>
      </c>
      <c r="R861" s="119">
        <v>0.25172676210579176</v>
      </c>
      <c r="S861" s="119">
        <v>0.59507850666932405</v>
      </c>
      <c r="T861" s="119">
        <v>-0.10164407728706711</v>
      </c>
      <c r="U861" s="116">
        <v>1.4309899600102483</v>
      </c>
      <c r="V861" s="116">
        <v>-1.532623763544009</v>
      </c>
      <c r="W861" s="88">
        <v>-1.0384062871255728</v>
      </c>
      <c r="X861" s="50"/>
      <c r="Y861" s="89">
        <v>860</v>
      </c>
      <c r="Z861" s="116">
        <f>(幕後結果!$AB$2+幕後結果!$AB$4*幕後結果_最佳化!$N1862)*12/3</f>
        <v>-0.13774411847531881</v>
      </c>
      <c r="AA861" s="116">
        <f>(幕後結果!$AC$2+幕後結果!$AC$4*幕後結果_最佳化!$O1862)*12/3</f>
        <v>0.84797870488763005</v>
      </c>
      <c r="AB861" s="116">
        <f>(幕後結果!$AD$2+幕後結果!$AD$4*幕後結果_最佳化!$P1862)*12/3</f>
        <v>0.27599668761658058</v>
      </c>
      <c r="AC861" s="116">
        <f>(幕後結果!$AE$2+幕後結果!$AE$4*幕後結果_最佳化!$Q1862)*12/3</f>
        <v>1.5014070668214883</v>
      </c>
      <c r="AD861" s="116">
        <f>(幕後結果!$AF$2+幕後結果!$AF$4*幕後結果_最佳化!$R1862)*12/3</f>
        <v>0.28215937875044927</v>
      </c>
      <c r="AE861" s="116">
        <f>(幕後結果!$AG$2+幕後結果!$AG$4*幕後結果_最佳化!$S1862)*12/3</f>
        <v>1.4458768417566936</v>
      </c>
      <c r="AF861" s="116">
        <f>(幕後結果!$AH$2+幕後結果!$AH$4*幕後結果_最佳化!$T1862)*12/3</f>
        <v>0.99637704523447379</v>
      </c>
      <c r="AG861" s="116">
        <f>(幕後結果!$AI$2+幕後結果!$AI$4*幕後結果_最佳化!$U1862)*12/3</f>
        <v>0.7454914352313734</v>
      </c>
      <c r="AH861" s="116">
        <f>(幕後結果!$AJ$2+幕後結果!$AJ$4*幕後結果_最佳化!$V1862)*12/3</f>
        <v>-0.28978051242058045</v>
      </c>
      <c r="AI861" s="90">
        <f>(幕後結果!$AK$2+幕後結果!$AK$4*幕後結果_最佳化!$W1862)*12/3</f>
        <v>-0.59997158583516874</v>
      </c>
      <c r="AJ861" s="50"/>
      <c r="AK861" s="50"/>
      <c r="AL861" s="50"/>
      <c r="AM861" s="98">
        <v>860</v>
      </c>
      <c r="AN861" s="116">
        <f t="shared" si="170"/>
        <v>2.1585931401452797E-2</v>
      </c>
      <c r="AO861" s="116">
        <f t="shared" si="171"/>
        <v>2.5142963604965218E-2</v>
      </c>
      <c r="AP861" s="116">
        <f t="shared" si="172"/>
        <v>0.10855407287829262</v>
      </c>
      <c r="AQ861" s="116">
        <f t="shared" si="173"/>
        <v>0.15397445104982707</v>
      </c>
      <c r="AR861" s="116">
        <f t="shared" si="174"/>
        <v>0.20615162115157909</v>
      </c>
      <c r="AS861" s="116">
        <f t="shared" si="175"/>
        <v>2.2699904079836946E-2</v>
      </c>
      <c r="AT861" s="116">
        <f t="shared" si="176"/>
        <v>5.9875815654122748E-2</v>
      </c>
      <c r="AU861" s="116">
        <f t="shared" si="177"/>
        <v>0.13652268336013393</v>
      </c>
      <c r="AV861" s="116">
        <f t="shared" si="178"/>
        <v>8.3952460789670988E-2</v>
      </c>
      <c r="AW861" s="116">
        <f t="shared" si="179"/>
        <v>0.1815400960301185</v>
      </c>
      <c r="AX861" s="116">
        <f t="shared" si="180"/>
        <v>1</v>
      </c>
      <c r="AY861" s="116">
        <f>SUMPRODUCT(AN861:AW861,幕後結果_最佳化!$Z$1005:$AI$1005)</f>
        <v>3.5927780906905432E-2</v>
      </c>
      <c r="AZ861" s="116">
        <f>(SUMPRODUCT(AN861:AW861,MMULT(AN861:AW861,幕後結果!$AB$9:$AK$18)))*252</f>
        <v>3.6306684682782239E-2</v>
      </c>
      <c r="BA861" s="116">
        <f t="shared" si="181"/>
        <v>0.19054313076776669</v>
      </c>
      <c r="BB861" s="92">
        <f t="shared" si="182"/>
        <v>-3.6591290722478395E-2</v>
      </c>
      <c r="BC861" s="50"/>
      <c r="BD861" s="50"/>
    </row>
    <row r="862" spans="1:56">
      <c r="A862" s="85">
        <v>861</v>
      </c>
      <c r="B862" s="116">
        <v>0.43843504315589721</v>
      </c>
      <c r="C862" s="116">
        <v>0.95457860196037614</v>
      </c>
      <c r="D862" s="116">
        <v>0.94423380002510426</v>
      </c>
      <c r="E862" s="116">
        <v>0.66434943809739955</v>
      </c>
      <c r="F862" s="116">
        <v>0.58980814772716106</v>
      </c>
      <c r="G862" s="116">
        <v>0.63861226548052641</v>
      </c>
      <c r="H862" s="116">
        <v>0.16444553800405393</v>
      </c>
      <c r="I862" s="116">
        <v>0.3685984554217312</v>
      </c>
      <c r="J862" s="116">
        <v>0.56628569275074003</v>
      </c>
      <c r="K862" s="94">
        <v>0.47155593214103608</v>
      </c>
      <c r="L862" s="95"/>
      <c r="M862" s="96">
        <v>861</v>
      </c>
      <c r="N862" s="119">
        <v>-0.15493813874510678</v>
      </c>
      <c r="O862" s="119">
        <v>1.6909686200610365</v>
      </c>
      <c r="P862" s="119">
        <v>1.5913430207379902</v>
      </c>
      <c r="Q862" s="119">
        <v>0.42436296764678716</v>
      </c>
      <c r="R862" s="119">
        <v>0.22705148967385178</v>
      </c>
      <c r="S862" s="119">
        <v>0.35475189567410859</v>
      </c>
      <c r="T862" s="119">
        <v>-0.9763499477572356</v>
      </c>
      <c r="U862" s="116">
        <v>-0.33556766522537329</v>
      </c>
      <c r="V862" s="116">
        <v>0.1669255686902068</v>
      </c>
      <c r="W862" s="88">
        <v>-7.1359220347280414E-2</v>
      </c>
      <c r="X862" s="50"/>
      <c r="Y862" s="89">
        <v>861</v>
      </c>
      <c r="Z862" s="116">
        <f>(幕後結果!$AB$2+幕後結果!$AB$4*幕後結果_最佳化!$N1863)*12/3</f>
        <v>-0.24065383258894388</v>
      </c>
      <c r="AA862" s="116">
        <f>(幕後結果!$AC$2+幕後結果!$AC$4*幕後結果_最佳化!$O1863)*12/3</f>
        <v>0.93889758194130957</v>
      </c>
      <c r="AB862" s="116">
        <f>(幕後結果!$AD$2+幕後結果!$AD$4*幕後結果_最佳化!$P1863)*12/3</f>
        <v>1.9654641622126663</v>
      </c>
      <c r="AC862" s="116">
        <f>(幕後結果!$AE$2+幕後結果!$AE$4*幕後結果_最佳化!$Q1863)*12/3</f>
        <v>1.854077126380848</v>
      </c>
      <c r="AD862" s="116">
        <f>(幕後結果!$AF$2+幕後結果!$AF$4*幕後結果_最佳化!$R1863)*12/3</f>
        <v>0.45454831695288017</v>
      </c>
      <c r="AE862" s="116">
        <f>(幕後結果!$AG$2+幕後結果!$AG$4*幕後結果_最佳化!$S1863)*12/3</f>
        <v>1.5422858358356928</v>
      </c>
      <c r="AF862" s="116">
        <f>(幕後結果!$AH$2+幕後結果!$AH$4*幕後結果_最佳化!$T1863)*12/3</f>
        <v>0.34303088440275314</v>
      </c>
      <c r="AG862" s="116">
        <f>(幕後結果!$AI$2+幕後結果!$AI$4*幕後結果_最佳化!$U1863)*12/3</f>
        <v>-1.3694444494472122</v>
      </c>
      <c r="AH862" s="116">
        <f>(幕後結果!$AJ$2+幕後結果!$AJ$4*幕後結果_最佳化!$V1863)*12/3</f>
        <v>0.72410581996100831</v>
      </c>
      <c r="AI862" s="90">
        <f>(幕後結果!$AK$2+幕後結果!$AK$4*幕後結果_最佳化!$W1863)*12/3</f>
        <v>-0.22900342341214261</v>
      </c>
      <c r="AJ862" s="50"/>
      <c r="AK862" s="50"/>
      <c r="AL862" s="50"/>
      <c r="AM862" s="98">
        <v>861</v>
      </c>
      <c r="AN862" s="116">
        <f t="shared" si="170"/>
        <v>1.2945526200732197E-2</v>
      </c>
      <c r="AO862" s="116">
        <f t="shared" si="171"/>
        <v>0.14212643451302992</v>
      </c>
      <c r="AP862" s="116">
        <f t="shared" si="172"/>
        <v>2.9272805083283431E-2</v>
      </c>
      <c r="AQ862" s="116">
        <f t="shared" si="173"/>
        <v>0.12330036666615772</v>
      </c>
      <c r="AR862" s="116">
        <f t="shared" si="174"/>
        <v>2.5046451786552969E-2</v>
      </c>
      <c r="AS862" s="116">
        <f t="shared" si="175"/>
        <v>0.1015990073912314</v>
      </c>
      <c r="AT862" s="116">
        <f t="shared" si="176"/>
        <v>0.12672129106982541</v>
      </c>
      <c r="AU862" s="116">
        <f t="shared" si="177"/>
        <v>0.14743285211272017</v>
      </c>
      <c r="AV862" s="116">
        <f t="shared" si="178"/>
        <v>0.1571645614549998</v>
      </c>
      <c r="AW862" s="116">
        <f t="shared" si="179"/>
        <v>0.134390703721467</v>
      </c>
      <c r="AX862" s="116">
        <f t="shared" si="180"/>
        <v>1</v>
      </c>
      <c r="AY862" s="116">
        <f>SUMPRODUCT(AN862:AW862,幕後結果_最佳化!$Z$1005:$AI$1005)</f>
        <v>-4.6408778162056477E-2</v>
      </c>
      <c r="AZ862" s="116">
        <f>(SUMPRODUCT(AN862:AW862,MMULT(AN862:AW862,幕後結果!$AB$9:$AK$18)))*252</f>
        <v>4.8155631704594699E-2</v>
      </c>
      <c r="BA862" s="116">
        <f t="shared" si="181"/>
        <v>0.21944391471306443</v>
      </c>
      <c r="BB862" s="92">
        <f t="shared" si="182"/>
        <v>-0.40697769304212816</v>
      </c>
      <c r="BC862" s="50"/>
      <c r="BD862" s="50"/>
    </row>
    <row r="863" spans="1:56">
      <c r="A863" s="85">
        <v>862</v>
      </c>
      <c r="B863" s="116">
        <v>0.52782319632734587</v>
      </c>
      <c r="C863" s="116">
        <v>0.42256058233471094</v>
      </c>
      <c r="D863" s="116">
        <v>0.6485307178929911</v>
      </c>
      <c r="E863" s="116">
        <v>0.58568065670439773</v>
      </c>
      <c r="F863" s="116">
        <v>0.4223178638067524</v>
      </c>
      <c r="G863" s="116">
        <v>0.60458991429744646</v>
      </c>
      <c r="H863" s="116">
        <v>6.8330650092471634E-2</v>
      </c>
      <c r="I863" s="116">
        <v>0.39717948253066071</v>
      </c>
      <c r="J863" s="116">
        <v>0.70493652769515514</v>
      </c>
      <c r="K863" s="94">
        <v>0.81594100445586482</v>
      </c>
      <c r="L863" s="95"/>
      <c r="M863" s="96">
        <v>862</v>
      </c>
      <c r="N863" s="119">
        <v>6.9799044949752184E-2</v>
      </c>
      <c r="O863" s="119">
        <v>-0.19534717934793952</v>
      </c>
      <c r="P863" s="119">
        <v>0.38135672947194921</v>
      </c>
      <c r="Q863" s="119">
        <v>0.2164478303008858</v>
      </c>
      <c r="R863" s="119">
        <v>-0.19596734205928296</v>
      </c>
      <c r="S863" s="119">
        <v>0.26524572642331662</v>
      </c>
      <c r="T863" s="119">
        <v>-1.488339813986113</v>
      </c>
      <c r="U863" s="116">
        <v>-0.26065448961985044</v>
      </c>
      <c r="V863" s="116">
        <v>0.5386520801317044</v>
      </c>
      <c r="W863" s="88">
        <v>0.90000424602560014</v>
      </c>
      <c r="X863" s="50"/>
      <c r="Y863" s="89">
        <v>862</v>
      </c>
      <c r="Z863" s="116">
        <f>(幕後結果!$AB$2+幕後結果!$AB$4*幕後結果_最佳化!$N1864)*12/3</f>
        <v>3.836870702260349E-2</v>
      </c>
      <c r="AA863" s="116">
        <f>(幕後結果!$AC$2+幕後結果!$AC$4*幕後結果_最佳化!$O1864)*12/3</f>
        <v>-1.6410568475776965</v>
      </c>
      <c r="AB863" s="116">
        <f>(幕後結果!$AD$2+幕後結果!$AD$4*幕後結果_最佳化!$P1864)*12/3</f>
        <v>0.79378568554685291</v>
      </c>
      <c r="AC863" s="116">
        <f>(幕後結果!$AE$2+幕後結果!$AE$4*幕後結果_最佳化!$Q1864)*12/3</f>
        <v>1.1050758615333787</v>
      </c>
      <c r="AD863" s="116">
        <f>(幕後結果!$AF$2+幕後結果!$AF$4*幕後結果_最佳化!$R1864)*12/3</f>
        <v>-0.18080030395097299</v>
      </c>
      <c r="AE863" s="116">
        <f>(幕後結果!$AG$2+幕後結果!$AG$4*幕後結果_最佳化!$S1864)*12/3</f>
        <v>0.66012465193832459</v>
      </c>
      <c r="AF863" s="116">
        <f>(幕後結果!$AH$2+幕後結果!$AH$4*幕後結果_最佳化!$T1864)*12/3</f>
        <v>-0.22924914100254346</v>
      </c>
      <c r="AG863" s="116">
        <f>(幕後結果!$AI$2+幕後結果!$AI$4*幕後結果_最佳化!$U1864)*12/3</f>
        <v>-1.1410798634181964</v>
      </c>
      <c r="AH863" s="116">
        <f>(幕後結果!$AJ$2+幕後結果!$AJ$4*幕後結果_最佳化!$V1864)*12/3</f>
        <v>0.15476441567859542</v>
      </c>
      <c r="AI863" s="90">
        <f>(幕後結果!$AK$2+幕後結果!$AK$4*幕後結果_最佳化!$W1864)*12/3</f>
        <v>-0.11957692724808311</v>
      </c>
      <c r="AJ863" s="50"/>
      <c r="AK863" s="50"/>
      <c r="AL863" s="50"/>
      <c r="AM863" s="98">
        <v>862</v>
      </c>
      <c r="AN863" s="116">
        <f t="shared" si="170"/>
        <v>0.19613235540724436</v>
      </c>
      <c r="AO863" s="116">
        <f t="shared" si="171"/>
        <v>0.24186814758365915</v>
      </c>
      <c r="AP863" s="116">
        <f t="shared" si="172"/>
        <v>4.1208721836082436E-2</v>
      </c>
      <c r="AQ863" s="116">
        <f t="shared" si="173"/>
        <v>3.8317264768763258E-2</v>
      </c>
      <c r="AR863" s="116">
        <f t="shared" si="174"/>
        <v>5.2171167573969134E-2</v>
      </c>
      <c r="AS863" s="116">
        <f t="shared" si="175"/>
        <v>8.3918612429761036E-2</v>
      </c>
      <c r="AT863" s="116">
        <f t="shared" si="176"/>
        <v>2.4171466664637299E-2</v>
      </c>
      <c r="AU863" s="116">
        <f t="shared" si="177"/>
        <v>0.17492847811903356</v>
      </c>
      <c r="AV863" s="116">
        <f t="shared" si="178"/>
        <v>8.2870867282857807E-2</v>
      </c>
      <c r="AW863" s="116">
        <f t="shared" si="179"/>
        <v>6.4412918333992028E-2</v>
      </c>
      <c r="AX863" s="116">
        <f t="shared" si="180"/>
        <v>1.0000000000000002</v>
      </c>
      <c r="AY863" s="116">
        <f>SUMPRODUCT(AN863:AW863,幕後結果_最佳化!$Z$1005:$AI$1005)</f>
        <v>-0.38644680475841936</v>
      </c>
      <c r="AZ863" s="116">
        <f>(SUMPRODUCT(AN863:AW863,MMULT(AN863:AW863,幕後結果!$AB$9:$AK$18)))*252</f>
        <v>7.1170612081200915E-2</v>
      </c>
      <c r="BA863" s="116">
        <f t="shared" si="181"/>
        <v>0.26677820765797366</v>
      </c>
      <c r="BB863" s="92">
        <f t="shared" si="182"/>
        <v>-1.6093773495504879</v>
      </c>
      <c r="BC863" s="50"/>
      <c r="BD863" s="50"/>
    </row>
    <row r="864" spans="1:56">
      <c r="A864" s="85">
        <v>863</v>
      </c>
      <c r="B864" s="116">
        <v>0.43405348855356696</v>
      </c>
      <c r="C864" s="116">
        <v>0.78333043194436525</v>
      </c>
      <c r="D864" s="116">
        <v>0.14863496492766659</v>
      </c>
      <c r="E864" s="116">
        <v>0.67510329211305886</v>
      </c>
      <c r="F864" s="116">
        <v>0.90463135876569045</v>
      </c>
      <c r="G864" s="116">
        <v>0.92434456845820612</v>
      </c>
      <c r="H864" s="116">
        <v>9.1244263386406788E-2</v>
      </c>
      <c r="I864" s="116">
        <v>0.50805292231003008</v>
      </c>
      <c r="J864" s="116">
        <v>0.41622862017436324</v>
      </c>
      <c r="K864" s="94">
        <v>4.8369354507276308E-2</v>
      </c>
      <c r="L864" s="95"/>
      <c r="M864" s="96">
        <v>863</v>
      </c>
      <c r="N864" s="119">
        <v>-0.1660635011989039</v>
      </c>
      <c r="O864" s="119">
        <v>0.78349048997261939</v>
      </c>
      <c r="P864" s="119">
        <v>-1.0423057877447226</v>
      </c>
      <c r="Q864" s="119">
        <v>0.45404919950712258</v>
      </c>
      <c r="R864" s="119">
        <v>1.3084011509424951</v>
      </c>
      <c r="S864" s="119">
        <v>1.4349166058326761</v>
      </c>
      <c r="T864" s="119">
        <v>-1.3331318870298416</v>
      </c>
      <c r="U864" s="116">
        <v>2.0187053766989191E-2</v>
      </c>
      <c r="V864" s="116">
        <v>-0.2115511281507704</v>
      </c>
      <c r="W864" s="88">
        <v>-1.6608742292627983</v>
      </c>
      <c r="X864" s="50"/>
      <c r="Y864" s="89">
        <v>863</v>
      </c>
      <c r="Z864" s="116">
        <f>(幕後結果!$AB$2+幕後結果!$AB$4*幕後結果_最佳化!$N1865)*12/3</f>
        <v>-0.25446653075896386</v>
      </c>
      <c r="AA864" s="116">
        <f>(幕後結果!$AC$2+幕後結果!$AC$4*幕後結果_最佳化!$O1865)*12/3</f>
        <v>-0.31264008956998324</v>
      </c>
      <c r="AB864" s="116">
        <f>(幕後結果!$AD$2+幕後結果!$AD$4*幕後結果_最佳化!$P1865)*12/3</f>
        <v>-0.41065027303217216</v>
      </c>
      <c r="AC864" s="116">
        <f>(幕後結果!$AE$2+幕後結果!$AE$4*幕後結果_最佳化!$Q1865)*12/3</f>
        <v>1.0970759962714405</v>
      </c>
      <c r="AD864" s="116">
        <f>(幕後結果!$AF$2+幕後結果!$AF$4*幕後結果_最佳化!$R1865)*12/3</f>
        <v>0.82893245041489882</v>
      </c>
      <c r="AE864" s="116">
        <f>(幕後結果!$AG$2+幕後結果!$AG$4*幕後結果_最佳化!$S1865)*12/3</f>
        <v>1.7295990001009607</v>
      </c>
      <c r="AF864" s="116">
        <f>(幕後結果!$AH$2+幕後結果!$AH$4*幕後結果_最佳化!$T1865)*12/3</f>
        <v>9.6032204118130515E-3</v>
      </c>
      <c r="AG864" s="116">
        <f>(幕後結果!$AI$2+幕後結果!$AI$4*幕後結果_最佳化!$U1865)*12/3</f>
        <v>-0.6725425271362987</v>
      </c>
      <c r="AH864" s="116">
        <f>(幕後結果!$AJ$2+幕後結果!$AJ$4*幕後結果_最佳化!$V1865)*12/3</f>
        <v>-6.5667792141368697E-2</v>
      </c>
      <c r="AI864" s="90">
        <f>(幕後結果!$AK$2+幕後結果!$AK$4*幕後結果_最佳化!$W1865)*12/3</f>
        <v>-0.8329791354048991</v>
      </c>
      <c r="AJ864" s="50"/>
      <c r="AK864" s="50"/>
      <c r="AL864" s="50"/>
      <c r="AM864" s="98">
        <v>863</v>
      </c>
      <c r="AN864" s="116">
        <f t="shared" si="170"/>
        <v>7.5473371467263461E-2</v>
      </c>
      <c r="AO864" s="116">
        <f t="shared" si="171"/>
        <v>0.11303844551037137</v>
      </c>
      <c r="AP864" s="116">
        <f t="shared" si="172"/>
        <v>0.15879240373524894</v>
      </c>
      <c r="AQ864" s="116">
        <f t="shared" si="173"/>
        <v>0.14625766743221374</v>
      </c>
      <c r="AR864" s="116">
        <f t="shared" si="174"/>
        <v>4.2183615318149743E-2</v>
      </c>
      <c r="AS864" s="116">
        <f t="shared" si="175"/>
        <v>2.0547290350960357E-2</v>
      </c>
      <c r="AT864" s="116">
        <f t="shared" si="176"/>
        <v>6.9013470474233535E-2</v>
      </c>
      <c r="AU864" s="116">
        <f t="shared" si="177"/>
        <v>0.13769045930984336</v>
      </c>
      <c r="AV864" s="116">
        <f t="shared" si="178"/>
        <v>0.15807417765344287</v>
      </c>
      <c r="AW864" s="116">
        <f t="shared" si="179"/>
        <v>7.8929098748272822E-2</v>
      </c>
      <c r="AX864" s="116">
        <f t="shared" si="180"/>
        <v>1.0000000000000004</v>
      </c>
      <c r="AY864" s="116">
        <f>SUMPRODUCT(AN864:AW864,幕後結果_最佳化!$Z$1005:$AI$1005)</f>
        <v>4.7724810708201296E-3</v>
      </c>
      <c r="AZ864" s="116">
        <f>(SUMPRODUCT(AN864:AW864,MMULT(AN864:AW864,幕後結果!$AB$9:$AK$18)))*252</f>
        <v>4.7924831536330773E-2</v>
      </c>
      <c r="BA864" s="116">
        <f t="shared" si="181"/>
        <v>0.21891740802487766</v>
      </c>
      <c r="BB864" s="92">
        <f t="shared" si="182"/>
        <v>-0.1741639428000494</v>
      </c>
      <c r="BC864" s="50"/>
      <c r="BD864" s="50"/>
    </row>
    <row r="865" spans="1:56">
      <c r="A865" s="85">
        <v>864</v>
      </c>
      <c r="B865" s="116">
        <v>0.47990847141855664</v>
      </c>
      <c r="C865" s="116">
        <v>3.8775232429770545E-2</v>
      </c>
      <c r="D865" s="116">
        <v>0.72977813914028999</v>
      </c>
      <c r="E865" s="116">
        <v>0.28625458277071392</v>
      </c>
      <c r="F865" s="116">
        <v>0.18581201383416412</v>
      </c>
      <c r="G865" s="116">
        <v>9.6234612304806788E-2</v>
      </c>
      <c r="H865" s="116">
        <v>0.23454444242617356</v>
      </c>
      <c r="I865" s="116">
        <v>0.52918793109050588</v>
      </c>
      <c r="J865" s="116">
        <v>0.80256034986168889</v>
      </c>
      <c r="K865" s="94">
        <v>5.7527125940714408E-2</v>
      </c>
      <c r="L865" s="95"/>
      <c r="M865" s="96">
        <v>864</v>
      </c>
      <c r="N865" s="119">
        <v>-5.0383301651461397E-2</v>
      </c>
      <c r="O865" s="119">
        <v>-1.7650791466065143</v>
      </c>
      <c r="P865" s="119">
        <v>0.61214213579066101</v>
      </c>
      <c r="Q865" s="119">
        <v>-0.56435998514500552</v>
      </c>
      <c r="R865" s="119">
        <v>-0.89343544603504266</v>
      </c>
      <c r="S865" s="119">
        <v>-1.303309190775245</v>
      </c>
      <c r="T865" s="119">
        <v>-0.72396229280306612</v>
      </c>
      <c r="U865" s="116">
        <v>7.3228688156488003E-2</v>
      </c>
      <c r="V865" s="116">
        <v>0.8508020903641772</v>
      </c>
      <c r="W865" s="88">
        <v>-1.5758765688551879</v>
      </c>
      <c r="X865" s="50"/>
      <c r="Y865" s="89">
        <v>864</v>
      </c>
      <c r="Z865" s="116">
        <f>(幕後結果!$AB$2+幕後結果!$AB$4*幕後結果_最佳化!$N1866)*12/3</f>
        <v>-0.11084373309890601</v>
      </c>
      <c r="AA865" s="116">
        <f>(幕後結果!$AC$2+幕後結果!$AC$4*幕後結果_最佳化!$O1866)*12/3</f>
        <v>-3.8147040274832467</v>
      </c>
      <c r="AB865" s="116">
        <f>(幕後結果!$AD$2+幕後結果!$AD$4*幕後結果_最佳化!$P1866)*12/3</f>
        <v>0.79800729731666353</v>
      </c>
      <c r="AC865" s="116">
        <f>(幕後結果!$AE$2+幕後結果!$AE$4*幕後結果_最佳化!$Q1866)*12/3</f>
        <v>0.31451496220487829</v>
      </c>
      <c r="AD865" s="116">
        <f>(幕後結果!$AF$2+幕後結果!$AF$4*幕後結果_最佳化!$R1866)*12/3</f>
        <v>-0.8602363300454724</v>
      </c>
      <c r="AE865" s="116">
        <f>(幕後結果!$AG$2+幕後結果!$AG$4*幕後結果_最佳化!$S1866)*12/3</f>
        <v>-1.3692855479574797</v>
      </c>
      <c r="AF865" s="116">
        <f>(幕後結果!$AH$2+幕後結果!$AH$4*幕後結果_最佳化!$T1866)*12/3</f>
        <v>0.46772657082474794</v>
      </c>
      <c r="AG865" s="116">
        <f>(幕後結果!$AI$2+幕後結果!$AI$4*幕後結果_最佳化!$U1866)*12/3</f>
        <v>-0.90799072660683866</v>
      </c>
      <c r="AH865" s="116">
        <f>(幕後結果!$AJ$2+幕後結果!$AJ$4*幕後結果_最佳化!$V1866)*12/3</f>
        <v>-9.59307161748435E-3</v>
      </c>
      <c r="AI865" s="90">
        <f>(幕後結果!$AK$2+幕後結果!$AK$4*幕後結果_最佳化!$W1866)*12/3</f>
        <v>-1.6816281645361502</v>
      </c>
      <c r="AJ865" s="50"/>
      <c r="AK865" s="50"/>
      <c r="AL865" s="50"/>
      <c r="AM865" s="98">
        <v>864</v>
      </c>
      <c r="AN865" s="116">
        <f t="shared" si="170"/>
        <v>0.16199604019490718</v>
      </c>
      <c r="AO865" s="116">
        <f t="shared" si="171"/>
        <v>9.6721307431348116E-2</v>
      </c>
      <c r="AP865" s="116">
        <f t="shared" si="172"/>
        <v>0.13463734950837303</v>
      </c>
      <c r="AQ865" s="116">
        <f t="shared" si="173"/>
        <v>4.5037633690039693E-2</v>
      </c>
      <c r="AR865" s="116">
        <f t="shared" si="174"/>
        <v>2.4584909738042523E-3</v>
      </c>
      <c r="AS865" s="116">
        <f t="shared" si="175"/>
        <v>7.6864075756830699E-2</v>
      </c>
      <c r="AT865" s="116">
        <f t="shared" si="176"/>
        <v>0.11516693062301783</v>
      </c>
      <c r="AU865" s="116">
        <f t="shared" si="177"/>
        <v>0.18677181336027388</v>
      </c>
      <c r="AV865" s="116">
        <f t="shared" si="178"/>
        <v>3.7512558752262622E-2</v>
      </c>
      <c r="AW865" s="116">
        <f t="shared" si="179"/>
        <v>0.14283379970914256</v>
      </c>
      <c r="AX865" s="116">
        <f t="shared" si="180"/>
        <v>0.99999999999999989</v>
      </c>
      <c r="AY865" s="116">
        <f>SUMPRODUCT(AN865:AW865,幕後結果_最佳化!$Z$1005:$AI$1005)</f>
        <v>-8.4992445687031348E-2</v>
      </c>
      <c r="AZ865" s="116">
        <f>(SUMPRODUCT(AN865:AW865,MMULT(AN865:AW865,幕後結果!$AB$9:$AK$18)))*252</f>
        <v>5.8078504483900756E-2</v>
      </c>
      <c r="BA865" s="116">
        <f t="shared" si="181"/>
        <v>0.24099482252509236</v>
      </c>
      <c r="BB865" s="92">
        <f t="shared" si="182"/>
        <v>-0.53068544936775641</v>
      </c>
      <c r="BC865" s="50"/>
      <c r="BD865" s="50"/>
    </row>
    <row r="866" spans="1:56">
      <c r="A866" s="85">
        <v>865</v>
      </c>
      <c r="B866" s="116">
        <v>0.56019432045130824</v>
      </c>
      <c r="C866" s="116">
        <v>0.25678582180310894</v>
      </c>
      <c r="D866" s="116">
        <v>0.54353702075690347</v>
      </c>
      <c r="E866" s="116">
        <v>0.71704649143593246</v>
      </c>
      <c r="F866" s="116">
        <v>0.79206577395560007</v>
      </c>
      <c r="G866" s="116">
        <v>0.21656176274677974</v>
      </c>
      <c r="H866" s="116">
        <v>0.71125669724560625</v>
      </c>
      <c r="I866" s="116">
        <v>0.72589054831872857</v>
      </c>
      <c r="J866" s="116">
        <v>0.55106726878967582</v>
      </c>
      <c r="K866" s="94">
        <v>0.30672061546922147</v>
      </c>
      <c r="L866" s="95"/>
      <c r="M866" s="96">
        <v>865</v>
      </c>
      <c r="N866" s="119">
        <v>0.15146190552147662</v>
      </c>
      <c r="O866" s="119">
        <v>-0.65328642301804041</v>
      </c>
      <c r="P866" s="119">
        <v>0.10934865290204478</v>
      </c>
      <c r="Q866" s="119">
        <v>0.57408982686788612</v>
      </c>
      <c r="R866" s="119">
        <v>0.81360992186895054</v>
      </c>
      <c r="S866" s="119">
        <v>-0.78385784841058448</v>
      </c>
      <c r="T866" s="119">
        <v>0.557059751532342</v>
      </c>
      <c r="U866" s="116">
        <v>0.60043119462734729</v>
      </c>
      <c r="V866" s="116">
        <v>0.12835825889229155</v>
      </c>
      <c r="W866" s="88">
        <v>-0.50516744886538278</v>
      </c>
      <c r="X866" s="50"/>
      <c r="Y866" s="89">
        <v>865</v>
      </c>
      <c r="Z866" s="116">
        <f>(幕後結果!$AB$2+幕後結果!$AB$4*幕後結果_最佳化!$N1867)*12/3</f>
        <v>0.13975726397632976</v>
      </c>
      <c r="AA866" s="116">
        <f>(幕後結果!$AC$2+幕後結果!$AC$4*幕後結果_最佳化!$O1867)*12/3</f>
        <v>-2.2650352381572993</v>
      </c>
      <c r="AB866" s="116">
        <f>(幕後結果!$AD$2+幕後結果!$AD$4*幕後結果_最佳化!$P1867)*12/3</f>
        <v>0.53632641048649998</v>
      </c>
      <c r="AC866" s="116">
        <f>(幕後結果!$AE$2+幕後結果!$AE$4*幕後結果_最佳化!$Q1867)*12/3</f>
        <v>1.2259284787325844</v>
      </c>
      <c r="AD866" s="116">
        <f>(幕後結果!$AF$2+幕後結果!$AF$4*幕後結果_最佳化!$R1867)*12/3</f>
        <v>0.44800777907689127</v>
      </c>
      <c r="AE866" s="116">
        <f>(幕後結果!$AG$2+幕後結果!$AG$4*幕後結果_最佳化!$S1867)*12/3</f>
        <v>3.9490436231089554E-2</v>
      </c>
      <c r="AF866" s="116">
        <f>(幕後結果!$AH$2+幕後結果!$AH$4*幕後結果_最佳化!$T1867)*12/3</f>
        <v>1.9039235169276603</v>
      </c>
      <c r="AG866" s="116">
        <f>(幕後結果!$AI$2+幕後結果!$AI$4*幕後結果_最佳化!$U1867)*12/3</f>
        <v>5.3462316955586231E-2</v>
      </c>
      <c r="AH866" s="116">
        <f>(幕後結果!$AJ$2+幕後結果!$AJ$4*幕後結果_最佳化!$V1867)*12/3</f>
        <v>0.31401395090051865</v>
      </c>
      <c r="AI866" s="90">
        <f>(幕後結果!$AK$2+幕後結果!$AK$4*幕後結果_最佳化!$W1867)*12/3</f>
        <v>-0.53438635138748747</v>
      </c>
      <c r="AJ866" s="50"/>
      <c r="AK866" s="50"/>
      <c r="AL866" s="50"/>
      <c r="AM866" s="98">
        <v>865</v>
      </c>
      <c r="AN866" s="116">
        <f t="shared" si="170"/>
        <v>0.10212140807849612</v>
      </c>
      <c r="AO866" s="116">
        <f t="shared" si="171"/>
        <v>6.7036756042592502E-2</v>
      </c>
      <c r="AP866" s="116">
        <f t="shared" si="172"/>
        <v>6.171768383860457E-2</v>
      </c>
      <c r="AQ866" s="116">
        <f t="shared" si="173"/>
        <v>0.15179373201195037</v>
      </c>
      <c r="AR866" s="116">
        <f t="shared" si="174"/>
        <v>0.14803783329103976</v>
      </c>
      <c r="AS866" s="116">
        <f t="shared" si="175"/>
        <v>0.13204044349127164</v>
      </c>
      <c r="AT866" s="116">
        <f t="shared" si="176"/>
        <v>5.0302797466691564E-2</v>
      </c>
      <c r="AU866" s="116">
        <f t="shared" si="177"/>
        <v>0.13849499915553973</v>
      </c>
      <c r="AV866" s="116">
        <f t="shared" si="178"/>
        <v>6.9743362966066855E-2</v>
      </c>
      <c r="AW866" s="116">
        <f t="shared" si="179"/>
        <v>7.8710983657747036E-2</v>
      </c>
      <c r="AX866" s="116">
        <f t="shared" si="180"/>
        <v>1.0000000000000002</v>
      </c>
      <c r="AY866" s="116">
        <f>SUMPRODUCT(AN866:AW866,幕後結果_最佳化!$Z$1005:$AI$1005)</f>
        <v>2.474244634371453E-2</v>
      </c>
      <c r="AZ866" s="116">
        <f>(SUMPRODUCT(AN866:AW866,MMULT(AN866:AW866,幕後結果!$AB$9:$AK$18)))*252</f>
        <v>4.5078891215269951E-2</v>
      </c>
      <c r="BA866" s="116">
        <f t="shared" si="181"/>
        <v>0.21231790130667255</v>
      </c>
      <c r="BB866" s="92">
        <f t="shared" si="182"/>
        <v>-8.5520596918762168E-2</v>
      </c>
      <c r="BC866" s="50"/>
      <c r="BD866" s="50"/>
    </row>
    <row r="867" spans="1:56">
      <c r="A867" s="85">
        <v>866</v>
      </c>
      <c r="B867" s="116">
        <v>0.76614637848929568</v>
      </c>
      <c r="C867" s="116">
        <v>6.2460965930498213E-2</v>
      </c>
      <c r="D867" s="116">
        <v>0.32291562872791113</v>
      </c>
      <c r="E867" s="116">
        <v>0.34644936018915695</v>
      </c>
      <c r="F867" s="116">
        <v>0.96815848821491857</v>
      </c>
      <c r="G867" s="116">
        <v>0.90400333012025103</v>
      </c>
      <c r="H867" s="116">
        <v>0.9687135694225637</v>
      </c>
      <c r="I867" s="116">
        <v>0.10144325666659437</v>
      </c>
      <c r="J867" s="116">
        <v>0.48202788668113095</v>
      </c>
      <c r="K867" s="94">
        <v>0.59059478764247753</v>
      </c>
      <c r="L867" s="95"/>
      <c r="M867" s="96">
        <v>866</v>
      </c>
      <c r="N867" s="119">
        <v>0.72621456730000711</v>
      </c>
      <c r="O867" s="119">
        <v>-1.5344380132402167</v>
      </c>
      <c r="P867" s="119">
        <v>-0.45956114002657128</v>
      </c>
      <c r="Q867" s="119">
        <v>-0.39492434803907056</v>
      </c>
      <c r="R867" s="119">
        <v>1.8543925241598793</v>
      </c>
      <c r="S867" s="119">
        <v>1.3047049369178485</v>
      </c>
      <c r="T867" s="119">
        <v>1.8622145016315645</v>
      </c>
      <c r="U867" s="116">
        <v>-1.27337074540567</v>
      </c>
      <c r="V867" s="116">
        <v>-4.5064655812746914E-2</v>
      </c>
      <c r="W867" s="88">
        <v>0.22907525635743911</v>
      </c>
      <c r="X867" s="50"/>
      <c r="Y867" s="89">
        <v>866</v>
      </c>
      <c r="Z867" s="116">
        <f>(幕後結果!$AB$2+幕後結果!$AB$4*幕後結果_最佳化!$N1868)*12/3</f>
        <v>0.8533416593191413</v>
      </c>
      <c r="AA867" s="116">
        <f>(幕後結果!$AC$2+幕後結果!$AC$4*幕後結果_最佳化!$O1868)*12/3</f>
        <v>-3.4293889624549436</v>
      </c>
      <c r="AB867" s="116">
        <f>(幕後結果!$AD$2+幕後結果!$AD$4*幕後結果_最佳化!$P1868)*12/3</f>
        <v>0.12729233747545338</v>
      </c>
      <c r="AC867" s="116">
        <f>(幕後結果!$AE$2+幕後結果!$AE$4*幕後結果_最佳化!$Q1868)*12/3</f>
        <v>0.27090539630498756</v>
      </c>
      <c r="AD867" s="116">
        <f>(幕後結果!$AF$2+幕後結果!$AF$4*幕後結果_最佳化!$R1868)*12/3</f>
        <v>0.89328424863736189</v>
      </c>
      <c r="AE867" s="116">
        <f>(幕後結果!$AG$2+幕後結果!$AG$4*幕後結果_最佳化!$S1868)*12/3</f>
        <v>0.92133067548280911</v>
      </c>
      <c r="AF867" s="116">
        <f>(幕後結果!$AH$2+幕後結果!$AH$4*幕後結果_最佳化!$T1868)*12/3</f>
        <v>3.4436060130905926</v>
      </c>
      <c r="AG867" s="116">
        <f>(幕後結果!$AI$2+幕後結果!$AI$4*幕後結果_最佳化!$U1868)*12/3</f>
        <v>-1.4643347970869065</v>
      </c>
      <c r="AH867" s="116">
        <f>(幕後結果!$AJ$2+幕後結果!$AJ$4*幕後結果_最佳化!$V1868)*12/3</f>
        <v>4.6988601025993539E-2</v>
      </c>
      <c r="AI867" s="90">
        <f>(幕後結果!$AK$2+幕後結果!$AK$4*幕後結果_最佳化!$W1868)*12/3</f>
        <v>0.10076995840952468</v>
      </c>
      <c r="AJ867" s="50"/>
      <c r="AK867" s="50"/>
      <c r="AL867" s="50"/>
      <c r="AM867" s="98">
        <v>866</v>
      </c>
      <c r="AN867" s="116">
        <f t="shared" si="170"/>
        <v>0.14049878071879843</v>
      </c>
      <c r="AO867" s="116">
        <f t="shared" si="171"/>
        <v>0.12734362320673423</v>
      </c>
      <c r="AP867" s="116">
        <f t="shared" si="172"/>
        <v>0.11651914584026589</v>
      </c>
      <c r="AQ867" s="116">
        <f t="shared" si="173"/>
        <v>7.2446122536798913E-2</v>
      </c>
      <c r="AR867" s="116">
        <f t="shared" si="174"/>
        <v>9.4824427991206439E-2</v>
      </c>
      <c r="AS867" s="116">
        <f t="shared" si="175"/>
        <v>0.14908362602774608</v>
      </c>
      <c r="AT867" s="116">
        <f t="shared" si="176"/>
        <v>6.2462917818056983E-2</v>
      </c>
      <c r="AU867" s="116">
        <f t="shared" si="177"/>
        <v>6.3375408006021761E-2</v>
      </c>
      <c r="AV867" s="116">
        <f t="shared" si="178"/>
        <v>4.3378291470597186E-2</v>
      </c>
      <c r="AW867" s="116">
        <f t="shared" si="179"/>
        <v>0.13006765638377416</v>
      </c>
      <c r="AX867" s="116">
        <f t="shared" si="180"/>
        <v>1</v>
      </c>
      <c r="AY867" s="116">
        <f>SUMPRODUCT(AN867:AW867,幕後結果_最佳化!$Z$1005:$AI$1005)</f>
        <v>-4.1741685693258229E-2</v>
      </c>
      <c r="AZ867" s="116">
        <f>(SUMPRODUCT(AN867:AW867,MMULT(AN867:AW867,幕後結果!$AB$9:$AK$18)))*252</f>
        <v>4.9355935238059048E-2</v>
      </c>
      <c r="BA867" s="116">
        <f t="shared" si="181"/>
        <v>0.22216195722503673</v>
      </c>
      <c r="BB867" s="92">
        <f t="shared" si="182"/>
        <v>-0.38099090749151654</v>
      </c>
      <c r="BC867" s="50"/>
      <c r="BD867" s="50"/>
    </row>
    <row r="868" spans="1:56">
      <c r="A868" s="85">
        <v>867</v>
      </c>
      <c r="B868" s="116">
        <v>2.2158182263225967E-2</v>
      </c>
      <c r="C868" s="116">
        <v>0.77543977387142249</v>
      </c>
      <c r="D868" s="116">
        <v>0.44049450051788552</v>
      </c>
      <c r="E868" s="116">
        <v>0.48044282006452321</v>
      </c>
      <c r="F868" s="116">
        <v>0.65569668656717539</v>
      </c>
      <c r="G868" s="116">
        <v>0.30426878627724774</v>
      </c>
      <c r="H868" s="116">
        <v>0.9830320975349125</v>
      </c>
      <c r="I868" s="116">
        <v>0.94684660206935556</v>
      </c>
      <c r="J868" s="116">
        <v>0.66906476640062396</v>
      </c>
      <c r="K868" s="94">
        <v>0.35575008583175349</v>
      </c>
      <c r="L868" s="95"/>
      <c r="M868" s="96">
        <v>867</v>
      </c>
      <c r="N868" s="119">
        <v>-2.011086086648207</v>
      </c>
      <c r="O868" s="119">
        <v>0.75688218013181907</v>
      </c>
      <c r="P868" s="119">
        <v>-0.14971559854273556</v>
      </c>
      <c r="Q868" s="119">
        <v>-4.9042232017889847E-2</v>
      </c>
      <c r="R868" s="119">
        <v>0.40074669655354217</v>
      </c>
      <c r="S868" s="119">
        <v>-0.51216209013596214</v>
      </c>
      <c r="T868" s="119">
        <v>2.1208336370707213</v>
      </c>
      <c r="U868" s="116">
        <v>1.6150180048507756</v>
      </c>
      <c r="V868" s="116">
        <v>0.43733217130678914</v>
      </c>
      <c r="W868" s="88">
        <v>-0.36984206367258343</v>
      </c>
      <c r="X868" s="50"/>
      <c r="Y868" s="89">
        <v>867</v>
      </c>
      <c r="Z868" s="116">
        <f>(幕後結果!$AB$2+幕後結果!$AB$4*幕後結果_最佳化!$N1869)*12/3</f>
        <v>-2.5451550539884384</v>
      </c>
      <c r="AA868" s="116">
        <f>(幕後結果!$AC$2+幕後結果!$AC$4*幕後結果_最佳化!$O1869)*12/3</f>
        <v>-0.50961320441954072</v>
      </c>
      <c r="AB868" s="116">
        <f>(幕後結果!$AD$2+幕後結果!$AD$4*幕後結果_最佳化!$P1869)*12/3</f>
        <v>-0.19610417520522716</v>
      </c>
      <c r="AC868" s="116">
        <f>(幕後結果!$AE$2+幕後結果!$AE$4*幕後結果_最佳化!$Q1869)*12/3</f>
        <v>0.82817231972308791</v>
      </c>
      <c r="AD868" s="116">
        <f>(幕後結果!$AF$2+幕後結果!$AF$4*幕後結果_最佳化!$R1869)*12/3</f>
        <v>0.33130363689514075</v>
      </c>
      <c r="AE868" s="116">
        <f>(幕後結果!$AG$2+幕後結果!$AG$4*幕後結果_最佳化!$S1869)*12/3</f>
        <v>-0.29148231651592715</v>
      </c>
      <c r="AF868" s="116">
        <f>(幕後結果!$AH$2+幕後結果!$AH$4*幕後結果_最佳化!$T1869)*12/3</f>
        <v>2.7785911336722293</v>
      </c>
      <c r="AG868" s="116">
        <f>(幕後結果!$AI$2+幕後結果!$AI$4*幕後結果_最佳化!$U1869)*12/3</f>
        <v>2.0087749480917294E-2</v>
      </c>
      <c r="AH868" s="116">
        <f>(幕後結果!$AJ$2+幕後結果!$AJ$4*幕後結果_最佳化!$V1869)*12/3</f>
        <v>0.89512032256736374</v>
      </c>
      <c r="AI868" s="90">
        <f>(幕後結果!$AK$2+幕後結果!$AK$4*幕後結果_最佳化!$W1869)*12/3</f>
        <v>-0.73446531381600655</v>
      </c>
      <c r="AJ868" s="50"/>
      <c r="AK868" s="50"/>
      <c r="AL868" s="50"/>
      <c r="AM868" s="98">
        <v>867</v>
      </c>
      <c r="AN868" s="116">
        <f t="shared" si="170"/>
        <v>0.12528176239002889</v>
      </c>
      <c r="AO868" s="116">
        <f t="shared" si="171"/>
        <v>9.8426873993499628E-2</v>
      </c>
      <c r="AP868" s="116">
        <f t="shared" si="172"/>
        <v>4.8345189941382365E-3</v>
      </c>
      <c r="AQ868" s="116">
        <f t="shared" si="173"/>
        <v>0.10790759158990648</v>
      </c>
      <c r="AR868" s="116">
        <f t="shared" si="174"/>
        <v>0.20256886685837988</v>
      </c>
      <c r="AS868" s="116">
        <f t="shared" si="175"/>
        <v>0.10418381892559185</v>
      </c>
      <c r="AT868" s="116">
        <f t="shared" si="176"/>
        <v>0.11579235765467945</v>
      </c>
      <c r="AU868" s="116">
        <f t="shared" si="177"/>
        <v>0.14673126631553735</v>
      </c>
      <c r="AV868" s="116">
        <f t="shared" si="178"/>
        <v>9.0091332490313425E-2</v>
      </c>
      <c r="AW868" s="116">
        <f t="shared" si="179"/>
        <v>4.1816107879248049E-3</v>
      </c>
      <c r="AX868" s="116">
        <f t="shared" si="180"/>
        <v>0.99999999999999989</v>
      </c>
      <c r="AY868" s="116">
        <f>SUMPRODUCT(AN868:AW868,幕後結果_最佳化!$Z$1005:$AI$1005)</f>
        <v>6.9483771707813252E-3</v>
      </c>
      <c r="AZ868" s="116">
        <f>(SUMPRODUCT(AN868:AW868,MMULT(AN868:AW868,幕後結果!$AB$9:$AK$18)))*252</f>
        <v>4.6853592208997062E-2</v>
      </c>
      <c r="BA868" s="116">
        <f t="shared" si="181"/>
        <v>0.2164569061245149</v>
      </c>
      <c r="BB868" s="92">
        <f t="shared" si="182"/>
        <v>-0.16609136420224829</v>
      </c>
      <c r="BC868" s="50"/>
      <c r="BD868" s="50"/>
    </row>
    <row r="869" spans="1:56">
      <c r="A869" s="85">
        <v>868</v>
      </c>
      <c r="B869" s="116">
        <v>0.39848142526984009</v>
      </c>
      <c r="C869" s="116">
        <v>0.18383731216421362</v>
      </c>
      <c r="D869" s="116">
        <v>0.98147759828000369</v>
      </c>
      <c r="E869" s="116">
        <v>0.12660636839350459</v>
      </c>
      <c r="F869" s="116">
        <v>0.82316164040343653</v>
      </c>
      <c r="G869" s="116">
        <v>0.91245839074277968</v>
      </c>
      <c r="H869" s="116">
        <v>0.43629457927245774</v>
      </c>
      <c r="I869" s="116">
        <v>0.76076803587605935</v>
      </c>
      <c r="J869" s="116">
        <v>0.69405826897728051</v>
      </c>
      <c r="K869" s="94">
        <v>0.42075221411658359</v>
      </c>
      <c r="L869" s="95"/>
      <c r="M869" s="96">
        <v>868</v>
      </c>
      <c r="N869" s="119">
        <v>-0.2572797150780301</v>
      </c>
      <c r="O869" s="119">
        <v>-0.90083769096977118</v>
      </c>
      <c r="P869" s="119">
        <v>2.0852699508077301</v>
      </c>
      <c r="Q869" s="119">
        <v>-1.1425806656010924</v>
      </c>
      <c r="R869" s="119">
        <v>0.92748125628644629</v>
      </c>
      <c r="S869" s="119">
        <v>1.3560501301748151</v>
      </c>
      <c r="T869" s="119">
        <v>-0.1603705861676937</v>
      </c>
      <c r="U869" s="116">
        <v>0.70877529949975815</v>
      </c>
      <c r="V869" s="116">
        <v>0.50738677667924759</v>
      </c>
      <c r="W869" s="88">
        <v>-0.19996950839507976</v>
      </c>
      <c r="X869" s="50"/>
      <c r="Y869" s="89">
        <v>868</v>
      </c>
      <c r="Z869" s="116">
        <f>(幕後結果!$AB$2+幕後結果!$AB$4*幕後結果_最佳化!$N1870)*12/3</f>
        <v>-0.36771605730309348</v>
      </c>
      <c r="AA869" s="116">
        <f>(幕後結果!$AC$2+幕後結果!$AC$4*幕後結果_最佳化!$O1870)*12/3</f>
        <v>-2.641692484594782</v>
      </c>
      <c r="AB869" s="116">
        <f>(幕後結果!$AD$2+幕後結果!$AD$4*幕後結果_最佳化!$P1870)*12/3</f>
        <v>2.0991186205315486</v>
      </c>
      <c r="AC869" s="116">
        <f>(幕後結果!$AE$2+幕後結果!$AE$4*幕後結果_最佳化!$Q1870)*12/3</f>
        <v>0.37969850629439678</v>
      </c>
      <c r="AD869" s="116">
        <f>(幕後結果!$AF$2+幕後結果!$AF$4*幕後結果_最佳化!$R1870)*12/3</f>
        <v>0.56252944943175498</v>
      </c>
      <c r="AE869" s="116">
        <f>(幕後結果!$AG$2+幕後結果!$AG$4*幕後結果_最佳化!$S1870)*12/3</f>
        <v>0.88024799407143284</v>
      </c>
      <c r="AF869" s="116">
        <f>(幕後結果!$AH$2+幕後結果!$AH$4*幕後結果_最佳化!$T1870)*12/3</f>
        <v>1.402421050309578</v>
      </c>
      <c r="AG869" s="116">
        <f>(幕後結果!$AI$2+幕後結果!$AI$4*幕後結果_最佳化!$U1870)*12/3</f>
        <v>0.11261073760518081</v>
      </c>
      <c r="AH869" s="116">
        <f>(幕後結果!$AJ$2+幕後結果!$AJ$4*幕後結果_最佳化!$V1870)*12/3</f>
        <v>0.45361875189683509</v>
      </c>
      <c r="AI869" s="90">
        <f>(幕後結果!$AK$2+幕後結果!$AK$4*幕後結果_最佳化!$W1870)*12/3</f>
        <v>-0.44877929824459556</v>
      </c>
      <c r="AJ869" s="50"/>
      <c r="AK869" s="50"/>
      <c r="AL869" s="50"/>
      <c r="AM869" s="98">
        <v>868</v>
      </c>
      <c r="AN869" s="116">
        <f t="shared" si="170"/>
        <v>5.4099957698556841E-2</v>
      </c>
      <c r="AO869" s="116">
        <f t="shared" si="171"/>
        <v>0.11939567077303188</v>
      </c>
      <c r="AP869" s="116">
        <f t="shared" si="172"/>
        <v>0.1303155092360965</v>
      </c>
      <c r="AQ869" s="116">
        <f t="shared" si="173"/>
        <v>1.2894097318583986E-2</v>
      </c>
      <c r="AR869" s="116">
        <f t="shared" si="174"/>
        <v>2.6154729739351769E-2</v>
      </c>
      <c r="AS869" s="116">
        <f t="shared" si="175"/>
        <v>0.18072156085852031</v>
      </c>
      <c r="AT869" s="116">
        <f t="shared" si="176"/>
        <v>0.17023731036942535</v>
      </c>
      <c r="AU869" s="116">
        <f t="shared" si="177"/>
        <v>7.1817873467520651E-2</v>
      </c>
      <c r="AV869" s="116">
        <f t="shared" si="178"/>
        <v>8.4168154447260016E-2</v>
      </c>
      <c r="AW869" s="116">
        <f t="shared" si="179"/>
        <v>0.15019513609165278</v>
      </c>
      <c r="AX869" s="116">
        <f t="shared" si="180"/>
        <v>1</v>
      </c>
      <c r="AY869" s="116">
        <f>SUMPRODUCT(AN869:AW869,幕後結果_最佳化!$Z$1005:$AI$1005)</f>
        <v>5.4452728426798255E-2</v>
      </c>
      <c r="AZ869" s="116">
        <f>(SUMPRODUCT(AN869:AW869,MMULT(AN869:AW869,幕後結果!$AB$9:$AK$18)))*252</f>
        <v>4.820606681290069E-2</v>
      </c>
      <c r="BA869" s="116">
        <f t="shared" si="181"/>
        <v>0.21955880035402975</v>
      </c>
      <c r="BB869" s="92">
        <f t="shared" si="182"/>
        <v>5.2617924711603196E-2</v>
      </c>
      <c r="BC869" s="50"/>
      <c r="BD869" s="50"/>
    </row>
    <row r="870" spans="1:56">
      <c r="A870" s="85">
        <v>869</v>
      </c>
      <c r="B870" s="116">
        <v>0.20040039399763598</v>
      </c>
      <c r="C870" s="116">
        <v>0.20566872677916992</v>
      </c>
      <c r="D870" s="116">
        <v>0.36001590013633589</v>
      </c>
      <c r="E870" s="116">
        <v>0.40545591573845807</v>
      </c>
      <c r="F870" s="116">
        <v>0.80689898366035284</v>
      </c>
      <c r="G870" s="116">
        <v>0.17736773742648992</v>
      </c>
      <c r="H870" s="116">
        <v>0.50334108709217329</v>
      </c>
      <c r="I870" s="116">
        <v>0.21640302778312925</v>
      </c>
      <c r="J870" s="116">
        <v>0.10335726150940605</v>
      </c>
      <c r="K870" s="94">
        <v>0.70206972455629013</v>
      </c>
      <c r="L870" s="95"/>
      <c r="M870" s="96">
        <v>869</v>
      </c>
      <c r="N870" s="119">
        <v>-0.84019192005582621</v>
      </c>
      <c r="O870" s="119">
        <v>-0.82154227637036448</v>
      </c>
      <c r="P870" s="119">
        <v>-0.35841629321390794</v>
      </c>
      <c r="Q870" s="119">
        <v>-0.23924987403094194</v>
      </c>
      <c r="R870" s="119">
        <v>0.86652552912873293</v>
      </c>
      <c r="S870" s="119">
        <v>-0.92544308746563375</v>
      </c>
      <c r="T870" s="119">
        <v>8.3749612754805292E-3</v>
      </c>
      <c r="U870" s="116">
        <v>-0.78439894788126374</v>
      </c>
      <c r="V870" s="116">
        <v>-1.262651299964842</v>
      </c>
      <c r="W870" s="88">
        <v>0.53036260091154586</v>
      </c>
      <c r="X870" s="50"/>
      <c r="Y870" s="89">
        <v>869</v>
      </c>
      <c r="Z870" s="116">
        <f>(幕後結果!$AB$2+幕後結果!$AB$4*幕後結果_最佳化!$N1871)*12/3</f>
        <v>-1.0914309367433672</v>
      </c>
      <c r="AA870" s="116">
        <f>(幕後結果!$AC$2+幕後結果!$AC$4*幕後結果_最佳化!$O1871)*12/3</f>
        <v>-2.5830639903616524</v>
      </c>
      <c r="AB870" s="116">
        <f>(幕後結果!$AD$2+幕後結果!$AD$4*幕後結果_最佳化!$P1871)*12/3</f>
        <v>-0.18448863060218346</v>
      </c>
      <c r="AC870" s="116">
        <f>(幕後結果!$AE$2+幕後結果!$AE$4*幕後結果_最佳化!$Q1871)*12/3</f>
        <v>0.43768252306667699</v>
      </c>
      <c r="AD870" s="116">
        <f>(幕後結果!$AF$2+幕後結果!$AF$4*幕後結果_最佳化!$R1871)*12/3</f>
        <v>0.39008643223604594</v>
      </c>
      <c r="AE870" s="116">
        <f>(幕後結果!$AG$2+幕後結果!$AG$4*幕後結果_最佳化!$S1871)*12/3</f>
        <v>-0.84771380281874775</v>
      </c>
      <c r="AF870" s="116">
        <f>(幕後結果!$AH$2+幕後結果!$AH$4*幕後結果_最佳化!$T1871)*12/3</f>
        <v>1.2339676781046607</v>
      </c>
      <c r="AG870" s="116">
        <f>(幕後結果!$AI$2+幕後結果!$AI$4*幕後結果_最佳化!$U1871)*12/3</f>
        <v>-2.0241709261518972</v>
      </c>
      <c r="AH870" s="116">
        <f>(幕後結果!$AJ$2+幕後結果!$AJ$4*幕後結果_最佳化!$V1871)*12/3</f>
        <v>-1.2266178923377502</v>
      </c>
      <c r="AI870" s="90">
        <f>(幕後結果!$AK$2+幕後結果!$AK$4*幕後結果_最佳化!$W1871)*12/3</f>
        <v>-0.51894955828818135</v>
      </c>
      <c r="AJ870" s="50"/>
      <c r="AK870" s="50"/>
      <c r="AL870" s="50"/>
      <c r="AM870" s="98">
        <v>869</v>
      </c>
      <c r="AN870" s="116">
        <f t="shared" si="170"/>
        <v>0.12035640773254591</v>
      </c>
      <c r="AO870" s="116">
        <f t="shared" si="171"/>
        <v>0.15609656586172954</v>
      </c>
      <c r="AP870" s="116">
        <f t="shared" si="172"/>
        <v>7.1937882342555742E-2</v>
      </c>
      <c r="AQ870" s="116">
        <f t="shared" si="173"/>
        <v>0.11259672619423779</v>
      </c>
      <c r="AR870" s="116">
        <f t="shared" si="174"/>
        <v>7.0919097527686742E-2</v>
      </c>
      <c r="AS870" s="116">
        <f t="shared" si="175"/>
        <v>2.6538056763083226E-2</v>
      </c>
      <c r="AT870" s="116">
        <f t="shared" si="176"/>
        <v>3.803350216772728E-2</v>
      </c>
      <c r="AU870" s="116">
        <f t="shared" si="177"/>
        <v>7.1798651646421296E-2</v>
      </c>
      <c r="AV870" s="116">
        <f t="shared" si="178"/>
        <v>0.16079071493433461</v>
      </c>
      <c r="AW870" s="116">
        <f t="shared" si="179"/>
        <v>0.17093239482967773</v>
      </c>
      <c r="AX870" s="116">
        <f t="shared" si="180"/>
        <v>0.99999999999999978</v>
      </c>
      <c r="AY870" s="116">
        <f>SUMPRODUCT(AN870:AW870,幕後結果_最佳化!$Z$1005:$AI$1005)</f>
        <v>-0.14149569364317366</v>
      </c>
      <c r="AZ870" s="116">
        <f>(SUMPRODUCT(AN870:AW870,MMULT(AN870:AW870,幕後結果!$AB$9:$AK$18)))*252</f>
        <v>4.8595598355784739E-2</v>
      </c>
      <c r="BA870" s="116">
        <f t="shared" si="181"/>
        <v>0.22044409349262398</v>
      </c>
      <c r="BB870" s="92">
        <f t="shared" si="182"/>
        <v>-0.83647373228143895</v>
      </c>
      <c r="BC870" s="50"/>
      <c r="BD870" s="50"/>
    </row>
    <row r="871" spans="1:56">
      <c r="A871" s="85">
        <v>870</v>
      </c>
      <c r="B871" s="116">
        <v>0.45912027731148153</v>
      </c>
      <c r="C871" s="116">
        <v>0.22458647126972386</v>
      </c>
      <c r="D871" s="116">
        <v>0.93972812055428667</v>
      </c>
      <c r="E871" s="116">
        <v>0.12193657077297515</v>
      </c>
      <c r="F871" s="116">
        <v>0.23256497326438308</v>
      </c>
      <c r="G871" s="116">
        <v>0.30901617958270977</v>
      </c>
      <c r="H871" s="116">
        <v>0.54258750990133175</v>
      </c>
      <c r="I871" s="116">
        <v>0.50541000045815188</v>
      </c>
      <c r="J871" s="116">
        <v>0.80813451983427842</v>
      </c>
      <c r="K871" s="94">
        <v>0.92086840242763124</v>
      </c>
      <c r="L871" s="95"/>
      <c r="M871" s="96">
        <v>870</v>
      </c>
      <c r="N871" s="119">
        <v>-0.10265025642006943</v>
      </c>
      <c r="O871" s="119">
        <v>-0.75679457657750082</v>
      </c>
      <c r="P871" s="119">
        <v>1.5524952897182842</v>
      </c>
      <c r="Q871" s="119">
        <v>-1.1653603952530314</v>
      </c>
      <c r="R871" s="119">
        <v>-0.73042581018723352</v>
      </c>
      <c r="S871" s="119">
        <v>-0.49864093859716208</v>
      </c>
      <c r="T871" s="119">
        <v>0.10695462121838806</v>
      </c>
      <c r="U871" s="116">
        <v>1.3561275774341243E-2</v>
      </c>
      <c r="V871" s="116">
        <v>0.87104247732770401</v>
      </c>
      <c r="W871" s="88">
        <v>1.410936986206512</v>
      </c>
      <c r="X871" s="50"/>
      <c r="Y871" s="89">
        <v>870</v>
      </c>
      <c r="Z871" s="116">
        <f>(幕後結果!$AB$2+幕後結果!$AB$4*幕後結果_最佳化!$N1872)*12/3</f>
        <v>-0.17573579153592958</v>
      </c>
      <c r="AA871" s="116">
        <f>(幕後結果!$AC$2+幕後結果!$AC$4*幕後結果_最佳化!$O1872)*12/3</f>
        <v>-2.4297555763068486</v>
      </c>
      <c r="AB871" s="116">
        <f>(幕後結果!$AD$2+幕後結果!$AD$4*幕後結果_最佳化!$P1872)*12/3</f>
        <v>1.698966020507318</v>
      </c>
      <c r="AC871" s="116">
        <f>(幕後結果!$AE$2+幕後結果!$AE$4*幕後結果_最佳化!$Q1872)*12/3</f>
        <v>0.27171807413438953</v>
      </c>
      <c r="AD871" s="116">
        <f>(幕後結果!$AF$2+幕後結果!$AF$4*幕後結果_最佳化!$R1872)*12/3</f>
        <v>-0.59629783917307877</v>
      </c>
      <c r="AE871" s="116">
        <f>(幕後結果!$AG$2+幕後結果!$AG$4*幕後結果_最佳化!$S1872)*12/3</f>
        <v>-0.6754170793776666</v>
      </c>
      <c r="AF871" s="116">
        <f>(幕後結果!$AH$2+幕後結果!$AH$4*幕後結果_最佳化!$T1872)*12/3</f>
        <v>1.3485087176674642</v>
      </c>
      <c r="AG871" s="116">
        <f>(幕後結果!$AI$2+幕後結果!$AI$4*幕後結果_最佳化!$U1872)*12/3</f>
        <v>-0.97835617766551997</v>
      </c>
      <c r="AH871" s="116">
        <f>(幕後結果!$AJ$2+幕後結果!$AJ$4*幕後結果_最佳化!$V1872)*12/3</f>
        <v>0.56798533714453137</v>
      </c>
      <c r="AI871" s="90">
        <f>(幕後結果!$AK$2+幕後結果!$AK$4*幕後結果_最佳化!$W1872)*12/3</f>
        <v>-0.11723886693069102</v>
      </c>
      <c r="AJ871" s="50"/>
      <c r="AK871" s="50"/>
      <c r="AL871" s="50"/>
      <c r="AM871" s="98">
        <v>870</v>
      </c>
      <c r="AN871" s="116">
        <f t="shared" si="170"/>
        <v>2.1916432374212022E-2</v>
      </c>
      <c r="AO871" s="116">
        <f t="shared" si="171"/>
        <v>0.11510986638049597</v>
      </c>
      <c r="AP871" s="116">
        <f t="shared" si="172"/>
        <v>0.13485507630149854</v>
      </c>
      <c r="AQ871" s="116">
        <f t="shared" si="173"/>
        <v>0.11687836422113172</v>
      </c>
      <c r="AR871" s="116">
        <f t="shared" si="174"/>
        <v>4.9343582544946675E-2</v>
      </c>
      <c r="AS871" s="116">
        <f t="shared" si="175"/>
        <v>0.12943146646386974</v>
      </c>
      <c r="AT871" s="116">
        <f t="shared" si="176"/>
        <v>0.14989399978530674</v>
      </c>
      <c r="AU871" s="116">
        <f t="shared" si="177"/>
        <v>0.1108995780310973</v>
      </c>
      <c r="AV871" s="116">
        <f t="shared" si="178"/>
        <v>2.3991977332113706E-2</v>
      </c>
      <c r="AW871" s="116">
        <f t="shared" si="179"/>
        <v>0.14767965656532764</v>
      </c>
      <c r="AX871" s="116">
        <f t="shared" si="180"/>
        <v>1</v>
      </c>
      <c r="AY871" s="116">
        <f>SUMPRODUCT(AN871:AW871,幕後結果_最佳化!$Z$1005:$AI$1005)</f>
        <v>7.3785548080055136E-2</v>
      </c>
      <c r="AZ871" s="116">
        <f>(SUMPRODUCT(AN871:AW871,MMULT(AN871:AW871,幕後結果!$AB$9:$AK$18)))*252</f>
        <v>4.3635149951132345E-2</v>
      </c>
      <c r="BA871" s="116">
        <f t="shared" si="181"/>
        <v>0.20889028208878541</v>
      </c>
      <c r="BB871" s="92">
        <f t="shared" si="182"/>
        <v>0.14785536105948546</v>
      </c>
      <c r="BC871" s="50"/>
      <c r="BD871" s="50"/>
    </row>
    <row r="872" spans="1:56">
      <c r="A872" s="85">
        <v>871</v>
      </c>
      <c r="B872" s="116">
        <v>0.30137415338183571</v>
      </c>
      <c r="C872" s="116">
        <v>0.38922870547624111</v>
      </c>
      <c r="D872" s="116">
        <v>0.16287398120394037</v>
      </c>
      <c r="E872" s="116">
        <v>0.9118871267126436</v>
      </c>
      <c r="F872" s="116">
        <v>0.22121799858178992</v>
      </c>
      <c r="G872" s="116">
        <v>0.48776840697150248</v>
      </c>
      <c r="H872" s="116">
        <v>0.91746290614357018</v>
      </c>
      <c r="I872" s="116">
        <v>0.12237115974899537</v>
      </c>
      <c r="J872" s="116">
        <v>0.67917440025061615</v>
      </c>
      <c r="K872" s="94">
        <v>0.90939280024697711</v>
      </c>
      <c r="L872" s="95"/>
      <c r="M872" s="96">
        <v>871</v>
      </c>
      <c r="N872" s="119">
        <v>-0.52045238478991707</v>
      </c>
      <c r="O872" s="119">
        <v>-0.28132985849106967</v>
      </c>
      <c r="P872" s="119">
        <v>-0.98271451997141734</v>
      </c>
      <c r="Q872" s="119">
        <v>1.3524676945492777</v>
      </c>
      <c r="R872" s="119">
        <v>-0.76808616260881568</v>
      </c>
      <c r="S872" s="119">
        <v>-3.0664862118780063E-2</v>
      </c>
      <c r="T872" s="119">
        <v>1.388206453522109</v>
      </c>
      <c r="U872" s="116">
        <v>-1.1632149078469805</v>
      </c>
      <c r="V872" s="116">
        <v>0.46539138911915906</v>
      </c>
      <c r="W872" s="88">
        <v>1.3370252359364774</v>
      </c>
      <c r="X872" s="50"/>
      <c r="Y872" s="89">
        <v>871</v>
      </c>
      <c r="Z872" s="116">
        <f>(幕後結果!$AB$2+幕後結果!$AB$4*幕後結果_最佳化!$N1873)*12/3</f>
        <v>-0.69445818983361429</v>
      </c>
      <c r="AA872" s="116">
        <f>(幕後結果!$AC$2+幕後結果!$AC$4*幕後結果_最佳化!$O1873)*12/3</f>
        <v>-1.8108312889612386</v>
      </c>
      <c r="AB872" s="116">
        <f>(幕後結果!$AD$2+幕後結果!$AD$4*幕後結果_最佳化!$P1873)*12/3</f>
        <v>-0.57393081541390056</v>
      </c>
      <c r="AC872" s="116">
        <f>(幕後結果!$AE$2+幕後結果!$AE$4*幕後結果_最佳化!$Q1873)*12/3</f>
        <v>1.5572668024724063</v>
      </c>
      <c r="AD872" s="116">
        <f>(幕後結果!$AF$2+幕後結果!$AF$4*幕後結果_最佳化!$R1873)*12/3</f>
        <v>-0.59061944979644687</v>
      </c>
      <c r="AE872" s="116">
        <f>(幕後結果!$AG$2+幕後結果!$AG$4*幕後結果_最佳化!$S1873)*12/3</f>
        <v>0.61451109206440757</v>
      </c>
      <c r="AF872" s="116">
        <f>(幕後結果!$AH$2+幕後結果!$AH$4*幕後結果_最佳化!$T1873)*12/3</f>
        <v>1.960043114901425</v>
      </c>
      <c r="AG872" s="116">
        <f>(幕後結果!$AI$2+幕後結果!$AI$4*幕後結果_最佳化!$U1873)*12/3</f>
        <v>-2.5735068160539605</v>
      </c>
      <c r="AH872" s="116">
        <f>(幕後結果!$AJ$2+幕後結果!$AJ$4*幕後結果_最佳化!$V1873)*12/3</f>
        <v>0.25334698698493774</v>
      </c>
      <c r="AI872" s="90">
        <f>(幕後結果!$AK$2+幕後結果!$AK$4*幕後結果_最佳化!$W1873)*12/3</f>
        <v>1.2917218159123611E-3</v>
      </c>
      <c r="AJ872" s="50"/>
      <c r="AK872" s="50"/>
      <c r="AL872" s="50"/>
      <c r="AM872" s="98">
        <v>871</v>
      </c>
      <c r="AN872" s="116">
        <f t="shared" si="170"/>
        <v>9.3901935196475231E-2</v>
      </c>
      <c r="AO872" s="116">
        <f t="shared" si="171"/>
        <v>0.21572993493848092</v>
      </c>
      <c r="AP872" s="116">
        <f t="shared" si="172"/>
        <v>8.8890143839518598E-2</v>
      </c>
      <c r="AQ872" s="116">
        <f t="shared" si="173"/>
        <v>7.183092252021385E-2</v>
      </c>
      <c r="AR872" s="116">
        <f t="shared" si="174"/>
        <v>9.3761035163224329E-3</v>
      </c>
      <c r="AS872" s="116">
        <f t="shared" si="175"/>
        <v>0.14997156127283889</v>
      </c>
      <c r="AT872" s="116">
        <f t="shared" si="176"/>
        <v>8.771564549040213E-2</v>
      </c>
      <c r="AU872" s="116">
        <f t="shared" si="177"/>
        <v>5.9652398104898634E-2</v>
      </c>
      <c r="AV872" s="116">
        <f t="shared" si="178"/>
        <v>0.1170067598747782</v>
      </c>
      <c r="AW872" s="116">
        <f t="shared" si="179"/>
        <v>0.10592459524607102</v>
      </c>
      <c r="AX872" s="116">
        <f t="shared" si="180"/>
        <v>0.99999999999999989</v>
      </c>
      <c r="AY872" s="116">
        <f>SUMPRODUCT(AN872:AW872,幕後結果_最佳化!$Z$1005:$AI$1005)</f>
        <v>-0.11372646292302921</v>
      </c>
      <c r="AZ872" s="116">
        <f>(SUMPRODUCT(AN872:AW872,MMULT(AN872:AW872,幕後結果!$AB$9:$AK$18)))*252</f>
        <v>5.8546324233883666E-2</v>
      </c>
      <c r="BA872" s="116">
        <f t="shared" si="181"/>
        <v>0.24196347706603091</v>
      </c>
      <c r="BB872" s="92">
        <f t="shared" si="182"/>
        <v>-0.64731448242614908</v>
      </c>
      <c r="BC872" s="50"/>
      <c r="BD872" s="50"/>
    </row>
    <row r="873" spans="1:56">
      <c r="A873" s="85">
        <v>872</v>
      </c>
      <c r="B873" s="116">
        <v>0.17848368859051655</v>
      </c>
      <c r="C873" s="116">
        <v>0.23086605898950485</v>
      </c>
      <c r="D873" s="116">
        <v>6.660728736715904E-2</v>
      </c>
      <c r="E873" s="116">
        <v>0.87038227034441595</v>
      </c>
      <c r="F873" s="116">
        <v>0.16658225078298328</v>
      </c>
      <c r="G873" s="116">
        <v>0.33283125211861675</v>
      </c>
      <c r="H873" s="116">
        <v>0.10149479830062802</v>
      </c>
      <c r="I873" s="116">
        <v>0.24685671978990853</v>
      </c>
      <c r="J873" s="116">
        <v>0.73689998400191903</v>
      </c>
      <c r="K873" s="94">
        <v>3.638573149029356E-2</v>
      </c>
      <c r="L873" s="95"/>
      <c r="M873" s="96">
        <v>872</v>
      </c>
      <c r="N873" s="119">
        <v>-0.92115908299490712</v>
      </c>
      <c r="O873" s="119">
        <v>-0.73599766636015962</v>
      </c>
      <c r="P873" s="119">
        <v>-1.5015453172025552</v>
      </c>
      <c r="Q873" s="119">
        <v>1.1282000109658927</v>
      </c>
      <c r="R873" s="119">
        <v>-0.96775948631960484</v>
      </c>
      <c r="S873" s="119">
        <v>-0.43210857283122994</v>
      </c>
      <c r="T873" s="119">
        <v>-1.2730801651022363</v>
      </c>
      <c r="U873" s="116">
        <v>-0.6844145361269387</v>
      </c>
      <c r="V873" s="116">
        <v>0.6338173453669288</v>
      </c>
      <c r="W873" s="88">
        <v>-1.7942613564651588</v>
      </c>
      <c r="X873" s="50"/>
      <c r="Y873" s="89">
        <v>872</v>
      </c>
      <c r="Z873" s="116">
        <f>(幕後結果!$AB$2+幕後結果!$AB$4*幕後結果_最佳化!$N1874)*12/3</f>
        <v>-1.1919557500251718</v>
      </c>
      <c r="AA873" s="116">
        <f>(幕後結果!$AC$2+幕後結果!$AC$4*幕後結果_最佳化!$O1874)*12/3</f>
        <v>-2.472212117117329</v>
      </c>
      <c r="AB873" s="116">
        <f>(幕後結果!$AD$2+幕後結果!$AD$4*幕後結果_最佳化!$P1874)*12/3</f>
        <v>-1.1900733720202941</v>
      </c>
      <c r="AC873" s="116">
        <f>(幕後結果!$AE$2+幕後結果!$AE$4*幕後結果_最佳化!$Q1874)*12/3</f>
        <v>1.1697939016760386</v>
      </c>
      <c r="AD873" s="116">
        <f>(幕後結果!$AF$2+幕後結果!$AF$4*幕後結果_最佳化!$R1874)*12/3</f>
        <v>-0.82858606657013667</v>
      </c>
      <c r="AE873" s="116">
        <f>(幕後結果!$AG$2+幕後結果!$AG$4*幕後結果_最佳化!$S1874)*12/3</f>
        <v>-0.11959584938870221</v>
      </c>
      <c r="AF873" s="116">
        <f>(幕後結果!$AH$2+幕後結果!$AH$4*幕後結果_最佳化!$T1874)*12/3</f>
        <v>-0.63252912733657696</v>
      </c>
      <c r="AG873" s="116">
        <f>(幕後結果!$AI$2+幕後結果!$AI$4*幕後結果_最佳化!$U1874)*12/3</f>
        <v>-2.2710603319610971</v>
      </c>
      <c r="AH873" s="116">
        <f>(幕後結果!$AJ$2+幕後結果!$AJ$4*幕後結果_最佳化!$V1874)*12/3</f>
        <v>-0.39739982107736721</v>
      </c>
      <c r="AI873" s="90">
        <f>(幕後結果!$AK$2+幕後結果!$AK$4*幕後結果_最佳化!$W1874)*12/3</f>
        <v>-1.768451639309043</v>
      </c>
      <c r="AJ873" s="50"/>
      <c r="AK873" s="50"/>
      <c r="AL873" s="50"/>
      <c r="AM873" s="98">
        <v>872</v>
      </c>
      <c r="AN873" s="116">
        <f t="shared" si="170"/>
        <v>1.1866881816998832E-2</v>
      </c>
      <c r="AO873" s="116">
        <f t="shared" si="171"/>
        <v>5.6588099583393642E-2</v>
      </c>
      <c r="AP873" s="116">
        <f t="shared" si="172"/>
        <v>0.1426503256884174</v>
      </c>
      <c r="AQ873" s="116">
        <f t="shared" si="173"/>
        <v>0.1980568231852661</v>
      </c>
      <c r="AR873" s="116">
        <f t="shared" si="174"/>
        <v>0.14241310346028849</v>
      </c>
      <c r="AS873" s="116">
        <f t="shared" si="175"/>
        <v>0.13161081752690987</v>
      </c>
      <c r="AT873" s="116">
        <f t="shared" si="176"/>
        <v>4.7660432816991356E-3</v>
      </c>
      <c r="AU873" s="116">
        <f t="shared" si="177"/>
        <v>0.14932361888374224</v>
      </c>
      <c r="AV873" s="116">
        <f t="shared" si="178"/>
        <v>0.15657789236074993</v>
      </c>
      <c r="AW873" s="116">
        <f t="shared" si="179"/>
        <v>6.146394212534401E-3</v>
      </c>
      <c r="AX873" s="116">
        <f t="shared" si="180"/>
        <v>1</v>
      </c>
      <c r="AY873" s="116">
        <f>SUMPRODUCT(AN873:AW873,幕後結果_最佳化!$Z$1005:$AI$1005)</f>
        <v>9.8296826571178483E-2</v>
      </c>
      <c r="AZ873" s="116">
        <f>(SUMPRODUCT(AN873:AW873,MMULT(AN873:AW873,幕後結果!$AB$9:$AK$18)))*252</f>
        <v>4.7515478233396073E-2</v>
      </c>
      <c r="BA873" s="116">
        <f t="shared" si="181"/>
        <v>0.21798045378748085</v>
      </c>
      <c r="BB873" s="92">
        <f t="shared" si="182"/>
        <v>0.25413666963546827</v>
      </c>
      <c r="BC873" s="50"/>
      <c r="BD873" s="50"/>
    </row>
    <row r="874" spans="1:56">
      <c r="A874" s="85">
        <v>873</v>
      </c>
      <c r="B874" s="116">
        <v>0.39863841654312626</v>
      </c>
      <c r="C874" s="116">
        <v>0.28989153770441023</v>
      </c>
      <c r="D874" s="116">
        <v>0.39361700053564741</v>
      </c>
      <c r="E874" s="116">
        <v>0.78689039740559386</v>
      </c>
      <c r="F874" s="116">
        <v>0.84054049569811906</v>
      </c>
      <c r="G874" s="116">
        <v>0.82655541283572243</v>
      </c>
      <c r="H874" s="116">
        <v>0.75559358864826276</v>
      </c>
      <c r="I874" s="116">
        <v>0.88171129142601146</v>
      </c>
      <c r="J874" s="116">
        <v>0.59537181328892186</v>
      </c>
      <c r="K874" s="94">
        <v>0.50483255218185819</v>
      </c>
      <c r="L874" s="95"/>
      <c r="M874" s="96">
        <v>873</v>
      </c>
      <c r="N874" s="119">
        <v>-0.25687297559773109</v>
      </c>
      <c r="O874" s="119">
        <v>-0.55370160684591607</v>
      </c>
      <c r="P874" s="119">
        <v>-0.26990414131581991</v>
      </c>
      <c r="Q874" s="119">
        <v>0.79567802066607529</v>
      </c>
      <c r="R874" s="119">
        <v>0.99668175464359676</v>
      </c>
      <c r="S874" s="119">
        <v>0.94064039373524866</v>
      </c>
      <c r="T874" s="119">
        <v>0.69219827365518871</v>
      </c>
      <c r="U874" s="116">
        <v>1.1835849087889723</v>
      </c>
      <c r="V874" s="116">
        <v>0.24138546960285381</v>
      </c>
      <c r="W874" s="88">
        <v>1.211370819596687E-2</v>
      </c>
      <c r="X874" s="50"/>
      <c r="Y874" s="89">
        <v>873</v>
      </c>
      <c r="Z874" s="116">
        <f>(幕後結果!$AB$2+幕後結果!$AB$4*幕後結果_最佳化!$N1875)*12/3</f>
        <v>-0.36721106973989875</v>
      </c>
      <c r="AA874" s="116">
        <f>(幕後結果!$AC$2+幕後結果!$AC$4*幕後結果_最佳化!$O1875)*12/3</f>
        <v>-2.1632783052387663</v>
      </c>
      <c r="AB874" s="116">
        <f>(幕後結果!$AD$2+幕後結果!$AD$4*幕後結果_最佳化!$P1875)*12/3</f>
        <v>9.5045796150307116E-2</v>
      </c>
      <c r="AC874" s="116">
        <f>(幕後結果!$AE$2+幕後結果!$AE$4*幕後結果_最佳化!$Q1875)*12/3</f>
        <v>1.290118064745102</v>
      </c>
      <c r="AD874" s="116">
        <f>(幕後結果!$AF$2+幕後結果!$AF$4*幕後結果_最佳化!$R1875)*12/3</f>
        <v>0.57928133838403895</v>
      </c>
      <c r="AE874" s="116">
        <f>(幕後結果!$AG$2+幕後結果!$AG$4*幕後結果_最佳化!$S1875)*12/3</f>
        <v>1.3061135183291968</v>
      </c>
      <c r="AF874" s="116">
        <f>(幕後結果!$AH$2+幕後結果!$AH$4*幕後結果_最佳化!$T1875)*12/3</f>
        <v>1.8487486184267414</v>
      </c>
      <c r="AG874" s="116">
        <f>(幕後結果!$AI$2+幕後結果!$AI$4*幕後結果_最佳化!$U1875)*12/3</f>
        <v>0.62335781153972514</v>
      </c>
      <c r="AH874" s="116">
        <f>(幕後結果!$AJ$2+幕後結果!$AJ$4*幕後結果_最佳化!$V1875)*12/3</f>
        <v>0.40338359231473192</v>
      </c>
      <c r="AI874" s="90">
        <f>(幕後結果!$AK$2+幕後結果!$AK$4*幕後結果_最佳化!$W1875)*12/3</f>
        <v>-0.17559219516021007</v>
      </c>
      <c r="AJ874" s="50"/>
      <c r="AK874" s="50"/>
      <c r="AL874" s="50"/>
      <c r="AM874" s="98">
        <v>873</v>
      </c>
      <c r="AN874" s="116">
        <f t="shared" si="170"/>
        <v>0.14659782817043499</v>
      </c>
      <c r="AO874" s="116">
        <f t="shared" si="171"/>
        <v>4.0443781861733412E-2</v>
      </c>
      <c r="AP874" s="116">
        <f t="shared" si="172"/>
        <v>0.17017961292606062</v>
      </c>
      <c r="AQ874" s="116">
        <f t="shared" si="173"/>
        <v>2.8688235706509534E-2</v>
      </c>
      <c r="AR874" s="116">
        <f t="shared" si="174"/>
        <v>0.12720101927406557</v>
      </c>
      <c r="AS874" s="116">
        <f t="shared" si="175"/>
        <v>5.9497786851790142E-2</v>
      </c>
      <c r="AT874" s="116">
        <f t="shared" si="176"/>
        <v>9.5849335193573901E-2</v>
      </c>
      <c r="AU874" s="116">
        <f t="shared" si="177"/>
        <v>0.13794954874963455</v>
      </c>
      <c r="AV874" s="116">
        <f t="shared" si="178"/>
        <v>0.12158452637113684</v>
      </c>
      <c r="AW874" s="116">
        <f t="shared" si="179"/>
        <v>7.2008324895060441E-2</v>
      </c>
      <c r="AX874" s="116">
        <f t="shared" si="180"/>
        <v>1</v>
      </c>
      <c r="AY874" s="116">
        <f>SUMPRODUCT(AN874:AW874,幕後結果_最佳化!$Z$1005:$AI$1005)</f>
        <v>3.6649342355818154E-2</v>
      </c>
      <c r="AZ874" s="116">
        <f>(SUMPRODUCT(AN874:AW874,MMULT(AN874:AW874,幕後結果!$AB$9:$AK$18)))*252</f>
        <v>4.9834978688528993E-2</v>
      </c>
      <c r="BA874" s="116">
        <f t="shared" si="181"/>
        <v>0.22323749391293793</v>
      </c>
      <c r="BB874" s="92">
        <f t="shared" si="182"/>
        <v>-2.8000035005856082E-2</v>
      </c>
      <c r="BC874" s="50"/>
      <c r="BD874" s="50"/>
    </row>
    <row r="875" spans="1:56">
      <c r="A875" s="85">
        <v>874</v>
      </c>
      <c r="B875" s="116">
        <v>0.98217257052383711</v>
      </c>
      <c r="C875" s="116">
        <v>0.76913828043483945</v>
      </c>
      <c r="D875" s="116">
        <v>0.97350336620161793</v>
      </c>
      <c r="E875" s="116">
        <v>0.70171905253139055</v>
      </c>
      <c r="F875" s="116">
        <v>0.44530411753725252</v>
      </c>
      <c r="G875" s="116">
        <v>0.67797768581505791</v>
      </c>
      <c r="H875" s="116">
        <v>0.39922554347215211</v>
      </c>
      <c r="I875" s="116">
        <v>0.36501930989553166</v>
      </c>
      <c r="J875" s="116">
        <v>0.37616140191196323</v>
      </c>
      <c r="K875" s="94">
        <v>0.18840124031342409</v>
      </c>
      <c r="L875" s="95"/>
      <c r="M875" s="96">
        <v>874</v>
      </c>
      <c r="N875" s="119">
        <v>2.1008417637183476</v>
      </c>
      <c r="O875" s="119">
        <v>0.73601192740614707</v>
      </c>
      <c r="P875" s="119">
        <v>1.9349757822325169</v>
      </c>
      <c r="Q875" s="119">
        <v>0.52935112676517537</v>
      </c>
      <c r="R875" s="119">
        <v>-0.1375346135006798</v>
      </c>
      <c r="S875" s="119">
        <v>0.46205116655346057</v>
      </c>
      <c r="T875" s="119">
        <v>-0.25535219888003841</v>
      </c>
      <c r="U875" s="116">
        <v>-0.34507415896218002</v>
      </c>
      <c r="V875" s="116">
        <v>-0.3155780455732291</v>
      </c>
      <c r="W875" s="88">
        <v>-0.88380315933571374</v>
      </c>
      <c r="X875" s="50"/>
      <c r="Y875" s="89">
        <v>874</v>
      </c>
      <c r="Z875" s="116">
        <f>(幕後結果!$AB$2+幕後結果!$AB$4*幕後結果_最佳化!$N1876)*12/3</f>
        <v>2.5600106006035594</v>
      </c>
      <c r="AA875" s="116">
        <f>(幕後結果!$AC$2+幕後結果!$AC$4*幕後結果_最佳化!$O1876)*12/3</f>
        <v>-0.18110878016538834</v>
      </c>
      <c r="AB875" s="116">
        <f>(幕後結果!$AD$2+幕後結果!$AD$4*幕後結果_最佳化!$P1876)*12/3</f>
        <v>2.8454395831894046</v>
      </c>
      <c r="AC875" s="116">
        <f>(幕後結果!$AE$2+幕後結果!$AE$4*幕後結果_最佳化!$Q1876)*12/3</f>
        <v>1.9803512299456323</v>
      </c>
      <c r="AD875" s="116">
        <f>(幕後結果!$AF$2+幕後結果!$AF$4*幕後結果_最佳化!$R1876)*12/3</f>
        <v>5.9997167227316683E-2</v>
      </c>
      <c r="AE875" s="116">
        <f>(幕後結果!$AG$2+幕後結果!$AG$4*幕後結果_最佳化!$S1876)*12/3</f>
        <v>1.9411262061852177</v>
      </c>
      <c r="AF875" s="116">
        <f>(幕後結果!$AH$2+幕後結果!$AH$4*幕後結果_最佳化!$T1876)*12/3</f>
        <v>1.4599822874545598</v>
      </c>
      <c r="AG875" s="116">
        <f>(幕後結果!$AI$2+幕後結果!$AI$4*幕後結果_最佳化!$U1876)*12/3</f>
        <v>-0.23859507421921122</v>
      </c>
      <c r="AH875" s="116">
        <f>(幕後結果!$AJ$2+幕後結果!$AJ$4*幕後結果_最佳化!$V1876)*12/3</f>
        <v>0.67849305639922119</v>
      </c>
      <c r="AI875" s="90">
        <f>(幕後結果!$AK$2+幕後結果!$AK$4*幕後結果_最佳化!$W1876)*12/3</f>
        <v>-0.22551872969913636</v>
      </c>
      <c r="AJ875" s="50"/>
      <c r="AK875" s="50"/>
      <c r="AL875" s="50"/>
      <c r="AM875" s="98">
        <v>874</v>
      </c>
      <c r="AN875" s="116">
        <f t="shared" si="170"/>
        <v>7.0812034999313531E-2</v>
      </c>
      <c r="AO875" s="116">
        <f t="shared" si="171"/>
        <v>0.1250306081770389</v>
      </c>
      <c r="AP875" s="116">
        <f t="shared" si="172"/>
        <v>0.11543107173414364</v>
      </c>
      <c r="AQ875" s="116">
        <f t="shared" si="173"/>
        <v>0.13719953753637834</v>
      </c>
      <c r="AR875" s="116">
        <f t="shared" si="174"/>
        <v>8.2873841412866717E-2</v>
      </c>
      <c r="AS875" s="116">
        <f t="shared" si="175"/>
        <v>3.9215105322941986E-2</v>
      </c>
      <c r="AT875" s="116">
        <f t="shared" si="176"/>
        <v>9.5838426656904022E-2</v>
      </c>
      <c r="AU875" s="116">
        <f t="shared" si="177"/>
        <v>0.10976352316872094</v>
      </c>
      <c r="AV875" s="116">
        <f t="shared" si="178"/>
        <v>7.3311454744434054E-2</v>
      </c>
      <c r="AW875" s="116">
        <f t="shared" si="179"/>
        <v>0.15052439624725786</v>
      </c>
      <c r="AX875" s="116">
        <f t="shared" si="180"/>
        <v>1</v>
      </c>
      <c r="AY875" s="116">
        <f>SUMPRODUCT(AN875:AW875,幕後結果_最佳化!$Z$1005:$AI$1005)</f>
        <v>-2.1170219212927166E-2</v>
      </c>
      <c r="AZ875" s="116">
        <f>(SUMPRODUCT(AN875:AW875,MMULT(AN875:AW875,幕後結果!$AB$9:$AK$18)))*252</f>
        <v>4.2576995731173975E-2</v>
      </c>
      <c r="BA875" s="116">
        <f t="shared" si="181"/>
        <v>0.20634193885677718</v>
      </c>
      <c r="BB875" s="92">
        <f t="shared" si="182"/>
        <v>-0.31050507506086084</v>
      </c>
      <c r="BC875" s="50"/>
      <c r="BD875" s="50"/>
    </row>
    <row r="876" spans="1:56">
      <c r="A876" s="85">
        <v>875</v>
      </c>
      <c r="B876" s="116">
        <v>0.24369168244153716</v>
      </c>
      <c r="C876" s="116">
        <v>9.5075663527416587E-2</v>
      </c>
      <c r="D876" s="116">
        <v>0.60430612727654021</v>
      </c>
      <c r="E876" s="116">
        <v>0.33382938611578661</v>
      </c>
      <c r="F876" s="116">
        <v>1.6821527247308898E-2</v>
      </c>
      <c r="G876" s="116">
        <v>4.1293669863972982E-2</v>
      </c>
      <c r="H876" s="116">
        <v>0.60687288895296487</v>
      </c>
      <c r="I876" s="116">
        <v>0.50597975414374607</v>
      </c>
      <c r="J876" s="116">
        <v>0.67027775909835619</v>
      </c>
      <c r="K876" s="94">
        <v>0.89039455679806623</v>
      </c>
      <c r="L876" s="95"/>
      <c r="M876" s="96">
        <v>875</v>
      </c>
      <c r="N876" s="119">
        <v>-0.69447660906875741</v>
      </c>
      <c r="O876" s="119">
        <v>-1.3101315791434158</v>
      </c>
      <c r="P876" s="119">
        <v>0.26450898086642677</v>
      </c>
      <c r="Q876" s="119">
        <v>-0.42936341713950815</v>
      </c>
      <c r="R876" s="119">
        <v>-2.1243240682561848</v>
      </c>
      <c r="S876" s="119">
        <v>-1.7358670804354353</v>
      </c>
      <c r="T876" s="119">
        <v>0.27117788375394053</v>
      </c>
      <c r="U876" s="116">
        <v>1.4989582121940286E-2</v>
      </c>
      <c r="V876" s="116">
        <v>0.44068027040418734</v>
      </c>
      <c r="W876" s="88">
        <v>1.2286291357683292</v>
      </c>
      <c r="X876" s="50"/>
      <c r="Y876" s="89">
        <v>875</v>
      </c>
      <c r="Z876" s="116">
        <f>(幕後結果!$AB$2+幕後結果!$AB$4*幕後結果_最佳化!$N1877)*12/3</f>
        <v>-0.91051803455490565</v>
      </c>
      <c r="AA876" s="116">
        <f>(幕後結果!$AC$2+幕後結果!$AC$4*幕後結果_最佳化!$O1877)*12/3</f>
        <v>-3.243715195745942</v>
      </c>
      <c r="AB876" s="116">
        <f>(幕後結果!$AD$2+幕後結果!$AD$4*幕後結果_最佳化!$P1877)*12/3</f>
        <v>0.34919389941663609</v>
      </c>
      <c r="AC876" s="116">
        <f>(幕後結果!$AE$2+幕後結果!$AE$4*幕後結果_最佳化!$Q1877)*12/3</f>
        <v>0.37080966743150318</v>
      </c>
      <c r="AD876" s="116">
        <f>(幕後結果!$AF$2+幕後結果!$AF$4*幕後結果_最佳化!$R1877)*12/3</f>
        <v>-1.6359546421547762</v>
      </c>
      <c r="AE876" s="116">
        <f>(幕後結果!$AG$2+幕後結果!$AG$4*幕後結果_最佳化!$S1877)*12/3</f>
        <v>-1.8148023306288863</v>
      </c>
      <c r="AF876" s="116">
        <f>(幕後結果!$AH$2+幕後結果!$AH$4*幕後結果_最佳化!$T1877)*12/3</f>
        <v>0.93468466125263705</v>
      </c>
      <c r="AG876" s="116">
        <f>(幕後結果!$AI$2+幕後結果!$AI$4*幕後結果_最佳化!$U1877)*12/3</f>
        <v>-1.5459898622673789</v>
      </c>
      <c r="AH876" s="116">
        <f>(幕後結果!$AJ$2+幕後結果!$AJ$4*幕後結果_最佳化!$V1877)*12/3</f>
        <v>-0.21922931565477674</v>
      </c>
      <c r="AI876" s="90">
        <f>(幕後結果!$AK$2+幕後結果!$AK$4*幕後結果_最佳化!$W1877)*12/3</f>
        <v>-0.73076972638670279</v>
      </c>
      <c r="AJ876" s="50"/>
      <c r="AK876" s="50"/>
      <c r="AL876" s="50"/>
      <c r="AM876" s="98">
        <v>875</v>
      </c>
      <c r="AN876" s="116">
        <f t="shared" si="170"/>
        <v>0.16233293769637414</v>
      </c>
      <c r="AO876" s="116">
        <f t="shared" si="171"/>
        <v>8.1808636140537169E-2</v>
      </c>
      <c r="AP876" s="116">
        <f t="shared" si="172"/>
        <v>3.5606672117001352E-2</v>
      </c>
      <c r="AQ876" s="116">
        <f t="shared" si="173"/>
        <v>0.10071637850112206</v>
      </c>
      <c r="AR876" s="116">
        <f t="shared" si="174"/>
        <v>0.17686190647433819</v>
      </c>
      <c r="AS876" s="116">
        <f t="shared" si="175"/>
        <v>0.12987481487607366</v>
      </c>
      <c r="AT876" s="116">
        <f t="shared" si="176"/>
        <v>5.2486128349348592E-2</v>
      </c>
      <c r="AU876" s="116">
        <f t="shared" si="177"/>
        <v>9.1528832549916853E-2</v>
      </c>
      <c r="AV876" s="116">
        <f t="shared" si="178"/>
        <v>0.11868498885991052</v>
      </c>
      <c r="AW876" s="116">
        <f t="shared" si="179"/>
        <v>5.0098704435377513E-2</v>
      </c>
      <c r="AX876" s="116">
        <f t="shared" si="180"/>
        <v>1</v>
      </c>
      <c r="AY876" s="116">
        <f>SUMPRODUCT(AN876:AW876,幕後結果_最佳化!$Z$1005:$AI$1005)</f>
        <v>3.631504583471383E-3</v>
      </c>
      <c r="AZ876" s="116">
        <f>(SUMPRODUCT(AN876:AW876,MMULT(AN876:AW876,幕後結果!$AB$9:$AK$18)))*252</f>
        <v>4.7156374062094435E-2</v>
      </c>
      <c r="BA876" s="116">
        <f t="shared" si="181"/>
        <v>0.2171551842855575</v>
      </c>
      <c r="BB876" s="92">
        <f t="shared" si="182"/>
        <v>-0.1808314894517592</v>
      </c>
      <c r="BC876" s="50"/>
      <c r="BD876" s="50"/>
    </row>
    <row r="877" spans="1:56">
      <c r="A877" s="85">
        <v>876</v>
      </c>
      <c r="B877" s="116">
        <v>0.76860623700022712</v>
      </c>
      <c r="C877" s="116">
        <v>0.38768120039785048</v>
      </c>
      <c r="D877" s="116">
        <v>0.90049465795135863</v>
      </c>
      <c r="E877" s="116">
        <v>0.55832869928857431</v>
      </c>
      <c r="F877" s="116">
        <v>0.62894437952633608</v>
      </c>
      <c r="G877" s="116">
        <v>0.84466427968514135</v>
      </c>
      <c r="H877" s="116">
        <v>0.77834421990506386</v>
      </c>
      <c r="I877" s="116">
        <v>0.37559763549052638</v>
      </c>
      <c r="J877" s="116">
        <v>0.45012685827762966</v>
      </c>
      <c r="K877" s="94">
        <v>0.31821549855387898</v>
      </c>
      <c r="L877" s="95"/>
      <c r="M877" s="96">
        <v>876</v>
      </c>
      <c r="N877" s="119">
        <v>0.73426453861630492</v>
      </c>
      <c r="O877" s="119">
        <v>-0.28536776529501745</v>
      </c>
      <c r="P877" s="119">
        <v>1.284375262820691</v>
      </c>
      <c r="Q877" s="119">
        <v>0.14673321392522323</v>
      </c>
      <c r="R877" s="119">
        <v>0.32905880465030468</v>
      </c>
      <c r="S877" s="119">
        <v>1.013814153044287</v>
      </c>
      <c r="T877" s="119">
        <v>0.76661314072670816</v>
      </c>
      <c r="U877" s="116">
        <v>-0.31706369619135694</v>
      </c>
      <c r="V877" s="116">
        <v>-0.12534084619393102</v>
      </c>
      <c r="W877" s="88">
        <v>-0.47269471578527544</v>
      </c>
      <c r="X877" s="50"/>
      <c r="Y877" s="89">
        <v>876</v>
      </c>
      <c r="Z877" s="116">
        <f>(幕後結果!$AB$2+幕後結果!$AB$4*幕後結果_最佳化!$N1878)*12/3</f>
        <v>0.86333610440181729</v>
      </c>
      <c r="AA877" s="116">
        <f>(幕後結果!$AC$2+幕後結果!$AC$4*幕後結果_最佳化!$O1878)*12/3</f>
        <v>-1.7073796465880193</v>
      </c>
      <c r="AB877" s="116">
        <f>(幕後結果!$AD$2+幕後結果!$AD$4*幕後結果_最佳化!$P1878)*12/3</f>
        <v>1.7667318790726316</v>
      </c>
      <c r="AC877" s="116">
        <f>(幕後結果!$AE$2+幕後結果!$AE$4*幕後結果_最佳化!$Q1878)*12/3</f>
        <v>1.291400417125169</v>
      </c>
      <c r="AD877" s="116">
        <f>(幕後結果!$AF$2+幕後結果!$AF$4*幕後結果_最佳化!$R1878)*12/3</f>
        <v>0.21892908470429071</v>
      </c>
      <c r="AE877" s="116">
        <f>(幕後結果!$AG$2+幕後結果!$AG$4*幕後結果_最佳化!$S1878)*12/3</f>
        <v>1.504216638278346</v>
      </c>
      <c r="AF877" s="116">
        <f>(幕後結果!$AH$2+幕後結果!$AH$4*幕後結果_最佳化!$T1878)*12/3</f>
        <v>2.1700153523764549</v>
      </c>
      <c r="AG877" s="116">
        <f>(幕後結果!$AI$2+幕後結果!$AI$4*幕後結果_最佳化!$U1878)*12/3</f>
        <v>-0.72409462636366062</v>
      </c>
      <c r="AH877" s="116">
        <f>(幕後結果!$AJ$2+幕後結果!$AJ$4*幕後結果_最佳化!$V1878)*12/3</f>
        <v>0.37059940561850313</v>
      </c>
      <c r="AI877" s="90">
        <f>(幕後結果!$AK$2+幕後結果!$AK$4*幕後結果_最佳化!$W1878)*12/3</f>
        <v>-0.32588622056508504</v>
      </c>
      <c r="AJ877" s="50"/>
      <c r="AK877" s="50"/>
      <c r="AL877" s="50"/>
      <c r="AM877" s="98">
        <v>876</v>
      </c>
      <c r="AN877" s="116">
        <f t="shared" si="170"/>
        <v>0.11320336129979143</v>
      </c>
      <c r="AO877" s="116">
        <f t="shared" si="171"/>
        <v>0.1424988652247689</v>
      </c>
      <c r="AP877" s="116">
        <f t="shared" si="172"/>
        <v>0.10979974096174448</v>
      </c>
      <c r="AQ877" s="116">
        <f t="shared" si="173"/>
        <v>0.147571979942515</v>
      </c>
      <c r="AR877" s="116">
        <f t="shared" si="174"/>
        <v>9.4999503790512516E-2</v>
      </c>
      <c r="AS877" s="116">
        <f t="shared" si="175"/>
        <v>3.6633782524365028E-3</v>
      </c>
      <c r="AT877" s="116">
        <f t="shared" si="176"/>
        <v>9.1958389526573855E-2</v>
      </c>
      <c r="AU877" s="116">
        <f t="shared" si="177"/>
        <v>2.0823288537559596E-2</v>
      </c>
      <c r="AV877" s="116">
        <f t="shared" si="178"/>
        <v>0.16571421426194272</v>
      </c>
      <c r="AW877" s="116">
        <f t="shared" si="179"/>
        <v>0.10976727820215493</v>
      </c>
      <c r="AX877" s="116">
        <f t="shared" si="180"/>
        <v>0.99999999999999989</v>
      </c>
      <c r="AY877" s="116">
        <f>SUMPRODUCT(AN877:AW877,幕後結果_最佳化!$Z$1005:$AI$1005)</f>
        <v>4.7520984692129023E-2</v>
      </c>
      <c r="AZ877" s="116">
        <f>(SUMPRODUCT(AN877:AW877,MMULT(AN877:AW877,幕後結果!$AB$9:$AK$18)))*252</f>
        <v>4.5840224108944054E-2</v>
      </c>
      <c r="BA877" s="116">
        <f t="shared" si="181"/>
        <v>0.21410330242418973</v>
      </c>
      <c r="BB877" s="92">
        <f t="shared" si="182"/>
        <v>2.1582967846865569E-2</v>
      </c>
      <c r="BC877" s="50"/>
      <c r="BD877" s="50"/>
    </row>
    <row r="878" spans="1:56">
      <c r="A878" s="85">
        <v>877</v>
      </c>
      <c r="B878" s="116">
        <v>9.168324263394978E-2</v>
      </c>
      <c r="C878" s="116">
        <v>0.66148121274790084</v>
      </c>
      <c r="D878" s="116">
        <v>2.0878620061650199E-2</v>
      </c>
      <c r="E878" s="116">
        <v>0.20427679517301889</v>
      </c>
      <c r="F878" s="116">
        <v>0.84078899555601705</v>
      </c>
      <c r="G878" s="116">
        <v>0.82435504117828406</v>
      </c>
      <c r="H878" s="116">
        <v>0.19507735066849596</v>
      </c>
      <c r="I878" s="116">
        <v>0.28287507366644538</v>
      </c>
      <c r="J878" s="116">
        <v>0.50371998497562331</v>
      </c>
      <c r="K878" s="94">
        <v>0.49149660811296547</v>
      </c>
      <c r="L878" s="95"/>
      <c r="M878" s="96">
        <v>877</v>
      </c>
      <c r="N878" s="119">
        <v>-1.3304608256033605</v>
      </c>
      <c r="O878" s="119">
        <v>0.41650901165256776</v>
      </c>
      <c r="P878" s="119">
        <v>-2.0359314410922615</v>
      </c>
      <c r="Q878" s="119">
        <v>-0.82644167598455132</v>
      </c>
      <c r="R878" s="119">
        <v>0.99770586395958905</v>
      </c>
      <c r="S878" s="119">
        <v>0.93209018950264699</v>
      </c>
      <c r="T878" s="119">
        <v>-0.85933684615588302</v>
      </c>
      <c r="U878" s="116">
        <v>-0.57432167060706074</v>
      </c>
      <c r="V878" s="116">
        <v>9.3247546522043888E-3</v>
      </c>
      <c r="W878" s="88">
        <v>-2.1316456759802257E-2</v>
      </c>
      <c r="X878" s="50"/>
      <c r="Y878" s="89">
        <v>877</v>
      </c>
      <c r="Z878" s="116">
        <f>(幕後結果!$AB$2+幕後結果!$AB$4*幕後結果_最佳化!$N1879)*12/3</f>
        <v>-1.7001244910071078</v>
      </c>
      <c r="AA878" s="116">
        <f>(幕後結果!$AC$2+幕後結果!$AC$4*幕後結果_最佳化!$O1879)*12/3</f>
        <v>-0.91953607722213659</v>
      </c>
      <c r="AB878" s="116">
        <f>(幕後結果!$AD$2+幕後結果!$AD$4*幕後結果_最佳化!$P1879)*12/3</f>
        <v>-1.659042519201039</v>
      </c>
      <c r="AC878" s="116">
        <f>(幕後結果!$AE$2+幕後結果!$AE$4*幕後結果_最佳化!$Q1879)*12/3</f>
        <v>-0.19856522431491541</v>
      </c>
      <c r="AD878" s="116">
        <f>(幕後結果!$AF$2+幕後結果!$AF$4*幕後結果_最佳化!$R1879)*12/3</f>
        <v>0.42130830159391763</v>
      </c>
      <c r="AE878" s="116">
        <f>(幕後結果!$AG$2+幕後結果!$AG$4*幕後結果_最佳化!$S1879)*12/3</f>
        <v>0.1009388589862195</v>
      </c>
      <c r="AF878" s="116">
        <f>(幕後結果!$AH$2+幕後結果!$AH$4*幕後結果_最佳化!$T1879)*12/3</f>
        <v>0.18467671970100141</v>
      </c>
      <c r="AG878" s="116">
        <f>(幕後結果!$AI$2+幕後結果!$AI$4*幕後結果_最佳化!$U1879)*12/3</f>
        <v>-1.9743416379409426</v>
      </c>
      <c r="AH878" s="116">
        <f>(幕後結果!$AJ$2+幕後結果!$AJ$4*幕後結果_最佳化!$V1879)*12/3</f>
        <v>-0.40144345009140792</v>
      </c>
      <c r="AI878" s="90">
        <f>(幕後結果!$AK$2+幕後結果!$AK$4*幕後結果_最佳化!$W1879)*12/3</f>
        <v>-0.58603905673958223</v>
      </c>
      <c r="AJ878" s="50"/>
      <c r="AK878" s="50"/>
      <c r="AL878" s="50"/>
      <c r="AM878" s="98">
        <v>877</v>
      </c>
      <c r="AN878" s="116">
        <f t="shared" si="170"/>
        <v>0.16620325920247339</v>
      </c>
      <c r="AO878" s="116">
        <f t="shared" si="171"/>
        <v>3.0607304976742484E-2</v>
      </c>
      <c r="AP878" s="116">
        <f t="shared" si="172"/>
        <v>7.1639462278484431E-2</v>
      </c>
      <c r="AQ878" s="116">
        <f t="shared" si="173"/>
        <v>6.3645670461635384E-2</v>
      </c>
      <c r="AR878" s="116">
        <f t="shared" si="174"/>
        <v>9.9830773148377447E-2</v>
      </c>
      <c r="AS878" s="116">
        <f t="shared" si="175"/>
        <v>0.22002755833159462</v>
      </c>
      <c r="AT878" s="116">
        <f t="shared" si="176"/>
        <v>0.12152331633100322</v>
      </c>
      <c r="AU878" s="116">
        <f t="shared" si="177"/>
        <v>0.12748439584501539</v>
      </c>
      <c r="AV878" s="116">
        <f t="shared" si="178"/>
        <v>3.0505190508814083E-2</v>
      </c>
      <c r="AW878" s="116">
        <f t="shared" si="179"/>
        <v>6.8533068915859544E-2</v>
      </c>
      <c r="AX878" s="116">
        <f t="shared" si="180"/>
        <v>1</v>
      </c>
      <c r="AY878" s="116">
        <f>SUMPRODUCT(AN878:AW878,幕後結果_最佳化!$Z$1005:$AI$1005)</f>
        <v>0.1221535133955475</v>
      </c>
      <c r="AZ878" s="116">
        <f>(SUMPRODUCT(AN878:AW878,MMULT(AN878:AW878,幕後結果!$AB$9:$AK$18)))*252</f>
        <v>5.3590259338236371E-2</v>
      </c>
      <c r="BA878" s="116">
        <f t="shared" si="181"/>
        <v>0.23149570047462301</v>
      </c>
      <c r="BB878" s="92">
        <f t="shared" si="182"/>
        <v>0.34235414840560041</v>
      </c>
      <c r="BC878" s="50"/>
      <c r="BD878" s="50"/>
    </row>
    <row r="879" spans="1:56">
      <c r="A879" s="85">
        <v>878</v>
      </c>
      <c r="B879" s="116">
        <v>0.48778485189220966</v>
      </c>
      <c r="C879" s="116">
        <v>0.35890864100969111</v>
      </c>
      <c r="D879" s="116">
        <v>0.54590488476295773</v>
      </c>
      <c r="E879" s="116">
        <v>0.87548269693618419</v>
      </c>
      <c r="F879" s="116">
        <v>0.49134053340836337</v>
      </c>
      <c r="G879" s="116">
        <v>0.88775329970152739</v>
      </c>
      <c r="H879" s="116">
        <v>0.87389025733576498</v>
      </c>
      <c r="I879" s="116">
        <v>0.16584009713963788</v>
      </c>
      <c r="J879" s="116">
        <v>0.4251265559482571</v>
      </c>
      <c r="K879" s="94">
        <v>0.6005326294145481</v>
      </c>
      <c r="L879" s="95"/>
      <c r="M879" s="96">
        <v>878</v>
      </c>
      <c r="N879" s="119">
        <v>-3.0623621456178429E-2</v>
      </c>
      <c r="O879" s="119">
        <v>-0.36137747796433695</v>
      </c>
      <c r="P879" s="119">
        <v>0.11532158458409786</v>
      </c>
      <c r="Q879" s="119">
        <v>1.1526974069927787</v>
      </c>
      <c r="R879" s="119">
        <v>-2.1707768563208586E-2</v>
      </c>
      <c r="S879" s="119">
        <v>1.2146662740932903</v>
      </c>
      <c r="T879" s="119">
        <v>1.1449750682110695</v>
      </c>
      <c r="U879" s="116">
        <v>-0.97073512808757956</v>
      </c>
      <c r="V879" s="116">
        <v>-0.18879548341655739</v>
      </c>
      <c r="W879" s="88">
        <v>0.25472598994258433</v>
      </c>
      <c r="X879" s="50"/>
      <c r="Y879" s="89">
        <v>878</v>
      </c>
      <c r="Z879" s="116">
        <f>(幕後結果!$AB$2+幕後結果!$AB$4*幕後結果_最佳化!$N1880)*12/3</f>
        <v>-8.6311094310098535E-2</v>
      </c>
      <c r="AA879" s="116">
        <f>(幕後結果!$AC$2+幕後結果!$AC$4*幕後結果_最佳化!$O1880)*12/3</f>
        <v>-1.8785839380592002</v>
      </c>
      <c r="AB879" s="116">
        <f>(幕後結果!$AD$2+幕後結果!$AD$4*幕後結果_最佳化!$P1880)*12/3</f>
        <v>0.51630557313426428</v>
      </c>
      <c r="AC879" s="116">
        <f>(幕後結果!$AE$2+幕後結果!$AE$4*幕後結果_最佳化!$Q1880)*12/3</f>
        <v>1.6865773528616168</v>
      </c>
      <c r="AD879" s="116">
        <f>(幕後結果!$AF$2+幕後結果!$AF$4*幕後結果_最佳化!$R1880)*12/3</f>
        <v>-2.6069765397345832E-2</v>
      </c>
      <c r="AE879" s="116">
        <f>(幕後結果!$AG$2+幕後結果!$AG$4*幕後結果_最佳化!$S1880)*12/3</f>
        <v>1.772335049424967</v>
      </c>
      <c r="AF879" s="116">
        <f>(幕後結果!$AH$2+幕後結果!$AH$4*幕後結果_最佳化!$T1880)*12/3</f>
        <v>2.0674635913705295</v>
      </c>
      <c r="AG879" s="116">
        <f>(幕後結果!$AI$2+幕後結果!$AI$4*幕後結果_最佳化!$U1880)*12/3</f>
        <v>-1.9198526009540453</v>
      </c>
      <c r="AH879" s="116">
        <f>(幕後結果!$AJ$2+幕後結果!$AJ$4*幕後結果_最佳化!$V1880)*12/3</f>
        <v>1.7468877346755507E-2</v>
      </c>
      <c r="AI879" s="90">
        <f>(幕後結果!$AK$2+幕後結果!$AK$4*幕後結果_最佳化!$W1880)*12/3</f>
        <v>-0.18535971785091196</v>
      </c>
      <c r="AJ879" s="50"/>
      <c r="AK879" s="50"/>
      <c r="AL879" s="50"/>
      <c r="AM879" s="98">
        <v>878</v>
      </c>
      <c r="AN879" s="116">
        <f t="shared" si="170"/>
        <v>1.0908981564064446E-2</v>
      </c>
      <c r="AO879" s="116">
        <f t="shared" si="171"/>
        <v>2.2851414984360097E-2</v>
      </c>
      <c r="AP879" s="116">
        <f t="shared" si="172"/>
        <v>0.11015572085753267</v>
      </c>
      <c r="AQ879" s="116">
        <f t="shared" si="173"/>
        <v>0.18736859198979749</v>
      </c>
      <c r="AR879" s="116">
        <f t="shared" si="174"/>
        <v>0.15798643144844149</v>
      </c>
      <c r="AS879" s="116">
        <f t="shared" si="175"/>
        <v>4.8233191440399212E-2</v>
      </c>
      <c r="AT879" s="116">
        <f t="shared" si="176"/>
        <v>0.15129891863447772</v>
      </c>
      <c r="AU879" s="116">
        <f t="shared" si="177"/>
        <v>1.4867223640404621E-2</v>
      </c>
      <c r="AV879" s="116">
        <f t="shared" si="178"/>
        <v>0.10238168247465312</v>
      </c>
      <c r="AW879" s="116">
        <f t="shared" si="179"/>
        <v>0.19394784296586914</v>
      </c>
      <c r="AX879" s="116">
        <f t="shared" si="180"/>
        <v>1</v>
      </c>
      <c r="AY879" s="116">
        <f>SUMPRODUCT(AN879:AW879,幕後結果_最佳化!$Z$1005:$AI$1005)</f>
        <v>0.28808968220920089</v>
      </c>
      <c r="AZ879" s="116">
        <f>(SUMPRODUCT(AN879:AW879,MMULT(AN879:AW879,幕後結果!$AB$9:$AK$18)))*252</f>
        <v>3.5213495481686112E-2</v>
      </c>
      <c r="BA879" s="116">
        <f t="shared" si="181"/>
        <v>0.18765259252588576</v>
      </c>
      <c r="BB879" s="92">
        <f t="shared" si="182"/>
        <v>1.3066149468485397</v>
      </c>
      <c r="BC879" s="50"/>
      <c r="BD879" s="50"/>
    </row>
    <row r="880" spans="1:56">
      <c r="A880" s="85">
        <v>879</v>
      </c>
      <c r="B880" s="116">
        <v>0.32954420447854327</v>
      </c>
      <c r="C880" s="116">
        <v>0.96236108083492433</v>
      </c>
      <c r="D880" s="116">
        <v>0.45675876987448283</v>
      </c>
      <c r="E880" s="116">
        <v>0.91689450265602068</v>
      </c>
      <c r="F880" s="116">
        <v>0.85227788428188145</v>
      </c>
      <c r="G880" s="116">
        <v>0.98912172465608905</v>
      </c>
      <c r="H880" s="116">
        <v>0.27436815227715017</v>
      </c>
      <c r="I880" s="116">
        <v>0.15631217491662941</v>
      </c>
      <c r="J880" s="116">
        <v>0.74706785794527542</v>
      </c>
      <c r="K880" s="94">
        <v>0.93417495992363619</v>
      </c>
      <c r="L880" s="95"/>
      <c r="M880" s="96">
        <v>879</v>
      </c>
      <c r="N880" s="119">
        <v>-0.44117210115037642</v>
      </c>
      <c r="O880" s="119">
        <v>1.7787677999802911</v>
      </c>
      <c r="P880" s="119">
        <v>-0.10860280008224626</v>
      </c>
      <c r="Q880" s="119">
        <v>1.3844817426434215</v>
      </c>
      <c r="R880" s="119">
        <v>1.0462530160498831</v>
      </c>
      <c r="S880" s="119">
        <v>2.2945914157205656</v>
      </c>
      <c r="T880" s="119">
        <v>-0.59965481955271915</v>
      </c>
      <c r="U880" s="116">
        <v>-1.0097306582187962</v>
      </c>
      <c r="V880" s="116">
        <v>0.66529115919802917</v>
      </c>
      <c r="W880" s="88">
        <v>1.5076267589594572</v>
      </c>
      <c r="X880" s="50"/>
      <c r="Y880" s="89">
        <v>879</v>
      </c>
      <c r="Z880" s="116">
        <f>(幕後結果!$AB$2+幕後結果!$AB$4*幕後結果_最佳化!$N1881)*12/3</f>
        <v>-0.59602772221565403</v>
      </c>
      <c r="AA880" s="116">
        <f>(幕後結果!$AC$2+幕後結果!$AC$4*幕後結果_最佳化!$O1881)*12/3</f>
        <v>1.0350217959310861</v>
      </c>
      <c r="AB880" s="116">
        <f>(幕後結果!$AD$2+幕後結果!$AD$4*幕後結果_最佳化!$P1881)*12/3</f>
        <v>0.41611301871354178</v>
      </c>
      <c r="AC880" s="116">
        <f>(幕後結果!$AE$2+幕後結果!$AE$4*幕後結果_最佳化!$Q1881)*12/3</f>
        <v>2.1477116345747014</v>
      </c>
      <c r="AD880" s="116">
        <f>(幕後結果!$AF$2+幕後結果!$AF$4*幕後結果_最佳化!$R1881)*12/3</f>
        <v>0.9406417728895895</v>
      </c>
      <c r="AE880" s="116">
        <f>(幕後結果!$AG$2+幕後結果!$AG$4*幕後結果_最佳化!$S1881)*12/3</f>
        <v>3.2138812222187645</v>
      </c>
      <c r="AF880" s="116">
        <f>(幕後結果!$AH$2+幕後結果!$AH$4*幕後結果_最佳化!$T1881)*12/3</f>
        <v>0.49960025533315111</v>
      </c>
      <c r="AG880" s="116">
        <f>(幕後結果!$AI$2+幕後結果!$AI$4*幕後結果_最佳化!$U1881)*12/3</f>
        <v>-2.0712175544282392</v>
      </c>
      <c r="AH880" s="116">
        <f>(幕後結果!$AJ$2+幕後結果!$AJ$4*幕後結果_最佳化!$V1881)*12/3</f>
        <v>0.92590430060172579</v>
      </c>
      <c r="AI880" s="90">
        <f>(幕後結果!$AK$2+幕後結果!$AK$4*幕後結果_最佳化!$W1881)*12/3</f>
        <v>0.78279163051559808</v>
      </c>
      <c r="AJ880" s="50"/>
      <c r="AK880" s="50"/>
      <c r="AL880" s="50"/>
      <c r="AM880" s="98">
        <v>879</v>
      </c>
      <c r="AN880" s="116">
        <f t="shared" si="170"/>
        <v>1.7358103672370128E-2</v>
      </c>
      <c r="AO880" s="116">
        <f t="shared" si="171"/>
        <v>6.856832268311161E-2</v>
      </c>
      <c r="AP880" s="116">
        <f t="shared" si="172"/>
        <v>0.15510686021423525</v>
      </c>
      <c r="AQ880" s="116">
        <f t="shared" si="173"/>
        <v>0.17803394196793854</v>
      </c>
      <c r="AR880" s="116">
        <f t="shared" si="174"/>
        <v>0.16835282308631372</v>
      </c>
      <c r="AS880" s="116">
        <f t="shared" si="175"/>
        <v>9.9227156362430749E-2</v>
      </c>
      <c r="AT880" s="116">
        <f t="shared" si="176"/>
        <v>2.0001599039559389E-2</v>
      </c>
      <c r="AU880" s="116">
        <f t="shared" si="177"/>
        <v>7.2138964827626342E-2</v>
      </c>
      <c r="AV880" s="116">
        <f t="shared" si="178"/>
        <v>8.6008765130699757E-2</v>
      </c>
      <c r="AW880" s="116">
        <f t="shared" si="179"/>
        <v>0.13520346301571451</v>
      </c>
      <c r="AX880" s="116">
        <f t="shared" si="180"/>
        <v>1</v>
      </c>
      <c r="AY880" s="116">
        <f>SUMPRODUCT(AN880:AW880,幕後結果_最佳化!$Z$1005:$AI$1005)</f>
        <v>7.6539628652557298E-2</v>
      </c>
      <c r="AZ880" s="116">
        <f>(SUMPRODUCT(AN880:AW880,MMULT(AN880:AW880,幕後結果!$AB$9:$AK$18)))*252</f>
        <v>4.0401721040503345E-2</v>
      </c>
      <c r="BA880" s="116">
        <f t="shared" si="181"/>
        <v>0.20100179362509019</v>
      </c>
      <c r="BB880" s="92">
        <f t="shared" si="182"/>
        <v>0.16735984314300273</v>
      </c>
      <c r="BC880" s="50"/>
      <c r="BD880" s="50"/>
    </row>
    <row r="881" spans="1:56">
      <c r="A881" s="85">
        <v>880</v>
      </c>
      <c r="B881" s="116">
        <v>0.66536733104776147</v>
      </c>
      <c r="C881" s="116">
        <v>0.71422839100293589</v>
      </c>
      <c r="D881" s="116">
        <v>0.78543300908163372</v>
      </c>
      <c r="E881" s="116">
        <v>0.22918450822056813</v>
      </c>
      <c r="F881" s="116">
        <v>0.6013875825347994</v>
      </c>
      <c r="G881" s="116">
        <v>0.71758824028337553</v>
      </c>
      <c r="H881" s="116">
        <v>0.29839351967523942</v>
      </c>
      <c r="I881" s="116">
        <v>0.58745257822955921</v>
      </c>
      <c r="J881" s="116">
        <v>0.89400637988846232</v>
      </c>
      <c r="K881" s="94">
        <v>0.70752914730575123</v>
      </c>
      <c r="L881" s="95"/>
      <c r="M881" s="96">
        <v>880</v>
      </c>
      <c r="N881" s="119">
        <v>0.42715650659449989</v>
      </c>
      <c r="O881" s="119">
        <v>0.56578018522818052</v>
      </c>
      <c r="P881" s="119">
        <v>0.79067446291300481</v>
      </c>
      <c r="Q881" s="119">
        <v>-0.74153516819982579</v>
      </c>
      <c r="R881" s="119">
        <v>0.25694033214567641</v>
      </c>
      <c r="S881" s="119">
        <v>0.57569179917524582</v>
      </c>
      <c r="T881" s="119">
        <v>-0.52902653970205815</v>
      </c>
      <c r="U881" s="116">
        <v>0.22099690412154249</v>
      </c>
      <c r="V881" s="116">
        <v>1.2481196581865008</v>
      </c>
      <c r="W881" s="88">
        <v>0.54618073792230282</v>
      </c>
      <c r="X881" s="50"/>
      <c r="Y881" s="89">
        <v>880</v>
      </c>
      <c r="Z881" s="116">
        <f>(幕後結果!$AB$2+幕後結果!$AB$4*幕後結果_最佳化!$N1882)*12/3</f>
        <v>0.48204600535805725</v>
      </c>
      <c r="AA881" s="116">
        <f>(幕後結果!$AC$2+幕後結果!$AC$4*幕後結果_最佳化!$O1882)*12/3</f>
        <v>-0.56111880249767643</v>
      </c>
      <c r="AB881" s="116">
        <f>(幕後結果!$AD$2+幕後結果!$AD$4*幕後結果_最佳化!$P1882)*12/3</f>
        <v>1.3331654071241243</v>
      </c>
      <c r="AC881" s="116">
        <f>(幕後結果!$AE$2+幕後結果!$AE$4*幕後結果_最佳化!$Q1882)*12/3</f>
        <v>0.65986173942483839</v>
      </c>
      <c r="AD881" s="116">
        <f>(幕後結果!$AF$2+幕後結果!$AF$4*幕後結果_最佳化!$R1882)*12/3</f>
        <v>0.15394801209918418</v>
      </c>
      <c r="AE881" s="116">
        <f>(幕後結果!$AG$2+幕後結果!$AG$4*幕後結果_最佳化!$S1882)*12/3</f>
        <v>0.75054096459141173</v>
      </c>
      <c r="AF881" s="116">
        <f>(幕後結果!$AH$2+幕後結果!$AH$4*幕後結果_最佳化!$T1882)*12/3</f>
        <v>0.9474915636710608</v>
      </c>
      <c r="AG881" s="116">
        <f>(幕後結果!$AI$2+幕後結果!$AI$4*幕後結果_最佳化!$U1882)*12/3</f>
        <v>-0.32935131654857441</v>
      </c>
      <c r="AH881" s="116">
        <f>(幕後結果!$AJ$2+幕後結果!$AJ$4*幕後結果_最佳化!$V1882)*12/3</f>
        <v>1.2554824357932375</v>
      </c>
      <c r="AI881" s="90">
        <f>(幕後結果!$AK$2+幕後結果!$AK$4*幕後結果_最佳化!$W1882)*12/3</f>
        <v>6.1625768088867716E-2</v>
      </c>
      <c r="AJ881" s="50"/>
      <c r="AK881" s="50"/>
      <c r="AL881" s="50"/>
      <c r="AM881" s="98">
        <v>880</v>
      </c>
      <c r="AN881" s="116">
        <f t="shared" si="170"/>
        <v>7.4120488468506121E-2</v>
      </c>
      <c r="AO881" s="116">
        <f t="shared" si="171"/>
        <v>0.17679395219067787</v>
      </c>
      <c r="AP881" s="116">
        <f t="shared" si="172"/>
        <v>5.3997508217833175E-2</v>
      </c>
      <c r="AQ881" s="116">
        <f t="shared" si="173"/>
        <v>0.14765311244848922</v>
      </c>
      <c r="AR881" s="116">
        <f t="shared" si="174"/>
        <v>0.12508930726096931</v>
      </c>
      <c r="AS881" s="116">
        <f t="shared" si="175"/>
        <v>7.2044916483951825E-3</v>
      </c>
      <c r="AT881" s="116">
        <f t="shared" si="176"/>
        <v>0.1549401921024969</v>
      </c>
      <c r="AU881" s="116">
        <f t="shared" si="177"/>
        <v>1.9577465700060092E-2</v>
      </c>
      <c r="AV881" s="116">
        <f t="shared" si="178"/>
        <v>6.0860851507120395E-2</v>
      </c>
      <c r="AW881" s="116">
        <f t="shared" si="179"/>
        <v>0.17976263045545182</v>
      </c>
      <c r="AX881" s="116">
        <f t="shared" si="180"/>
        <v>1</v>
      </c>
      <c r="AY881" s="116">
        <f>SUMPRODUCT(AN881:AW881,幕後結果_最佳化!$Z$1005:$AI$1005)</f>
        <v>8.324774295984827E-3</v>
      </c>
      <c r="AZ881" s="116">
        <f>(SUMPRODUCT(AN881:AW881,MMULT(AN881:AW881,幕後結果!$AB$9:$AK$18)))*252</f>
        <v>4.3551380385793245E-2</v>
      </c>
      <c r="BA881" s="116">
        <f t="shared" si="181"/>
        <v>0.20868967484231998</v>
      </c>
      <c r="BB881" s="92">
        <f t="shared" si="182"/>
        <v>-0.16567770173651014</v>
      </c>
      <c r="BC881" s="50"/>
      <c r="BD881" s="50"/>
    </row>
    <row r="882" spans="1:56">
      <c r="A882" s="85">
        <v>881</v>
      </c>
      <c r="B882" s="116">
        <v>9.0716769906663108E-2</v>
      </c>
      <c r="C882" s="116">
        <v>0.52680192590204422</v>
      </c>
      <c r="D882" s="116">
        <v>0.74532181310995771</v>
      </c>
      <c r="E882" s="116">
        <v>0.4427981937976655</v>
      </c>
      <c r="F882" s="116">
        <v>0.41116243084213711</v>
      </c>
      <c r="G882" s="116">
        <v>0.88171875639359976</v>
      </c>
      <c r="H882" s="116">
        <v>0.41376615625467861</v>
      </c>
      <c r="I882" s="116">
        <v>0.90932939610740848</v>
      </c>
      <c r="J882" s="116">
        <v>0.73773729155488454</v>
      </c>
      <c r="K882" s="94">
        <v>0.82719038084844732</v>
      </c>
      <c r="L882" s="95"/>
      <c r="M882" s="96">
        <v>881</v>
      </c>
      <c r="N882" s="119">
        <v>-1.3363541660975118</v>
      </c>
      <c r="O882" s="119">
        <v>6.7233083098535845E-2</v>
      </c>
      <c r="P882" s="119">
        <v>0.65984021408828797</v>
      </c>
      <c r="Q882" s="119">
        <v>-0.14387853285187024</v>
      </c>
      <c r="R882" s="119">
        <v>-0.22455578905444612</v>
      </c>
      <c r="S882" s="119">
        <v>1.1836226072227904</v>
      </c>
      <c r="T882" s="119">
        <v>-0.21786754827073868</v>
      </c>
      <c r="U882" s="116">
        <v>1.3366368396045853</v>
      </c>
      <c r="V882" s="116">
        <v>0.6363851509248234</v>
      </c>
      <c r="W882" s="88">
        <v>0.94312056427905999</v>
      </c>
      <c r="X882" s="50"/>
      <c r="Y882" s="89">
        <v>881</v>
      </c>
      <c r="Z882" s="116">
        <f>(幕後結果!$AB$2+幕後結果!$AB$4*幕後結果_最佳化!$N1883)*12/3</f>
        <v>-1.7074413702366096</v>
      </c>
      <c r="AA882" s="116">
        <f>(幕後結果!$AC$2+幕後結果!$AC$4*幕後結果_最佳化!$O1883)*12/3</f>
        <v>-1.4013758219906352</v>
      </c>
      <c r="AB882" s="116">
        <f>(幕後結果!$AD$2+幕後結果!$AD$4*幕後結果_最佳化!$P1883)*12/3</f>
        <v>0.6380993932357123</v>
      </c>
      <c r="AC882" s="116">
        <f>(幕後結果!$AE$2+幕後結果!$AE$4*幕後結果_最佳化!$Q1883)*12/3</f>
        <v>0.87110848060031731</v>
      </c>
      <c r="AD882" s="116">
        <f>(幕後結果!$AF$2+幕後結果!$AF$4*幕後結果_最佳化!$R1883)*12/3</f>
        <v>-0.120098486524776</v>
      </c>
      <c r="AE882" s="116">
        <f>(幕後結果!$AG$2+幕後結果!$AG$4*幕後結果_最佳化!$S1883)*12/3</f>
        <v>0.94831972380042029</v>
      </c>
      <c r="AF882" s="116">
        <f>(幕後結果!$AH$2+幕後結果!$AH$4*幕後結果_最佳化!$T1883)*12/3</f>
        <v>0.6313758505773911</v>
      </c>
      <c r="AG882" s="116">
        <f>(幕後結果!$AI$2+幕後結果!$AI$4*幕後結果_最佳化!$U1883)*12/3</f>
        <v>2.5538587141046509E-2</v>
      </c>
      <c r="AH882" s="116">
        <f>(幕後結果!$AJ$2+幕後結果!$AJ$4*幕後結果_最佳化!$V1883)*12/3</f>
        <v>0.47530278039050078</v>
      </c>
      <c r="AI882" s="90">
        <f>(幕後結果!$AK$2+幕後結果!$AK$4*幕後結果_最佳化!$W1883)*12/3</f>
        <v>-0.20836004145776502</v>
      </c>
      <c r="AJ882" s="50"/>
      <c r="AK882" s="50"/>
      <c r="AL882" s="50"/>
      <c r="AM882" s="98">
        <v>881</v>
      </c>
      <c r="AN882" s="116">
        <f t="shared" si="170"/>
        <v>4.2043520118572895E-2</v>
      </c>
      <c r="AO882" s="116">
        <f t="shared" si="171"/>
        <v>0.14699145833452587</v>
      </c>
      <c r="AP882" s="116">
        <f t="shared" si="172"/>
        <v>6.3017695518492053E-2</v>
      </c>
      <c r="AQ882" s="116">
        <f t="shared" si="173"/>
        <v>0.12592177899474319</v>
      </c>
      <c r="AR882" s="116">
        <f t="shared" si="174"/>
        <v>0.15781837186324443</v>
      </c>
      <c r="AS882" s="116">
        <f t="shared" si="175"/>
        <v>4.4038328333519455E-3</v>
      </c>
      <c r="AT882" s="116">
        <f t="shared" si="176"/>
        <v>0.12819453781538281</v>
      </c>
      <c r="AU882" s="116">
        <f t="shared" si="177"/>
        <v>8.808832424013191E-2</v>
      </c>
      <c r="AV882" s="116">
        <f t="shared" si="178"/>
        <v>0.15908541492935743</v>
      </c>
      <c r="AW882" s="116">
        <f t="shared" si="179"/>
        <v>8.4435065352197469E-2</v>
      </c>
      <c r="AX882" s="116">
        <f t="shared" si="180"/>
        <v>1</v>
      </c>
      <c r="AY882" s="116">
        <f>SUMPRODUCT(AN882:AW882,幕後結果_最佳化!$Z$1005:$AI$1005)</f>
        <v>-5.9381873168104504E-3</v>
      </c>
      <c r="AZ882" s="116">
        <f>(SUMPRODUCT(AN882:AW882,MMULT(AN882:AW882,幕後結果!$AB$9:$AK$18)))*252</f>
        <v>4.3139462768368726E-2</v>
      </c>
      <c r="BA882" s="116">
        <f t="shared" si="181"/>
        <v>0.20770041590803021</v>
      </c>
      <c r="BB882" s="92">
        <f t="shared" si="182"/>
        <v>-0.23513764815201918</v>
      </c>
      <c r="BC882" s="50"/>
      <c r="BD882" s="50"/>
    </row>
    <row r="883" spans="1:56">
      <c r="A883" s="85">
        <v>882</v>
      </c>
      <c r="B883" s="116">
        <v>0.79579662143993612</v>
      </c>
      <c r="C883" s="116">
        <v>0.23143827588743382</v>
      </c>
      <c r="D883" s="116">
        <v>0.99542347039399193</v>
      </c>
      <c r="E883" s="116">
        <v>0.73654978058707665</v>
      </c>
      <c r="F883" s="116">
        <v>0.47261056886196084</v>
      </c>
      <c r="G883" s="116">
        <v>0.51850354513384289</v>
      </c>
      <c r="H883" s="116">
        <v>0.586253407070217</v>
      </c>
      <c r="I883" s="116">
        <v>0.70814938223865598</v>
      </c>
      <c r="J883" s="116">
        <v>0.80218238650195883</v>
      </c>
      <c r="K883" s="94">
        <v>0.74047133073405225</v>
      </c>
      <c r="L883" s="95"/>
      <c r="M883" s="96">
        <v>882</v>
      </c>
      <c r="N883" s="119">
        <v>0.82670064248703035</v>
      </c>
      <c r="O883" s="119">
        <v>-0.73411844671784987</v>
      </c>
      <c r="P883" s="119">
        <v>2.6062837827574845</v>
      </c>
      <c r="Q883" s="119">
        <v>0.63274460136938582</v>
      </c>
      <c r="R883" s="119">
        <v>-6.8709146291778364E-2</v>
      </c>
      <c r="S883" s="119">
        <v>4.6398151606629252E-2</v>
      </c>
      <c r="T883" s="119">
        <v>0.21791776427434006</v>
      </c>
      <c r="U883" s="116">
        <v>0.54798640825390432</v>
      </c>
      <c r="V883" s="116">
        <v>0.84944229474870292</v>
      </c>
      <c r="W883" s="88">
        <v>0.64479917208278159</v>
      </c>
      <c r="X883" s="50"/>
      <c r="Y883" s="89">
        <v>882</v>
      </c>
      <c r="Z883" s="116">
        <f>(幕後結果!$AB$2+幕後結果!$AB$4*幕後結果_最佳化!$N1884)*12/3</f>
        <v>0.97810018584917502</v>
      </c>
      <c r="AA883" s="116">
        <f>(幕後結果!$AC$2+幕後結果!$AC$4*幕後結果_最佳化!$O1884)*12/3</f>
        <v>-2.3177594942514288</v>
      </c>
      <c r="AB883" s="116">
        <f>(幕後結果!$AD$2+幕後結果!$AD$4*幕後結果_最佳化!$P1884)*12/3</f>
        <v>2.8936952208398696</v>
      </c>
      <c r="AC883" s="116">
        <f>(幕後結果!$AE$2+幕後結果!$AE$4*幕後結果_最佳化!$Q1884)*12/3</f>
        <v>1.8833181594543216</v>
      </c>
      <c r="AD883" s="116">
        <f>(幕後結果!$AF$2+幕後結果!$AF$4*幕後結果_最佳化!$R1884)*12/3</f>
        <v>6.743956742155352E-2</v>
      </c>
      <c r="AE883" s="116">
        <f>(幕後結果!$AG$2+幕後結果!$AG$4*幕後結果_最佳化!$S1884)*12/3</f>
        <v>1.1758885206798859</v>
      </c>
      <c r="AF883" s="116">
        <f>(幕後結果!$AH$2+幕後結果!$AH$4*幕後結果_最佳化!$T1884)*12/3</f>
        <v>1.6951735295926094</v>
      </c>
      <c r="AG883" s="116">
        <f>(幕後結果!$AI$2+幕後結果!$AI$4*幕後結果_最佳化!$U1884)*12/3</f>
        <v>0.2097549554864413</v>
      </c>
      <c r="AH883" s="116">
        <f>(幕後結果!$AJ$2+幕後結果!$AJ$4*幕後結果_最佳化!$V1884)*12/3</f>
        <v>1.0415801996552632</v>
      </c>
      <c r="AI883" s="90">
        <f>(幕後結果!$AK$2+幕後結果!$AK$4*幕後結果_最佳化!$W1884)*12/3</f>
        <v>6.5141267826742177E-2</v>
      </c>
      <c r="AJ883" s="50"/>
      <c r="AK883" s="50"/>
      <c r="AL883" s="50"/>
      <c r="AM883" s="98">
        <v>882</v>
      </c>
      <c r="AN883" s="116">
        <f t="shared" si="170"/>
        <v>0.10595529235819001</v>
      </c>
      <c r="AO883" s="116">
        <f t="shared" si="171"/>
        <v>0.20909260676042202</v>
      </c>
      <c r="AP883" s="116">
        <f t="shared" si="172"/>
        <v>8.18137831588681E-2</v>
      </c>
      <c r="AQ883" s="116">
        <f t="shared" si="173"/>
        <v>7.110740137164169E-2</v>
      </c>
      <c r="AR883" s="116">
        <f t="shared" si="174"/>
        <v>6.8987740416138532E-2</v>
      </c>
      <c r="AS883" s="116">
        <f t="shared" si="175"/>
        <v>0.19650076088971136</v>
      </c>
      <c r="AT883" s="116">
        <f t="shared" si="176"/>
        <v>6.7000384179156505E-2</v>
      </c>
      <c r="AU883" s="116">
        <f t="shared" si="177"/>
        <v>4.7289555963208496E-2</v>
      </c>
      <c r="AV883" s="116">
        <f t="shared" si="178"/>
        <v>9.5389315031921468E-2</v>
      </c>
      <c r="AW883" s="116">
        <f t="shared" si="179"/>
        <v>5.6863159870741781E-2</v>
      </c>
      <c r="AX883" s="116">
        <f t="shared" si="180"/>
        <v>1</v>
      </c>
      <c r="AY883" s="116">
        <f>SUMPRODUCT(AN883:AW883,幕後結果_最佳化!$Z$1005:$AI$1005)</f>
        <v>-9.302430158782389E-2</v>
      </c>
      <c r="AZ883" s="116">
        <f>(SUMPRODUCT(AN883:AW883,MMULT(AN883:AW883,幕後結果!$AB$9:$AK$18)))*252</f>
        <v>5.9123999522832579E-2</v>
      </c>
      <c r="BA883" s="116">
        <f t="shared" si="181"/>
        <v>0.2431542710355559</v>
      </c>
      <c r="BB883" s="92">
        <f t="shared" si="182"/>
        <v>-0.55900437614747056</v>
      </c>
      <c r="BC883" s="50"/>
      <c r="BD883" s="50"/>
    </row>
    <row r="884" spans="1:56">
      <c r="A884" s="85">
        <v>883</v>
      </c>
      <c r="B884" s="116">
        <v>0.51236641212861556</v>
      </c>
      <c r="C884" s="116">
        <v>0.22642100145412325</v>
      </c>
      <c r="D884" s="116">
        <v>0.34601054331973113</v>
      </c>
      <c r="E884" s="116">
        <v>0.52935304878972178</v>
      </c>
      <c r="F884" s="116">
        <v>0.26677999134387376</v>
      </c>
      <c r="G884" s="116">
        <v>0.88305203196360682</v>
      </c>
      <c r="H884" s="116">
        <v>0.77289105843975903</v>
      </c>
      <c r="I884" s="116">
        <v>0.68961711764946343</v>
      </c>
      <c r="J884" s="116">
        <v>0.79126863751641729</v>
      </c>
      <c r="K884" s="94">
        <v>0.3734285730587894</v>
      </c>
      <c r="L884" s="95"/>
      <c r="M884" s="96">
        <v>883</v>
      </c>
      <c r="N884" s="119">
        <v>3.1002964172426109E-2</v>
      </c>
      <c r="O884" s="119">
        <v>-0.75068541456452065</v>
      </c>
      <c r="P884" s="119">
        <v>-0.39611378867501029</v>
      </c>
      <c r="Q884" s="119">
        <v>7.3643694383771385E-2</v>
      </c>
      <c r="R884" s="119">
        <v>-0.6225808743203779</v>
      </c>
      <c r="S884" s="119">
        <v>1.1903828869179511</v>
      </c>
      <c r="T884" s="119">
        <v>0.74840172375661695</v>
      </c>
      <c r="U884" s="116">
        <v>0.49476535168703262</v>
      </c>
      <c r="V884" s="116">
        <v>0.8108310077116202</v>
      </c>
      <c r="W884" s="88">
        <v>-0.32278622474911683</v>
      </c>
      <c r="X884" s="50"/>
      <c r="Y884" s="89">
        <v>883</v>
      </c>
      <c r="Z884" s="116">
        <f>(幕後結果!$AB$2+幕後結果!$AB$4*幕後結果_最佳化!$N1885)*12/3</f>
        <v>-9.7985824641334679E-3</v>
      </c>
      <c r="AA884" s="116">
        <f>(幕後結果!$AC$2+幕後結果!$AC$4*幕後結果_最佳化!$O1885)*12/3</f>
        <v>-2.4097242355977126</v>
      </c>
      <c r="AB884" s="116">
        <f>(幕後結果!$AD$2+幕後結果!$AD$4*幕後結果_最佳化!$P1885)*12/3</f>
        <v>5.2451310530693962E-2</v>
      </c>
      <c r="AC884" s="116">
        <f>(幕後結果!$AE$2+幕後結果!$AE$4*幕後結果_最佳化!$Q1885)*12/3</f>
        <v>0.71984414816947118</v>
      </c>
      <c r="AD884" s="116">
        <f>(幕後結果!$AF$2+幕後結果!$AF$4*幕後結果_最佳化!$R1885)*12/3</f>
        <v>-0.61471934940188577</v>
      </c>
      <c r="AE884" s="116">
        <f>(幕後結果!$AG$2+幕後結果!$AG$4*幕後結果_最佳化!$S1885)*12/3</f>
        <v>0.91999410726601116</v>
      </c>
      <c r="AF884" s="116">
        <f>(幕後結果!$AH$2+幕後結果!$AH$4*幕後結果_最佳化!$T1885)*12/3</f>
        <v>1.648316895039794</v>
      </c>
      <c r="AG884" s="116">
        <f>(幕後結果!$AI$2+幕後結果!$AI$4*幕後結果_最佳化!$U1885)*12/3</f>
        <v>-0.26350753332483712</v>
      </c>
      <c r="AH884" s="116">
        <f>(幕後結果!$AJ$2+幕後結果!$AJ$4*幕後結果_最佳化!$V1885)*12/3</f>
        <v>0.54924119366633639</v>
      </c>
      <c r="AI884" s="90">
        <f>(幕後結果!$AK$2+幕後結果!$AK$4*幕後結果_最佳化!$W1885)*12/3</f>
        <v>-0.59602015418313381</v>
      </c>
      <c r="AJ884" s="50"/>
      <c r="AK884" s="50"/>
      <c r="AL884" s="50"/>
      <c r="AM884" s="98">
        <v>883</v>
      </c>
      <c r="AN884" s="116">
        <f t="shared" si="170"/>
        <v>0.12295418476455817</v>
      </c>
      <c r="AO884" s="116">
        <f t="shared" si="171"/>
        <v>0.23459958696790639</v>
      </c>
      <c r="AP884" s="116">
        <f t="shared" si="172"/>
        <v>0.15850919410476652</v>
      </c>
      <c r="AQ884" s="116">
        <f t="shared" si="173"/>
        <v>4.1584065147705504E-2</v>
      </c>
      <c r="AR884" s="116">
        <f t="shared" si="174"/>
        <v>1.1831079083224894E-2</v>
      </c>
      <c r="AS884" s="116">
        <f t="shared" si="175"/>
        <v>9.9843082934275268E-2</v>
      </c>
      <c r="AT884" s="116">
        <f t="shared" si="176"/>
        <v>0.15319825483134941</v>
      </c>
      <c r="AU884" s="116">
        <f t="shared" si="177"/>
        <v>0.10925565794294874</v>
      </c>
      <c r="AV884" s="116">
        <f t="shared" si="178"/>
        <v>4.1421761751181813E-2</v>
      </c>
      <c r="AW884" s="116">
        <f t="shared" si="179"/>
        <v>2.6803132472083473E-2</v>
      </c>
      <c r="AX884" s="116">
        <f t="shared" si="180"/>
        <v>1.0000000000000002</v>
      </c>
      <c r="AY884" s="116">
        <f>SUMPRODUCT(AN884:AW884,幕後結果_最佳化!$Z$1005:$AI$1005)</f>
        <v>-9.5659556858779013E-2</v>
      </c>
      <c r="AZ884" s="116">
        <f>(SUMPRODUCT(AN884:AW884,MMULT(AN884:AW884,幕後結果!$AB$9:$AK$18)))*252</f>
        <v>6.2069996475911417E-2</v>
      </c>
      <c r="BA884" s="116">
        <f t="shared" si="181"/>
        <v>0.24913850861701692</v>
      </c>
      <c r="BB884" s="92">
        <f t="shared" si="182"/>
        <v>-0.55615471742177303</v>
      </c>
      <c r="BC884" s="50"/>
      <c r="BD884" s="50"/>
    </row>
    <row r="885" spans="1:56">
      <c r="A885" s="85">
        <v>884</v>
      </c>
      <c r="B885" s="116">
        <v>0.47533934664159383</v>
      </c>
      <c r="C885" s="116">
        <v>0.1781554443248321</v>
      </c>
      <c r="D885" s="116">
        <v>0.81440005604796117</v>
      </c>
      <c r="E885" s="116">
        <v>6.0676645540255203E-2</v>
      </c>
      <c r="F885" s="116">
        <v>0.76662798787332642</v>
      </c>
      <c r="G885" s="116">
        <v>0.24284643137509732</v>
      </c>
      <c r="H885" s="116">
        <v>0.95719625537181718</v>
      </c>
      <c r="I885" s="116">
        <v>0.2859522970788777</v>
      </c>
      <c r="J885" s="116">
        <v>1.8938764078063164E-2</v>
      </c>
      <c r="K885" s="94">
        <v>0.33709736941415036</v>
      </c>
      <c r="L885" s="95"/>
      <c r="M885" s="96">
        <v>884</v>
      </c>
      <c r="N885" s="119">
        <v>-6.1854510712096696E-2</v>
      </c>
      <c r="O885" s="119">
        <v>-0.92241741633124996</v>
      </c>
      <c r="P885" s="119">
        <v>0.89422804865618699</v>
      </c>
      <c r="Q885" s="119">
        <v>-1.5491182727067883</v>
      </c>
      <c r="R885" s="119">
        <v>0.72778693367104963</v>
      </c>
      <c r="S885" s="119">
        <v>-0.69717567057551955</v>
      </c>
      <c r="T885" s="119">
        <v>1.7190378000676492</v>
      </c>
      <c r="U885" s="116">
        <v>-0.56524873259079045</v>
      </c>
      <c r="V885" s="116">
        <v>-2.0761776004934855</v>
      </c>
      <c r="W885" s="88">
        <v>-0.42039798642930454</v>
      </c>
      <c r="X885" s="50"/>
      <c r="Y885" s="89">
        <v>884</v>
      </c>
      <c r="Z885" s="116">
        <f>(幕後結果!$AB$2+幕後結果!$AB$4*幕後結果_最佳化!$N1886)*12/3</f>
        <v>-0.12508581726090789</v>
      </c>
      <c r="AA885" s="116">
        <f>(幕後結果!$AC$2+幕後結果!$AC$4*幕後結果_最佳化!$O1886)*12/3</f>
        <v>-2.6544513866093289</v>
      </c>
      <c r="AB885" s="116">
        <f>(幕後結果!$AD$2+幕後結果!$AD$4*幕後結果_最佳化!$P1886)*12/3</f>
        <v>1.1244080308982141</v>
      </c>
      <c r="AC885" s="116">
        <f>(幕後結果!$AE$2+幕後結果!$AE$4*幕後結果_最佳化!$Q1886)*12/3</f>
        <v>-0.18797044702399957</v>
      </c>
      <c r="AD885" s="116">
        <f>(幕後結果!$AF$2+幕後結果!$AF$4*幕後結果_最佳化!$R1886)*12/3</f>
        <v>0.26878470105528562</v>
      </c>
      <c r="AE885" s="116">
        <f>(幕後結果!$AG$2+幕後結果!$AG$4*幕後結果_最佳化!$S1886)*12/3</f>
        <v>-1.0451227376706607</v>
      </c>
      <c r="AF885" s="116">
        <f>(幕後結果!$AH$2+幕後結果!$AH$4*幕後結果_最佳化!$T1886)*12/3</f>
        <v>3.1767474805791807</v>
      </c>
      <c r="AG885" s="116">
        <f>(幕後結果!$AI$2+幕後結果!$AI$4*幕後結果_最佳化!$U1886)*12/3</f>
        <v>-1.3530613085158913</v>
      </c>
      <c r="AH885" s="116">
        <f>(幕後結果!$AJ$2+幕後結果!$AJ$4*幕後結果_最佳化!$V1886)*12/3</f>
        <v>-1.2152963146289391</v>
      </c>
      <c r="AI885" s="90">
        <f>(幕後結果!$AK$2+幕後結果!$AK$4*幕後結果_最佳化!$W1886)*12/3</f>
        <v>-0.77708805398702607</v>
      </c>
      <c r="AJ885" s="50"/>
      <c r="AK885" s="50"/>
      <c r="AL885" s="50"/>
      <c r="AM885" s="98">
        <v>884</v>
      </c>
      <c r="AN885" s="116">
        <f t="shared" si="170"/>
        <v>0.22555672822822911</v>
      </c>
      <c r="AO885" s="116">
        <f t="shared" si="171"/>
        <v>0.12502507920190908</v>
      </c>
      <c r="AP885" s="116">
        <f t="shared" si="172"/>
        <v>0.17120959959376042</v>
      </c>
      <c r="AQ885" s="116">
        <f t="shared" si="173"/>
        <v>7.8425904186775003E-2</v>
      </c>
      <c r="AR885" s="116">
        <f t="shared" si="174"/>
        <v>2.2306021583046447E-2</v>
      </c>
      <c r="AS885" s="116">
        <f t="shared" si="175"/>
        <v>1.901467943649876E-2</v>
      </c>
      <c r="AT885" s="116">
        <f t="shared" si="176"/>
        <v>0.16256466577081202</v>
      </c>
      <c r="AU885" s="116">
        <f t="shared" si="177"/>
        <v>4.1166124490237536E-2</v>
      </c>
      <c r="AV885" s="116">
        <f t="shared" si="178"/>
        <v>5.6192305610956859E-2</v>
      </c>
      <c r="AW885" s="116">
        <f t="shared" si="179"/>
        <v>9.8538891897774761E-2</v>
      </c>
      <c r="AX885" s="116">
        <f t="shared" si="180"/>
        <v>0.99999999999999989</v>
      </c>
      <c r="AY885" s="116">
        <f>SUMPRODUCT(AN885:AW885,幕後結果_最佳化!$Z$1005:$AI$1005)</f>
        <v>9.9251469692405697E-2</v>
      </c>
      <c r="AZ885" s="116">
        <f>(SUMPRODUCT(AN885:AW885,MMULT(AN885:AW885,幕後結果!$AB$9:$AK$18)))*252</f>
        <v>5.7663181785787776E-2</v>
      </c>
      <c r="BA885" s="116">
        <f t="shared" si="181"/>
        <v>0.24013159264409126</v>
      </c>
      <c r="BB885" s="92">
        <f t="shared" si="182"/>
        <v>0.23466912067637219</v>
      </c>
      <c r="BC885" s="50"/>
      <c r="BD885" s="50"/>
    </row>
    <row r="886" spans="1:56">
      <c r="A886" s="85">
        <v>885</v>
      </c>
      <c r="B886" s="116">
        <v>0.24097160448394783</v>
      </c>
      <c r="C886" s="116">
        <v>0.27870440846397027</v>
      </c>
      <c r="D886" s="116">
        <v>0.43038645813570797</v>
      </c>
      <c r="E886" s="116">
        <v>0.76859775774271477</v>
      </c>
      <c r="F886" s="116">
        <v>0.35274537040274345</v>
      </c>
      <c r="G886" s="116">
        <v>0.78365369157956888</v>
      </c>
      <c r="H886" s="116">
        <v>0.46463263756950912</v>
      </c>
      <c r="I886" s="116">
        <v>0.17053670212828509</v>
      </c>
      <c r="J886" s="116">
        <v>0.79925756982503282</v>
      </c>
      <c r="K886" s="94">
        <v>2.7269817485296777E-2</v>
      </c>
      <c r="L886" s="95"/>
      <c r="M886" s="96">
        <v>885</v>
      </c>
      <c r="N886" s="119">
        <v>-0.70318059781817099</v>
      </c>
      <c r="O886" s="119">
        <v>-0.5866946270869845</v>
      </c>
      <c r="P886" s="119">
        <v>-0.17539035811203066</v>
      </c>
      <c r="Q886" s="119">
        <v>0.73423670837042032</v>
      </c>
      <c r="R886" s="119">
        <v>-0.37791903582375624</v>
      </c>
      <c r="S886" s="119">
        <v>0.78459234987495208</v>
      </c>
      <c r="T886" s="119">
        <v>-8.8769276414644202E-2</v>
      </c>
      <c r="U886" s="116">
        <v>-0.95204649122674612</v>
      </c>
      <c r="V886" s="116">
        <v>0.83897228846239225</v>
      </c>
      <c r="W886" s="88">
        <v>-1.9225257637425603</v>
      </c>
      <c r="X886" s="50"/>
      <c r="Y886" s="89">
        <v>885</v>
      </c>
      <c r="Z886" s="116">
        <f>(幕後結果!$AB$2+幕後結果!$AB$4*幕後結果_最佳化!$N1887)*12/3</f>
        <v>-0.92132447524123728</v>
      </c>
      <c r="AA886" s="116">
        <f>(幕後結果!$AC$2+幕後結果!$AC$4*幕後結果_最佳化!$O1887)*12/3</f>
        <v>-2.2475225639081549</v>
      </c>
      <c r="AB886" s="116">
        <f>(幕後結果!$AD$2+幕後結果!$AD$4*幕後結果_最佳化!$P1887)*12/3</f>
        <v>3.9119261017742435E-2</v>
      </c>
      <c r="AC886" s="116">
        <f>(幕後結果!$AE$2+幕後結果!$AE$4*幕後結果_最佳化!$Q1887)*12/3</f>
        <v>1.2355513506241127</v>
      </c>
      <c r="AD886" s="116">
        <f>(幕後結果!$AF$2+幕後結果!$AF$4*幕後結果_最佳化!$R1887)*12/3</f>
        <v>-0.32764064815569599</v>
      </c>
      <c r="AE886" s="116">
        <f>(幕後結果!$AG$2+幕後結果!$AG$4*幕後結果_最佳化!$S1887)*12/3</f>
        <v>0.93834965642054302</v>
      </c>
      <c r="AF886" s="116">
        <f>(幕後結果!$AH$2+幕後結果!$AH$4*幕後結果_最佳化!$T1887)*12/3</f>
        <v>0.73230369206159207</v>
      </c>
      <c r="AG886" s="116">
        <f>(幕後結果!$AI$2+幕後結果!$AI$4*幕後結果_最佳化!$U1887)*12/3</f>
        <v>-2.3109520058088071</v>
      </c>
      <c r="AH886" s="116">
        <f>(幕後結果!$AJ$2+幕後結果!$AJ$4*幕後結果_最佳化!$V1887)*12/3</f>
        <v>0.21147246444264831</v>
      </c>
      <c r="AI886" s="90">
        <f>(幕後結果!$AK$2+幕後結果!$AK$4*幕後結果_最佳化!$W1887)*12/3</f>
        <v>-1.4936491272420913</v>
      </c>
      <c r="AJ886" s="50"/>
      <c r="AK886" s="50"/>
      <c r="AL886" s="50"/>
      <c r="AM886" s="98">
        <v>885</v>
      </c>
      <c r="AN886" s="116">
        <f t="shared" si="170"/>
        <v>8.1470070466396052E-2</v>
      </c>
      <c r="AO886" s="116">
        <f t="shared" si="171"/>
        <v>3.526012348957857E-2</v>
      </c>
      <c r="AP886" s="116">
        <f t="shared" si="172"/>
        <v>0.28224662090159902</v>
      </c>
      <c r="AQ886" s="116">
        <f t="shared" si="173"/>
        <v>0.1424409760670963</v>
      </c>
      <c r="AR886" s="116">
        <f t="shared" si="174"/>
        <v>0.15536422741505235</v>
      </c>
      <c r="AS886" s="116">
        <f t="shared" si="175"/>
        <v>0.10902584001299559</v>
      </c>
      <c r="AT886" s="116">
        <f t="shared" si="176"/>
        <v>3.1264692966013988E-2</v>
      </c>
      <c r="AU886" s="116">
        <f t="shared" si="177"/>
        <v>3.3135598227671051E-2</v>
      </c>
      <c r="AV886" s="116">
        <f t="shared" si="178"/>
        <v>7.4985772124008003E-3</v>
      </c>
      <c r="AW886" s="116">
        <f t="shared" si="179"/>
        <v>0.12229327324119636</v>
      </c>
      <c r="AX886" s="116">
        <f t="shared" si="180"/>
        <v>0.99999999999999989</v>
      </c>
      <c r="AY886" s="116">
        <f>SUMPRODUCT(AN886:AW886,幕後結果_最佳化!$Z$1005:$AI$1005)</f>
        <v>0.18985152042048942</v>
      </c>
      <c r="AZ886" s="116">
        <f>(SUMPRODUCT(AN886:AW886,MMULT(AN886:AW886,幕後結果!$AB$9:$AK$18)))*252</f>
        <v>4.6359745499854457E-2</v>
      </c>
      <c r="BA886" s="116">
        <f t="shared" si="181"/>
        <v>0.21531313359814921</v>
      </c>
      <c r="BB886" s="92">
        <f t="shared" si="182"/>
        <v>0.68250142462165431</v>
      </c>
      <c r="BC886" s="50"/>
      <c r="BD886" s="50"/>
    </row>
    <row r="887" spans="1:56">
      <c r="A887" s="85">
        <v>886</v>
      </c>
      <c r="B887" s="116">
        <v>0.19390774078671003</v>
      </c>
      <c r="C887" s="116">
        <v>0.83296528416915128</v>
      </c>
      <c r="D887" s="116">
        <v>8.0986762911215759E-2</v>
      </c>
      <c r="E887" s="116">
        <v>0.34699962824452091</v>
      </c>
      <c r="F887" s="116">
        <v>0.40163395385691869</v>
      </c>
      <c r="G887" s="116">
        <v>0.14945284256449431</v>
      </c>
      <c r="H887" s="116">
        <v>0.92403354015775729</v>
      </c>
      <c r="I887" s="116">
        <v>0.96342187329779327</v>
      </c>
      <c r="J887" s="116">
        <v>0.18201799449939604</v>
      </c>
      <c r="K887" s="94">
        <v>0.22112071557540536</v>
      </c>
      <c r="L887" s="95"/>
      <c r="M887" s="96">
        <v>886</v>
      </c>
      <c r="N887" s="119">
        <v>-0.86358577443108453</v>
      </c>
      <c r="O887" s="119">
        <v>0.96594953924294846</v>
      </c>
      <c r="P887" s="119">
        <v>-1.3984648335416361</v>
      </c>
      <c r="Q887" s="119">
        <v>-0.3934336009486164</v>
      </c>
      <c r="R887" s="119">
        <v>-0.24912006668658193</v>
      </c>
      <c r="S887" s="119">
        <v>-1.0387829661819798</v>
      </c>
      <c r="T887" s="119">
        <v>1.4327373208531577</v>
      </c>
      <c r="U887" s="116">
        <v>1.7918546411814544</v>
      </c>
      <c r="V887" s="116">
        <v>-0.90770142855423896</v>
      </c>
      <c r="W887" s="88">
        <v>-0.76841372116736717</v>
      </c>
      <c r="X887" s="50"/>
      <c r="Y887" s="89">
        <v>886</v>
      </c>
      <c r="Z887" s="116">
        <f>(幕後結果!$AB$2+幕後結果!$AB$4*幕後結果_最佳化!$N1888)*12/3</f>
        <v>-1.1204755859276785</v>
      </c>
      <c r="AA887" s="116">
        <f>(幕後結果!$AC$2+幕後結果!$AC$4*幕後結果_最佳化!$O1888)*12/3</f>
        <v>-0.12180248750419564</v>
      </c>
      <c r="AB887" s="116">
        <f>(幕後結果!$AD$2+幕後結果!$AD$4*幕後結果_最佳化!$P1888)*12/3</f>
        <v>-0.91061362153334235</v>
      </c>
      <c r="AC887" s="116">
        <f>(幕後結果!$AE$2+幕後結果!$AE$4*幕後結果_最佳化!$Q1888)*12/3</f>
        <v>0.38858272257476872</v>
      </c>
      <c r="AD887" s="116">
        <f>(幕後結果!$AF$2+幕後結果!$AF$4*幕後結果_最佳化!$R1888)*12/3</f>
        <v>-0.27682384005136429</v>
      </c>
      <c r="AE887" s="116">
        <f>(幕後結果!$AG$2+幕後結果!$AG$4*幕後結果_最佳化!$S1888)*12/3</f>
        <v>-0.86125999284674171</v>
      </c>
      <c r="AF887" s="116">
        <f>(幕後結果!$AH$2+幕後結果!$AH$4*幕後結果_最佳化!$T1888)*12/3</f>
        <v>2.2146092137147262</v>
      </c>
      <c r="AG887" s="116">
        <f>(幕後結果!$AI$2+幕後結果!$AI$4*幕後結果_最佳化!$U1888)*12/3</f>
        <v>0.66961799733814686</v>
      </c>
      <c r="AH887" s="116">
        <f>(幕後結果!$AJ$2+幕後結果!$AJ$4*幕後結果_最佳化!$V1888)*12/3</f>
        <v>-5.0213590530828633E-2</v>
      </c>
      <c r="AI887" s="90">
        <f>(幕後結果!$AK$2+幕後結果!$AK$4*幕後結果_最佳化!$W1888)*12/3</f>
        <v>-0.906467462476782</v>
      </c>
      <c r="AJ887" s="50"/>
      <c r="AK887" s="50"/>
      <c r="AL887" s="50"/>
      <c r="AM887" s="98">
        <v>886</v>
      </c>
      <c r="AN887" s="116">
        <f t="shared" si="170"/>
        <v>9.0511568018871429E-3</v>
      </c>
      <c r="AO887" s="116">
        <f t="shared" si="171"/>
        <v>0.16518727353105259</v>
      </c>
      <c r="AP887" s="116">
        <f t="shared" si="172"/>
        <v>8.8820040749919588E-2</v>
      </c>
      <c r="AQ887" s="116">
        <f t="shared" si="173"/>
        <v>6.3360505944051446E-2</v>
      </c>
      <c r="AR887" s="116">
        <f t="shared" si="174"/>
        <v>4.8792083751364068E-2</v>
      </c>
      <c r="AS887" s="116">
        <f t="shared" si="175"/>
        <v>5.5287088966848946E-2</v>
      </c>
      <c r="AT887" s="116">
        <f t="shared" si="176"/>
        <v>0.11600011085885831</v>
      </c>
      <c r="AU887" s="116">
        <f t="shared" si="177"/>
        <v>0.24666385331914967</v>
      </c>
      <c r="AV887" s="116">
        <f t="shared" si="178"/>
        <v>0.17282298004847613</v>
      </c>
      <c r="AW887" s="116">
        <f t="shared" si="179"/>
        <v>3.4014906028392043E-2</v>
      </c>
      <c r="AX887" s="116">
        <f t="shared" si="180"/>
        <v>1</v>
      </c>
      <c r="AY887" s="116">
        <f>SUMPRODUCT(AN887:AW887,幕後結果_最佳化!$Z$1005:$AI$1005)</f>
        <v>-0.17419925665861807</v>
      </c>
      <c r="AZ887" s="116">
        <f>(SUMPRODUCT(AN887:AW887,MMULT(AN887:AW887,幕後結果!$AB$9:$AK$18)))*252</f>
        <v>5.7884510631248873E-2</v>
      </c>
      <c r="BA887" s="116">
        <f t="shared" si="181"/>
        <v>0.2405920003475778</v>
      </c>
      <c r="BB887" s="92">
        <f t="shared" si="182"/>
        <v>-0.90235442718369563</v>
      </c>
      <c r="BC887" s="50"/>
      <c r="BD887" s="50"/>
    </row>
    <row r="888" spans="1:56">
      <c r="A888" s="85">
        <v>887</v>
      </c>
      <c r="B888" s="116">
        <v>0.35750222198092918</v>
      </c>
      <c r="C888" s="116">
        <v>0.75924102867695442</v>
      </c>
      <c r="D888" s="116">
        <v>0.39649280205902837</v>
      </c>
      <c r="E888" s="116">
        <v>0.86366660810888329</v>
      </c>
      <c r="F888" s="116">
        <v>0.72070769101746235</v>
      </c>
      <c r="G888" s="116">
        <v>0.41251469126426832</v>
      </c>
      <c r="H888" s="116">
        <v>5.5129367689038533E-2</v>
      </c>
      <c r="I888" s="116">
        <v>0.30266869513990891</v>
      </c>
      <c r="J888" s="116">
        <v>0.11816452314313008</v>
      </c>
      <c r="K888" s="94">
        <v>0.92213576681346865</v>
      </c>
      <c r="L888" s="95"/>
      <c r="M888" s="96">
        <v>887</v>
      </c>
      <c r="N888" s="119">
        <v>-0.36514329512225024</v>
      </c>
      <c r="O888" s="119">
        <v>0.70386324525043387</v>
      </c>
      <c r="P888" s="119">
        <v>-0.26243563274641563</v>
      </c>
      <c r="Q888" s="119">
        <v>1.0969419162677265</v>
      </c>
      <c r="R888" s="119">
        <v>0.5849451209374269</v>
      </c>
      <c r="S888" s="119">
        <v>-0.22108097625765077</v>
      </c>
      <c r="T888" s="119">
        <v>-1.5970312775584323</v>
      </c>
      <c r="U888" s="116">
        <v>-0.516740399546055</v>
      </c>
      <c r="V888" s="116">
        <v>-1.1842122699067694</v>
      </c>
      <c r="W888" s="88">
        <v>1.4195852351892342</v>
      </c>
      <c r="X888" s="50"/>
      <c r="Y888" s="89">
        <v>887</v>
      </c>
      <c r="Z888" s="116">
        <f>(幕後結果!$AB$2+幕後結果!$AB$4*幕後結果_最佳化!$N1889)*12/3</f>
        <v>-0.50163412791661344</v>
      </c>
      <c r="AA888" s="116">
        <f>(幕後結果!$AC$2+幕後結果!$AC$4*幕後結果_最佳化!$O1889)*12/3</f>
        <v>-0.43966930240765406</v>
      </c>
      <c r="AB888" s="116">
        <f>(幕後結果!$AD$2+幕後結果!$AD$4*幕後結果_最佳化!$P1889)*12/3</f>
        <v>0.1966283034725643</v>
      </c>
      <c r="AC888" s="116">
        <f>(幕後結果!$AE$2+幕後結果!$AE$4*幕後結果_最佳化!$Q1889)*12/3</f>
        <v>1.7214811779194588</v>
      </c>
      <c r="AD888" s="116">
        <f>(幕後結果!$AF$2+幕後結果!$AF$4*幕後結果_最佳化!$R1889)*12/3</f>
        <v>0.47048642861501366</v>
      </c>
      <c r="AE888" s="116">
        <f>(幕後結果!$AG$2+幕後結果!$AG$4*幕後結果_最佳化!$S1889)*12/3</f>
        <v>0.88635051174266311</v>
      </c>
      <c r="AF888" s="116">
        <f>(幕後結果!$AH$2+幕後結果!$AH$4*幕後結果_最佳化!$T1889)*12/3</f>
        <v>-0.37281333425895968</v>
      </c>
      <c r="AG888" s="116">
        <f>(幕後結果!$AI$2+幕後結果!$AI$4*幕後結果_最佳化!$U1889)*12/3</f>
        <v>-1.6061459776476414</v>
      </c>
      <c r="AH888" s="116">
        <f>(幕後結果!$AJ$2+幕後結果!$AJ$4*幕後結果_最佳化!$V1889)*12/3</f>
        <v>-0.85777990594596731</v>
      </c>
      <c r="AI888" s="90">
        <f>(幕後結果!$AK$2+幕後結果!$AK$4*幕後結果_最佳化!$W1889)*12/3</f>
        <v>0.193312017788455</v>
      </c>
      <c r="AJ888" s="50"/>
      <c r="AK888" s="50"/>
      <c r="AL888" s="50"/>
      <c r="AM888" s="98">
        <v>887</v>
      </c>
      <c r="AN888" s="116">
        <f t="shared" si="170"/>
        <v>2.8910202904761366E-2</v>
      </c>
      <c r="AO888" s="116">
        <f t="shared" si="171"/>
        <v>0.1292470488789523</v>
      </c>
      <c r="AP888" s="116">
        <f t="shared" si="172"/>
        <v>0.15118567055560855</v>
      </c>
      <c r="AQ888" s="116">
        <f t="shared" si="173"/>
        <v>2.544417652552955E-3</v>
      </c>
      <c r="AR888" s="116">
        <f t="shared" si="174"/>
        <v>0.15626710343445546</v>
      </c>
      <c r="AS888" s="116">
        <f t="shared" si="175"/>
        <v>0.13975246493156435</v>
      </c>
      <c r="AT888" s="116">
        <f t="shared" si="176"/>
        <v>0.16286611419967384</v>
      </c>
      <c r="AU888" s="116">
        <f t="shared" si="177"/>
        <v>0.14918180922139471</v>
      </c>
      <c r="AV888" s="116">
        <f t="shared" si="178"/>
        <v>6.2571945852313487E-2</v>
      </c>
      <c r="AW888" s="116">
        <f t="shared" si="179"/>
        <v>1.7473222368723056E-2</v>
      </c>
      <c r="AX888" s="116">
        <f t="shared" si="180"/>
        <v>1</v>
      </c>
      <c r="AY888" s="116">
        <f>SUMPRODUCT(AN888:AW888,幕後結果_最佳化!$Z$1005:$AI$1005)</f>
        <v>-2.3071179198391311E-3</v>
      </c>
      <c r="AZ888" s="116">
        <f>(SUMPRODUCT(AN888:AW888,MMULT(AN888:AW888,幕後結果!$AB$9:$AK$18)))*252</f>
        <v>4.7976072409656227E-2</v>
      </c>
      <c r="BA888" s="116">
        <f t="shared" si="181"/>
        <v>0.21903440919101325</v>
      </c>
      <c r="BB888" s="92">
        <f t="shared" si="182"/>
        <v>-0.2063927676332141</v>
      </c>
      <c r="BC888" s="50"/>
      <c r="BD888" s="50"/>
    </row>
    <row r="889" spans="1:56">
      <c r="A889" s="85">
        <v>888</v>
      </c>
      <c r="B889" s="116">
        <v>0.1932423091333102</v>
      </c>
      <c r="C889" s="116">
        <v>0.75125469788498411</v>
      </c>
      <c r="D889" s="116">
        <v>0.65493580735753154</v>
      </c>
      <c r="E889" s="116">
        <v>0.85174110241163148</v>
      </c>
      <c r="F889" s="116">
        <v>0.31478609671049407</v>
      </c>
      <c r="G889" s="116">
        <v>0.73064772102218356</v>
      </c>
      <c r="H889" s="116">
        <v>0.98094645203717845</v>
      </c>
      <c r="I889" s="116">
        <v>0.28629555992962996</v>
      </c>
      <c r="J889" s="116">
        <v>0.52233424609210011</v>
      </c>
      <c r="K889" s="94">
        <v>0.83898652632392734</v>
      </c>
      <c r="L889" s="95"/>
      <c r="M889" s="96">
        <v>888</v>
      </c>
      <c r="N889" s="119">
        <v>-0.86601010877366269</v>
      </c>
      <c r="O889" s="119">
        <v>0.6784433923248353</v>
      </c>
      <c r="P889" s="119">
        <v>0.39868084281866567</v>
      </c>
      <c r="Q889" s="119">
        <v>1.0439299609924484</v>
      </c>
      <c r="R889" s="119">
        <v>-0.48232907873345299</v>
      </c>
      <c r="S889" s="119">
        <v>0.61477312807061357</v>
      </c>
      <c r="T889" s="119">
        <v>2.0737009179724235</v>
      </c>
      <c r="U889" s="116">
        <v>-0.56423954288628941</v>
      </c>
      <c r="V889" s="116">
        <v>5.6012928578001116E-2</v>
      </c>
      <c r="W889" s="88">
        <v>0.99030114448187545</v>
      </c>
      <c r="X889" s="50"/>
      <c r="Y889" s="89">
        <v>888</v>
      </c>
      <c r="Z889" s="116">
        <f>(幕後結果!$AB$2+幕後結果!$AB$4*幕後結果_最佳化!$N1890)*12/3</f>
        <v>-1.1234855191928925</v>
      </c>
      <c r="AA889" s="116">
        <f>(幕後結果!$AC$2+幕後結果!$AC$4*幕後結果_最佳化!$O1890)*12/3</f>
        <v>-0.51821756359366189</v>
      </c>
      <c r="AB889" s="116">
        <f>(幕後結果!$AD$2+幕後結果!$AD$4*幕後結果_最佳化!$P1890)*12/3</f>
        <v>0.61568571654225179</v>
      </c>
      <c r="AC889" s="116">
        <f>(幕後結果!$AE$2+幕後結果!$AE$4*幕後結果_最佳化!$Q1890)*12/3</f>
        <v>1.8046571274381407</v>
      </c>
      <c r="AD889" s="116">
        <f>(幕後結果!$AF$2+幕後結果!$AF$4*幕後結果_最佳化!$R1890)*12/3</f>
        <v>-0.17103015927794255</v>
      </c>
      <c r="AE889" s="116">
        <f>(幕後結果!$AG$2+幕後結果!$AG$4*幕後結果_最佳化!$S1890)*12/3</f>
        <v>1.3718421767756184</v>
      </c>
      <c r="AF889" s="116">
        <f>(幕後結果!$AH$2+幕後結果!$AH$4*幕後結果_最佳化!$T1890)*12/3</f>
        <v>2.6806763710386843</v>
      </c>
      <c r="AG889" s="116">
        <f>(幕後結果!$AI$2+幕後結果!$AI$4*幕後結果_最佳化!$U1890)*12/3</f>
        <v>-2.0267651976698611</v>
      </c>
      <c r="AH889" s="116">
        <f>(幕後結果!$AJ$2+幕後結果!$AJ$4*幕後結果_最佳化!$V1890)*12/3</f>
        <v>0.57798029417755625</v>
      </c>
      <c r="AI889" s="90">
        <f>(幕後結果!$AK$2+幕後結果!$AK$4*幕後結果_最佳化!$W1890)*12/3</f>
        <v>3.6159585700565045E-2</v>
      </c>
      <c r="AJ889" s="50"/>
      <c r="AK889" s="50"/>
      <c r="AL889" s="50"/>
      <c r="AM889" s="98">
        <v>888</v>
      </c>
      <c r="AN889" s="116">
        <f t="shared" si="170"/>
        <v>0.22885350822867029</v>
      </c>
      <c r="AO889" s="116">
        <f t="shared" si="171"/>
        <v>5.7477555503276268E-2</v>
      </c>
      <c r="AP889" s="116">
        <f t="shared" si="172"/>
        <v>0.13365833868543134</v>
      </c>
      <c r="AQ889" s="116">
        <f t="shared" si="173"/>
        <v>7.6783415345912362E-2</v>
      </c>
      <c r="AR889" s="116">
        <f t="shared" si="174"/>
        <v>0.19140305856256673</v>
      </c>
      <c r="AS889" s="116">
        <f t="shared" si="175"/>
        <v>0.10589831142024815</v>
      </c>
      <c r="AT889" s="116">
        <f t="shared" si="176"/>
        <v>9.1394414372495871E-3</v>
      </c>
      <c r="AU889" s="116">
        <f t="shared" si="177"/>
        <v>0.10347046092482187</v>
      </c>
      <c r="AV889" s="116">
        <f t="shared" si="178"/>
        <v>5.1263782902826842E-2</v>
      </c>
      <c r="AW889" s="116">
        <f t="shared" si="179"/>
        <v>4.2052126988996671E-2</v>
      </c>
      <c r="AX889" s="116">
        <f t="shared" si="180"/>
        <v>1</v>
      </c>
      <c r="AY889" s="116">
        <f>SUMPRODUCT(AN889:AW889,幕後結果_最佳化!$Z$1005:$AI$1005)</f>
        <v>-1.8203568463552384E-2</v>
      </c>
      <c r="AZ889" s="116">
        <f>(SUMPRODUCT(AN889:AW889,MMULT(AN889:AW889,幕後結果!$AB$9:$AK$18)))*252</f>
        <v>5.372972959341301E-2</v>
      </c>
      <c r="BA889" s="116">
        <f t="shared" si="181"/>
        <v>0.23179674198187733</v>
      </c>
      <c r="BB889" s="92">
        <f t="shared" si="182"/>
        <v>-0.2636084007959425</v>
      </c>
      <c r="BC889" s="50"/>
      <c r="BD889" s="50"/>
    </row>
    <row r="890" spans="1:56">
      <c r="A890" s="85">
        <v>889</v>
      </c>
      <c r="B890" s="116">
        <v>0.72747844724084154</v>
      </c>
      <c r="C890" s="116">
        <v>0.62106254308130615</v>
      </c>
      <c r="D890" s="116">
        <v>0.29670314772565831</v>
      </c>
      <c r="E890" s="116">
        <v>0.61136377750158877</v>
      </c>
      <c r="F890" s="116">
        <v>0.10865847446648869</v>
      </c>
      <c r="G890" s="116">
        <v>0.83775652438890336</v>
      </c>
      <c r="H890" s="116">
        <v>0.13092940110980589</v>
      </c>
      <c r="I890" s="116">
        <v>0.2622791298536904</v>
      </c>
      <c r="J890" s="116">
        <v>0.89776355297130461</v>
      </c>
      <c r="K890" s="94">
        <v>0.49723185036491757</v>
      </c>
      <c r="L890" s="95"/>
      <c r="M890" s="96">
        <v>889</v>
      </c>
      <c r="N890" s="119">
        <v>0.60520453112231243</v>
      </c>
      <c r="O890" s="119">
        <v>0.3082725995429943</v>
      </c>
      <c r="P890" s="119">
        <v>-0.53390639780458193</v>
      </c>
      <c r="Q890" s="119">
        <v>0.28287527957390374</v>
      </c>
      <c r="R890" s="119">
        <v>-1.2336940043300146</v>
      </c>
      <c r="S890" s="119">
        <v>0.9852791909438865</v>
      </c>
      <c r="T890" s="119">
        <v>-1.1220085555928985</v>
      </c>
      <c r="U890" s="116">
        <v>-0.63633475040892418</v>
      </c>
      <c r="V890" s="116">
        <v>1.2689107604331928</v>
      </c>
      <c r="W890" s="88">
        <v>-6.9387778231086153E-3</v>
      </c>
      <c r="X890" s="50"/>
      <c r="Y890" s="89">
        <v>889</v>
      </c>
      <c r="Z890" s="116">
        <f>(幕後結果!$AB$2+幕後結果!$AB$4*幕後結果_最佳化!$N1891)*12/3</f>
        <v>0.7031016008754527</v>
      </c>
      <c r="AA890" s="116">
        <f>(幕後結果!$AC$2+幕後結果!$AC$4*幕後結果_最佳化!$O1891)*12/3</f>
        <v>-0.90051331927132683</v>
      </c>
      <c r="AB890" s="116">
        <f>(幕後結果!$AD$2+幕後結果!$AD$4*幕後結果_最佳化!$P1891)*12/3</f>
        <v>0.21362176490177584</v>
      </c>
      <c r="AC890" s="116">
        <f>(幕後結果!$AE$2+幕後結果!$AE$4*幕後結果_最佳化!$Q1891)*12/3</f>
        <v>1.0565136648655844</v>
      </c>
      <c r="AD890" s="116">
        <f>(幕後結果!$AF$2+幕後結果!$AF$4*幕後結果_最佳化!$R1891)*12/3</f>
        <v>-0.92738030367312196</v>
      </c>
      <c r="AE890" s="116">
        <f>(幕後結果!$AG$2+幕後結果!$AG$4*幕後結果_最佳化!$S1891)*12/3</f>
        <v>1.1954233237628384</v>
      </c>
      <c r="AF890" s="116">
        <f>(幕後結果!$AH$2+幕後結果!$AH$4*幕後結果_最佳化!$T1891)*12/3</f>
        <v>-0.11929803362095348</v>
      </c>
      <c r="AG890" s="116">
        <f>(幕後結果!$AI$2+幕後結果!$AI$4*幕後結果_最佳化!$U1891)*12/3</f>
        <v>-1.462907246317152</v>
      </c>
      <c r="AH890" s="116">
        <f>(幕後結果!$AJ$2+幕後結果!$AJ$4*幕後結果_最佳化!$V1891)*12/3</f>
        <v>0.75963453586123286</v>
      </c>
      <c r="AI890" s="90">
        <f>(幕後結果!$AK$2+幕後結果!$AK$4*幕後結果_最佳化!$W1891)*12/3</f>
        <v>-0.42546636223748263</v>
      </c>
      <c r="AJ890" s="50"/>
      <c r="AK890" s="50"/>
      <c r="AL890" s="50"/>
      <c r="AM890" s="98">
        <v>889</v>
      </c>
      <c r="AN890" s="116">
        <f t="shared" si="170"/>
        <v>5.5602745116205735E-2</v>
      </c>
      <c r="AO890" s="116">
        <f t="shared" si="171"/>
        <v>6.2154116888501774E-2</v>
      </c>
      <c r="AP890" s="116">
        <f t="shared" si="172"/>
        <v>4.3258459632166936E-2</v>
      </c>
      <c r="AQ890" s="116">
        <f t="shared" si="173"/>
        <v>0.12678195638288661</v>
      </c>
      <c r="AR890" s="116">
        <f t="shared" si="174"/>
        <v>0.10950360003290645</v>
      </c>
      <c r="AS890" s="116">
        <f t="shared" si="175"/>
        <v>1.4015532853003179E-2</v>
      </c>
      <c r="AT890" s="116">
        <f t="shared" si="176"/>
        <v>0.10535223183570795</v>
      </c>
      <c r="AU890" s="116">
        <f t="shared" si="177"/>
        <v>0.14797019296562508</v>
      </c>
      <c r="AV890" s="116">
        <f t="shared" si="178"/>
        <v>0.13615176798651124</v>
      </c>
      <c r="AW890" s="116">
        <f t="shared" si="179"/>
        <v>0.19920939630648501</v>
      </c>
      <c r="AX890" s="116">
        <f t="shared" si="180"/>
        <v>0.99999999999999989</v>
      </c>
      <c r="AY890" s="116">
        <f>SUMPRODUCT(AN890:AW890,幕後結果_最佳化!$Z$1005:$AI$1005)</f>
        <v>-2.1813212968808629E-2</v>
      </c>
      <c r="AZ890" s="116">
        <f>(SUMPRODUCT(AN890:AW890,MMULT(AN890:AW890,幕後結果!$AB$9:$AK$18)))*252</f>
        <v>4.0335070414967616E-2</v>
      </c>
      <c r="BA890" s="116">
        <f t="shared" si="181"/>
        <v>0.20083592909379441</v>
      </c>
      <c r="BB890" s="92">
        <f t="shared" si="182"/>
        <v>-0.32221930239676522</v>
      </c>
      <c r="BC890" s="50"/>
      <c r="BD890" s="50"/>
    </row>
    <row r="891" spans="1:56">
      <c r="A891" s="85">
        <v>890</v>
      </c>
      <c r="B891" s="116">
        <v>0.22914949555873787</v>
      </c>
      <c r="C891" s="116">
        <v>0.47135015208452158</v>
      </c>
      <c r="D891" s="116">
        <v>0.78894505706793527</v>
      </c>
      <c r="E891" s="116">
        <v>0.45744105428814574</v>
      </c>
      <c r="F891" s="116">
        <v>5.897711231571745E-2</v>
      </c>
      <c r="G891" s="116">
        <v>0.65008779546379958</v>
      </c>
      <c r="H891" s="116">
        <v>0.63381990690361323</v>
      </c>
      <c r="I891" s="116">
        <v>0.51885407455211929</v>
      </c>
      <c r="J891" s="116">
        <v>0.40656683680276218</v>
      </c>
      <c r="K891" s="94">
        <v>0.83878710227252795</v>
      </c>
      <c r="L891" s="95"/>
      <c r="M891" s="96">
        <v>890</v>
      </c>
      <c r="N891" s="119">
        <v>-0.74165070953423218</v>
      </c>
      <c r="O891" s="119">
        <v>-7.1876358991798742E-2</v>
      </c>
      <c r="P891" s="119">
        <v>0.80276619279232386</v>
      </c>
      <c r="Q891" s="119">
        <v>-0.10688261099173663</v>
      </c>
      <c r="R891" s="119">
        <v>-1.5634183593001214</v>
      </c>
      <c r="S891" s="119">
        <v>0.38555750666173555</v>
      </c>
      <c r="T891" s="119">
        <v>0.34198765028260464</v>
      </c>
      <c r="U891" s="116">
        <v>4.7277762899955507E-2</v>
      </c>
      <c r="V891" s="116">
        <v>-0.23638533648716109</v>
      </c>
      <c r="W891" s="88">
        <v>0.98948522452243548</v>
      </c>
      <c r="X891" s="50"/>
      <c r="Y891" s="89">
        <v>890</v>
      </c>
      <c r="Z891" s="116">
        <f>(幕後結果!$AB$2+幕後結果!$AB$4*幕後結果_最佳化!$N1892)*12/3</f>
        <v>-0.96908705771058801</v>
      </c>
      <c r="AA891" s="116">
        <f>(幕後結果!$AC$2+幕後結果!$AC$4*幕後結果_最佳化!$O1892)*12/3</f>
        <v>-1.5414079244433918</v>
      </c>
      <c r="AB891" s="116">
        <f>(幕後結果!$AD$2+幕後結果!$AD$4*幕後結果_最佳化!$P1892)*12/3</f>
        <v>0.92685026860697306</v>
      </c>
      <c r="AC891" s="116">
        <f>(幕後結果!$AE$2+幕後結果!$AE$4*幕後結果_最佳化!$Q1892)*12/3</f>
        <v>0.94298329299030448</v>
      </c>
      <c r="AD891" s="116">
        <f>(幕後結果!$AF$2+幕後結果!$AF$4*幕後結果_最佳化!$R1892)*12/3</f>
        <v>-1.0416909527698821</v>
      </c>
      <c r="AE891" s="116">
        <f>(幕後結果!$AG$2+幕後結果!$AG$4*幕後結果_最佳化!$S1892)*12/3</f>
        <v>0.37326717924082081</v>
      </c>
      <c r="AF891" s="116">
        <f>(幕後結果!$AH$2+幕後結果!$AH$4*幕後結果_最佳化!$T1892)*12/3</f>
        <v>1.0228974499237802</v>
      </c>
      <c r="AG891" s="116">
        <f>(幕後結果!$AI$2+幕後結果!$AI$4*幕後結果_最佳化!$U1892)*12/3</f>
        <v>-1.4118063524882736</v>
      </c>
      <c r="AH891" s="116">
        <f>(幕後結果!$AJ$2+幕後結果!$AJ$4*幕後結果_最佳化!$V1892)*12/3</f>
        <v>-0.18182016090759609</v>
      </c>
      <c r="AI891" s="90">
        <f>(幕後結果!$AK$2+幕後結果!$AK$4*幕後結果_最佳化!$W1892)*12/3</f>
        <v>-0.41391888192264242</v>
      </c>
      <c r="AJ891" s="50"/>
      <c r="AK891" s="50"/>
      <c r="AL891" s="50"/>
      <c r="AM891" s="98">
        <v>890</v>
      </c>
      <c r="AN891" s="116">
        <f t="shared" si="170"/>
        <v>0.17145655908985546</v>
      </c>
      <c r="AO891" s="116">
        <f t="shared" si="171"/>
        <v>0.12862585782378402</v>
      </c>
      <c r="AP891" s="116">
        <f t="shared" si="172"/>
        <v>3.7173901680451843E-2</v>
      </c>
      <c r="AQ891" s="116">
        <f t="shared" si="173"/>
        <v>9.1749770045945912E-3</v>
      </c>
      <c r="AR891" s="116">
        <f t="shared" si="174"/>
        <v>0.1373071637423553</v>
      </c>
      <c r="AS891" s="116">
        <f t="shared" si="175"/>
        <v>0.10768587056637058</v>
      </c>
      <c r="AT891" s="116">
        <f t="shared" si="176"/>
        <v>9.4422720541515154E-2</v>
      </c>
      <c r="AU891" s="116">
        <f t="shared" si="177"/>
        <v>0.12311796546570691</v>
      </c>
      <c r="AV891" s="116">
        <f t="shared" si="178"/>
        <v>0.17070264283522935</v>
      </c>
      <c r="AW891" s="116">
        <f t="shared" si="179"/>
        <v>2.0332341250136755E-2</v>
      </c>
      <c r="AX891" s="116">
        <f t="shared" si="180"/>
        <v>0.99999999999999989</v>
      </c>
      <c r="AY891" s="116">
        <f>SUMPRODUCT(AN891:AW891,幕後結果_最佳化!$Z$1005:$AI$1005)</f>
        <v>-0.10444755591283442</v>
      </c>
      <c r="AZ891" s="116">
        <f>(SUMPRODUCT(AN891:AW891,MMULT(AN891:AW891,幕後結果!$AB$9:$AK$18)))*252</f>
        <v>5.5039075916961992E-2</v>
      </c>
      <c r="BA891" s="116">
        <f t="shared" si="181"/>
        <v>0.23460408333394794</v>
      </c>
      <c r="BB891" s="92">
        <f t="shared" si="182"/>
        <v>-0.62806901661252013</v>
      </c>
      <c r="BC891" s="50"/>
      <c r="BD891" s="50"/>
    </row>
    <row r="892" spans="1:56">
      <c r="A892" s="85">
        <v>891</v>
      </c>
      <c r="B892" s="116">
        <v>0.65439196806653621</v>
      </c>
      <c r="C892" s="116">
        <v>0.81129360811004547</v>
      </c>
      <c r="D892" s="116">
        <v>0.94187684408999539</v>
      </c>
      <c r="E892" s="116">
        <v>0.1487575860008481</v>
      </c>
      <c r="F892" s="116">
        <v>0.31959908915628077</v>
      </c>
      <c r="G892" s="116">
        <v>0.82876051387191585</v>
      </c>
      <c r="H892" s="116">
        <v>8.1805292211400982E-3</v>
      </c>
      <c r="I892" s="116">
        <v>0.60145724745146678</v>
      </c>
      <c r="J892" s="116">
        <v>0.48064896011179825</v>
      </c>
      <c r="K892" s="94">
        <v>0.12788473284504831</v>
      </c>
      <c r="L892" s="95"/>
      <c r="M892" s="96">
        <v>891</v>
      </c>
      <c r="N892" s="119">
        <v>0.39720531398085579</v>
      </c>
      <c r="O892" s="119">
        <v>0.88267335236065136</v>
      </c>
      <c r="P892" s="119">
        <v>1.5707259801309692</v>
      </c>
      <c r="Q892" s="119">
        <v>-1.0417768014855433</v>
      </c>
      <c r="R892" s="119">
        <v>-0.46882017436728302</v>
      </c>
      <c r="S892" s="119">
        <v>0.9492785259939398</v>
      </c>
      <c r="T892" s="119">
        <v>-2.4007601062343475</v>
      </c>
      <c r="U892" s="116">
        <v>0.25712082076707865</v>
      </c>
      <c r="V892" s="116">
        <v>-4.8524900324830714E-2</v>
      </c>
      <c r="W892" s="88">
        <v>-1.1364471656841577</v>
      </c>
      <c r="X892" s="50"/>
      <c r="Y892" s="89">
        <v>891</v>
      </c>
      <c r="Z892" s="116">
        <f>(幕後結果!$AB$2+幕後結果!$AB$4*幕後結果_最佳化!$N1893)*12/3</f>
        <v>0.44486009028135798</v>
      </c>
      <c r="AA892" s="116">
        <f>(幕後結果!$AC$2+幕後結果!$AC$4*幕後結果_最佳化!$O1893)*12/3</f>
        <v>-0.12701921947166261</v>
      </c>
      <c r="AB892" s="116">
        <f>(幕後結果!$AD$2+幕後結果!$AD$4*幕後結果_最佳化!$P1893)*12/3</f>
        <v>2.0318118195461432</v>
      </c>
      <c r="AC892" s="116">
        <f>(幕後結果!$AE$2+幕後結果!$AE$4*幕後結果_最佳化!$Q1893)*12/3</f>
        <v>0.67907396574822287</v>
      </c>
      <c r="AD892" s="116">
        <f>(幕後結果!$AF$2+幕後結果!$AF$4*幕後結果_最佳化!$R1893)*12/3</f>
        <v>-0.24730068756077539</v>
      </c>
      <c r="AE892" s="116">
        <f>(幕後結果!$AG$2+幕後結果!$AG$4*幕後結果_最佳化!$S1893)*12/3</f>
        <v>1.0062212540562385</v>
      </c>
      <c r="AF892" s="116">
        <f>(幕後結果!$AH$2+幕後結果!$AH$4*幕後結果_最佳化!$T1893)*12/3</f>
        <v>-0.88360671942492941</v>
      </c>
      <c r="AG892" s="116">
        <f>(幕後結果!$AI$2+幕後結果!$AI$4*幕後結果_最佳化!$U1893)*12/3</f>
        <v>-0.44150906526839734</v>
      </c>
      <c r="AH892" s="116">
        <f>(幕後結果!$AJ$2+幕後結果!$AJ$4*幕後結果_最佳化!$V1893)*12/3</f>
        <v>0.11122657733455947</v>
      </c>
      <c r="AI892" s="90">
        <f>(幕後結果!$AK$2+幕後結果!$AK$4*幕後結果_最佳化!$W1893)*12/3</f>
        <v>-0.93093250248294568</v>
      </c>
      <c r="AJ892" s="50"/>
      <c r="AK892" s="50"/>
      <c r="AL892" s="50"/>
      <c r="AM892" s="98">
        <v>891</v>
      </c>
      <c r="AN892" s="116">
        <f t="shared" si="170"/>
        <v>0.15254543641903653</v>
      </c>
      <c r="AO892" s="116">
        <f t="shared" si="171"/>
        <v>0.16149385434523728</v>
      </c>
      <c r="AP892" s="116">
        <f t="shared" si="172"/>
        <v>2.8088671851700785E-2</v>
      </c>
      <c r="AQ892" s="116">
        <f t="shared" si="173"/>
        <v>2.9595601840228976E-2</v>
      </c>
      <c r="AR892" s="116">
        <f t="shared" si="174"/>
        <v>2.9188681059620317E-2</v>
      </c>
      <c r="AS892" s="116">
        <f t="shared" si="175"/>
        <v>0.25613000550242776</v>
      </c>
      <c r="AT892" s="116">
        <f t="shared" si="176"/>
        <v>7.3295859639113517E-2</v>
      </c>
      <c r="AU892" s="116">
        <f t="shared" si="177"/>
        <v>7.194619666602016E-2</v>
      </c>
      <c r="AV892" s="116">
        <f t="shared" si="178"/>
        <v>0.15693536971709354</v>
      </c>
      <c r="AW892" s="116">
        <f t="shared" si="179"/>
        <v>4.0780322959521158E-2</v>
      </c>
      <c r="AX892" s="116">
        <f t="shared" si="180"/>
        <v>1</v>
      </c>
      <c r="AY892" s="116">
        <f>SUMPRODUCT(AN892:AW892,幕後結果_最佳化!$Z$1005:$AI$1005)</f>
        <v>-6.7109864259082844E-2</v>
      </c>
      <c r="AZ892" s="116">
        <f>(SUMPRODUCT(AN892:AW892,MMULT(AN892:AW892,幕後結果!$AB$9:$AK$18)))*252</f>
        <v>6.3437116525240922E-2</v>
      </c>
      <c r="BA892" s="116">
        <f t="shared" si="181"/>
        <v>0.25186725973266338</v>
      </c>
      <c r="BB892" s="92">
        <f t="shared" si="182"/>
        <v>-0.43677715148784868</v>
      </c>
      <c r="BC892" s="50"/>
      <c r="BD892" s="50"/>
    </row>
    <row r="893" spans="1:56">
      <c r="A893" s="85">
        <v>892</v>
      </c>
      <c r="B893" s="116">
        <v>0.29074725225924847</v>
      </c>
      <c r="C893" s="116">
        <v>0.37768883403003861</v>
      </c>
      <c r="D893" s="116">
        <v>0.27896064345448068</v>
      </c>
      <c r="E893" s="116">
        <v>0.56423611812413865</v>
      </c>
      <c r="F893" s="116">
        <v>0.3574125417234657</v>
      </c>
      <c r="G893" s="116">
        <v>0.3803880028549298</v>
      </c>
      <c r="H893" s="116">
        <v>0.75558537746716037</v>
      </c>
      <c r="I893" s="116">
        <v>0.46121795323566217</v>
      </c>
      <c r="J893" s="116">
        <v>2.9336239654119467E-2</v>
      </c>
      <c r="K893" s="94">
        <v>0.73782901272195844</v>
      </c>
      <c r="L893" s="95"/>
      <c r="M893" s="96">
        <v>892</v>
      </c>
      <c r="N893" s="119">
        <v>-0.55120302808884414</v>
      </c>
      <c r="O893" s="119">
        <v>-0.31155640744262048</v>
      </c>
      <c r="P893" s="119">
        <v>-0.58593188868159618</v>
      </c>
      <c r="Q893" s="119">
        <v>0.16171821005907555</v>
      </c>
      <c r="R893" s="119">
        <v>-0.36538359746153865</v>
      </c>
      <c r="S893" s="119">
        <v>-0.30446191241071668</v>
      </c>
      <c r="T893" s="119">
        <v>0.69217211982941129</v>
      </c>
      <c r="U893" s="116">
        <v>-9.7365796003855615E-2</v>
      </c>
      <c r="V893" s="116">
        <v>-1.8906395323374567</v>
      </c>
      <c r="W893" s="88">
        <v>0.63666669087076133</v>
      </c>
      <c r="X893" s="50"/>
      <c r="Y893" s="89">
        <v>892</v>
      </c>
      <c r="Z893" s="116">
        <f>(幕後結果!$AB$2+幕後結果!$AB$4*幕後結果_最佳化!$N1894)*12/3</f>
        <v>-0.73263666322591803</v>
      </c>
      <c r="AA893" s="116">
        <f>(幕後結果!$AC$2+幕後結果!$AC$4*幕後結果_最佳化!$O1894)*12/3</f>
        <v>-1.855157449680674</v>
      </c>
      <c r="AB893" s="116">
        <f>(幕後結果!$AD$2+幕後結果!$AD$4*幕後結果_最佳化!$P1894)*12/3</f>
        <v>-0.24267019459688099</v>
      </c>
      <c r="AC893" s="116">
        <f>(幕後結果!$AE$2+幕後結果!$AE$4*幕後結果_最佳化!$Q1894)*12/3</f>
        <v>0.78026540035128333</v>
      </c>
      <c r="AD893" s="116">
        <f>(幕後結果!$AF$2+幕後結果!$AF$4*幕後結果_最佳化!$R1894)*12/3</f>
        <v>-0.38228222109825866</v>
      </c>
      <c r="AE893" s="116">
        <f>(幕後結果!$AG$2+幕後結果!$AG$4*幕後結果_最佳化!$S1894)*12/3</f>
        <v>-0.14306843750894599</v>
      </c>
      <c r="AF893" s="116">
        <f>(幕後結果!$AH$2+幕後結果!$AH$4*幕後結果_最佳化!$T1894)*12/3</f>
        <v>1.5617432679295831</v>
      </c>
      <c r="AG893" s="116">
        <f>(幕後結果!$AI$2+幕後結果!$AI$4*幕後結果_最佳化!$U1894)*12/3</f>
        <v>-1.2910631280631248</v>
      </c>
      <c r="AH893" s="116">
        <f>(幕後結果!$AJ$2+幕後結果!$AJ$4*幕後結果_最佳化!$V1894)*12/3</f>
        <v>-1.3481941599912792</v>
      </c>
      <c r="AI893" s="90">
        <f>(幕後結果!$AK$2+幕後結果!$AK$4*幕後結果_最佳化!$W1894)*12/3</f>
        <v>-0.45059789918683396</v>
      </c>
      <c r="AJ893" s="50"/>
      <c r="AK893" s="50"/>
      <c r="AL893" s="50"/>
      <c r="AM893" s="98">
        <v>892</v>
      </c>
      <c r="AN893" s="116">
        <f t="shared" si="170"/>
        <v>0.16710828652911935</v>
      </c>
      <c r="AO893" s="116">
        <f t="shared" si="171"/>
        <v>0.18850394491434583</v>
      </c>
      <c r="AP893" s="116">
        <f t="shared" si="172"/>
        <v>0.16181257881633701</v>
      </c>
      <c r="AQ893" s="116">
        <f t="shared" si="173"/>
        <v>5.4405878928901669E-2</v>
      </c>
      <c r="AR893" s="116">
        <f t="shared" si="174"/>
        <v>9.4750413980457915E-2</v>
      </c>
      <c r="AS893" s="116">
        <f t="shared" si="175"/>
        <v>0.10929940794277433</v>
      </c>
      <c r="AT893" s="116">
        <f t="shared" si="176"/>
        <v>5.7647303279926121E-2</v>
      </c>
      <c r="AU893" s="116">
        <f t="shared" si="177"/>
        <v>2.7975522247448273E-2</v>
      </c>
      <c r="AV893" s="116">
        <f t="shared" si="178"/>
        <v>7.0417039803482184E-2</v>
      </c>
      <c r="AW893" s="116">
        <f t="shared" si="179"/>
        <v>6.8079623557207286E-2</v>
      </c>
      <c r="AX893" s="116">
        <f t="shared" si="180"/>
        <v>1</v>
      </c>
      <c r="AY893" s="116">
        <f>SUMPRODUCT(AN893:AW893,幕後結果_最佳化!$Z$1005:$AI$1005)</f>
        <v>-8.0476052627722908E-2</v>
      </c>
      <c r="AZ893" s="116">
        <f>(SUMPRODUCT(AN893:AW893,MMULT(AN893:AW893,幕後結果!$AB$9:$AK$18)))*252</f>
        <v>5.6572222754524608E-2</v>
      </c>
      <c r="BA893" s="116">
        <f t="shared" si="181"/>
        <v>0.23784915966747625</v>
      </c>
      <c r="BB893" s="92">
        <f t="shared" si="182"/>
        <v>-0.51871552878390725</v>
      </c>
      <c r="BC893" s="50"/>
      <c r="BD893" s="50"/>
    </row>
    <row r="894" spans="1:56">
      <c r="A894" s="85">
        <v>893</v>
      </c>
      <c r="B894" s="116">
        <v>0.34991717071709072</v>
      </c>
      <c r="C894" s="116">
        <v>0.40348852467299334</v>
      </c>
      <c r="D894" s="116">
        <v>0.49105860288493242</v>
      </c>
      <c r="E894" s="116">
        <v>0.20567937875681697</v>
      </c>
      <c r="F894" s="116">
        <v>0.75170621386862746</v>
      </c>
      <c r="G894" s="116">
        <v>0.51950949742117092</v>
      </c>
      <c r="H894" s="116">
        <v>6.8168255967786751E-2</v>
      </c>
      <c r="I894" s="116">
        <v>0.10627418629913521</v>
      </c>
      <c r="J894" s="116">
        <v>0.11258120227103952</v>
      </c>
      <c r="K894" s="94">
        <v>0.44195825430931479</v>
      </c>
      <c r="L894" s="95"/>
      <c r="M894" s="96">
        <v>893</v>
      </c>
      <c r="N894" s="119">
        <v>-0.38554409781952304</v>
      </c>
      <c r="O894" s="119">
        <v>-0.24432767751762646</v>
      </c>
      <c r="P894" s="119">
        <v>-2.2414635593402978E-2</v>
      </c>
      <c r="Q894" s="119">
        <v>-0.82150485901706227</v>
      </c>
      <c r="R894" s="119">
        <v>0.67986874682764586</v>
      </c>
      <c r="S894" s="119">
        <v>4.8922566209710784E-2</v>
      </c>
      <c r="T894" s="119">
        <v>-1.4895731283035869</v>
      </c>
      <c r="U894" s="116">
        <v>-1.2465886307443759</v>
      </c>
      <c r="V894" s="116">
        <v>-1.2129147791237234</v>
      </c>
      <c r="W894" s="88">
        <v>-0.14600618146810398</v>
      </c>
      <c r="X894" s="50"/>
      <c r="Y894" s="89">
        <v>893</v>
      </c>
      <c r="Z894" s="116">
        <f>(幕後結果!$AB$2+幕後結果!$AB$4*幕後結果_最佳化!$N1895)*12/3</f>
        <v>-0.52696275260221936</v>
      </c>
      <c r="AA894" s="116">
        <f>(幕後結果!$AC$2+幕後結果!$AC$4*幕後結果_最佳化!$O1895)*12/3</f>
        <v>-1.7481180686323039</v>
      </c>
      <c r="AB894" s="116">
        <f>(幕後結果!$AD$2+幕後結果!$AD$4*幕後結果_最佳化!$P1895)*12/3</f>
        <v>0.30202634628277214</v>
      </c>
      <c r="AC894" s="116">
        <f>(幕後結果!$AE$2+幕後結果!$AE$4*幕後結果_最佳化!$Q1895)*12/3</f>
        <v>0.22161934986735732</v>
      </c>
      <c r="AD894" s="116">
        <f>(幕後結果!$AF$2+幕後結果!$AF$4*幕後結果_最佳化!$R1895)*12/3</f>
        <v>0.29483673164013791</v>
      </c>
      <c r="AE894" s="116">
        <f>(幕後結果!$AG$2+幕後結果!$AG$4*幕後結果_最佳化!$S1895)*12/3</f>
        <v>-0.16840121264078722</v>
      </c>
      <c r="AF894" s="116">
        <f>(幕後結果!$AH$2+幕後結果!$AH$4*幕後結果_最佳化!$T1895)*12/3</f>
        <v>-5.399245076960435E-2</v>
      </c>
      <c r="AG894" s="116">
        <f>(幕後結果!$AI$2+幕後結果!$AI$4*幕後結果_最佳化!$U1895)*12/3</f>
        <v>-2.3477266270244055</v>
      </c>
      <c r="AH894" s="116">
        <f>(幕後結果!$AJ$2+幕後結果!$AJ$4*幕後結果_最佳化!$V1895)*12/3</f>
        <v>-1.2665971018861264</v>
      </c>
      <c r="AI894" s="90">
        <f>(幕後結果!$AK$2+幕後結果!$AK$4*幕後結果_最佳化!$W1895)*12/3</f>
        <v>-0.73151050834548459</v>
      </c>
      <c r="AJ894" s="50"/>
      <c r="AK894" s="50"/>
      <c r="AL894" s="50"/>
      <c r="AM894" s="98">
        <v>893</v>
      </c>
      <c r="AN894" s="116">
        <f t="shared" si="170"/>
        <v>4.9704162409820063E-2</v>
      </c>
      <c r="AO894" s="116">
        <f t="shared" si="171"/>
        <v>0.1685074696955057</v>
      </c>
      <c r="AP894" s="116">
        <f t="shared" si="172"/>
        <v>3.4603489007392109E-2</v>
      </c>
      <c r="AQ894" s="116">
        <f t="shared" si="173"/>
        <v>0.132130985335285</v>
      </c>
      <c r="AR894" s="116">
        <f t="shared" si="174"/>
        <v>2.7177940302673443E-2</v>
      </c>
      <c r="AS894" s="116">
        <f t="shared" si="175"/>
        <v>0.13862251750146848</v>
      </c>
      <c r="AT894" s="116">
        <f t="shared" si="176"/>
        <v>0.10710865242492883</v>
      </c>
      <c r="AU894" s="116">
        <f t="shared" si="177"/>
        <v>0.19543244041663321</v>
      </c>
      <c r="AV894" s="116">
        <f t="shared" si="178"/>
        <v>7.1335726217851905E-2</v>
      </c>
      <c r="AW894" s="116">
        <f t="shared" si="179"/>
        <v>7.5376616688441062E-2</v>
      </c>
      <c r="AX894" s="116">
        <f t="shared" si="180"/>
        <v>0.99999999999999978</v>
      </c>
      <c r="AY894" s="116">
        <f>SUMPRODUCT(AN894:AW894,幕後結果_最佳化!$Z$1005:$AI$1005)</f>
        <v>-0.10956811646658443</v>
      </c>
      <c r="AZ894" s="116">
        <f>(SUMPRODUCT(AN894:AW894,MMULT(AN894:AW894,幕後結果!$AB$9:$AK$18)))*252</f>
        <v>5.4438931832013961E-2</v>
      </c>
      <c r="BA894" s="116">
        <f t="shared" si="181"/>
        <v>0.23332152029337963</v>
      </c>
      <c r="BB894" s="92">
        <f t="shared" si="182"/>
        <v>-0.65346786817979874</v>
      </c>
      <c r="BC894" s="50"/>
      <c r="BD894" s="50"/>
    </row>
    <row r="895" spans="1:56">
      <c r="A895" s="85">
        <v>894</v>
      </c>
      <c r="B895" s="116">
        <v>0.21608313063800111</v>
      </c>
      <c r="C895" s="116">
        <v>0.11954803858833452</v>
      </c>
      <c r="D895" s="116">
        <v>0.80322184185458401</v>
      </c>
      <c r="E895" s="116">
        <v>0.96416171585008215</v>
      </c>
      <c r="F895" s="116">
        <v>0.87302765938508009</v>
      </c>
      <c r="G895" s="116">
        <v>0.65020207360159366</v>
      </c>
      <c r="H895" s="116">
        <v>0.55888269166428062</v>
      </c>
      <c r="I895" s="116">
        <v>0.42986158666725194</v>
      </c>
      <c r="J895" s="116">
        <v>0.68907465960464331</v>
      </c>
      <c r="K895" s="94">
        <v>0.15194176216323729</v>
      </c>
      <c r="L895" s="95"/>
      <c r="M895" s="96">
        <v>894</v>
      </c>
      <c r="N895" s="119">
        <v>-0.78549011923566836</v>
      </c>
      <c r="O895" s="119">
        <v>-1.1772491479932692</v>
      </c>
      <c r="P895" s="119">
        <v>0.85318572864308484</v>
      </c>
      <c r="Q895" s="119">
        <v>1.8011669600256779</v>
      </c>
      <c r="R895" s="119">
        <v>1.1408203718748557</v>
      </c>
      <c r="S895" s="119">
        <v>0.38586608033081926</v>
      </c>
      <c r="T895" s="119">
        <v>0.14813704196234112</v>
      </c>
      <c r="U895" s="116">
        <v>-0.17672656514498539</v>
      </c>
      <c r="V895" s="116">
        <v>0.4932291534038552</v>
      </c>
      <c r="W895" s="88">
        <v>-1.0281409628590865</v>
      </c>
      <c r="X895" s="50"/>
      <c r="Y895" s="89">
        <v>894</v>
      </c>
      <c r="Z895" s="116">
        <f>(幕後結果!$AB$2+幕後結果!$AB$4*幕後結果_最佳化!$N1896)*12/3</f>
        <v>-1.023515894224684</v>
      </c>
      <c r="AA895" s="116">
        <f>(幕後結果!$AC$2+幕後結果!$AC$4*幕後結果_最佳化!$O1896)*12/3</f>
        <v>-3.0685012303511505</v>
      </c>
      <c r="AB895" s="116">
        <f>(幕後結果!$AD$2+幕後結果!$AD$4*幕後結果_最佳化!$P1896)*12/3</f>
        <v>0.8450404181390323</v>
      </c>
      <c r="AC895" s="116">
        <f>(幕後結果!$AE$2+幕後結果!$AE$4*幕後結果_最佳化!$Q1896)*12/3</f>
        <v>2.1446309382203723</v>
      </c>
      <c r="AD895" s="116">
        <f>(幕後結果!$AF$2+幕後結果!$AF$4*幕後結果_最佳化!$R1896)*12/3</f>
        <v>0.82069849728898647</v>
      </c>
      <c r="AE895" s="116">
        <f>(幕後結果!$AG$2+幕後結果!$AG$4*幕後結果_最佳化!$S1896)*12/3</f>
        <v>1.4038581377905572</v>
      </c>
      <c r="AF895" s="116">
        <f>(幕後結果!$AH$2+幕後結果!$AH$4*幕後結果_最佳化!$T1896)*12/3</f>
        <v>1.276977805269002</v>
      </c>
      <c r="AG895" s="116">
        <f>(幕後結果!$AI$2+幕後結果!$AI$4*幕後結果_最佳化!$U1896)*12/3</f>
        <v>-1.2121050728010578</v>
      </c>
      <c r="AH895" s="116">
        <f>(幕後結果!$AJ$2+幕後結果!$AJ$4*幕後結果_最佳化!$V1896)*12/3</f>
        <v>0.17688715537427627</v>
      </c>
      <c r="AI895" s="90">
        <f>(幕後結果!$AK$2+幕後結果!$AK$4*幕後結果_最佳化!$W1896)*12/3</f>
        <v>-0.85200658804831131</v>
      </c>
      <c r="AJ895" s="50"/>
      <c r="AK895" s="50"/>
      <c r="AL895" s="50"/>
      <c r="AM895" s="98">
        <v>894</v>
      </c>
      <c r="AN895" s="116">
        <f t="shared" si="170"/>
        <v>1.6266981454861246E-2</v>
      </c>
      <c r="AO895" s="116">
        <f t="shared" si="171"/>
        <v>5.6458856558247554E-2</v>
      </c>
      <c r="AP895" s="116">
        <f t="shared" si="172"/>
        <v>6.3149157940184525E-2</v>
      </c>
      <c r="AQ895" s="116">
        <f t="shared" si="173"/>
        <v>0.20608058373653781</v>
      </c>
      <c r="AR895" s="116">
        <f t="shared" si="174"/>
        <v>4.1325281923610305E-2</v>
      </c>
      <c r="AS895" s="116">
        <f t="shared" si="175"/>
        <v>8.1029922075016136E-2</v>
      </c>
      <c r="AT895" s="116">
        <f t="shared" si="176"/>
        <v>0.15965419504212017</v>
      </c>
      <c r="AU895" s="116">
        <f t="shared" si="177"/>
        <v>7.6010659400975428E-2</v>
      </c>
      <c r="AV895" s="116">
        <f t="shared" si="178"/>
        <v>0.15159925448580075</v>
      </c>
      <c r="AW895" s="116">
        <f t="shared" si="179"/>
        <v>0.14842510738264603</v>
      </c>
      <c r="AX895" s="116">
        <f t="shared" si="180"/>
        <v>0.99999999999999989</v>
      </c>
      <c r="AY895" s="116">
        <f>SUMPRODUCT(AN895:AW895,幕後結果_最佳化!$Z$1005:$AI$1005)</f>
        <v>0.24154170712899778</v>
      </c>
      <c r="AZ895" s="116">
        <f>(SUMPRODUCT(AN895:AW895,MMULT(AN895:AW895,幕後結果!$AB$9:$AK$18)))*252</f>
        <v>3.9973298244451429E-2</v>
      </c>
      <c r="BA895" s="116">
        <f t="shared" si="181"/>
        <v>0.19993323446703759</v>
      </c>
      <c r="BB895" s="92">
        <f t="shared" si="182"/>
        <v>0.99354020685213928</v>
      </c>
      <c r="BC895" s="50"/>
      <c r="BD895" s="50"/>
    </row>
    <row r="896" spans="1:56">
      <c r="A896" s="85">
        <v>895</v>
      </c>
      <c r="B896" s="116">
        <v>0.38897004177424188</v>
      </c>
      <c r="C896" s="116">
        <v>0.44134171676616507</v>
      </c>
      <c r="D896" s="116">
        <v>3.0622868689980765E-2</v>
      </c>
      <c r="E896" s="116">
        <v>8.8516390126389677E-2</v>
      </c>
      <c r="F896" s="116">
        <v>0.17361579697620888</v>
      </c>
      <c r="G896" s="116">
        <v>0.94823000251318135</v>
      </c>
      <c r="H896" s="116">
        <v>0.33665183335374116</v>
      </c>
      <c r="I896" s="116">
        <v>0.65356712418992302</v>
      </c>
      <c r="J896" s="116">
        <v>0.68631943922947247</v>
      </c>
      <c r="K896" s="94">
        <v>0.40641912214015918</v>
      </c>
      <c r="L896" s="95"/>
      <c r="M896" s="96">
        <v>895</v>
      </c>
      <c r="N896" s="119">
        <v>-0.28200446901066795</v>
      </c>
      <c r="O896" s="119">
        <v>-0.14756835137777244</v>
      </c>
      <c r="P896" s="119">
        <v>-1.871717209327654</v>
      </c>
      <c r="Q896" s="119">
        <v>-1.349947635503804</v>
      </c>
      <c r="R896" s="119">
        <v>-0.93997264197781027</v>
      </c>
      <c r="S896" s="119">
        <v>1.627928747535804</v>
      </c>
      <c r="T896" s="119">
        <v>-0.42161827262167967</v>
      </c>
      <c r="U896" s="116">
        <v>0.39496901987279165</v>
      </c>
      <c r="V896" s="116">
        <v>0.48544443111408092</v>
      </c>
      <c r="W896" s="88">
        <v>-0.23676611011001997</v>
      </c>
      <c r="X896" s="50"/>
      <c r="Y896" s="89">
        <v>895</v>
      </c>
      <c r="Z896" s="116">
        <f>(幕後結果!$AB$2+幕後結果!$AB$4*幕後結果_最佳化!$N1897)*12/3</f>
        <v>-0.39841308536108561</v>
      </c>
      <c r="AA896" s="116">
        <f>(幕後結果!$AC$2+幕後結果!$AC$4*幕後結果_最佳化!$O1897)*12/3</f>
        <v>-1.605780612489401</v>
      </c>
      <c r="AB896" s="116">
        <f>(幕後結果!$AD$2+幕後結果!$AD$4*幕後結果_最佳化!$P1897)*12/3</f>
        <v>-1.2583571450445592</v>
      </c>
      <c r="AC896" s="116">
        <f>(幕後結果!$AE$2+幕後結果!$AE$4*幕後結果_最佳化!$Q1897)*12/3</f>
        <v>-0.57462400105106259</v>
      </c>
      <c r="AD896" s="116">
        <f>(幕後結果!$AF$2+幕後結果!$AF$4*幕後結果_最佳化!$R1897)*12/3</f>
        <v>-1.0116333877416626</v>
      </c>
      <c r="AE896" s="116">
        <f>(幕後結果!$AG$2+幕後結果!$AG$4*幕後結果_最佳化!$S1897)*12/3</f>
        <v>0.23982263752866229</v>
      </c>
      <c r="AF896" s="116">
        <f>(幕後結果!$AH$2+幕後結果!$AH$4*幕後結果_最佳化!$T1897)*12/3</f>
        <v>0.42385150559824258</v>
      </c>
      <c r="AG896" s="116">
        <f>(幕後結果!$AI$2+幕後結果!$AI$4*幕後結果_最佳化!$U1897)*12/3</f>
        <v>-0.57910737396285605</v>
      </c>
      <c r="AH896" s="116">
        <f>(幕後結果!$AJ$2+幕後結果!$AJ$4*幕後結果_最佳化!$V1897)*12/3</f>
        <v>-1.4473856685941977E-2</v>
      </c>
      <c r="AI896" s="90">
        <f>(幕後結果!$AK$2+幕後結果!$AK$4*幕後結果_最佳化!$W1897)*12/3</f>
        <v>-0.76311682482994792</v>
      </c>
      <c r="AJ896" s="50"/>
      <c r="AK896" s="50"/>
      <c r="AL896" s="50"/>
      <c r="AM896" s="98">
        <v>895</v>
      </c>
      <c r="AN896" s="116">
        <f t="shared" si="170"/>
        <v>0.16356726475675895</v>
      </c>
      <c r="AO896" s="116">
        <f t="shared" si="171"/>
        <v>8.5581538561942075E-2</v>
      </c>
      <c r="AP896" s="116">
        <f t="shared" si="172"/>
        <v>0.20729567637719168</v>
      </c>
      <c r="AQ896" s="116">
        <f t="shared" si="173"/>
        <v>0.1408409626656921</v>
      </c>
      <c r="AR896" s="116">
        <f t="shared" si="174"/>
        <v>6.148182050791149E-2</v>
      </c>
      <c r="AS896" s="116">
        <f t="shared" si="175"/>
        <v>7.4290365368006595E-2</v>
      </c>
      <c r="AT896" s="116">
        <f t="shared" si="176"/>
        <v>5.2334523011482656E-2</v>
      </c>
      <c r="AU896" s="116">
        <f t="shared" si="177"/>
        <v>0.2038256724064211</v>
      </c>
      <c r="AV896" s="116">
        <f t="shared" si="178"/>
        <v>1.25067613782085E-3</v>
      </c>
      <c r="AW896" s="116">
        <f t="shared" si="179"/>
        <v>9.5315002067725696E-3</v>
      </c>
      <c r="AX896" s="116">
        <f t="shared" si="180"/>
        <v>1.0000000000000002</v>
      </c>
      <c r="AY896" s="116">
        <f>SUMPRODUCT(AN896:AW896,幕後結果_最佳化!$Z$1005:$AI$1005)</f>
        <v>6.8595318410121058E-3</v>
      </c>
      <c r="AZ896" s="116">
        <f>(SUMPRODUCT(AN896:AW896,MMULT(AN896:AW896,幕後結果!$AB$9:$AK$18)))*252</f>
        <v>6.0118789207183464E-2</v>
      </c>
      <c r="BA896" s="116">
        <f t="shared" si="181"/>
        <v>0.24519133183533112</v>
      </c>
      <c r="BB896" s="92">
        <f t="shared" si="182"/>
        <v>-0.14698916103279067</v>
      </c>
      <c r="BC896" s="50"/>
      <c r="BD896" s="50"/>
    </row>
    <row r="897" spans="1:56">
      <c r="A897" s="85">
        <v>896</v>
      </c>
      <c r="B897" s="116">
        <v>8.6074388555373416E-2</v>
      </c>
      <c r="C897" s="116">
        <v>0.53287688648611931</v>
      </c>
      <c r="D897" s="116">
        <v>0.49976388902865465</v>
      </c>
      <c r="E897" s="116">
        <v>0.27188719723642252</v>
      </c>
      <c r="F897" s="116">
        <v>0.91374910685379551</v>
      </c>
      <c r="G897" s="116">
        <v>0.10644812599307607</v>
      </c>
      <c r="H897" s="116">
        <v>0.10683264726631925</v>
      </c>
      <c r="I897" s="116">
        <v>0.84774460922897021</v>
      </c>
      <c r="J897" s="116">
        <v>0.14742950432669311</v>
      </c>
      <c r="K897" s="94">
        <v>0.44048001608080023</v>
      </c>
      <c r="L897" s="95"/>
      <c r="M897" s="96">
        <v>896</v>
      </c>
      <c r="N897" s="119">
        <v>-1.3653318363493885</v>
      </c>
      <c r="O897" s="119">
        <v>8.2503636070929726E-2</v>
      </c>
      <c r="P897" s="119">
        <v>-5.9184247127635819E-4</v>
      </c>
      <c r="Q897" s="119">
        <v>-0.60711530404540792</v>
      </c>
      <c r="R897" s="119">
        <v>1.3642090321962024</v>
      </c>
      <c r="S897" s="119">
        <v>-1.2456409210910406</v>
      </c>
      <c r="T897" s="119">
        <v>-1.2435498193280294</v>
      </c>
      <c r="U897" s="116">
        <v>1.0268082124650382</v>
      </c>
      <c r="V897" s="116">
        <v>-1.0475217446044889</v>
      </c>
      <c r="W897" s="88">
        <v>-0.149752314939394</v>
      </c>
      <c r="X897" s="50"/>
      <c r="Y897" s="89">
        <v>896</v>
      </c>
      <c r="Z897" s="116">
        <f>(幕後結果!$AB$2+幕後結果!$AB$4*幕後結果_最佳化!$N1898)*12/3</f>
        <v>-1.7434186082386784</v>
      </c>
      <c r="AA897" s="116">
        <f>(幕後結果!$AC$2+幕後結果!$AC$4*幕後結果_最佳化!$O1898)*12/3</f>
        <v>-1.3828496133649564</v>
      </c>
      <c r="AB897" s="116">
        <f>(幕後結果!$AD$2+幕後結果!$AD$4*幕後結果_最佳化!$P1898)*12/3</f>
        <v>5.902474011710418E-2</v>
      </c>
      <c r="AC897" s="116">
        <f>(幕後結果!$AE$2+幕後結果!$AE$4*幕後結果_最佳化!$Q1898)*12/3</f>
        <v>0.38041809074708399</v>
      </c>
      <c r="AD897" s="116">
        <f>(幕後結果!$AF$2+幕後結果!$AF$4*幕後結果_最佳化!$R1898)*12/3</f>
        <v>0.84853088694629453</v>
      </c>
      <c r="AE897" s="116">
        <f>(幕後結果!$AG$2+幕後結果!$AG$4*幕後結果_最佳化!$S1898)*12/3</f>
        <v>-1.0486038133414264</v>
      </c>
      <c r="AF897" s="116">
        <f>(幕後結果!$AH$2+幕後結果!$AH$4*幕後結果_最佳化!$T1898)*12/3</f>
        <v>0.14160341606311122</v>
      </c>
      <c r="AG897" s="116">
        <f>(幕後結果!$AI$2+幕後結果!$AI$4*幕後結果_最佳化!$U1898)*12/3</f>
        <v>-0.18698403103774797</v>
      </c>
      <c r="AH897" s="116">
        <f>(幕後結果!$AJ$2+幕後結果!$AJ$4*幕後結果_最佳化!$V1898)*12/3</f>
        <v>-0.85402198548504138</v>
      </c>
      <c r="AI897" s="90">
        <f>(幕後結果!$AK$2+幕後結果!$AK$4*幕後結果_最佳化!$W1898)*12/3</f>
        <v>-0.78389866951599618</v>
      </c>
      <c r="AJ897" s="50"/>
      <c r="AK897" s="50"/>
      <c r="AL897" s="50"/>
      <c r="AM897" s="98">
        <v>896</v>
      </c>
      <c r="AN897" s="116">
        <f t="shared" si="170"/>
        <v>3.3688642365787128E-2</v>
      </c>
      <c r="AO897" s="116">
        <f t="shared" si="171"/>
        <v>0.15799601374654682</v>
      </c>
      <c r="AP897" s="116">
        <f t="shared" si="172"/>
        <v>3.6147619308631827E-2</v>
      </c>
      <c r="AQ897" s="116">
        <f t="shared" si="173"/>
        <v>4.5643629645111886E-2</v>
      </c>
      <c r="AR897" s="116">
        <f t="shared" si="174"/>
        <v>3.6460505374675128E-2</v>
      </c>
      <c r="AS897" s="116">
        <f t="shared" si="175"/>
        <v>0.24413880094334542</v>
      </c>
      <c r="AT897" s="116">
        <f t="shared" si="176"/>
        <v>0.20809346465870382</v>
      </c>
      <c r="AU897" s="116">
        <f t="shared" si="177"/>
        <v>0.17228757252612481</v>
      </c>
      <c r="AV897" s="116">
        <f t="shared" si="178"/>
        <v>6.4389138203044552E-2</v>
      </c>
      <c r="AW897" s="116">
        <f t="shared" si="179"/>
        <v>1.1546132280285009E-3</v>
      </c>
      <c r="AX897" s="116">
        <f t="shared" si="180"/>
        <v>0.99999999999999989</v>
      </c>
      <c r="AY897" s="116">
        <f>SUMPRODUCT(AN897:AW897,幕後結果_最佳化!$Z$1005:$AI$1005)</f>
        <v>3.0644568618721384E-2</v>
      </c>
      <c r="AZ897" s="116">
        <f>(SUMPRODUCT(AN897:AW897,MMULT(AN897:AW897,幕後結果!$AB$9:$AK$18)))*252</f>
        <v>5.780247397249666E-2</v>
      </c>
      <c r="BA897" s="116">
        <f t="shared" si="181"/>
        <v>0.24042145073286755</v>
      </c>
      <c r="BB897" s="92">
        <f t="shared" si="182"/>
        <v>-5.0974783422697317E-2</v>
      </c>
      <c r="BC897" s="50"/>
      <c r="BD897" s="50"/>
    </row>
    <row r="898" spans="1:56">
      <c r="A898" s="85">
        <v>897</v>
      </c>
      <c r="B898" s="116">
        <v>0.94687817401245766</v>
      </c>
      <c r="C898" s="116">
        <v>0.37895524488482035</v>
      </c>
      <c r="D898" s="116">
        <v>0.293227331981043</v>
      </c>
      <c r="E898" s="116">
        <v>0.89066404039192837</v>
      </c>
      <c r="F898" s="116">
        <v>0.27870138536964539</v>
      </c>
      <c r="G898" s="116">
        <v>0.72789798368851666</v>
      </c>
      <c r="H898" s="116">
        <v>0.23100760732037773</v>
      </c>
      <c r="I898" s="116">
        <v>0.37810715457759647</v>
      </c>
      <c r="J898" s="116">
        <v>0.59799378097228884</v>
      </c>
      <c r="K898" s="94">
        <v>0.96234974614337343</v>
      </c>
      <c r="L898" s="95"/>
      <c r="M898" s="96">
        <v>897</v>
      </c>
      <c r="N898" s="119">
        <v>1.6153096636090649</v>
      </c>
      <c r="O898" s="119">
        <v>-0.30822584228510086</v>
      </c>
      <c r="P898" s="119">
        <v>-0.54398083093872407</v>
      </c>
      <c r="Q898" s="119">
        <v>1.2300672593820972</v>
      </c>
      <c r="R898" s="119">
        <v>-0.58670362801229237</v>
      </c>
      <c r="S898" s="119">
        <v>0.60646798922698064</v>
      </c>
      <c r="T898" s="119">
        <v>-0.7355325652096798</v>
      </c>
      <c r="U898" s="116">
        <v>-0.31045587543229419</v>
      </c>
      <c r="V898" s="116">
        <v>0.24815764217416894</v>
      </c>
      <c r="W898" s="88">
        <v>1.7786296014693019</v>
      </c>
      <c r="X898" s="50"/>
      <c r="Y898" s="89">
        <v>897</v>
      </c>
      <c r="Z898" s="116">
        <f>(幕後結果!$AB$2+幕後結果!$AB$4*幕後結果_最佳化!$N1899)*12/3</f>
        <v>1.9571980290116546</v>
      </c>
      <c r="AA898" s="116">
        <f>(幕後結果!$AC$2+幕後結果!$AC$4*幕後結果_最佳化!$O1899)*12/3</f>
        <v>-1.662330073006536</v>
      </c>
      <c r="AB898" s="116">
        <f>(幕後結果!$AD$2+幕後結果!$AD$4*幕後結果_最佳化!$P1899)*12/3</f>
        <v>0.44650788785938228</v>
      </c>
      <c r="AC898" s="116">
        <f>(幕後結果!$AE$2+幕後結果!$AE$4*幕後結果_最佳化!$Q1899)*12/3</f>
        <v>1.6944960796625026</v>
      </c>
      <c r="AD898" s="116">
        <f>(幕後結果!$AF$2+幕後結果!$AF$4*幕後結果_最佳化!$R1899)*12/3</f>
        <v>-0.5210214452690799</v>
      </c>
      <c r="AE898" s="116">
        <f>(幕後結果!$AG$2+幕後結果!$AG$4*幕後結果_最佳化!$S1899)*12/3</f>
        <v>1.5586418012746337</v>
      </c>
      <c r="AF898" s="116">
        <f>(幕後結果!$AH$2+幕後結果!$AH$4*幕後結果_最佳化!$T1899)*12/3</f>
        <v>0.54413681885295284</v>
      </c>
      <c r="AG898" s="116">
        <f>(幕後結果!$AI$2+幕後結果!$AI$4*幕後結果_最佳化!$U1899)*12/3</f>
        <v>-0.46255773539374628</v>
      </c>
      <c r="AH898" s="116">
        <f>(幕後結果!$AJ$2+幕後結果!$AJ$4*幕後結果_最佳化!$V1899)*12/3</f>
        <v>0.2526554597231313</v>
      </c>
      <c r="AI898" s="90">
        <f>(幕後結果!$AK$2+幕後結果!$AK$4*幕後結果_最佳化!$W1899)*12/3</f>
        <v>0.65198215574037977</v>
      </c>
      <c r="AJ898" s="50"/>
      <c r="AK898" s="50"/>
      <c r="AL898" s="50"/>
      <c r="AM898" s="98">
        <v>897</v>
      </c>
      <c r="AN898" s="116">
        <f t="shared" si="170"/>
        <v>0.15211035363994657</v>
      </c>
      <c r="AO898" s="116">
        <f t="shared" si="171"/>
        <v>1.8620189621736168E-3</v>
      </c>
      <c r="AP898" s="116">
        <f t="shared" si="172"/>
        <v>0.11653130575721404</v>
      </c>
      <c r="AQ898" s="116">
        <f t="shared" si="173"/>
        <v>6.0987736701316013E-2</v>
      </c>
      <c r="AR898" s="116">
        <f t="shared" si="174"/>
        <v>0.16849507390508894</v>
      </c>
      <c r="AS898" s="116">
        <f t="shared" si="175"/>
        <v>0.18324110659146256</v>
      </c>
      <c r="AT898" s="116">
        <f t="shared" si="176"/>
        <v>3.1374811602945619E-2</v>
      </c>
      <c r="AU898" s="116">
        <f t="shared" si="177"/>
        <v>0.11929354577706947</v>
      </c>
      <c r="AV898" s="116">
        <f t="shared" si="178"/>
        <v>5.9539178499930144E-2</v>
      </c>
      <c r="AW898" s="116">
        <f t="shared" si="179"/>
        <v>0.10656486856285322</v>
      </c>
      <c r="AX898" s="116">
        <f t="shared" si="180"/>
        <v>1.0000000000000002</v>
      </c>
      <c r="AY898" s="116">
        <f>SUMPRODUCT(AN898:AW898,幕後結果_最佳化!$Z$1005:$AI$1005)</f>
        <v>5.129506037842229E-2</v>
      </c>
      <c r="AZ898" s="116">
        <f>(SUMPRODUCT(AN898:AW898,MMULT(AN898:AW898,幕後結果!$AB$9:$AK$18)))*252</f>
        <v>4.9326620319376582E-2</v>
      </c>
      <c r="BA898" s="116">
        <f t="shared" si="181"/>
        <v>0.22209597096610417</v>
      </c>
      <c r="BB898" s="92">
        <f t="shared" si="182"/>
        <v>3.7799246613544044E-2</v>
      </c>
      <c r="BC898" s="50"/>
      <c r="BD898" s="50"/>
    </row>
    <row r="899" spans="1:56">
      <c r="A899" s="85">
        <v>898</v>
      </c>
      <c r="B899" s="116">
        <v>2.572591294603388E-2</v>
      </c>
      <c r="C899" s="116">
        <v>0.62749163811543829</v>
      </c>
      <c r="D899" s="116">
        <v>0.61163890598110204</v>
      </c>
      <c r="E899" s="116">
        <v>0.973725608335132</v>
      </c>
      <c r="F899" s="116">
        <v>0.47436546899786158</v>
      </c>
      <c r="G899" s="116">
        <v>0.65362231611001076</v>
      </c>
      <c r="H899" s="116">
        <v>0.57799414957470474</v>
      </c>
      <c r="I899" s="116">
        <v>8.1006135474018137E-2</v>
      </c>
      <c r="J899" s="116">
        <v>4.8707817503050865E-3</v>
      </c>
      <c r="K899" s="94">
        <v>0.67280778186947021</v>
      </c>
      <c r="L899" s="95"/>
      <c r="M899" s="96">
        <v>898</v>
      </c>
      <c r="N899" s="119">
        <v>-1.9476920169739353</v>
      </c>
      <c r="O899" s="119">
        <v>0.32521715791739131</v>
      </c>
      <c r="P899" s="119">
        <v>0.28359314889598014</v>
      </c>
      <c r="Q899" s="119">
        <v>1.9386105057982559</v>
      </c>
      <c r="R899" s="119">
        <v>-6.4300521780476877E-2</v>
      </c>
      <c r="S899" s="119">
        <v>0.39511859292332591</v>
      </c>
      <c r="T899" s="119">
        <v>0.19676466870499507</v>
      </c>
      <c r="U899" s="116">
        <v>-1.3983357373254595</v>
      </c>
      <c r="V899" s="116">
        <v>-2.5848702997346269</v>
      </c>
      <c r="W899" s="88">
        <v>0.44767961408963053</v>
      </c>
      <c r="X899" s="50"/>
      <c r="Y899" s="89">
        <v>898</v>
      </c>
      <c r="Z899" s="116">
        <f>(幕後結果!$AB$2+幕後結果!$AB$4*幕後結果_最佳化!$N1900)*12/3</f>
        <v>-2.4664481216240843</v>
      </c>
      <c r="AA899" s="116">
        <f>(幕後結果!$AC$2+幕後結果!$AC$4*幕後結果_最佳化!$O1900)*12/3</f>
        <v>-1.0989710869585585</v>
      </c>
      <c r="AB899" s="116">
        <f>(幕後結果!$AD$2+幕後結果!$AD$4*幕後結果_最佳化!$P1900)*12/3</f>
        <v>0.15436870308385636</v>
      </c>
      <c r="AC899" s="116">
        <f>(幕後結果!$AE$2+幕後結果!$AE$4*幕後結果_最佳化!$Q1900)*12/3</f>
        <v>2.3007608489844564</v>
      </c>
      <c r="AD899" s="116">
        <f>(幕後結果!$AF$2+幕後結果!$AF$4*幕後結果_最佳化!$R1900)*12/3</f>
        <v>0.1759342553380279</v>
      </c>
      <c r="AE899" s="116">
        <f>(幕後結果!$AG$2+幕後結果!$AG$4*幕後結果_最佳化!$S1900)*12/3</f>
        <v>1.4027090972628571</v>
      </c>
      <c r="AF899" s="116">
        <f>(幕後結果!$AH$2+幕後結果!$AH$4*幕後結果_最佳化!$T1900)*12/3</f>
        <v>0.71127236615607348</v>
      </c>
      <c r="AG899" s="116">
        <f>(幕後結果!$AI$2+幕後結果!$AI$4*幕後結果_最佳化!$U1900)*12/3</f>
        <v>-3.4912221708139963</v>
      </c>
      <c r="AH899" s="116">
        <f>(幕後結果!$AJ$2+幕後結果!$AJ$4*幕後結果_最佳化!$V1900)*12/3</f>
        <v>-1.9803731622370708</v>
      </c>
      <c r="AI899" s="90">
        <f>(幕後結果!$AK$2+幕後結果!$AK$4*幕後結果_最佳化!$W1900)*12/3</f>
        <v>-0.64311318399075901</v>
      </c>
      <c r="AJ899" s="50"/>
      <c r="AK899" s="50"/>
      <c r="AL899" s="50"/>
      <c r="AM899" s="98">
        <v>898</v>
      </c>
      <c r="AN899" s="116">
        <f t="shared" si="170"/>
        <v>5.4525106341123397E-2</v>
      </c>
      <c r="AO899" s="116">
        <f t="shared" si="171"/>
        <v>8.4779458825620865E-2</v>
      </c>
      <c r="AP899" s="116">
        <f t="shared" si="172"/>
        <v>8.0198799177818511E-2</v>
      </c>
      <c r="AQ899" s="116">
        <f t="shared" si="173"/>
        <v>0.19732035374248044</v>
      </c>
      <c r="AR899" s="116">
        <f t="shared" si="174"/>
        <v>5.9057620526139464E-2</v>
      </c>
      <c r="AS899" s="116">
        <f t="shared" si="175"/>
        <v>0.296862531885067</v>
      </c>
      <c r="AT899" s="116">
        <f t="shared" si="176"/>
        <v>1.2575646531953497E-3</v>
      </c>
      <c r="AU899" s="116">
        <f t="shared" si="177"/>
        <v>9.5175454415558081E-3</v>
      </c>
      <c r="AV899" s="116">
        <f t="shared" si="178"/>
        <v>0.16328723898958478</v>
      </c>
      <c r="AW899" s="116">
        <f t="shared" si="179"/>
        <v>5.3193780417414384E-2</v>
      </c>
      <c r="AX899" s="116">
        <f t="shared" si="180"/>
        <v>1</v>
      </c>
      <c r="AY899" s="116">
        <f>SUMPRODUCT(AN899:AW899,幕後結果_最佳化!$Z$1005:$AI$1005)</f>
        <v>0.18840743509600943</v>
      </c>
      <c r="AZ899" s="116">
        <f>(SUMPRODUCT(AN899:AW899,MMULT(AN899:AW899,幕後結果!$AB$9:$AK$18)))*252</f>
        <v>6.0685100166333071E-2</v>
      </c>
      <c r="BA899" s="116">
        <f t="shared" si="181"/>
        <v>0.24634345975960692</v>
      </c>
      <c r="BB899" s="92">
        <f t="shared" si="182"/>
        <v>0.59066895966307431</v>
      </c>
      <c r="BC899" s="50"/>
      <c r="BD899" s="50"/>
    </row>
    <row r="900" spans="1:56">
      <c r="A900" s="85">
        <v>899</v>
      </c>
      <c r="B900" s="116">
        <v>0.27786814132364479</v>
      </c>
      <c r="C900" s="116">
        <v>0.36425097896851288</v>
      </c>
      <c r="D900" s="116">
        <v>0.48433696534682102</v>
      </c>
      <c r="E900" s="116">
        <v>0.62334017049366763</v>
      </c>
      <c r="F900" s="116">
        <v>0.8783249950168639</v>
      </c>
      <c r="G900" s="116">
        <v>0.61749540389886559</v>
      </c>
      <c r="H900" s="116">
        <v>0.67125469438475904</v>
      </c>
      <c r="I900" s="116">
        <v>0.10666615485158482</v>
      </c>
      <c r="J900" s="116">
        <v>0.30468270371800621</v>
      </c>
      <c r="K900" s="94">
        <v>3.8508385730702033E-2</v>
      </c>
      <c r="L900" s="95"/>
      <c r="M900" s="96">
        <v>899</v>
      </c>
      <c r="N900" s="119">
        <v>-0.58918633537854526</v>
      </c>
      <c r="O900" s="119">
        <v>-0.34711894949414007</v>
      </c>
      <c r="P900" s="119">
        <v>-3.9271497608024682E-2</v>
      </c>
      <c r="Q900" s="119">
        <v>0.31426515735337429</v>
      </c>
      <c r="R900" s="119">
        <v>1.1666542884143349</v>
      </c>
      <c r="S900" s="119">
        <v>0.2989093770132758</v>
      </c>
      <c r="T900" s="119">
        <v>0.44338039878356106</v>
      </c>
      <c r="U900" s="116">
        <v>-1.244454569629539</v>
      </c>
      <c r="V900" s="116">
        <v>-0.51097950578285978</v>
      </c>
      <c r="W900" s="88">
        <v>-1.76826404681161</v>
      </c>
      <c r="X900" s="50"/>
      <c r="Y900" s="89">
        <v>899</v>
      </c>
      <c r="Z900" s="116">
        <f>(幕後結果!$AB$2+幕後結果!$AB$4*幕後結果_最佳化!$N1901)*12/3</f>
        <v>-0.77979485346651545</v>
      </c>
      <c r="AA900" s="116">
        <f>(幕後結果!$AC$2+幕後結果!$AC$4*幕後結果_最佳化!$O1901)*12/3</f>
        <v>-1.9074654085779243</v>
      </c>
      <c r="AB900" s="116">
        <f>(幕後結果!$AD$2+幕後結果!$AD$4*幕後結果_最佳化!$P1901)*12/3</f>
        <v>0.21565608803602551</v>
      </c>
      <c r="AC900" s="116">
        <f>(幕後結果!$AE$2+幕後結果!$AE$4*幕後結果_最佳化!$Q1901)*12/3</f>
        <v>1.0113381419229945</v>
      </c>
      <c r="AD900" s="116">
        <f>(幕後結果!$AF$2+幕後結果!$AF$4*幕後結果_最佳化!$R1901)*12/3</f>
        <v>0.71147110848938266</v>
      </c>
      <c r="AE900" s="116">
        <f>(幕後結果!$AG$2+幕後結果!$AG$4*幕後結果_最佳化!$S1901)*12/3</f>
        <v>0.61424653067542456</v>
      </c>
      <c r="AF900" s="116">
        <f>(幕後結果!$AH$2+幕後結果!$AH$4*幕後結果_最佳化!$T1901)*12/3</f>
        <v>1.6737691209126311</v>
      </c>
      <c r="AG900" s="116">
        <f>(幕後結果!$AI$2+幕後結果!$AI$4*幕後結果_最佳化!$U1901)*12/3</f>
        <v>-2.3516855593300088</v>
      </c>
      <c r="AH900" s="116">
        <f>(幕後結果!$AJ$2+幕後結果!$AJ$4*幕後結果_最佳化!$V1901)*12/3</f>
        <v>-0.41077104342263199</v>
      </c>
      <c r="AI900" s="90">
        <f>(幕後結果!$AK$2+幕後結果!$AK$4*幕後結果_最佳化!$W1901)*12/3</f>
        <v>-1.1879926984981175</v>
      </c>
      <c r="AJ900" s="50"/>
      <c r="AK900" s="50"/>
      <c r="AL900" s="50"/>
      <c r="AM900" s="98">
        <v>899</v>
      </c>
      <c r="AN900" s="116">
        <f t="shared" ref="AN900:AN963" si="183">B1901/SUM($B1901:$K1901)</f>
        <v>0.10149826992614457</v>
      </c>
      <c r="AO900" s="116">
        <f t="shared" ref="AO900:AO963" si="184">C1901/SUM($B1901:$K1901)</f>
        <v>6.8218683673687872E-2</v>
      </c>
      <c r="AP900" s="116">
        <f t="shared" ref="AP900:AP963" si="185">D1901/SUM($B1901:$K1901)</f>
        <v>6.8500081279148223E-2</v>
      </c>
      <c r="AQ900" s="116">
        <f t="shared" ref="AQ900:AQ963" si="186">E1901/SUM($B1901:$K1901)</f>
        <v>0.16107644632423879</v>
      </c>
      <c r="AR900" s="116">
        <f t="shared" ref="AR900:AR963" si="187">F1901/SUM($B1901:$K1901)</f>
        <v>2.4575535142891475E-2</v>
      </c>
      <c r="AS900" s="116">
        <f t="shared" ref="AS900:AS963" si="188">G1901/SUM($B1901:$K1901)</f>
        <v>8.2056072636844724E-2</v>
      </c>
      <c r="AT900" s="116">
        <f t="shared" ref="AT900:AT963" si="189">H1901/SUM($B1901:$K1901)</f>
        <v>0.14507101741092987</v>
      </c>
      <c r="AU900" s="116">
        <f t="shared" ref="AU900:AU963" si="190">I1901/SUM($B1901:$K1901)</f>
        <v>0.14200366962259758</v>
      </c>
      <c r="AV900" s="116">
        <f t="shared" ref="AV900:AV963" si="191">J1901/SUM($B1901:$K1901)</f>
        <v>0.11936862410831574</v>
      </c>
      <c r="AW900" s="116">
        <f t="shared" ref="AW900:AW963" si="192">K1901/SUM($B1901:$K1901)</f>
        <v>8.7631599875201055E-2</v>
      </c>
      <c r="AX900" s="116">
        <f t="shared" ref="AX900:AX963" si="193">SUM(AN900:AW900)</f>
        <v>0.99999999999999989</v>
      </c>
      <c r="AY900" s="116">
        <f>SUMPRODUCT(AN900:AW900,幕後結果_最佳化!$Z$1005:$AI$1005)</f>
        <v>0.13578061593137841</v>
      </c>
      <c r="AZ900" s="116">
        <f>(SUMPRODUCT(AN900:AW900,MMULT(AN900:AW900,幕後結果!$AB$9:$AK$18)))*252</f>
        <v>4.6981210272201084E-2</v>
      </c>
      <c r="BA900" s="116">
        <f t="shared" ref="BA900:BA963" si="194">AZ900^0.5</f>
        <v>0.21675149427905008</v>
      </c>
      <c r="BB900" s="92">
        <f t="shared" ref="BB900:BB963" si="195">(AY900-$BC$2)/$BA900</f>
        <v>0.42851199822319153</v>
      </c>
      <c r="BC900" s="50"/>
      <c r="BD900" s="50"/>
    </row>
    <row r="901" spans="1:56">
      <c r="A901" s="85">
        <v>900</v>
      </c>
      <c r="B901" s="116">
        <v>0.80195680235355371</v>
      </c>
      <c r="C901" s="116">
        <v>0.77268546746536049</v>
      </c>
      <c r="D901" s="116">
        <v>0.55643211983714469</v>
      </c>
      <c r="E901" s="116">
        <v>0.76524049450685272</v>
      </c>
      <c r="F901" s="116">
        <v>0.98529014147919547</v>
      </c>
      <c r="G901" s="116">
        <v>0.83212556057042697</v>
      </c>
      <c r="H901" s="116">
        <v>0.24776139426418831</v>
      </c>
      <c r="I901" s="116">
        <v>0.78716848180266941</v>
      </c>
      <c r="J901" s="116">
        <v>0.40343039305964079</v>
      </c>
      <c r="K901" s="94">
        <v>0.18122616707499817</v>
      </c>
      <c r="L901" s="95"/>
      <c r="M901" s="96">
        <v>900</v>
      </c>
      <c r="N901" s="119">
        <v>0.8486314605410854</v>
      </c>
      <c r="O901" s="119">
        <v>0.74771999988058691</v>
      </c>
      <c r="P901" s="119">
        <v>0.14192941420187108</v>
      </c>
      <c r="Q901" s="119">
        <v>0.72326187495218297</v>
      </c>
      <c r="R901" s="119">
        <v>2.1778162843239866</v>
      </c>
      <c r="S901" s="119">
        <v>0.9625988420784557</v>
      </c>
      <c r="T901" s="119">
        <v>-0.68155118857324071</v>
      </c>
      <c r="U901" s="116">
        <v>0.79663501340223486</v>
      </c>
      <c r="V901" s="116">
        <v>-0.24447780945952846</v>
      </c>
      <c r="W901" s="88">
        <v>-0.91070214397227289</v>
      </c>
      <c r="X901" s="50"/>
      <c r="Y901" s="89">
        <v>900</v>
      </c>
      <c r="Z901" s="116">
        <f>(幕後結果!$AB$2+幕後結果!$AB$4*幕後結果_最佳化!$N1902)*12/3</f>
        <v>1.0053284017082365</v>
      </c>
      <c r="AA901" s="116">
        <f>(幕後結果!$AC$2+幕後結果!$AC$4*幕後結果_最佳化!$O1902)*12/3</f>
        <v>-0.27377258699351104</v>
      </c>
      <c r="AB901" s="116">
        <f>(幕後結果!$AD$2+幕後結果!$AD$4*幕後結果_最佳化!$P1902)*12/3</f>
        <v>0.91680655024197277</v>
      </c>
      <c r="AC901" s="116">
        <f>(幕後結果!$AE$2+幕後結果!$AE$4*幕後結果_最佳化!$Q1902)*12/3</f>
        <v>1.6257161581445683</v>
      </c>
      <c r="AD901" s="116">
        <f>(幕後結果!$AF$2+幕後結果!$AF$4*幕後結果_最佳化!$R1902)*12/3</f>
        <v>1.5083125391884045</v>
      </c>
      <c r="AE901" s="116">
        <f>(幕後結果!$AG$2+幕後結果!$AG$4*幕後結果_最佳化!$S1902)*12/3</f>
        <v>2.0438072725989969</v>
      </c>
      <c r="AF901" s="116">
        <f>(幕後結果!$AH$2+幕後結果!$AH$4*幕後結果_最佳化!$T1902)*12/3</f>
        <v>1.1283252421495682</v>
      </c>
      <c r="AG901" s="116">
        <f>(幕後結果!$AI$2+幕後結果!$AI$4*幕後結果_最佳化!$U1902)*12/3</f>
        <v>0.85995725487661601</v>
      </c>
      <c r="AH901" s="116">
        <f>(幕後結果!$AJ$2+幕後結果!$AJ$4*幕後結果_最佳化!$V1902)*12/3</f>
        <v>0.53119797449213557</v>
      </c>
      <c r="AI901" s="90">
        <f>(幕後結果!$AK$2+幕後結果!$AK$4*幕後結果_最佳化!$W1902)*12/3</f>
        <v>-6.0921420983274188E-2</v>
      </c>
      <c r="AJ901" s="50"/>
      <c r="AK901" s="50"/>
      <c r="AL901" s="50"/>
      <c r="AM901" s="98">
        <v>900</v>
      </c>
      <c r="AN901" s="116">
        <f t="shared" si="183"/>
        <v>0.15471207423404618</v>
      </c>
      <c r="AO901" s="116">
        <f t="shared" si="184"/>
        <v>0.13174951397497808</v>
      </c>
      <c r="AP901" s="116">
        <f t="shared" si="185"/>
        <v>4.7645957594688496E-2</v>
      </c>
      <c r="AQ901" s="116">
        <f t="shared" si="186"/>
        <v>0.17844557464881952</v>
      </c>
      <c r="AR901" s="116">
        <f t="shared" si="187"/>
        <v>3.4581455335986132E-2</v>
      </c>
      <c r="AS901" s="116">
        <f t="shared" si="188"/>
        <v>6.981492343812061E-2</v>
      </c>
      <c r="AT901" s="116">
        <f t="shared" si="189"/>
        <v>2.6995165334502871E-2</v>
      </c>
      <c r="AU901" s="116">
        <f t="shared" si="190"/>
        <v>0.17710672146756715</v>
      </c>
      <c r="AV901" s="116">
        <f t="shared" si="191"/>
        <v>0.14191475084385194</v>
      </c>
      <c r="AW901" s="116">
        <f t="shared" si="192"/>
        <v>3.7033863127439115E-2</v>
      </c>
      <c r="AX901" s="116">
        <f t="shared" si="193"/>
        <v>1</v>
      </c>
      <c r="AY901" s="116">
        <f>SUMPRODUCT(AN901:AW901,幕後結果_最佳化!$Z$1005:$AI$1005)</f>
        <v>-9.2216782553172755E-2</v>
      </c>
      <c r="AZ901" s="116">
        <f>(SUMPRODUCT(AN901:AW901,MMULT(AN901:AW901,幕後結果!$AB$9:$AK$18)))*252</f>
        <v>5.7661932613246758E-2</v>
      </c>
      <c r="BA901" s="116">
        <f t="shared" si="194"/>
        <v>0.24012899161335508</v>
      </c>
      <c r="BB901" s="92">
        <f t="shared" si="195"/>
        <v>-0.56268417089233325</v>
      </c>
      <c r="BC901" s="50"/>
      <c r="BD901" s="50"/>
    </row>
    <row r="902" spans="1:56">
      <c r="A902" s="85">
        <v>901</v>
      </c>
      <c r="B902" s="116">
        <v>0.77070597814227582</v>
      </c>
      <c r="C902" s="116">
        <v>0.12161906500908648</v>
      </c>
      <c r="D902" s="116">
        <v>0.42098457343373696</v>
      </c>
      <c r="E902" s="116">
        <v>0.75592075557066263</v>
      </c>
      <c r="F902" s="116">
        <v>0.49751373217295614</v>
      </c>
      <c r="G902" s="116">
        <v>9.1696448717766943E-2</v>
      </c>
      <c r="H902" s="116">
        <v>0.50424210190744523</v>
      </c>
      <c r="I902" s="116">
        <v>0.19684167440923184</v>
      </c>
      <c r="J902" s="116">
        <v>0.36994151957630206</v>
      </c>
      <c r="K902" s="94">
        <v>0.57547409323442755</v>
      </c>
      <c r="L902" s="95"/>
      <c r="M902" s="96">
        <v>901</v>
      </c>
      <c r="N902" s="119">
        <v>0.7411738384892459</v>
      </c>
      <c r="O902" s="119">
        <v>-1.1669312615299099</v>
      </c>
      <c r="P902" s="119">
        <v>-0.19937534281166322</v>
      </c>
      <c r="Q902" s="119">
        <v>0.69324073431760425</v>
      </c>
      <c r="R902" s="119">
        <v>-6.2321895765731659E-3</v>
      </c>
      <c r="S902" s="119">
        <v>-1.3303806173996933</v>
      </c>
      <c r="T902" s="119">
        <v>1.0633572976446131E-2</v>
      </c>
      <c r="U902" s="116">
        <v>-0.85295664212196887</v>
      </c>
      <c r="V902" s="116">
        <v>-0.33200823712335142</v>
      </c>
      <c r="W902" s="88">
        <v>0.19032838324357615</v>
      </c>
      <c r="X902" s="50"/>
      <c r="Y902" s="89">
        <v>901</v>
      </c>
      <c r="Z902" s="116">
        <f>(幕後結果!$AB$2+幕後結果!$AB$4*幕後結果_最佳化!$N1903)*12/3</f>
        <v>0.87191434840127613</v>
      </c>
      <c r="AA902" s="116">
        <f>(幕後結果!$AC$2+幕後結果!$AC$4*幕後結果_最佳化!$O1903)*12/3</f>
        <v>-2.9216381197876604</v>
      </c>
      <c r="AB902" s="116">
        <f>(幕後結果!$AD$2+幕後結果!$AD$4*幕後結果_最佳化!$P1903)*12/3</f>
        <v>0.3944301705603841</v>
      </c>
      <c r="AC902" s="116">
        <f>(幕後結果!$AE$2+幕後結果!$AE$4*幕後結果_最佳化!$Q1903)*12/3</f>
        <v>1.1858064629200507</v>
      </c>
      <c r="AD902" s="116">
        <f>(幕後結果!$AF$2+幕後結果!$AF$4*幕後結果_最佳化!$R1903)*12/3</f>
        <v>-0.20256844179879005</v>
      </c>
      <c r="AE902" s="116">
        <f>(幕後結果!$AG$2+幕後結果!$AG$4*幕後結果_最佳化!$S1903)*12/3</f>
        <v>-0.43708485153549081</v>
      </c>
      <c r="AF902" s="116">
        <f>(幕後結果!$AH$2+幕後結果!$AH$4*幕後結果_最佳化!$T1903)*12/3</f>
        <v>1.3393623759953153</v>
      </c>
      <c r="AG902" s="116">
        <f>(幕後結果!$AI$2+幕後結果!$AI$4*幕後結果_最佳化!$U1903)*12/3</f>
        <v>-1.4652445467748973</v>
      </c>
      <c r="AH902" s="116">
        <f>(幕後結果!$AJ$2+幕後結果!$AJ$4*幕後結果_最佳化!$V1903)*12/3</f>
        <v>-0.42188050311558351</v>
      </c>
      <c r="AI902" s="90">
        <f>(幕後結果!$AK$2+幕後結果!$AK$4*幕後結果_最佳化!$W1903)*12/3</f>
        <v>-0.44400381010609685</v>
      </c>
      <c r="AJ902" s="50"/>
      <c r="AK902" s="50"/>
      <c r="AL902" s="50"/>
      <c r="AM902" s="98">
        <v>901</v>
      </c>
      <c r="AN902" s="116">
        <f t="shared" si="183"/>
        <v>1.6258004542350976E-2</v>
      </c>
      <c r="AO902" s="116">
        <f t="shared" si="184"/>
        <v>0.39022334692098931</v>
      </c>
      <c r="AP902" s="116">
        <f t="shared" si="185"/>
        <v>2.3407937577138525E-2</v>
      </c>
      <c r="AQ902" s="116">
        <f t="shared" si="186"/>
        <v>6.1758569200544962E-2</v>
      </c>
      <c r="AR902" s="116">
        <f t="shared" si="187"/>
        <v>0.17025588473730938</v>
      </c>
      <c r="AS902" s="116">
        <f t="shared" si="188"/>
        <v>2.8432117656010007E-2</v>
      </c>
      <c r="AT902" s="116">
        <f t="shared" si="189"/>
        <v>9.6859111890805441E-2</v>
      </c>
      <c r="AU902" s="116">
        <f t="shared" si="190"/>
        <v>1.1053125212505817E-2</v>
      </c>
      <c r="AV902" s="116">
        <f t="shared" si="191"/>
        <v>0.13443154313290817</v>
      </c>
      <c r="AW902" s="116">
        <f t="shared" si="192"/>
        <v>6.7320359129437415E-2</v>
      </c>
      <c r="AX902" s="116">
        <f t="shared" si="193"/>
        <v>1</v>
      </c>
      <c r="AY902" s="116">
        <f>SUMPRODUCT(AN902:AW902,幕後結果_最佳化!$Z$1005:$AI$1005)</f>
        <v>-0.36694435363562616</v>
      </c>
      <c r="AZ902" s="116">
        <f>(SUMPRODUCT(AN902:AW902,MMULT(AN902:AW902,幕後結果!$AB$9:$AK$18)))*252</f>
        <v>8.1989375972368148E-2</v>
      </c>
      <c r="BA902" s="116">
        <f t="shared" si="194"/>
        <v>0.28633787030773306</v>
      </c>
      <c r="BB902" s="92">
        <f t="shared" si="195"/>
        <v>-1.431331291230036</v>
      </c>
      <c r="BC902" s="50"/>
      <c r="BD902" s="50"/>
    </row>
    <row r="903" spans="1:56">
      <c r="A903" s="85">
        <v>902</v>
      </c>
      <c r="B903" s="116">
        <v>0.65707976972279636</v>
      </c>
      <c r="C903" s="116">
        <v>0.30900026534443614</v>
      </c>
      <c r="D903" s="116">
        <v>0.89250972093652026</v>
      </c>
      <c r="E903" s="116">
        <v>0.18977859017492116</v>
      </c>
      <c r="F903" s="116">
        <v>0.99145591682229872</v>
      </c>
      <c r="G903" s="116">
        <v>0.1286435453728072</v>
      </c>
      <c r="H903" s="116">
        <v>0.23865232240437129</v>
      </c>
      <c r="I903" s="116">
        <v>0.10224948851005333</v>
      </c>
      <c r="J903" s="116">
        <v>0.43931698911014583</v>
      </c>
      <c r="K903" s="94">
        <v>0.25442282798772675</v>
      </c>
      <c r="L903" s="95"/>
      <c r="M903" s="96">
        <v>902</v>
      </c>
      <c r="N903" s="119">
        <v>0.40450628031345948</v>
      </c>
      <c r="O903" s="119">
        <v>-0.4986861109567462</v>
      </c>
      <c r="P903" s="119">
        <v>1.2399860386909016</v>
      </c>
      <c r="Q903" s="119">
        <v>-0.87871249816868569</v>
      </c>
      <c r="R903" s="119">
        <v>2.3848052174289927</v>
      </c>
      <c r="S903" s="119">
        <v>-1.1328265711196133</v>
      </c>
      <c r="T903" s="119">
        <v>-0.71064436306195777</v>
      </c>
      <c r="U903" s="116">
        <v>-1.2688376409724045</v>
      </c>
      <c r="V903" s="116">
        <v>-0.1527011190769178</v>
      </c>
      <c r="W903" s="88">
        <v>-0.66063618751731779</v>
      </c>
      <c r="X903" s="50"/>
      <c r="Y903" s="89">
        <v>902</v>
      </c>
      <c r="Z903" s="116">
        <f>(幕後結果!$AB$2+幕後結果!$AB$4*幕後結果_最佳化!$N1904)*12/3</f>
        <v>0.45392460792925843</v>
      </c>
      <c r="AA903" s="116">
        <f>(幕後結果!$AC$2+幕後結果!$AC$4*幕後結果_最佳化!$O1904)*12/3</f>
        <v>-2.0299989543227648</v>
      </c>
      <c r="AB903" s="116">
        <f>(幕後結果!$AD$2+幕後結果!$AD$4*幕後結果_最佳化!$P1904)*12/3</f>
        <v>1.6073107033013887</v>
      </c>
      <c r="AC903" s="116">
        <f>(幕後結果!$AE$2+幕後結果!$AE$4*幕後結果_最佳化!$Q1904)*12/3</f>
        <v>0.48077928882909432</v>
      </c>
      <c r="AD903" s="116">
        <f>(幕後結果!$AF$2+幕後結果!$AF$4*幕後結果_最佳化!$R1904)*12/3</f>
        <v>1.5012237940549815</v>
      </c>
      <c r="AE903" s="116">
        <f>(幕後結果!$AG$2+幕後結果!$AG$4*幕後結果_最佳化!$S1904)*12/3</f>
        <v>-0.55983173593413149</v>
      </c>
      <c r="AF903" s="116">
        <f>(幕後結果!$AH$2+幕後結果!$AH$4*幕後結果_最佳化!$T1904)*12/3</f>
        <v>1.3932527216933976</v>
      </c>
      <c r="AG903" s="116">
        <f>(幕後結果!$AI$2+幕後結果!$AI$4*幕後結果_最佳化!$U1904)*12/3</f>
        <v>-1.7237398938220252</v>
      </c>
      <c r="AH903" s="116">
        <f>(幕後結果!$AJ$2+幕後結果!$AJ$4*幕後結果_最佳化!$V1904)*12/3</f>
        <v>-2.3480425816825995E-2</v>
      </c>
      <c r="AI903" s="90">
        <f>(幕後結果!$AK$2+幕後結果!$AK$4*幕後結果_最佳化!$W1904)*12/3</f>
        <v>-0.49793434332552861</v>
      </c>
      <c r="AJ903" s="50"/>
      <c r="AK903" s="50"/>
      <c r="AL903" s="50"/>
      <c r="AM903" s="98">
        <v>902</v>
      </c>
      <c r="AN903" s="116">
        <f t="shared" si="183"/>
        <v>7.8244411324414939E-2</v>
      </c>
      <c r="AO903" s="116">
        <f t="shared" si="184"/>
        <v>0.15017139779946717</v>
      </c>
      <c r="AP903" s="116">
        <f t="shared" si="185"/>
        <v>0.13614240880441178</v>
      </c>
      <c r="AQ903" s="116">
        <f t="shared" si="186"/>
        <v>0.12008013730203666</v>
      </c>
      <c r="AR903" s="116">
        <f t="shared" si="187"/>
        <v>6.1037682734899082E-2</v>
      </c>
      <c r="AS903" s="116">
        <f t="shared" si="188"/>
        <v>6.548647340826691E-2</v>
      </c>
      <c r="AT903" s="116">
        <f t="shared" si="189"/>
        <v>0.12341867048600343</v>
      </c>
      <c r="AU903" s="116">
        <f t="shared" si="190"/>
        <v>5.5936336795502299E-2</v>
      </c>
      <c r="AV903" s="116">
        <f t="shared" si="191"/>
        <v>6.8602240108576573E-2</v>
      </c>
      <c r="AW903" s="116">
        <f t="shared" si="192"/>
        <v>0.14088024123642107</v>
      </c>
      <c r="AX903" s="116">
        <f t="shared" si="193"/>
        <v>0.99999999999999989</v>
      </c>
      <c r="AY903" s="116">
        <f>SUMPRODUCT(AN903:AW903,幕後結果_最佳化!$Z$1005:$AI$1005)</f>
        <v>3.0184188606838094E-2</v>
      </c>
      <c r="AZ903" s="116">
        <f>(SUMPRODUCT(AN903:AW903,MMULT(AN903:AW903,幕後結果!$AB$9:$AK$18)))*252</f>
        <v>4.5173775361016001E-2</v>
      </c>
      <c r="BA903" s="116">
        <f t="shared" si="194"/>
        <v>0.21254123214335613</v>
      </c>
      <c r="BB903" s="92">
        <f t="shared" si="195"/>
        <v>-5.9827503891504999E-2</v>
      </c>
      <c r="BC903" s="50"/>
      <c r="BD903" s="50"/>
    </row>
    <row r="904" spans="1:56">
      <c r="A904" s="85">
        <v>903</v>
      </c>
      <c r="B904" s="116">
        <v>0.7153172869011386</v>
      </c>
      <c r="C904" s="116">
        <v>0.59264915379520011</v>
      </c>
      <c r="D904" s="116">
        <v>0.78155372585968297</v>
      </c>
      <c r="E904" s="116">
        <v>0.24221111054438094</v>
      </c>
      <c r="F904" s="116">
        <v>0.64331556804351719</v>
      </c>
      <c r="G904" s="116">
        <v>1.5282343525712561E-2</v>
      </c>
      <c r="H904" s="116">
        <v>0.49654002217343751</v>
      </c>
      <c r="I904" s="116">
        <v>0.64205269913251573</v>
      </c>
      <c r="J904" s="116">
        <v>0.46673983957715182</v>
      </c>
      <c r="K904" s="94">
        <v>0.62805598759277648</v>
      </c>
      <c r="L904" s="95"/>
      <c r="M904" s="96">
        <v>903</v>
      </c>
      <c r="N904" s="119">
        <v>0.5689863163290616</v>
      </c>
      <c r="O904" s="119">
        <v>0.23436491700820036</v>
      </c>
      <c r="P904" s="119">
        <v>0.77745131337878493</v>
      </c>
      <c r="Q904" s="119">
        <v>-0.69920772900456463</v>
      </c>
      <c r="R904" s="119">
        <v>0.36733538345097877</v>
      </c>
      <c r="S904" s="119">
        <v>-2.1626944656604303</v>
      </c>
      <c r="T904" s="119">
        <v>-8.6729869797942064E-3</v>
      </c>
      <c r="U904" s="116">
        <v>0.36395099757680993</v>
      </c>
      <c r="V904" s="116">
        <v>-8.3467675171167849E-2</v>
      </c>
      <c r="W904" s="88">
        <v>0.32670895724650445</v>
      </c>
      <c r="X904" s="50"/>
      <c r="Y904" s="89">
        <v>903</v>
      </c>
      <c r="Z904" s="116">
        <f>(幕後結果!$AB$2+幕後結果!$AB$4*幕後結果_最佳化!$N1905)*12/3</f>
        <v>0.65813486192436499</v>
      </c>
      <c r="AA904" s="116">
        <f>(幕後結果!$AC$2+幕後結果!$AC$4*幕後結果_最佳化!$O1905)*12/3</f>
        <v>-1.0055103179865204</v>
      </c>
      <c r="AB904" s="116">
        <f>(幕後結果!$AD$2+幕後結果!$AD$4*幕後結果_最佳化!$P1905)*12/3</f>
        <v>1.3307712477369162</v>
      </c>
      <c r="AC904" s="116">
        <f>(幕後結果!$AE$2+幕後結果!$AE$4*幕後結果_最佳化!$Q1905)*12/3</f>
        <v>0.63854368498078218</v>
      </c>
      <c r="AD904" s="116">
        <f>(幕後結果!$AF$2+幕後結果!$AF$4*幕後結果_最佳化!$R1905)*12/3</f>
        <v>0.18856238703271691</v>
      </c>
      <c r="AE904" s="116">
        <f>(幕後結果!$AG$2+幕後結果!$AG$4*幕後結果_最佳化!$S1905)*12/3</f>
        <v>-1.2706944497623953</v>
      </c>
      <c r="AF904" s="116">
        <f>(幕後結果!$AH$2+幕後結果!$AH$4*幕後結果_最佳化!$T1905)*12/3</f>
        <v>1.605187555871521</v>
      </c>
      <c r="AG904" s="116">
        <f>(幕後結果!$AI$2+幕後結果!$AI$4*幕後結果_最佳化!$U1905)*12/3</f>
        <v>-0.17894926334052552</v>
      </c>
      <c r="AH904" s="116">
        <f>(幕後結果!$AJ$2+幕後結果!$AJ$4*幕後結果_最佳化!$V1905)*12/3</f>
        <v>0.40949998626812495</v>
      </c>
      <c r="AI904" s="90">
        <f>(幕後結果!$AK$2+幕後結果!$AK$4*幕後結果_最佳化!$W1905)*12/3</f>
        <v>-0.26094909149488027</v>
      </c>
      <c r="AJ904" s="50"/>
      <c r="AK904" s="50"/>
      <c r="AL904" s="50"/>
      <c r="AM904" s="98">
        <v>903</v>
      </c>
      <c r="AN904" s="116">
        <f t="shared" si="183"/>
        <v>0.11307619560551126</v>
      </c>
      <c r="AO904" s="116">
        <f t="shared" si="184"/>
        <v>5.7794362743210703E-2</v>
      </c>
      <c r="AP904" s="116">
        <f t="shared" si="185"/>
        <v>8.9898609228565331E-3</v>
      </c>
      <c r="AQ904" s="116">
        <f t="shared" si="186"/>
        <v>0.12109400997956812</v>
      </c>
      <c r="AR904" s="116">
        <f t="shared" si="187"/>
        <v>3.4382815090383073E-2</v>
      </c>
      <c r="AS904" s="116">
        <f t="shared" si="188"/>
        <v>0.21884265513507206</v>
      </c>
      <c r="AT904" s="116">
        <f t="shared" si="189"/>
        <v>0.11944396403384816</v>
      </c>
      <c r="AU904" s="116">
        <f t="shared" si="190"/>
        <v>6.0386665642092129E-2</v>
      </c>
      <c r="AV904" s="116">
        <f t="shared" si="191"/>
        <v>0.21748559735610176</v>
      </c>
      <c r="AW904" s="116">
        <f t="shared" si="192"/>
        <v>4.8503873491356181E-2</v>
      </c>
      <c r="AX904" s="116">
        <f t="shared" si="193"/>
        <v>1</v>
      </c>
      <c r="AY904" s="116">
        <f>SUMPRODUCT(AN904:AW904,幕後結果_最佳化!$Z$1005:$AI$1005)</f>
        <v>0.20140306435616567</v>
      </c>
      <c r="AZ904" s="116">
        <f>(SUMPRODUCT(AN904:AW904,MMULT(AN904:AW904,幕後結果!$AB$9:$AK$18)))*252</f>
        <v>5.2071984696125395E-2</v>
      </c>
      <c r="BA904" s="116">
        <f t="shared" si="194"/>
        <v>0.22819286732088143</v>
      </c>
      <c r="BB904" s="92">
        <f t="shared" si="195"/>
        <v>0.69460130904653128</v>
      </c>
      <c r="BC904" s="50"/>
      <c r="BD904" s="50"/>
    </row>
    <row r="905" spans="1:56">
      <c r="A905" s="85">
        <v>904</v>
      </c>
      <c r="B905" s="116">
        <v>0.48722812912987812</v>
      </c>
      <c r="C905" s="116">
        <v>0.7143172857368647</v>
      </c>
      <c r="D905" s="116">
        <v>0.95648958095112535</v>
      </c>
      <c r="E905" s="116">
        <v>6.2851982567936338E-2</v>
      </c>
      <c r="F905" s="116">
        <v>0.65877122012890221</v>
      </c>
      <c r="G905" s="116">
        <v>0.60053526920525258</v>
      </c>
      <c r="H905" s="116">
        <v>0.82871584769154549</v>
      </c>
      <c r="I905" s="116">
        <v>0.31514041372157009</v>
      </c>
      <c r="J905" s="116">
        <v>0.97651583415187648</v>
      </c>
      <c r="K905" s="94">
        <v>0.92584804876907278</v>
      </c>
      <c r="L905" s="95"/>
      <c r="M905" s="96">
        <v>904</v>
      </c>
      <c r="N905" s="119">
        <v>-3.2019803280515548E-2</v>
      </c>
      <c r="O905" s="119">
        <v>0.56604170739283521</v>
      </c>
      <c r="P905" s="119">
        <v>1.711326602619023</v>
      </c>
      <c r="Q905" s="119">
        <v>-1.5312647848039551</v>
      </c>
      <c r="R905" s="119">
        <v>0.40911187809894045</v>
      </c>
      <c r="S905" s="119">
        <v>0.25473282511506068</v>
      </c>
      <c r="T905" s="119">
        <v>0.9491028508285011</v>
      </c>
      <c r="U905" s="116">
        <v>-0.4813316199463481</v>
      </c>
      <c r="V905" s="116">
        <v>1.9865856594159774</v>
      </c>
      <c r="W905" s="88">
        <v>1.4455484211191945</v>
      </c>
      <c r="X905" s="50"/>
      <c r="Y905" s="89">
        <v>904</v>
      </c>
      <c r="Z905" s="116">
        <f>(幕後結果!$AB$2+幕後結果!$AB$4*幕後結果_最佳化!$N1906)*12/3</f>
        <v>-8.8044524408230254E-2</v>
      </c>
      <c r="AA905" s="116">
        <f>(幕後結果!$AC$2+幕後結果!$AC$4*幕後結果_最佳化!$O1906)*12/3</f>
        <v>-0.60065397342990001</v>
      </c>
      <c r="AB905" s="116">
        <f>(幕後結果!$AD$2+幕後結果!$AD$4*幕後結果_最佳化!$P1906)*12/3</f>
        <v>1.9921312337930039</v>
      </c>
      <c r="AC905" s="116">
        <f>(幕後結果!$AE$2+幕後結果!$AE$4*幕後結果_最佳化!$Q1906)*12/3</f>
        <v>0.27691323110987076</v>
      </c>
      <c r="AD905" s="116">
        <f>(幕後結果!$AF$2+幕後結果!$AF$4*幕後結果_最佳化!$R1906)*12/3</f>
        <v>0.29782258914798709</v>
      </c>
      <c r="AE905" s="116">
        <f>(幕後結果!$AG$2+幕後結果!$AG$4*幕後結果_最佳化!$S1906)*12/3</f>
        <v>0.16846115637126183</v>
      </c>
      <c r="AF905" s="116">
        <f>(幕後結果!$AH$2+幕後結果!$AH$4*幕後結果_最佳化!$T1906)*12/3</f>
        <v>2.4064354711289959</v>
      </c>
      <c r="AG905" s="116">
        <f>(幕後結果!$AI$2+幕後結果!$AI$4*幕後結果_最佳化!$U1906)*12/3</f>
        <v>-1.3401817703207286</v>
      </c>
      <c r="AH905" s="116">
        <f>(幕後結果!$AJ$2+幕後結果!$AJ$4*幕後結果_最佳化!$V1906)*12/3</f>
        <v>1.9778848823929682</v>
      </c>
      <c r="AI905" s="90">
        <f>(幕後結果!$AK$2+幕後結果!$AK$4*幕後結果_最佳化!$W1906)*12/3</f>
        <v>0.41761390921948888</v>
      </c>
      <c r="AJ905" s="50"/>
      <c r="AK905" s="50"/>
      <c r="AL905" s="50"/>
      <c r="AM905" s="98">
        <v>904</v>
      </c>
      <c r="AN905" s="116">
        <f t="shared" si="183"/>
        <v>5.8785275601748878E-2</v>
      </c>
      <c r="AO905" s="116">
        <f t="shared" si="184"/>
        <v>0.1153294449406642</v>
      </c>
      <c r="AP905" s="116">
        <f t="shared" si="185"/>
        <v>0.11619681153990008</v>
      </c>
      <c r="AQ905" s="116">
        <f t="shared" si="186"/>
        <v>0.10884517055804167</v>
      </c>
      <c r="AR905" s="116">
        <f t="shared" si="187"/>
        <v>3.495092005650785E-2</v>
      </c>
      <c r="AS905" s="116">
        <f t="shared" si="188"/>
        <v>0.17911587873515569</v>
      </c>
      <c r="AT905" s="116">
        <f t="shared" si="189"/>
        <v>0.12693256143793916</v>
      </c>
      <c r="AU905" s="116">
        <f t="shared" si="190"/>
        <v>9.2416410925452774E-2</v>
      </c>
      <c r="AV905" s="116">
        <f t="shared" si="191"/>
        <v>4.5384821641086731E-2</v>
      </c>
      <c r="AW905" s="116">
        <f t="shared" si="192"/>
        <v>0.12204270456350301</v>
      </c>
      <c r="AX905" s="116">
        <f t="shared" si="193"/>
        <v>1</v>
      </c>
      <c r="AY905" s="116">
        <f>SUMPRODUCT(AN905:AW905,幕後結果_最佳化!$Z$1005:$AI$1005)</f>
        <v>7.7454239793980445E-2</v>
      </c>
      <c r="AZ905" s="116">
        <f>(SUMPRODUCT(AN905:AW905,MMULT(AN905:AW905,幕後結果!$AB$9:$AK$18)))*252</f>
        <v>4.7340843591602851E-2</v>
      </c>
      <c r="BA905" s="116">
        <f t="shared" si="194"/>
        <v>0.21757951096461922</v>
      </c>
      <c r="BB905" s="92">
        <f t="shared" si="195"/>
        <v>0.15881201148392754</v>
      </c>
      <c r="BC905" s="50"/>
      <c r="BD905" s="50"/>
    </row>
    <row r="906" spans="1:56">
      <c r="A906" s="85">
        <v>905</v>
      </c>
      <c r="B906" s="116">
        <v>0.37271569235533542</v>
      </c>
      <c r="C906" s="116">
        <v>0.15635922224205601</v>
      </c>
      <c r="D906" s="116">
        <v>0.1000143818577317</v>
      </c>
      <c r="E906" s="116">
        <v>1.0757760015735141E-2</v>
      </c>
      <c r="F906" s="116">
        <v>0.49651449740082421</v>
      </c>
      <c r="G906" s="116">
        <v>0.72287445330237254</v>
      </c>
      <c r="H906" s="116">
        <v>0.82061762976700048</v>
      </c>
      <c r="I906" s="116">
        <v>0.39679598987319276</v>
      </c>
      <c r="J906" s="116">
        <v>0.3331132535477721</v>
      </c>
      <c r="K906" s="94">
        <v>0.64832585640053253</v>
      </c>
      <c r="L906" s="95"/>
      <c r="M906" s="96">
        <v>905</v>
      </c>
      <c r="N906" s="119">
        <v>-0.32466928322893029</v>
      </c>
      <c r="O906" s="119">
        <v>-1.0095343332205247</v>
      </c>
      <c r="P906" s="119">
        <v>-1.2814696211611964</v>
      </c>
      <c r="Q906" s="119">
        <v>-2.2988137087742042</v>
      </c>
      <c r="R906" s="119">
        <v>-8.7369705207245903E-3</v>
      </c>
      <c r="S906" s="119">
        <v>0.59140201082261357</v>
      </c>
      <c r="T906" s="119">
        <v>0.91772140116540235</v>
      </c>
      <c r="U906" s="116">
        <v>-0.26164910805082126</v>
      </c>
      <c r="V906" s="116">
        <v>-0.43133265856107561</v>
      </c>
      <c r="W906" s="88">
        <v>0.38080454406382325</v>
      </c>
      <c r="X906" s="50"/>
      <c r="Y906" s="89">
        <v>905</v>
      </c>
      <c r="Z906" s="116">
        <f>(幕後結果!$AB$2+幕後結果!$AB$4*幕後結果_最佳化!$N1907)*12/3</f>
        <v>-0.45138360238686576</v>
      </c>
      <c r="AA906" s="116">
        <f>(幕後結果!$AC$2+幕後結果!$AC$4*幕後結果_最佳化!$O1907)*12/3</f>
        <v>-2.7973395322134658</v>
      </c>
      <c r="AB906" s="116">
        <f>(幕後結果!$AD$2+幕後結果!$AD$4*幕後結果_最佳化!$P1907)*12/3</f>
        <v>-0.84763009984790527</v>
      </c>
      <c r="AC906" s="116">
        <f>(幕後結果!$AE$2+幕後結果!$AE$4*幕後結果_最佳化!$Q1907)*12/3</f>
        <v>-1.2752363791002219</v>
      </c>
      <c r="AD906" s="116">
        <f>(幕後結果!$AF$2+幕後結果!$AF$4*幕後結果_最佳化!$R1907)*12/3</f>
        <v>-0.4998756634319117</v>
      </c>
      <c r="AE906" s="116">
        <f>(幕後結果!$AG$2+幕後結果!$AG$4*幕後結果_最佳化!$S1907)*12/3</f>
        <v>-1.0702489847008536</v>
      </c>
      <c r="AF906" s="116">
        <f>(幕後結果!$AH$2+幕後結果!$AH$4*幕後結果_最佳化!$T1907)*12/3</f>
        <v>2.0562335051102201</v>
      </c>
      <c r="AG906" s="116">
        <f>(幕後結果!$AI$2+幕後結果!$AI$4*幕後結果_最佳化!$U1907)*12/3</f>
        <v>-1.1784143861735921</v>
      </c>
      <c r="AH906" s="116">
        <f>(幕後結果!$AJ$2+幕後結果!$AJ$4*幕後結果_最佳化!$V1907)*12/3</f>
        <v>-0.61690436364950663</v>
      </c>
      <c r="AI906" s="90">
        <f>(幕後結果!$AK$2+幕後結果!$AK$4*幕後結果_最佳化!$W1907)*12/3</f>
        <v>-0.56068543055088649</v>
      </c>
      <c r="AJ906" s="50"/>
      <c r="AK906" s="50"/>
      <c r="AL906" s="50"/>
      <c r="AM906" s="98">
        <v>905</v>
      </c>
      <c r="AN906" s="116">
        <f t="shared" si="183"/>
        <v>0.1674834534302852</v>
      </c>
      <c r="AO906" s="116">
        <f t="shared" si="184"/>
        <v>5.4352604792072656E-2</v>
      </c>
      <c r="AP906" s="116">
        <f t="shared" si="185"/>
        <v>6.6838071162488896E-2</v>
      </c>
      <c r="AQ906" s="116">
        <f t="shared" si="186"/>
        <v>0.18266655940863638</v>
      </c>
      <c r="AR906" s="116">
        <f t="shared" si="187"/>
        <v>9.8238380840388648E-2</v>
      </c>
      <c r="AS906" s="116">
        <f t="shared" si="188"/>
        <v>0.10434002029752171</v>
      </c>
      <c r="AT906" s="116">
        <f t="shared" si="189"/>
        <v>3.9744180102711059E-2</v>
      </c>
      <c r="AU906" s="116">
        <f t="shared" si="190"/>
        <v>0.10975275272065682</v>
      </c>
      <c r="AV906" s="116">
        <f t="shared" si="191"/>
        <v>8.4974759393052574E-2</v>
      </c>
      <c r="AW906" s="116">
        <f t="shared" si="192"/>
        <v>9.1609217852186009E-2</v>
      </c>
      <c r="AX906" s="116">
        <f t="shared" si="193"/>
        <v>0.99999999999999989</v>
      </c>
      <c r="AY906" s="116">
        <f>SUMPRODUCT(AN906:AW906,幕後結果_最佳化!$Z$1005:$AI$1005)</f>
        <v>7.2561922415183472E-2</v>
      </c>
      <c r="AZ906" s="116">
        <f>(SUMPRODUCT(AN906:AW906,MMULT(AN906:AW906,幕後結果!$AB$9:$AK$18)))*252</f>
        <v>4.8140356628852403E-2</v>
      </c>
      <c r="BA906" s="116">
        <f t="shared" si="194"/>
        <v>0.21940910789858384</v>
      </c>
      <c r="BB906" s="92">
        <f t="shared" si="195"/>
        <v>0.13519002332799204</v>
      </c>
      <c r="BC906" s="50"/>
      <c r="BD906" s="50"/>
    </row>
    <row r="907" spans="1:56">
      <c r="A907" s="85">
        <v>906</v>
      </c>
      <c r="B907" s="116">
        <v>0.10452491619290871</v>
      </c>
      <c r="C907" s="116">
        <v>0.72142346912872624</v>
      </c>
      <c r="D907" s="116">
        <v>2.2171319910369025E-3</v>
      </c>
      <c r="E907" s="116">
        <v>0.83256906333505443</v>
      </c>
      <c r="F907" s="116">
        <v>0.59698911042834446</v>
      </c>
      <c r="G907" s="116">
        <v>6.9985803250220746E-2</v>
      </c>
      <c r="H907" s="116">
        <v>0.84340940402520581</v>
      </c>
      <c r="I907" s="116">
        <v>0.9323384416162368</v>
      </c>
      <c r="J907" s="116">
        <v>0.30118780587996241</v>
      </c>
      <c r="K907" s="94">
        <v>0.84142860109136786</v>
      </c>
      <c r="L907" s="95"/>
      <c r="M907" s="96">
        <v>906</v>
      </c>
      <c r="N907" s="119">
        <v>-1.2561824384490978</v>
      </c>
      <c r="O907" s="119">
        <v>0.58707540985465445</v>
      </c>
      <c r="P907" s="119">
        <v>-2.8454936768268957</v>
      </c>
      <c r="Q907" s="119">
        <v>0.9643671746500927</v>
      </c>
      <c r="R907" s="119">
        <v>0.24556139170143318</v>
      </c>
      <c r="S907" s="119">
        <v>-1.4758967709220372</v>
      </c>
      <c r="T907" s="119">
        <v>1.0085693934767039</v>
      </c>
      <c r="U907" s="116">
        <v>1.4934359182590231</v>
      </c>
      <c r="V907" s="116">
        <v>-0.52098730967847362</v>
      </c>
      <c r="W907" s="88">
        <v>1.0003466103513949</v>
      </c>
      <c r="X907" s="50"/>
      <c r="Y907" s="89">
        <v>906</v>
      </c>
      <c r="Z907" s="116">
        <f>(幕後結果!$AB$2+幕後結果!$AB$4*幕後結果_最佳化!$N1908)*12/3</f>
        <v>-1.6079041299556305</v>
      </c>
      <c r="AA907" s="116">
        <f>(幕後結果!$AC$2+幕後結果!$AC$4*幕後結果_最佳化!$O1908)*12/3</f>
        <v>-0.67802945833504458</v>
      </c>
      <c r="AB907" s="116">
        <f>(幕後結果!$AD$2+幕後結果!$AD$4*幕後結果_最佳化!$P1908)*12/3</f>
        <v>-2.3203844251204231</v>
      </c>
      <c r="AC907" s="116">
        <f>(幕後結果!$AE$2+幕後結果!$AE$4*幕後結果_最佳化!$Q1908)*12/3</f>
        <v>0.94313867523398776</v>
      </c>
      <c r="AD907" s="116">
        <f>(幕後結果!$AF$2+幕後結果!$AF$4*幕後結果_最佳化!$R1908)*12/3</f>
        <v>1.4324540704528516E-3</v>
      </c>
      <c r="AE907" s="116">
        <f>(幕後結果!$AG$2+幕後結果!$AG$4*幕後結果_最佳化!$S1908)*12/3</f>
        <v>-0.83231600876992273</v>
      </c>
      <c r="AF907" s="116">
        <f>(幕後結果!$AH$2+幕後結果!$AH$4*幕後結果_最佳化!$T1908)*12/3</f>
        <v>1.623177075386357</v>
      </c>
      <c r="AG907" s="116">
        <f>(幕後結果!$AI$2+幕後結果!$AI$4*幕後結果_最佳化!$U1908)*12/3</f>
        <v>0.19062177477160924</v>
      </c>
      <c r="AH907" s="116">
        <f>(幕後結果!$AJ$2+幕後結果!$AJ$4*幕後結果_最佳化!$V1908)*12/3</f>
        <v>-0.17913428503984105</v>
      </c>
      <c r="AI907" s="90">
        <f>(幕後結果!$AK$2+幕後結果!$AK$4*幕後結果_最佳化!$W1908)*12/3</f>
        <v>-0.15519312413731395</v>
      </c>
      <c r="AJ907" s="50"/>
      <c r="AK907" s="50"/>
      <c r="AL907" s="50"/>
      <c r="AM907" s="98">
        <v>906</v>
      </c>
      <c r="AN907" s="116">
        <f t="shared" si="183"/>
        <v>6.4609656918492089E-2</v>
      </c>
      <c r="AO907" s="116">
        <f t="shared" si="184"/>
        <v>1.671025547710381E-3</v>
      </c>
      <c r="AP907" s="116">
        <f t="shared" si="185"/>
        <v>7.5843312997134612E-3</v>
      </c>
      <c r="AQ907" s="116">
        <f t="shared" si="186"/>
        <v>7.6249493909385874E-2</v>
      </c>
      <c r="AR907" s="116">
        <f t="shared" si="187"/>
        <v>6.345015473443491E-2</v>
      </c>
      <c r="AS907" s="116">
        <f t="shared" si="188"/>
        <v>0.21504342275256613</v>
      </c>
      <c r="AT907" s="116">
        <f t="shared" si="189"/>
        <v>0.16015818506803539</v>
      </c>
      <c r="AU907" s="116">
        <f t="shared" si="190"/>
        <v>0.11678957081720535</v>
      </c>
      <c r="AV907" s="116">
        <f t="shared" si="191"/>
        <v>9.5373348385192055E-2</v>
      </c>
      <c r="AW907" s="116">
        <f t="shared" si="192"/>
        <v>0.19907081056726453</v>
      </c>
      <c r="AX907" s="116">
        <f t="shared" si="193"/>
        <v>1.0000000000000002</v>
      </c>
      <c r="AY907" s="116">
        <f>SUMPRODUCT(AN907:AW907,幕後結果_最佳化!$Z$1005:$AI$1005)</f>
        <v>0.15486224919960415</v>
      </c>
      <c r="AZ907" s="116">
        <f>(SUMPRODUCT(AN907:AW907,MMULT(AN907:AW907,幕後結果!$AB$9:$AK$18)))*252</f>
        <v>4.5725537128533403E-2</v>
      </c>
      <c r="BA907" s="116">
        <f t="shared" si="194"/>
        <v>0.21383530374691032</v>
      </c>
      <c r="BB907" s="92">
        <f t="shared" si="195"/>
        <v>0.52359104057073591</v>
      </c>
      <c r="BC907" s="50"/>
      <c r="BD907" s="50"/>
    </row>
    <row r="908" spans="1:56">
      <c r="A908" s="85">
        <v>907</v>
      </c>
      <c r="B908" s="116">
        <v>0.79306645915658702</v>
      </c>
      <c r="C908" s="116">
        <v>0.71582771745319373</v>
      </c>
      <c r="D908" s="116">
        <v>0.11367001118846276</v>
      </c>
      <c r="E908" s="116">
        <v>0.7105665058019881</v>
      </c>
      <c r="F908" s="116">
        <v>0.41559868628119667</v>
      </c>
      <c r="G908" s="116">
        <v>7.5579148128610552E-2</v>
      </c>
      <c r="H908" s="116">
        <v>0.39099192076968325</v>
      </c>
      <c r="I908" s="116">
        <v>0.62870739685651578</v>
      </c>
      <c r="J908" s="116">
        <v>0.34498295088288322</v>
      </c>
      <c r="K908" s="94">
        <v>0.42493418748403666</v>
      </c>
      <c r="L908" s="95"/>
      <c r="M908" s="96">
        <v>907</v>
      </c>
      <c r="N908" s="119">
        <v>0.81710735225660469</v>
      </c>
      <c r="O908" s="119">
        <v>0.57049123528001855</v>
      </c>
      <c r="P908" s="119">
        <v>-1.2072392405745054</v>
      </c>
      <c r="Q908" s="119">
        <v>0.55504045692846726</v>
      </c>
      <c r="R908" s="119">
        <v>-0.21316614652820223</v>
      </c>
      <c r="S908" s="119">
        <v>-1.4354521434531158</v>
      </c>
      <c r="T908" s="119">
        <v>-0.27673467879635366</v>
      </c>
      <c r="U908" s="116">
        <v>0.3284317947696076</v>
      </c>
      <c r="V908" s="116">
        <v>-0.39890134004102262</v>
      </c>
      <c r="W908" s="88">
        <v>-0.18928637308593016</v>
      </c>
      <c r="X908" s="50"/>
      <c r="Y908" s="89">
        <v>907</v>
      </c>
      <c r="Z908" s="116">
        <f>(幕後結果!$AB$2+幕後結果!$AB$4*幕後結果_最佳化!$N1909)*12/3</f>
        <v>0.96618963255614077</v>
      </c>
      <c r="AA908" s="116">
        <f>(幕後結果!$AC$2+幕後結果!$AC$4*幕後結果_最佳化!$O1909)*12/3</f>
        <v>-0.5207457239762201</v>
      </c>
      <c r="AB908" s="116">
        <f>(幕後結果!$AD$2+幕後結果!$AD$4*幕後結果_最佳化!$P1909)*12/3</f>
        <v>-0.27899443437132754</v>
      </c>
      <c r="AC908" s="116">
        <f>(幕後結果!$AE$2+幕後結果!$AE$4*幕後結果_最佳化!$Q1909)*12/3</f>
        <v>1.1531374591430463</v>
      </c>
      <c r="AD908" s="116">
        <f>(幕後結果!$AF$2+幕後結果!$AF$4*幕後結果_最佳化!$R1909)*12/3</f>
        <v>-0.2631733844979367</v>
      </c>
      <c r="AE908" s="116">
        <f>(幕後結果!$AG$2+幕後結果!$AG$4*幕後結果_最佳化!$S1909)*12/3</f>
        <v>-0.33300720502874015</v>
      </c>
      <c r="AF908" s="116">
        <f>(幕後結果!$AH$2+幕後結果!$AH$4*幕後結果_最佳化!$T1909)*12/3</f>
        <v>0.96940088541663316</v>
      </c>
      <c r="AG908" s="116">
        <f>(幕後結果!$AI$2+幕後結果!$AI$4*幕後結果_最佳化!$U1909)*12/3</f>
        <v>-0.18797908953331255</v>
      </c>
      <c r="AH908" s="116">
        <f>(幕後結果!$AJ$2+幕後結果!$AJ$4*幕後結果_最佳化!$V1909)*12/3</f>
        <v>5.1547450155445297E-2</v>
      </c>
      <c r="AI908" s="90">
        <f>(幕後結果!$AK$2+幕後結果!$AK$4*幕後結果_最佳化!$W1909)*12/3</f>
        <v>-0.4086360318387709</v>
      </c>
      <c r="AJ908" s="50"/>
      <c r="AK908" s="50"/>
      <c r="AL908" s="50"/>
      <c r="AM908" s="98">
        <v>907</v>
      </c>
      <c r="AN908" s="116">
        <f t="shared" si="183"/>
        <v>0.11254204154155133</v>
      </c>
      <c r="AO908" s="116">
        <f t="shared" si="184"/>
        <v>0.21785301829778275</v>
      </c>
      <c r="AP908" s="116">
        <f t="shared" si="185"/>
        <v>0.1702671640191267</v>
      </c>
      <c r="AQ908" s="116">
        <f t="shared" si="186"/>
        <v>6.8638105682358175E-2</v>
      </c>
      <c r="AR908" s="116">
        <f t="shared" si="187"/>
        <v>1.6343295088112709E-2</v>
      </c>
      <c r="AS908" s="116">
        <f t="shared" si="188"/>
        <v>0.15762053812773655</v>
      </c>
      <c r="AT908" s="116">
        <f t="shared" si="189"/>
        <v>5.0416881021330448E-2</v>
      </c>
      <c r="AU908" s="116">
        <f t="shared" si="190"/>
        <v>0.14651986074897447</v>
      </c>
      <c r="AV908" s="116">
        <f t="shared" si="191"/>
        <v>1.5088161933344354E-2</v>
      </c>
      <c r="AW908" s="116">
        <f t="shared" si="192"/>
        <v>4.4710933539682245E-2</v>
      </c>
      <c r="AX908" s="116">
        <f t="shared" si="193"/>
        <v>0.99999999999999989</v>
      </c>
      <c r="AY908" s="116">
        <f>SUMPRODUCT(AN908:AW908,幕後結果_最佳化!$Z$1005:$AI$1005)</f>
        <v>-0.1856873471038008</v>
      </c>
      <c r="AZ908" s="116">
        <f>(SUMPRODUCT(AN908:AW908,MMULT(AN908:AW908,幕後結果!$AB$9:$AK$18)))*252</f>
        <v>6.3902776107103182E-2</v>
      </c>
      <c r="BA908" s="116">
        <f t="shared" si="194"/>
        <v>0.25278998419063836</v>
      </c>
      <c r="BB908" s="92">
        <f t="shared" si="195"/>
        <v>-0.90425792713137931</v>
      </c>
      <c r="BC908" s="50"/>
      <c r="BD908" s="50"/>
    </row>
    <row r="909" spans="1:56">
      <c r="A909" s="85">
        <v>908</v>
      </c>
      <c r="B909" s="116">
        <v>0.75310477828450373</v>
      </c>
      <c r="C909" s="116">
        <v>0.92709325498164574</v>
      </c>
      <c r="D909" s="116">
        <v>0.84637174108202062</v>
      </c>
      <c r="E909" s="116">
        <v>0.79265742676988094</v>
      </c>
      <c r="F909" s="116">
        <v>6.3446288815894647E-2</v>
      </c>
      <c r="G909" s="116">
        <v>0.91212542005797648</v>
      </c>
      <c r="H909" s="116">
        <v>0.39298069177981354</v>
      </c>
      <c r="I909" s="116">
        <v>5.7978731996592314E-2</v>
      </c>
      <c r="J909" s="116">
        <v>0.10382758574552065</v>
      </c>
      <c r="K909" s="94">
        <v>0.16639177517753567</v>
      </c>
      <c r="L909" s="95"/>
      <c r="M909" s="96">
        <v>908</v>
      </c>
      <c r="N909" s="119">
        <v>0.68429256105706238</v>
      </c>
      <c r="O909" s="119">
        <v>1.4544792218573994</v>
      </c>
      <c r="P909" s="119">
        <v>1.0209956116387544</v>
      </c>
      <c r="Q909" s="119">
        <v>0.81567656397922184</v>
      </c>
      <c r="R909" s="119">
        <v>-1.5264711194105725</v>
      </c>
      <c r="S909" s="119">
        <v>1.3539599361960168</v>
      </c>
      <c r="T909" s="119">
        <v>-0.27155866806760437</v>
      </c>
      <c r="U909" s="116">
        <v>-1.5719701933560304</v>
      </c>
      <c r="V909" s="116">
        <v>-1.26003933861435</v>
      </c>
      <c r="W909" s="88">
        <v>-0.96852237421631548</v>
      </c>
      <c r="X909" s="50"/>
      <c r="Y909" s="89">
        <v>908</v>
      </c>
      <c r="Z909" s="116">
        <f>(幕後結果!$AB$2+幕後結果!$AB$4*幕後結果_最佳化!$N1910)*12/3</f>
        <v>0.8012933758299271</v>
      </c>
      <c r="AA909" s="116">
        <f>(幕後結果!$AC$2+幕後結果!$AC$4*幕後結果_最佳化!$O1910)*12/3</f>
        <v>0.68591456582859711</v>
      </c>
      <c r="AB909" s="116">
        <f>(幕後結果!$AD$2+幕後結果!$AD$4*幕後結果_最佳化!$P1910)*12/3</f>
        <v>1.7003158549074502</v>
      </c>
      <c r="AC909" s="116">
        <f>(幕後結果!$AE$2+幕後結果!$AE$4*幕後結果_最佳化!$Q1910)*12/3</f>
        <v>2.0124574932209471</v>
      </c>
      <c r="AD909" s="116">
        <f>(幕後結果!$AF$2+幕後結果!$AF$4*幕後結果_最佳化!$R1910)*12/3</f>
        <v>-0.80591376169719087</v>
      </c>
      <c r="AE909" s="116">
        <f>(幕後結果!$AG$2+幕後結果!$AG$4*幕後結果_最佳化!$S1910)*12/3</f>
        <v>2.3284883841530934</v>
      </c>
      <c r="AF909" s="116">
        <f>(幕後結果!$AH$2+幕後結果!$AH$4*幕後結果_最佳化!$T1910)*12/3</f>
        <v>0.66035769103784958</v>
      </c>
      <c r="AG909" s="116">
        <f>(幕後結果!$AI$2+幕後結果!$AI$4*幕後結果_最佳化!$U1910)*12/3</f>
        <v>-2.6042565152776262</v>
      </c>
      <c r="AH909" s="116">
        <f>(幕後結果!$AJ$2+幕後結果!$AJ$4*幕後結果_最佳化!$V1910)*12/3</f>
        <v>-0.38114902924562138</v>
      </c>
      <c r="AI909" s="90">
        <f>(幕後結果!$AK$2+幕後結果!$AK$4*幕後結果_最佳化!$W1910)*12/3</f>
        <v>-0.74370805710936982</v>
      </c>
      <c r="AJ909" s="50"/>
      <c r="AK909" s="50"/>
      <c r="AL909" s="50"/>
      <c r="AM909" s="98">
        <v>908</v>
      </c>
      <c r="AN909" s="116">
        <f t="shared" si="183"/>
        <v>2.8962193296735297E-2</v>
      </c>
      <c r="AO909" s="116">
        <f t="shared" si="184"/>
        <v>6.5285891797708773E-2</v>
      </c>
      <c r="AP909" s="116">
        <f t="shared" si="185"/>
        <v>2.7265172399503559E-2</v>
      </c>
      <c r="AQ909" s="116">
        <f t="shared" si="186"/>
        <v>0.13116913007097605</v>
      </c>
      <c r="AR909" s="116">
        <f t="shared" si="187"/>
        <v>0.21270389154194305</v>
      </c>
      <c r="AS909" s="116">
        <f t="shared" si="188"/>
        <v>6.5076325820083075E-2</v>
      </c>
      <c r="AT909" s="116">
        <f t="shared" si="189"/>
        <v>0.17753132490526186</v>
      </c>
      <c r="AU909" s="116">
        <f t="shared" si="190"/>
        <v>0.1136338001206809</v>
      </c>
      <c r="AV909" s="116">
        <f t="shared" si="191"/>
        <v>0.11845436513941879</v>
      </c>
      <c r="AW909" s="116">
        <f t="shared" si="192"/>
        <v>5.9917904907688627E-2</v>
      </c>
      <c r="AX909" s="116">
        <f t="shared" si="193"/>
        <v>0.99999999999999989</v>
      </c>
      <c r="AY909" s="116">
        <f>SUMPRODUCT(AN909:AW909,幕後結果_最佳化!$Z$1005:$AI$1005)</f>
        <v>0.15063178495769741</v>
      </c>
      <c r="AZ909" s="116">
        <f>(SUMPRODUCT(AN909:AW909,MMULT(AN909:AW909,幕後結果!$AB$9:$AK$18)))*252</f>
        <v>3.959579623834375E-2</v>
      </c>
      <c r="BA909" s="116">
        <f t="shared" si="194"/>
        <v>0.19898692479241883</v>
      </c>
      <c r="BB909" s="92">
        <f t="shared" si="195"/>
        <v>0.54140132609256686</v>
      </c>
      <c r="BC909" s="50"/>
      <c r="BD909" s="50"/>
    </row>
    <row r="910" spans="1:56">
      <c r="A910" s="85">
        <v>909</v>
      </c>
      <c r="B910" s="116">
        <v>5.0352554520550319E-2</v>
      </c>
      <c r="C910" s="116">
        <v>0.99135791355147718</v>
      </c>
      <c r="D910" s="116">
        <v>0.42725897354143361</v>
      </c>
      <c r="E910" s="116">
        <v>0.10517803580000051</v>
      </c>
      <c r="F910" s="116">
        <v>3.3663217119667577E-2</v>
      </c>
      <c r="G910" s="116">
        <v>0.50708490556657049</v>
      </c>
      <c r="H910" s="116">
        <v>0.48950576902191134</v>
      </c>
      <c r="I910" s="116">
        <v>0.97630995131750686</v>
      </c>
      <c r="J910" s="116">
        <v>0.55562578602871615</v>
      </c>
      <c r="K910" s="94">
        <v>0.89607396606593137</v>
      </c>
      <c r="L910" s="95"/>
      <c r="M910" s="96">
        <v>909</v>
      </c>
      <c r="N910" s="119">
        <v>-1.6414448368858121</v>
      </c>
      <c r="O910" s="119">
        <v>2.3806063112752045</v>
      </c>
      <c r="P910" s="119">
        <v>-0.18335695637882693</v>
      </c>
      <c r="Q910" s="119">
        <v>-1.2525869361779125</v>
      </c>
      <c r="R910" s="119">
        <v>-1.8294886756588711</v>
      </c>
      <c r="S910" s="119">
        <v>1.7760158233134038E-2</v>
      </c>
      <c r="T910" s="119">
        <v>-2.6308170509592717E-2</v>
      </c>
      <c r="U910" s="116">
        <v>1.982886603696</v>
      </c>
      <c r="V910" s="116">
        <v>0.1398880692672578</v>
      </c>
      <c r="W910" s="88">
        <v>1.2594936902392933</v>
      </c>
      <c r="X910" s="50"/>
      <c r="Y910" s="89">
        <v>909</v>
      </c>
      <c r="Z910" s="116">
        <f>(幕後結果!$AB$2+幕後結果!$AB$4*幕後結果_最佳化!$N1911)*12/3</f>
        <v>-2.0862268136402475</v>
      </c>
      <c r="AA910" s="116">
        <f>(幕後結果!$AC$2+幕後結果!$AC$4*幕後結果_最佳化!$O1911)*12/3</f>
        <v>1.76011337004329</v>
      </c>
      <c r="AB910" s="116">
        <f>(幕後結果!$AD$2+幕後結果!$AD$4*幕後結果_最佳化!$P1911)*12/3</f>
        <v>5.1006169388677802E-2</v>
      </c>
      <c r="AC910" s="116">
        <f>(幕後結果!$AE$2+幕後結果!$AE$4*幕後結果_最佳化!$Q1911)*12/3</f>
        <v>0.25044777872094293</v>
      </c>
      <c r="AD910" s="116">
        <f>(幕後結果!$AF$2+幕後結果!$AF$4*幕後結果_最佳化!$R1911)*12/3</f>
        <v>-1.1076522521956678</v>
      </c>
      <c r="AE910" s="116">
        <f>(幕後結果!$AG$2+幕後結果!$AG$4*幕後結果_最佳化!$S1911)*12/3</f>
        <v>-0.29500518060719494</v>
      </c>
      <c r="AF910" s="116">
        <f>(幕後結果!$AH$2+幕後結果!$AH$4*幕後結果_最佳化!$T1911)*12/3</f>
        <v>0.44832475689144458</v>
      </c>
      <c r="AG910" s="116">
        <f>(幕後結果!$AI$2+幕後結果!$AI$4*幕後結果_最佳化!$U1911)*12/3</f>
        <v>0.19661082638692573</v>
      </c>
      <c r="AH910" s="116">
        <f>(幕後結果!$AJ$2+幕後結果!$AJ$4*幕後結果_最佳化!$V1911)*12/3</f>
        <v>0.67806070186069201</v>
      </c>
      <c r="AI910" s="90">
        <f>(幕後結果!$AK$2+幕後結果!$AK$4*幕後結果_最佳化!$W1911)*12/3</f>
        <v>-0.27275900685678067</v>
      </c>
      <c r="AJ910" s="50"/>
      <c r="AK910" s="50"/>
      <c r="AL910" s="50"/>
      <c r="AM910" s="98">
        <v>909</v>
      </c>
      <c r="AN910" s="116">
        <f t="shared" si="183"/>
        <v>0.15320155105372654</v>
      </c>
      <c r="AO910" s="116">
        <f t="shared" si="184"/>
        <v>1.4901517437348891E-2</v>
      </c>
      <c r="AP910" s="116">
        <f t="shared" si="185"/>
        <v>8.7669751535095805E-2</v>
      </c>
      <c r="AQ910" s="116">
        <f t="shared" si="186"/>
        <v>8.4890770163442056E-2</v>
      </c>
      <c r="AR910" s="116">
        <f t="shared" si="187"/>
        <v>0.19239270980811266</v>
      </c>
      <c r="AS910" s="116">
        <f t="shared" si="188"/>
        <v>0.13434363590205184</v>
      </c>
      <c r="AT910" s="116">
        <f t="shared" si="189"/>
        <v>0.19653721811402888</v>
      </c>
      <c r="AU910" s="116">
        <f t="shared" si="190"/>
        <v>8.2423854275524341E-3</v>
      </c>
      <c r="AV910" s="116">
        <f t="shared" si="191"/>
        <v>6.3993202167890006E-2</v>
      </c>
      <c r="AW910" s="116">
        <f t="shared" si="192"/>
        <v>6.3827258390750916E-2</v>
      </c>
      <c r="AX910" s="116">
        <f t="shared" si="193"/>
        <v>1</v>
      </c>
      <c r="AY910" s="116">
        <f>SUMPRODUCT(AN910:AW910,幕後結果_最佳化!$Z$1005:$AI$1005)</f>
        <v>0.32799116753562813</v>
      </c>
      <c r="AZ910" s="116">
        <f>(SUMPRODUCT(AN910:AW910,MMULT(AN910:AW910,幕後結果!$AB$9:$AK$18)))*252</f>
        <v>4.438786525223723E-2</v>
      </c>
      <c r="BA910" s="116">
        <f t="shared" si="194"/>
        <v>0.21068427860720226</v>
      </c>
      <c r="BB910" s="92">
        <f t="shared" si="195"/>
        <v>1.3531677324018532</v>
      </c>
      <c r="BC910" s="50"/>
      <c r="BD910" s="50"/>
    </row>
    <row r="911" spans="1:56">
      <c r="A911" s="85">
        <v>910</v>
      </c>
      <c r="B911" s="116">
        <v>9.5176762056137898E-2</v>
      </c>
      <c r="C911" s="116">
        <v>0.77318079231145598</v>
      </c>
      <c r="D911" s="116">
        <v>0.98277809177074138</v>
      </c>
      <c r="E911" s="116">
        <v>0.26025968713136738</v>
      </c>
      <c r="F911" s="116">
        <v>8.2808726789959319E-2</v>
      </c>
      <c r="G911" s="116">
        <v>0.53251821801232335</v>
      </c>
      <c r="H911" s="116">
        <v>0.2436921245207968</v>
      </c>
      <c r="I911" s="116">
        <v>0.44398580801511023</v>
      </c>
      <c r="J911" s="116">
        <v>0.63517725074852271</v>
      </c>
      <c r="K911" s="94">
        <v>0.28166852772204432</v>
      </c>
      <c r="L911" s="95"/>
      <c r="M911" s="96">
        <v>910</v>
      </c>
      <c r="N911" s="119">
        <v>-1.3095340129434654</v>
      </c>
      <c r="O911" s="119">
        <v>0.74936304995005387</v>
      </c>
      <c r="P911" s="119">
        <v>2.1148373015823858</v>
      </c>
      <c r="Q911" s="119">
        <v>-0.64254501036991085</v>
      </c>
      <c r="R911" s="119">
        <v>-1.3864240609754157</v>
      </c>
      <c r="S911" s="119">
        <v>8.1601555923243654E-2</v>
      </c>
      <c r="T911" s="119">
        <v>-0.69447519874283115</v>
      </c>
      <c r="U911" s="116">
        <v>-0.14087129907219526</v>
      </c>
      <c r="V911" s="116">
        <v>0.34559713618014559</v>
      </c>
      <c r="W911" s="88">
        <v>-0.57789197233200496</v>
      </c>
      <c r="X911" s="50"/>
      <c r="Y911" s="89">
        <v>910</v>
      </c>
      <c r="Z911" s="116">
        <f>(幕後結果!$AB$2+幕後結果!$AB$4*幕後結果_最佳化!$N1912)*12/3</f>
        <v>-1.6741427984436417</v>
      </c>
      <c r="AA911" s="116">
        <f>(幕後結果!$AC$2+幕後結果!$AC$4*幕後結果_最佳化!$O1912)*12/3</f>
        <v>-0.45902071050036836</v>
      </c>
      <c r="AB911" s="116">
        <f>(幕後結果!$AD$2+幕後結果!$AD$4*幕後結果_最佳化!$P1912)*12/3</f>
        <v>1.9754053975067005</v>
      </c>
      <c r="AC911" s="116">
        <f>(幕後結果!$AE$2+幕後結果!$AE$4*幕後結果_最佳化!$Q1912)*12/3</f>
        <v>0.97211854786946583</v>
      </c>
      <c r="AD911" s="116">
        <f>(幕後結果!$AF$2+幕後結果!$AF$4*幕後結果_最佳化!$R1912)*12/3</f>
        <v>-0.72755963685231284</v>
      </c>
      <c r="AE911" s="116">
        <f>(幕後結果!$AG$2+幕後結果!$AG$4*幕後結果_最佳化!$S1912)*12/3</f>
        <v>0.20641313308837902</v>
      </c>
      <c r="AF911" s="116">
        <f>(幕後結果!$AH$2+幕後結果!$AH$4*幕後結果_最佳化!$T1912)*12/3</f>
        <v>0.13722791733437334</v>
      </c>
      <c r="AG911" s="116">
        <f>(幕後結果!$AI$2+幕後結果!$AI$4*幕後結果_最佳化!$U1912)*12/3</f>
        <v>-1.9518508672004371</v>
      </c>
      <c r="AH911" s="116">
        <f>(幕後結果!$AJ$2+幕後結果!$AJ$4*幕後結果_最佳化!$V1912)*12/3</f>
        <v>0.29343584537534684</v>
      </c>
      <c r="AI911" s="90">
        <f>(幕後結果!$AK$2+幕後結果!$AK$4*幕後結果_最佳化!$W1912)*12/3</f>
        <v>-1.1862131505003275</v>
      </c>
      <c r="AJ911" s="50"/>
      <c r="AK911" s="50"/>
      <c r="AL911" s="50"/>
      <c r="AM911" s="98">
        <v>910</v>
      </c>
      <c r="AN911" s="116">
        <f t="shared" si="183"/>
        <v>0.13906002266291273</v>
      </c>
      <c r="AO911" s="116">
        <f t="shared" si="184"/>
        <v>0.17932288602952803</v>
      </c>
      <c r="AP911" s="116">
        <f t="shared" si="185"/>
        <v>3.213554071548945E-2</v>
      </c>
      <c r="AQ911" s="116">
        <f t="shared" si="186"/>
        <v>4.6385655912770413E-2</v>
      </c>
      <c r="AR911" s="116">
        <f t="shared" si="187"/>
        <v>8.0089653016518783E-2</v>
      </c>
      <c r="AS911" s="116">
        <f t="shared" si="188"/>
        <v>0.16636427106238846</v>
      </c>
      <c r="AT911" s="116">
        <f t="shared" si="189"/>
        <v>5.7017264418868507E-2</v>
      </c>
      <c r="AU911" s="116">
        <f t="shared" si="190"/>
        <v>3.5682544066937764E-2</v>
      </c>
      <c r="AV911" s="116">
        <f t="shared" si="191"/>
        <v>0.10664980601227361</v>
      </c>
      <c r="AW911" s="116">
        <f t="shared" si="192"/>
        <v>0.15729235610231226</v>
      </c>
      <c r="AX911" s="116">
        <f t="shared" si="193"/>
        <v>1</v>
      </c>
      <c r="AY911" s="116">
        <f>SUMPRODUCT(AN911:AW911,幕後結果_最佳化!$Z$1005:$AI$1005)</f>
        <v>-0.1516648608280699</v>
      </c>
      <c r="AZ911" s="116">
        <f>(SUMPRODUCT(AN911:AW911,MMULT(AN911:AW911,幕後結果!$AB$9:$AK$18)))*252</f>
        <v>5.4768358601260982E-2</v>
      </c>
      <c r="BA911" s="116">
        <f t="shared" si="194"/>
        <v>0.23402640577776898</v>
      </c>
      <c r="BB911" s="92">
        <f t="shared" si="195"/>
        <v>-0.83137994698268503</v>
      </c>
      <c r="BC911" s="50"/>
      <c r="BD911" s="50"/>
    </row>
    <row r="912" spans="1:56">
      <c r="A912" s="85">
        <v>911</v>
      </c>
      <c r="B912" s="116">
        <v>0.11994796011043074</v>
      </c>
      <c r="C912" s="116">
        <v>0.7015497092292966</v>
      </c>
      <c r="D912" s="116">
        <v>9.1401442329317018E-2</v>
      </c>
      <c r="E912" s="116">
        <v>9.500495787919272E-2</v>
      </c>
      <c r="F912" s="116">
        <v>0.51384277211191054</v>
      </c>
      <c r="G912" s="116">
        <v>0.81659492580076942</v>
      </c>
      <c r="H912" s="116">
        <v>0.44039302094621213</v>
      </c>
      <c r="I912" s="116">
        <v>0.20885928184680425</v>
      </c>
      <c r="J912" s="116">
        <v>0.85342351334177735</v>
      </c>
      <c r="K912" s="94">
        <v>1.1367138962816492E-2</v>
      </c>
      <c r="L912" s="95"/>
      <c r="M912" s="96">
        <v>911</v>
      </c>
      <c r="N912" s="119">
        <v>-1.175246978625746</v>
      </c>
      <c r="O912" s="119">
        <v>0.5288628689013628</v>
      </c>
      <c r="P912" s="119">
        <v>-1.3321744062684888</v>
      </c>
      <c r="Q912" s="119">
        <v>-1.3105497793728271</v>
      </c>
      <c r="R912" s="119">
        <v>3.4705649772219078E-2</v>
      </c>
      <c r="S912" s="119">
        <v>0.90246454307646218</v>
      </c>
      <c r="T912" s="119">
        <v>-0.14997284193671223</v>
      </c>
      <c r="U912" s="116">
        <v>-0.81038564832912896</v>
      </c>
      <c r="V912" s="116">
        <v>1.0512299880930605</v>
      </c>
      <c r="W912" s="88">
        <v>-2.2778707757875472</v>
      </c>
      <c r="X912" s="50"/>
      <c r="Y912" s="89">
        <v>911</v>
      </c>
      <c r="Z912" s="116">
        <f>(幕後結果!$AB$2+幕後結果!$AB$4*幕後結果_最佳化!$N1913)*12/3</f>
        <v>-1.5074186776897418</v>
      </c>
      <c r="AA912" s="116">
        <f>(幕後結果!$AC$2+幕後結果!$AC$4*幕後結果_最佳化!$O1913)*12/3</f>
        <v>-0.75121850168097437</v>
      </c>
      <c r="AB912" s="116">
        <f>(幕後結果!$AD$2+幕後結果!$AD$4*幕後結果_最佳化!$P1913)*12/3</f>
        <v>-0.99146873187840978</v>
      </c>
      <c r="AC912" s="116">
        <f>(幕後結果!$AE$2+幕後結果!$AE$4*幕後結果_最佳化!$Q1913)*12/3</f>
        <v>-0.35503084561894194</v>
      </c>
      <c r="AD912" s="116">
        <f>(幕後結果!$AF$2+幕後結果!$AF$4*幕後結果_最佳化!$R1913)*12/3</f>
        <v>-0.19177407536865596</v>
      </c>
      <c r="AE912" s="116">
        <f>(幕後結果!$AG$2+幕後結果!$AG$4*幕後結果_最佳化!$S1913)*12/3</f>
        <v>-8.9259733837023958E-2</v>
      </c>
      <c r="AF912" s="116">
        <f>(幕後結果!$AH$2+幕後結果!$AH$4*幕後結果_最佳化!$T1913)*12/3</f>
        <v>0.75825108606346781</v>
      </c>
      <c r="AG912" s="116">
        <f>(幕後結果!$AI$2+幕後結果!$AI$4*幕後結果_最佳化!$U1913)*12/3</f>
        <v>-2.3275555982043699</v>
      </c>
      <c r="AH912" s="116">
        <f>(幕後結果!$AJ$2+幕後結果!$AJ$4*幕後結果_最佳化!$V1913)*12/3</f>
        <v>0.47788541069219265</v>
      </c>
      <c r="AI912" s="90">
        <f>(幕後結果!$AK$2+幕後結果!$AK$4*幕後結果_最佳化!$W1913)*12/3</f>
        <v>-1.6557752259246001</v>
      </c>
      <c r="AJ912" s="50"/>
      <c r="AK912" s="50"/>
      <c r="AL912" s="50"/>
      <c r="AM912" s="98">
        <v>911</v>
      </c>
      <c r="AN912" s="116">
        <f t="shared" si="183"/>
        <v>8.1900002197398375E-2</v>
      </c>
      <c r="AO912" s="116">
        <f t="shared" si="184"/>
        <v>9.464907986977121E-2</v>
      </c>
      <c r="AP912" s="116">
        <f t="shared" si="185"/>
        <v>0.16969587462958635</v>
      </c>
      <c r="AQ912" s="116">
        <f t="shared" si="186"/>
        <v>2.3889857904289317E-2</v>
      </c>
      <c r="AR912" s="116">
        <f t="shared" si="187"/>
        <v>6.7275781176661345E-2</v>
      </c>
      <c r="AS912" s="116">
        <f t="shared" si="188"/>
        <v>0.14381791435927546</v>
      </c>
      <c r="AT912" s="116">
        <f t="shared" si="189"/>
        <v>0.12953172797117773</v>
      </c>
      <c r="AU912" s="116">
        <f t="shared" si="190"/>
        <v>8.9016436548069039E-2</v>
      </c>
      <c r="AV912" s="116">
        <f t="shared" si="191"/>
        <v>0.17103431074369968</v>
      </c>
      <c r="AW912" s="116">
        <f t="shared" si="192"/>
        <v>2.918901460007137E-2</v>
      </c>
      <c r="AX912" s="116">
        <f t="shared" si="193"/>
        <v>0.99999999999999989</v>
      </c>
      <c r="AY912" s="116">
        <f>SUMPRODUCT(AN912:AW912,幕後結果_最佳化!$Z$1005:$AI$1005)</f>
        <v>9.880332920070721E-2</v>
      </c>
      <c r="AZ912" s="116">
        <f>(SUMPRODUCT(AN912:AW912,MMULT(AN912:AW912,幕後結果!$AB$9:$AK$18)))*252</f>
        <v>4.9965126232075996E-2</v>
      </c>
      <c r="BA912" s="116">
        <f t="shared" si="194"/>
        <v>0.22352880403222308</v>
      </c>
      <c r="BB912" s="92">
        <f t="shared" si="195"/>
        <v>0.250094521118846</v>
      </c>
      <c r="BC912" s="50"/>
      <c r="BD912" s="50"/>
    </row>
    <row r="913" spans="1:56">
      <c r="A913" s="85">
        <v>912</v>
      </c>
      <c r="B913" s="116">
        <v>0.78643417738788801</v>
      </c>
      <c r="C913" s="116">
        <v>0.57250856069357892</v>
      </c>
      <c r="D913" s="116">
        <v>0.54096536662573813</v>
      </c>
      <c r="E913" s="116">
        <v>0.34921704356489336</v>
      </c>
      <c r="F913" s="116">
        <v>0.69821897844635705</v>
      </c>
      <c r="G913" s="116">
        <v>1.4424523055985183E-2</v>
      </c>
      <c r="H913" s="116">
        <v>0.66351768902770103</v>
      </c>
      <c r="I913" s="116">
        <v>0.61656279704164518</v>
      </c>
      <c r="J913" s="116">
        <v>0.59939549798349678</v>
      </c>
      <c r="K913" s="94">
        <v>0.2930953049088818</v>
      </c>
      <c r="L913" s="95"/>
      <c r="M913" s="96">
        <v>912</v>
      </c>
      <c r="N913" s="119">
        <v>0.79410957273087257</v>
      </c>
      <c r="O913" s="119">
        <v>0.18276440527492777</v>
      </c>
      <c r="P913" s="119">
        <v>0.10286607034805884</v>
      </c>
      <c r="Q913" s="119">
        <v>-0.38743514825353137</v>
      </c>
      <c r="R913" s="119">
        <v>0.51928495538306185</v>
      </c>
      <c r="S913" s="119">
        <v>-2.1855431449187104</v>
      </c>
      <c r="T913" s="119">
        <v>0.4220827451567345</v>
      </c>
      <c r="U913" s="116">
        <v>0.29646576772342531</v>
      </c>
      <c r="V913" s="116">
        <v>0.25178273362463377</v>
      </c>
      <c r="W913" s="88">
        <v>-0.54436458715588754</v>
      </c>
      <c r="X913" s="50"/>
      <c r="Y913" s="89">
        <v>912</v>
      </c>
      <c r="Z913" s="116">
        <f>(幕後結果!$AB$2+幕後結果!$AB$4*幕後結果_最佳化!$N1914)*12/3</f>
        <v>0.93763673025845551</v>
      </c>
      <c r="AA913" s="116">
        <f>(幕後結果!$AC$2+幕後結果!$AC$4*幕後結果_最佳化!$O1914)*12/3</f>
        <v>-1.057059735527599</v>
      </c>
      <c r="AB913" s="116">
        <f>(幕後結果!$AD$2+幕後結果!$AD$4*幕後結果_最佳化!$P1914)*12/3</f>
        <v>0.80917934610728048</v>
      </c>
      <c r="AC913" s="116">
        <f>(幕後結果!$AE$2+幕後結果!$AE$4*幕後結果_最佳化!$Q1914)*12/3</f>
        <v>0.7100829085099255</v>
      </c>
      <c r="AD913" s="116">
        <f>(幕後結果!$AF$2+幕後結果!$AF$4*幕後結果_最佳化!$R1914)*12/3</f>
        <v>0.23677233242225462</v>
      </c>
      <c r="AE913" s="116">
        <f>(幕後結果!$AG$2+幕後結果!$AG$4*幕後結果_最佳化!$S1914)*12/3</f>
        <v>-1.1907397046478783</v>
      </c>
      <c r="AF913" s="116">
        <f>(幕後結果!$AH$2+幕後結果!$AH$4*幕後結果_最佳化!$T1914)*12/3</f>
        <v>2.007691230410626</v>
      </c>
      <c r="AG913" s="116">
        <f>(幕後結果!$AI$2+幕後結果!$AI$4*幕後結果_最佳化!$U1914)*12/3</f>
        <v>-0.11232225496656645</v>
      </c>
      <c r="AH913" s="116">
        <f>(幕後結果!$AJ$2+幕後結果!$AJ$4*幕後結果_最佳化!$V1914)*12/3</f>
        <v>0.69090399525023061</v>
      </c>
      <c r="AI913" s="90">
        <f>(幕後結果!$AK$2+幕後結果!$AK$4*幕後結果_最佳化!$W1914)*12/3</f>
        <v>-0.52683885892832261</v>
      </c>
      <c r="AJ913" s="50"/>
      <c r="AK913" s="50"/>
      <c r="AL913" s="50"/>
      <c r="AM913" s="98">
        <v>912</v>
      </c>
      <c r="AN913" s="116">
        <f t="shared" si="183"/>
        <v>0.14049653648821026</v>
      </c>
      <c r="AO913" s="116">
        <f t="shared" si="184"/>
        <v>0.16823949170920566</v>
      </c>
      <c r="AP913" s="116">
        <f t="shared" si="185"/>
        <v>2.51496674046079E-2</v>
      </c>
      <c r="AQ913" s="116">
        <f t="shared" si="186"/>
        <v>4.9490789650729575E-2</v>
      </c>
      <c r="AR913" s="116">
        <f t="shared" si="187"/>
        <v>0.20621235654557082</v>
      </c>
      <c r="AS913" s="116">
        <f t="shared" si="188"/>
        <v>9.092354136850514E-2</v>
      </c>
      <c r="AT913" s="116">
        <f t="shared" si="189"/>
        <v>3.371171394218928E-3</v>
      </c>
      <c r="AU913" s="116">
        <f t="shared" si="190"/>
        <v>3.115584675260678E-2</v>
      </c>
      <c r="AV913" s="116">
        <f t="shared" si="191"/>
        <v>6.5203155583221706E-2</v>
      </c>
      <c r="AW913" s="116">
        <f t="shared" si="192"/>
        <v>0.21975744310312328</v>
      </c>
      <c r="AX913" s="116">
        <f t="shared" si="193"/>
        <v>1</v>
      </c>
      <c r="AY913" s="116">
        <f>SUMPRODUCT(AN913:AW913,幕後結果_最佳化!$Z$1005:$AI$1005)</f>
        <v>-0.26175728665097431</v>
      </c>
      <c r="AZ913" s="116">
        <f>(SUMPRODUCT(AN913:AW913,MMULT(AN913:AW913,幕後結果!$AB$9:$AK$18)))*252</f>
        <v>4.8432338132580362E-2</v>
      </c>
      <c r="BA913" s="116">
        <f t="shared" si="194"/>
        <v>0.22007348348354092</v>
      </c>
      <c r="BB913" s="92">
        <f t="shared" si="195"/>
        <v>-1.3843434557792118</v>
      </c>
      <c r="BC913" s="50"/>
      <c r="BD913" s="50"/>
    </row>
    <row r="914" spans="1:56">
      <c r="A914" s="85">
        <v>913</v>
      </c>
      <c r="B914" s="116">
        <v>0.13200854010751772</v>
      </c>
      <c r="C914" s="116">
        <v>0.39944094635354266</v>
      </c>
      <c r="D914" s="116">
        <v>0.7341016011822501</v>
      </c>
      <c r="E914" s="116">
        <v>0.86177661078135315</v>
      </c>
      <c r="F914" s="116">
        <v>0.75077557349035118</v>
      </c>
      <c r="G914" s="116">
        <v>0.86021527826281385</v>
      </c>
      <c r="H914" s="116">
        <v>0.94488854355787089</v>
      </c>
      <c r="I914" s="116">
        <v>0.55871903836080561</v>
      </c>
      <c r="J914" s="116">
        <v>0.42769217744579113</v>
      </c>
      <c r="K914" s="94">
        <v>0.77279481796296068</v>
      </c>
      <c r="L914" s="95"/>
      <c r="M914" s="96">
        <v>913</v>
      </c>
      <c r="N914" s="119">
        <v>-1.1169467822379313</v>
      </c>
      <c r="O914" s="119">
        <v>-0.2547944103666625</v>
      </c>
      <c r="P914" s="119">
        <v>0.62526553268213403</v>
      </c>
      <c r="Q914" s="119">
        <v>1.0883360566048332</v>
      </c>
      <c r="R914" s="119">
        <v>0.67693238881764728</v>
      </c>
      <c r="S914" s="119">
        <v>1.0812870559291186</v>
      </c>
      <c r="T914" s="119">
        <v>1.597192011452961</v>
      </c>
      <c r="U914" s="116">
        <v>0.1477223108775412</v>
      </c>
      <c r="V914" s="116">
        <v>-0.18225277895927139</v>
      </c>
      <c r="W914" s="88">
        <v>0.74808255444788718</v>
      </c>
      <c r="X914" s="50"/>
      <c r="Y914" s="89">
        <v>913</v>
      </c>
      <c r="Z914" s="116">
        <f>(幕後結果!$AB$2+幕後結果!$AB$4*幕後結果_最佳化!$N1915)*12/3</f>
        <v>-1.4350360457258791</v>
      </c>
      <c r="AA914" s="116">
        <f>(幕後結果!$AC$2+幕後結果!$AC$4*幕後結果_最佳化!$O1915)*12/3</f>
        <v>-1.8260899659892393</v>
      </c>
      <c r="AB914" s="116">
        <f>(幕後結果!$AD$2+幕後結果!$AD$4*幕後結果_最佳化!$P1915)*12/3</f>
        <v>0.6415343324895334</v>
      </c>
      <c r="AC914" s="116">
        <f>(幕後結果!$AE$2+幕後結果!$AE$4*幕後結果_最佳化!$Q1915)*12/3</f>
        <v>1.713853344788749</v>
      </c>
      <c r="AD914" s="116">
        <f>(幕後結果!$AF$2+幕後結果!$AF$4*幕後結果_最佳化!$R1915)*12/3</f>
        <v>0.54141651299501437</v>
      </c>
      <c r="AE914" s="116">
        <f>(幕後結果!$AG$2+幕後結果!$AG$4*幕後結果_最佳化!$S1915)*12/3</f>
        <v>1.5979082308458787</v>
      </c>
      <c r="AF914" s="116">
        <f>(幕後結果!$AH$2+幕後結果!$AH$4*幕後結果_最佳化!$T1915)*12/3</f>
        <v>2.4479694264336929</v>
      </c>
      <c r="AG914" s="116">
        <f>(幕後結果!$AI$2+幕後結果!$AI$4*幕後結果_最佳化!$U1915)*12/3</f>
        <v>-1.0737967550082583</v>
      </c>
      <c r="AH914" s="116">
        <f>(幕後結果!$AJ$2+幕後結果!$AJ$4*幕後結果_最佳化!$V1915)*12/3</f>
        <v>0.17508354622965724</v>
      </c>
      <c r="AI914" s="90">
        <f>(幕後結果!$AK$2+幕後結果!$AK$4*幕後結果_最佳化!$W1915)*12/3</f>
        <v>-2.1376049249846596E-2</v>
      </c>
      <c r="AJ914" s="50"/>
      <c r="AK914" s="50"/>
      <c r="AL914" s="50"/>
      <c r="AM914" s="98">
        <v>913</v>
      </c>
      <c r="AN914" s="116">
        <f t="shared" si="183"/>
        <v>0.12105443144652356</v>
      </c>
      <c r="AO914" s="116">
        <f t="shared" si="184"/>
        <v>0.18235070382342997</v>
      </c>
      <c r="AP914" s="116">
        <f t="shared" si="185"/>
        <v>1.8931439524687451E-2</v>
      </c>
      <c r="AQ914" s="116">
        <f t="shared" si="186"/>
        <v>5.5001965709787028E-2</v>
      </c>
      <c r="AR914" s="116">
        <f t="shared" si="187"/>
        <v>3.736742501764917E-2</v>
      </c>
      <c r="AS914" s="116">
        <f t="shared" si="188"/>
        <v>0.13220703618844895</v>
      </c>
      <c r="AT914" s="116">
        <f t="shared" si="189"/>
        <v>0.14680733032871338</v>
      </c>
      <c r="AU914" s="116">
        <f t="shared" si="190"/>
        <v>9.7281397448226517E-2</v>
      </c>
      <c r="AV914" s="116">
        <f t="shared" si="191"/>
        <v>0.10390239927878271</v>
      </c>
      <c r="AW914" s="116">
        <f t="shared" si="192"/>
        <v>0.10509587123375128</v>
      </c>
      <c r="AX914" s="116">
        <f t="shared" si="193"/>
        <v>1</v>
      </c>
      <c r="AY914" s="116">
        <f>SUMPRODUCT(AN914:AW914,幕後結果_最佳化!$Z$1005:$AI$1005)</f>
        <v>-8.8312178173646255E-2</v>
      </c>
      <c r="AZ914" s="116">
        <f>(SUMPRODUCT(AN914:AW914,MMULT(AN914:AW914,幕後結果!$AB$9:$AK$18)))*252</f>
        <v>5.4818410701749358E-2</v>
      </c>
      <c r="BA914" s="116">
        <f t="shared" si="194"/>
        <v>0.23413331822222433</v>
      </c>
      <c r="BB914" s="92">
        <f t="shared" si="195"/>
        <v>-0.56041651470171394</v>
      </c>
      <c r="BC914" s="50"/>
      <c r="BD914" s="50"/>
    </row>
    <row r="915" spans="1:56">
      <c r="A915" s="85">
        <v>914</v>
      </c>
      <c r="B915" s="116">
        <v>0.24189810709436621</v>
      </c>
      <c r="C915" s="116">
        <v>8.2928345558039629E-2</v>
      </c>
      <c r="D915" s="116">
        <v>0.49701106562996777</v>
      </c>
      <c r="E915" s="116">
        <v>0.46511104676510939</v>
      </c>
      <c r="F915" s="116">
        <v>0.50595225228443907</v>
      </c>
      <c r="G915" s="116">
        <v>6.7541236913845504E-2</v>
      </c>
      <c r="H915" s="116">
        <v>0.69836881497226555</v>
      </c>
      <c r="I915" s="116">
        <v>0.54480309365829194</v>
      </c>
      <c r="J915" s="116">
        <v>0.25340819565582806</v>
      </c>
      <c r="K915" s="94">
        <v>0.10934101913718552</v>
      </c>
      <c r="L915" s="95"/>
      <c r="M915" s="96">
        <v>914</v>
      </c>
      <c r="N915" s="119">
        <v>-0.70020992512231528</v>
      </c>
      <c r="O915" s="119">
        <v>-1.3856405453260283</v>
      </c>
      <c r="P915" s="119">
        <v>-7.4922174961931185E-3</v>
      </c>
      <c r="Q915" s="119">
        <v>-8.7565412300549261E-2</v>
      </c>
      <c r="R915" s="119">
        <v>1.4920637474295622E-2</v>
      </c>
      <c r="S915" s="119">
        <v>-1.4943564656494897</v>
      </c>
      <c r="T915" s="119">
        <v>0.51971479986475033</v>
      </c>
      <c r="U915" s="116">
        <v>0.1125418201172569</v>
      </c>
      <c r="V915" s="116">
        <v>-0.6638030219350417</v>
      </c>
      <c r="W915" s="88">
        <v>-1.2300402353090707</v>
      </c>
      <c r="X915" s="50"/>
      <c r="Y915" s="89">
        <v>914</v>
      </c>
      <c r="Z915" s="116">
        <f>(幕後結果!$AB$2+幕後結果!$AB$4*幕後結果_最佳化!$N1916)*12/3</f>
        <v>-0.91763623537667716</v>
      </c>
      <c r="AA915" s="116">
        <f>(幕後結果!$AC$2+幕後結果!$AC$4*幕後結果_最佳化!$O1916)*12/3</f>
        <v>-3.3482701974305642</v>
      </c>
      <c r="AB915" s="116">
        <f>(幕後結果!$AD$2+幕後結果!$AD$4*幕後結果_最佳化!$P1916)*12/3</f>
        <v>0.10425991398542162</v>
      </c>
      <c r="AC915" s="116">
        <f>(幕後結果!$AE$2+幕後結果!$AE$4*幕後結果_最佳化!$Q1916)*12/3</f>
        <v>0.54113848438607393</v>
      </c>
      <c r="AD915" s="116">
        <f>(幕後結果!$AF$2+幕後結果!$AF$4*幕後結果_最佳化!$R1916)*12/3</f>
        <v>-0.20331296830972126</v>
      </c>
      <c r="AE915" s="116">
        <f>(幕後結果!$AG$2+幕後結果!$AG$4*幕後結果_最佳化!$S1916)*12/3</f>
        <v>-1.3126978542466703</v>
      </c>
      <c r="AF915" s="116">
        <f>(幕後結果!$AH$2+幕後結果!$AH$4*幕後結果_最佳化!$T1916)*12/3</f>
        <v>1.5864220582542188</v>
      </c>
      <c r="AG915" s="116">
        <f>(幕後結果!$AI$2+幕後結果!$AI$4*幕後結果_最佳化!$U1916)*12/3</f>
        <v>-1.0606805911990942</v>
      </c>
      <c r="AH915" s="116">
        <f>(幕後結果!$AJ$2+幕後結果!$AJ$4*幕後結果_最佳化!$V1916)*12/3</f>
        <v>-0.78803665740587425</v>
      </c>
      <c r="AI915" s="90">
        <f>(幕後結果!$AK$2+幕後結果!$AK$4*幕後結果_最佳化!$W1916)*12/3</f>
        <v>-1.4435541538716075</v>
      </c>
      <c r="AJ915" s="50"/>
      <c r="AK915" s="50"/>
      <c r="AL915" s="50"/>
      <c r="AM915" s="98">
        <v>914</v>
      </c>
      <c r="AN915" s="116">
        <f t="shared" si="183"/>
        <v>0.12239831257512676</v>
      </c>
      <c r="AO915" s="116">
        <f t="shared" si="184"/>
        <v>8.0780250641779613E-2</v>
      </c>
      <c r="AP915" s="116">
        <f t="shared" si="185"/>
        <v>0.15600174287563859</v>
      </c>
      <c r="AQ915" s="116">
        <f t="shared" si="186"/>
        <v>0.20260376861022769</v>
      </c>
      <c r="AR915" s="116">
        <f t="shared" si="187"/>
        <v>9.5930380052979269E-3</v>
      </c>
      <c r="AS915" s="116">
        <f t="shared" si="188"/>
        <v>5.9243678184315619E-2</v>
      </c>
      <c r="AT915" s="116">
        <f t="shared" si="189"/>
        <v>0.11371633856951698</v>
      </c>
      <c r="AU915" s="116">
        <f t="shared" si="190"/>
        <v>0.13643270743318436</v>
      </c>
      <c r="AV915" s="116">
        <f t="shared" si="191"/>
        <v>6.9642172496243979E-2</v>
      </c>
      <c r="AW915" s="116">
        <f t="shared" si="192"/>
        <v>4.9587990608668593E-2</v>
      </c>
      <c r="AX915" s="116">
        <f t="shared" si="193"/>
        <v>1</v>
      </c>
      <c r="AY915" s="116">
        <f>SUMPRODUCT(AN915:AW915,幕後結果_最佳化!$Z$1005:$AI$1005)</f>
        <v>0.16557659184232923</v>
      </c>
      <c r="AZ915" s="116">
        <f>(SUMPRODUCT(AN915:AW915,MMULT(AN915:AW915,幕後結果!$AB$9:$AK$18)))*252</f>
        <v>5.0063047545656714E-2</v>
      </c>
      <c r="BA915" s="116">
        <f t="shared" si="194"/>
        <v>0.22374773193410635</v>
      </c>
      <c r="BB915" s="92">
        <f t="shared" si="195"/>
        <v>0.54828082851117999</v>
      </c>
      <c r="BC915" s="50"/>
      <c r="BD915" s="50"/>
    </row>
    <row r="916" spans="1:56">
      <c r="A916" s="85">
        <v>915</v>
      </c>
      <c r="B916" s="116">
        <v>0.72849841562645823</v>
      </c>
      <c r="C916" s="116">
        <v>0.12562247682507199</v>
      </c>
      <c r="D916" s="116">
        <v>0.87465874687621148</v>
      </c>
      <c r="E916" s="116">
        <v>0.5442828977218257</v>
      </c>
      <c r="F916" s="116">
        <v>0.35322224052211704</v>
      </c>
      <c r="G916" s="116">
        <v>0.332798916024444</v>
      </c>
      <c r="H916" s="116">
        <v>0.97796686821326517</v>
      </c>
      <c r="I916" s="116">
        <v>0.71102717725595355</v>
      </c>
      <c r="J916" s="116">
        <v>0.57060355736640678</v>
      </c>
      <c r="K916" s="94">
        <v>0.86153934189382886</v>
      </c>
      <c r="L916" s="95"/>
      <c r="M916" s="96">
        <v>915</v>
      </c>
      <c r="N916" s="119">
        <v>0.60827791092465533</v>
      </c>
      <c r="O916" s="119">
        <v>-1.1473307407527851</v>
      </c>
      <c r="P916" s="119">
        <v>1.1486932110139054</v>
      </c>
      <c r="Q916" s="119">
        <v>0.11122969496300654</v>
      </c>
      <c r="R916" s="119">
        <v>-0.37663552833716268</v>
      </c>
      <c r="S916" s="119">
        <v>-0.43219756076127114</v>
      </c>
      <c r="T916" s="119">
        <v>2.013459956238953</v>
      </c>
      <c r="U916" s="116">
        <v>0.55638799269194317</v>
      </c>
      <c r="V916" s="116">
        <v>0.1779109829997593</v>
      </c>
      <c r="W916" s="88">
        <v>1.0872613686879471</v>
      </c>
      <c r="X916" s="50"/>
      <c r="Y916" s="89">
        <v>915</v>
      </c>
      <c r="Z916" s="116">
        <f>(幕後結果!$AB$2+幕後結果!$AB$4*幕後結果_最佳化!$N1917)*12/3</f>
        <v>0.70691735678883505</v>
      </c>
      <c r="AA916" s="116">
        <f>(幕後結果!$AC$2+幕後結果!$AC$4*幕後結果_最佳化!$O1917)*12/3</f>
        <v>-2.9061738452028707</v>
      </c>
      <c r="AB916" s="116">
        <f>(幕後結果!$AD$2+幕後結果!$AD$4*幕後結果_最佳化!$P1917)*12/3</f>
        <v>1.5237488750093739</v>
      </c>
      <c r="AC916" s="116">
        <f>(幕後結果!$AE$2+幕後結果!$AE$4*幕後結果_最佳化!$Q1917)*12/3</f>
        <v>1.0770248689992332</v>
      </c>
      <c r="AD916" s="116">
        <f>(幕後結果!$AF$2+幕後結果!$AF$4*幕後結果_最佳化!$R1917)*12/3</f>
        <v>-0.36173285971787861</v>
      </c>
      <c r="AE916" s="116">
        <f>(幕後結果!$AG$2+幕後結果!$AG$4*幕後結果_最佳化!$S1917)*12/3</f>
        <v>8.7223854253340602E-2</v>
      </c>
      <c r="AF916" s="116">
        <f>(幕後結果!$AH$2+幕後結果!$AH$4*幕後結果_最佳化!$T1917)*12/3</f>
        <v>3.196733718354364</v>
      </c>
      <c r="AG916" s="116">
        <f>(幕後結果!$AI$2+幕後結果!$AI$4*幕後結果_最佳化!$U1917)*12/3</f>
        <v>8.956791574658407E-2</v>
      </c>
      <c r="AH916" s="116">
        <f>(幕後結果!$AJ$2+幕後結果!$AJ$4*幕後結果_最佳化!$V1917)*12/3</f>
        <v>0.55981584958533048</v>
      </c>
      <c r="AI916" s="90">
        <f>(幕後結果!$AK$2+幕後結果!$AK$4*幕後結果_最佳化!$W1917)*12/3</f>
        <v>9.6444202113498634E-2</v>
      </c>
      <c r="AJ916" s="50"/>
      <c r="AK916" s="50"/>
      <c r="AL916" s="50"/>
      <c r="AM916" s="98">
        <v>915</v>
      </c>
      <c r="AN916" s="116">
        <f t="shared" si="183"/>
        <v>3.3237653414161697E-2</v>
      </c>
      <c r="AO916" s="116">
        <f t="shared" si="184"/>
        <v>8.6924627244042665E-2</v>
      </c>
      <c r="AP916" s="116">
        <f t="shared" si="185"/>
        <v>0.11523313844759982</v>
      </c>
      <c r="AQ916" s="116">
        <f t="shared" si="186"/>
        <v>6.7132748384465188E-2</v>
      </c>
      <c r="AR916" s="116">
        <f t="shared" si="187"/>
        <v>1.5853230621423433E-2</v>
      </c>
      <c r="AS916" s="116">
        <f t="shared" si="188"/>
        <v>0.12376508296814115</v>
      </c>
      <c r="AT916" s="116">
        <f t="shared" si="189"/>
        <v>0.15985397382827432</v>
      </c>
      <c r="AU916" s="116">
        <f t="shared" si="190"/>
        <v>0.18678335446117075</v>
      </c>
      <c r="AV916" s="116">
        <f t="shared" si="191"/>
        <v>0.18782938609147107</v>
      </c>
      <c r="AW916" s="116">
        <f t="shared" si="192"/>
        <v>2.3386804539249864E-2</v>
      </c>
      <c r="AX916" s="116">
        <f t="shared" si="193"/>
        <v>1</v>
      </c>
      <c r="AY916" s="116">
        <f>SUMPRODUCT(AN916:AW916,幕後結果_最佳化!$Z$1005:$AI$1005)</f>
        <v>7.8979270045619041E-2</v>
      </c>
      <c r="AZ916" s="116">
        <f>(SUMPRODUCT(AN916:AW916,MMULT(AN916:AW916,幕後結果!$AB$9:$AK$18)))*252</f>
        <v>5.2547464656668118E-2</v>
      </c>
      <c r="BA916" s="116">
        <f t="shared" si="194"/>
        <v>0.22923233772020063</v>
      </c>
      <c r="BB916" s="92">
        <f t="shared" si="195"/>
        <v>0.15739171185200379</v>
      </c>
      <c r="BC916" s="50"/>
      <c r="BD916" s="50"/>
    </row>
    <row r="917" spans="1:56">
      <c r="A917" s="85">
        <v>916</v>
      </c>
      <c r="B917" s="116">
        <v>0.9448498545508397</v>
      </c>
      <c r="C917" s="116">
        <v>0.2029551682111248</v>
      </c>
      <c r="D917" s="116">
        <v>0.17190375825431459</v>
      </c>
      <c r="E917" s="116">
        <v>0.83291689050368545</v>
      </c>
      <c r="F917" s="116">
        <v>0.44733390607999213</v>
      </c>
      <c r="G917" s="116">
        <v>0.65227859412393396</v>
      </c>
      <c r="H917" s="116">
        <v>0.69566470719635576</v>
      </c>
      <c r="I917" s="116">
        <v>0.11069167854900241</v>
      </c>
      <c r="J917" s="116">
        <v>0.50152686922199741</v>
      </c>
      <c r="K917" s="94">
        <v>0.80487395670830164</v>
      </c>
      <c r="L917" s="95"/>
      <c r="M917" s="96">
        <v>916</v>
      </c>
      <c r="N917" s="119">
        <v>1.5968448715142349</v>
      </c>
      <c r="O917" s="119">
        <v>-0.83111204405337125</v>
      </c>
      <c r="P917" s="119">
        <v>-0.94666891213615845</v>
      </c>
      <c r="Q917" s="119">
        <v>0.96575614258258802</v>
      </c>
      <c r="R917" s="119">
        <v>-0.13240012961694547</v>
      </c>
      <c r="S917" s="119">
        <v>0.39147953643378924</v>
      </c>
      <c r="T917" s="119">
        <v>0.51197202915839235</v>
      </c>
      <c r="U917" s="116">
        <v>-1.2228579396758388</v>
      </c>
      <c r="V917" s="116">
        <v>3.8273029073820769E-3</v>
      </c>
      <c r="W917" s="88">
        <v>0.85916029332968258</v>
      </c>
      <c r="X917" s="50"/>
      <c r="Y917" s="89">
        <v>916</v>
      </c>
      <c r="Z917" s="116">
        <f>(幕後結果!$AB$2+幕後結果!$AB$4*幕後結果_最佳化!$N1918)*12/3</f>
        <v>1.9342730590578885</v>
      </c>
      <c r="AA917" s="116">
        <f>(幕後結果!$AC$2+幕後結果!$AC$4*幕後結果_最佳化!$O1918)*12/3</f>
        <v>-2.3845097067653356</v>
      </c>
      <c r="AB917" s="116">
        <f>(幕後結果!$AD$2+幕後結果!$AD$4*幕後結果_最佳化!$P1918)*12/3</f>
        <v>3.9134004631130925E-2</v>
      </c>
      <c r="AC917" s="116">
        <f>(幕後結果!$AE$2+幕後結果!$AE$4*幕後結果_最佳化!$Q1918)*12/3</f>
        <v>1.3163294418377138</v>
      </c>
      <c r="AD917" s="116">
        <f>(幕後結果!$AF$2+幕後結果!$AF$4*幕後結果_最佳化!$R1918)*12/3</f>
        <v>-0.33334552358993919</v>
      </c>
      <c r="AE917" s="116">
        <f>(幕後結果!$AG$2+幕後結果!$AG$4*幕後結果_最佳化!$S1918)*12/3</f>
        <v>1.087563867945037</v>
      </c>
      <c r="AF917" s="116">
        <f>(幕後結果!$AH$2+幕後結果!$AH$4*幕後結果_最佳化!$T1918)*12/3</f>
        <v>1.8047814646139873</v>
      </c>
      <c r="AG917" s="116">
        <f>(幕後結果!$AI$2+幕後結果!$AI$4*幕後結果_最佳化!$U1918)*12/3</f>
        <v>-1.4115316554264983</v>
      </c>
      <c r="AH917" s="116">
        <f>(幕後結果!$AJ$2+幕後結果!$AJ$4*幕後結果_最佳化!$V1918)*12/3</f>
        <v>4.0577038428750878E-2</v>
      </c>
      <c r="AI917" s="90">
        <f>(幕後結果!$AK$2+幕後結果!$AK$4*幕後結果_最佳化!$W1918)*12/3</f>
        <v>0.24890947859058751</v>
      </c>
      <c r="AJ917" s="50"/>
      <c r="AK917" s="50"/>
      <c r="AL917" s="50"/>
      <c r="AM917" s="98">
        <v>916</v>
      </c>
      <c r="AN917" s="116">
        <f t="shared" si="183"/>
        <v>6.6491350252007907E-3</v>
      </c>
      <c r="AO917" s="116">
        <f t="shared" si="184"/>
        <v>8.3019795411144487E-2</v>
      </c>
      <c r="AP917" s="116">
        <f t="shared" si="185"/>
        <v>0.16644304754463005</v>
      </c>
      <c r="AQ917" s="116">
        <f t="shared" si="186"/>
        <v>0.11629508676731394</v>
      </c>
      <c r="AR917" s="116">
        <f t="shared" si="187"/>
        <v>1.3384558427665507E-2</v>
      </c>
      <c r="AS917" s="116">
        <f t="shared" si="188"/>
        <v>0.16188866330344912</v>
      </c>
      <c r="AT917" s="116">
        <f t="shared" si="189"/>
        <v>0.17852677986857501</v>
      </c>
      <c r="AU917" s="116">
        <f t="shared" si="190"/>
        <v>0.12744059193503648</v>
      </c>
      <c r="AV917" s="116">
        <f t="shared" si="191"/>
        <v>3.2494868027978956E-2</v>
      </c>
      <c r="AW917" s="116">
        <f t="shared" si="192"/>
        <v>0.11385747368900551</v>
      </c>
      <c r="AX917" s="116">
        <f t="shared" si="193"/>
        <v>0.99999999999999978</v>
      </c>
      <c r="AY917" s="116">
        <f>SUMPRODUCT(AN917:AW917,幕後結果_最佳化!$Z$1005:$AI$1005)</f>
        <v>0.17896785339949001</v>
      </c>
      <c r="AZ917" s="116">
        <f>(SUMPRODUCT(AN917:AW917,MMULT(AN917:AW917,幕後結果!$AB$9:$AK$18)))*252</f>
        <v>4.5969728609087365E-2</v>
      </c>
      <c r="BA917" s="116">
        <f t="shared" si="194"/>
        <v>0.21440552373735003</v>
      </c>
      <c r="BB917" s="92">
        <f t="shared" si="195"/>
        <v>0.63462848823883455</v>
      </c>
      <c r="BC917" s="50"/>
      <c r="BD917" s="50"/>
    </row>
    <row r="918" spans="1:56">
      <c r="A918" s="85">
        <v>917</v>
      </c>
      <c r="B918" s="116">
        <v>0.55534085122192756</v>
      </c>
      <c r="C918" s="116">
        <v>0.56702390395345792</v>
      </c>
      <c r="D918" s="116">
        <v>0.10409394803463812</v>
      </c>
      <c r="E918" s="116">
        <v>0.42982419624968737</v>
      </c>
      <c r="F918" s="116">
        <v>0.18521992578139579</v>
      </c>
      <c r="G918" s="116">
        <v>0.31515233685614419</v>
      </c>
      <c r="H918" s="116">
        <v>0.50139977120538659</v>
      </c>
      <c r="I918" s="116">
        <v>0.14307218484719697</v>
      </c>
      <c r="J918" s="116">
        <v>0.94496642344000903</v>
      </c>
      <c r="K918" s="94">
        <v>0.63863288197725621</v>
      </c>
      <c r="L918" s="95"/>
      <c r="M918" s="96">
        <v>917</v>
      </c>
      <c r="N918" s="119">
        <v>0.13916685742099499</v>
      </c>
      <c r="O918" s="119">
        <v>0.1688022454068217</v>
      </c>
      <c r="P918" s="119">
        <v>-1.258563891825808</v>
      </c>
      <c r="Q918" s="119">
        <v>-0.17682176491662224</v>
      </c>
      <c r="R918" s="119">
        <v>-0.8956497583549049</v>
      </c>
      <c r="S918" s="119">
        <v>-0.48129806275739767</v>
      </c>
      <c r="T918" s="119">
        <v>3.5087132807582024E-3</v>
      </c>
      <c r="U918" s="116">
        <v>-1.0666179983378066</v>
      </c>
      <c r="V918" s="116">
        <v>1.5978913786363242</v>
      </c>
      <c r="W918" s="88">
        <v>0.35480693039729633</v>
      </c>
      <c r="X918" s="50"/>
      <c r="Y918" s="89">
        <v>917</v>
      </c>
      <c r="Z918" s="116">
        <f>(幕後結果!$AB$2+幕後結果!$AB$4*幕後結果_最佳化!$N1919)*12/3</f>
        <v>0.12449234212743594</v>
      </c>
      <c r="AA918" s="116">
        <f>(幕後結果!$AC$2+幕後結果!$AC$4*幕後結果_最佳化!$O1919)*12/3</f>
        <v>-1.1332053561754916</v>
      </c>
      <c r="AB918" s="116">
        <f>(幕後結果!$AD$2+幕後結果!$AD$4*幕後結果_最佳化!$P1919)*12/3</f>
        <v>-0.56841899157513731</v>
      </c>
      <c r="AC918" s="116">
        <f>(幕後結果!$AE$2+幕後結果!$AE$4*幕後結果_最佳化!$Q1919)*12/3</f>
        <v>0.50044252223063923</v>
      </c>
      <c r="AD918" s="116">
        <f>(幕後結果!$AF$2+幕後結果!$AF$4*幕後結果_最佳化!$R1919)*12/3</f>
        <v>-0.80612516969677783</v>
      </c>
      <c r="AE918" s="116">
        <f>(幕後結果!$AG$2+幕後結果!$AG$4*幕後結果_最佳化!$S1919)*12/3</f>
        <v>-0.36389781202696908</v>
      </c>
      <c r="AF918" s="116">
        <f>(幕後結果!$AH$2+幕後結果!$AH$4*幕後結果_最佳化!$T1919)*12/3</f>
        <v>0.94665494127062166</v>
      </c>
      <c r="AG918" s="116">
        <f>(幕後結果!$AI$2+幕後結果!$AI$4*幕後結果_最佳化!$U1919)*12/3</f>
        <v>-2.1765254499437718</v>
      </c>
      <c r="AH918" s="116">
        <f>(幕後結果!$AJ$2+幕後結果!$AJ$4*幕後結果_最佳化!$V1919)*12/3</f>
        <v>0.96787514202835612</v>
      </c>
      <c r="AI918" s="90">
        <f>(幕後結果!$AK$2+幕後結果!$AK$4*幕後結果_最佳化!$W1919)*12/3</f>
        <v>-0.41133094802019327</v>
      </c>
      <c r="AJ918" s="50"/>
      <c r="AK918" s="50"/>
      <c r="AL918" s="50"/>
      <c r="AM918" s="98">
        <v>917</v>
      </c>
      <c r="AN918" s="116">
        <f t="shared" si="183"/>
        <v>0.11531337023433039</v>
      </c>
      <c r="AO918" s="116">
        <f t="shared" si="184"/>
        <v>0.15562549008466725</v>
      </c>
      <c r="AP918" s="116">
        <f t="shared" si="185"/>
        <v>6.8845308091219984E-2</v>
      </c>
      <c r="AQ918" s="116">
        <f t="shared" si="186"/>
        <v>0.17693749154458957</v>
      </c>
      <c r="AR918" s="116">
        <f t="shared" si="187"/>
        <v>0.10862340764790583</v>
      </c>
      <c r="AS918" s="116">
        <f t="shared" si="188"/>
        <v>1.1195833654109056E-2</v>
      </c>
      <c r="AT918" s="116">
        <f t="shared" si="189"/>
        <v>2.8931902350276144E-2</v>
      </c>
      <c r="AU918" s="116">
        <f t="shared" si="190"/>
        <v>0.12582514343105813</v>
      </c>
      <c r="AV918" s="116">
        <f t="shared" si="191"/>
        <v>0.11183265274128223</v>
      </c>
      <c r="AW918" s="116">
        <f t="shared" si="192"/>
        <v>9.6869400220561189E-2</v>
      </c>
      <c r="AX918" s="116">
        <f t="shared" si="193"/>
        <v>0.99999999999999956</v>
      </c>
      <c r="AY918" s="116">
        <f>SUMPRODUCT(AN918:AW918,幕後結果_最佳化!$Z$1005:$AI$1005)</f>
        <v>-0.12378501560922944</v>
      </c>
      <c r="AZ918" s="116">
        <f>(SUMPRODUCT(AN918:AW918,MMULT(AN918:AW918,幕後結果!$AB$9:$AK$18)))*252</f>
        <v>4.8001205184628339E-2</v>
      </c>
      <c r="BA918" s="116">
        <f t="shared" si="194"/>
        <v>0.21909177342983086</v>
      </c>
      <c r="BB918" s="92">
        <f t="shared" si="195"/>
        <v>-0.76079997436605773</v>
      </c>
      <c r="BC918" s="50"/>
      <c r="BD918" s="50"/>
    </row>
    <row r="919" spans="1:56">
      <c r="A919" s="85">
        <v>918</v>
      </c>
      <c r="B919" s="116">
        <v>0.37293189415315497</v>
      </c>
      <c r="C919" s="116">
        <v>0.6956126327651373</v>
      </c>
      <c r="D919" s="116">
        <v>0.65537965976268553</v>
      </c>
      <c r="E919" s="116">
        <v>0.27775540970585855</v>
      </c>
      <c r="F919" s="116">
        <v>0.91254161961298585</v>
      </c>
      <c r="G919" s="116">
        <v>0.54704944848906178</v>
      </c>
      <c r="H919" s="116">
        <v>0.16416673526348702</v>
      </c>
      <c r="I919" s="116">
        <v>0.4518257900818563</v>
      </c>
      <c r="J919" s="116">
        <v>0.53811892233994851</v>
      </c>
      <c r="K919" s="94">
        <v>0.22738840528042559</v>
      </c>
      <c r="L919" s="95"/>
      <c r="M919" s="96">
        <v>918</v>
      </c>
      <c r="N919" s="119">
        <v>-0.32409806966858029</v>
      </c>
      <c r="O919" s="119">
        <v>0.51182322483323672</v>
      </c>
      <c r="P919" s="119">
        <v>0.39988573364651553</v>
      </c>
      <c r="Q919" s="119">
        <v>-0.589522505646913</v>
      </c>
      <c r="R919" s="119">
        <v>1.3565735185037828</v>
      </c>
      <c r="S919" s="119">
        <v>0.11821020652828419</v>
      </c>
      <c r="T919" s="119">
        <v>-0.97747616824631778</v>
      </c>
      <c r="U919" s="116">
        <v>-0.12104981302227452</v>
      </c>
      <c r="V919" s="116">
        <v>9.5695826926905064E-2</v>
      </c>
      <c r="W919" s="88">
        <v>-0.74747512838757424</v>
      </c>
      <c r="X919" s="50"/>
      <c r="Y919" s="89">
        <v>918</v>
      </c>
      <c r="Z919" s="116">
        <f>(幕後結果!$AB$2+幕後結果!$AB$4*幕後結果_最佳化!$N1920)*12/3</f>
        <v>-0.45067441196430619</v>
      </c>
      <c r="AA919" s="116">
        <f>(幕後結果!$AC$2+幕後結果!$AC$4*幕後結果_最佳化!$O1920)*12/3</f>
        <v>-0.70074823814305109</v>
      </c>
      <c r="AB919" s="116">
        <f>(幕後結果!$AD$2+幕後結果!$AD$4*幕後結果_最佳化!$P1920)*12/3</f>
        <v>0.76301998263863846</v>
      </c>
      <c r="AC919" s="116">
        <f>(幕後結果!$AE$2+幕後結果!$AE$4*幕後結果_最佳化!$Q1920)*12/3</f>
        <v>0.62388658617064996</v>
      </c>
      <c r="AD919" s="116">
        <f>(幕後結果!$AF$2+幕後結果!$AF$4*幕後結果_最佳化!$R1920)*12/3</f>
        <v>0.89103783527468394</v>
      </c>
      <c r="AE919" s="116">
        <f>(幕後結果!$AG$2+幕後結果!$AG$4*幕後結果_最佳化!$S1920)*12/3</f>
        <v>0.36160299862403344</v>
      </c>
      <c r="AF919" s="116">
        <f>(幕後結果!$AH$2+幕後結果!$AH$4*幕後結果_最佳化!$T1920)*12/3</f>
        <v>0.58829068783497762</v>
      </c>
      <c r="AG919" s="116">
        <f>(幕後結果!$AI$2+幕後結果!$AI$4*幕後結果_最佳化!$U1920)*12/3</f>
        <v>-0.94182570656686992</v>
      </c>
      <c r="AH919" s="116">
        <f>(幕後結果!$AJ$2+幕後結果!$AJ$4*幕後結果_最佳化!$V1920)*12/3</f>
        <v>0.22715751027245401</v>
      </c>
      <c r="AI919" s="90">
        <f>(幕後結果!$AK$2+幕後結果!$AK$4*幕後結果_最佳化!$W1920)*12/3</f>
        <v>-0.61391250153860111</v>
      </c>
      <c r="AJ919" s="50"/>
      <c r="AK919" s="50"/>
      <c r="AL919" s="50"/>
      <c r="AM919" s="98">
        <v>918</v>
      </c>
      <c r="AN919" s="116">
        <f t="shared" si="183"/>
        <v>0.10178342542780534</v>
      </c>
      <c r="AO919" s="116">
        <f t="shared" si="184"/>
        <v>0.17010287020614934</v>
      </c>
      <c r="AP919" s="116">
        <f t="shared" si="185"/>
        <v>0.14611592298744702</v>
      </c>
      <c r="AQ919" s="116">
        <f t="shared" si="186"/>
        <v>0.15874245946192919</v>
      </c>
      <c r="AR919" s="116">
        <f t="shared" si="187"/>
        <v>4.9007395798332215E-2</v>
      </c>
      <c r="AS919" s="116">
        <f t="shared" si="188"/>
        <v>5.072941255582808E-2</v>
      </c>
      <c r="AT919" s="116">
        <f t="shared" si="189"/>
        <v>4.6880394578174313E-2</v>
      </c>
      <c r="AU919" s="116">
        <f t="shared" si="190"/>
        <v>0.15594086078366454</v>
      </c>
      <c r="AV919" s="116">
        <f t="shared" si="191"/>
        <v>0.10425627385107536</v>
      </c>
      <c r="AW919" s="116">
        <f t="shared" si="192"/>
        <v>1.6440984349594619E-2</v>
      </c>
      <c r="AX919" s="116">
        <f t="shared" si="193"/>
        <v>1</v>
      </c>
      <c r="AY919" s="116">
        <f>SUMPRODUCT(AN919:AW919,幕後結果_最佳化!$Z$1005:$AI$1005)</f>
        <v>-7.8971749176339701E-2</v>
      </c>
      <c r="AZ919" s="116">
        <f>(SUMPRODUCT(AN919:AW919,MMULT(AN919:AW919,幕後結果!$AB$9:$AK$18)))*252</f>
        <v>5.4842121914003825E-2</v>
      </c>
      <c r="BA919" s="116">
        <f t="shared" si="194"/>
        <v>0.23418394888207822</v>
      </c>
      <c r="BB919" s="92">
        <f t="shared" si="195"/>
        <v>-0.52041034305774481</v>
      </c>
      <c r="BC919" s="50"/>
      <c r="BD919" s="50"/>
    </row>
    <row r="920" spans="1:56">
      <c r="A920" s="85">
        <v>919</v>
      </c>
      <c r="B920" s="116">
        <v>0.91609648320180992</v>
      </c>
      <c r="C920" s="116">
        <v>0.1304540510655221</v>
      </c>
      <c r="D920" s="116">
        <v>0.38957984076389995</v>
      </c>
      <c r="E920" s="116">
        <v>0.94838754217801613</v>
      </c>
      <c r="F920" s="116">
        <v>0.67120206617431277</v>
      </c>
      <c r="G920" s="116">
        <v>0.62674502037711188</v>
      </c>
      <c r="H920" s="116">
        <v>0.19314588174198666</v>
      </c>
      <c r="I920" s="116">
        <v>0.26229909451826172</v>
      </c>
      <c r="J920" s="116">
        <v>0.58584089747150014</v>
      </c>
      <c r="K920" s="94">
        <v>0.54687025584055293</v>
      </c>
      <c r="L920" s="95"/>
      <c r="M920" s="96">
        <v>919</v>
      </c>
      <c r="N920" s="119">
        <v>1.3792845649252636</v>
      </c>
      <c r="O920" s="119">
        <v>-1.1242473620081381</v>
      </c>
      <c r="P920" s="119">
        <v>-0.28041428126977075</v>
      </c>
      <c r="Q920" s="119">
        <v>1.62941632284036</v>
      </c>
      <c r="R920" s="119">
        <v>0.44323485868254336</v>
      </c>
      <c r="S920" s="119">
        <v>0.32324466227248183</v>
      </c>
      <c r="T920" s="119">
        <v>-0.86636184020643658</v>
      </c>
      <c r="U920" s="116">
        <v>-0.6362734771242311</v>
      </c>
      <c r="V920" s="116">
        <v>0.21685903262787989</v>
      </c>
      <c r="W920" s="88">
        <v>0.11775789998829947</v>
      </c>
      <c r="X920" s="50"/>
      <c r="Y920" s="89">
        <v>919</v>
      </c>
      <c r="Z920" s="116">
        <f>(幕後結果!$AB$2+幕後結果!$AB$4*幕後結果_最佳化!$N1921)*12/3</f>
        <v>1.664160974065563</v>
      </c>
      <c r="AA920" s="116">
        <f>(幕後結果!$AC$2+幕後結果!$AC$4*幕後結果_最佳化!$O1921)*12/3</f>
        <v>-2.8073742958806407</v>
      </c>
      <c r="AB920" s="116">
        <f>(幕後結果!$AD$2+幕後結果!$AD$4*幕後結果_最佳化!$P1921)*12/3</f>
        <v>0.5207768894707665</v>
      </c>
      <c r="AC920" s="116">
        <f>(幕後結果!$AE$2+幕後結果!$AE$4*幕後結果_最佳化!$Q1921)*12/3</f>
        <v>1.890967960381726</v>
      </c>
      <c r="AD920" s="116">
        <f>(幕後結果!$AF$2+幕後結果!$AF$4*幕後結果_最佳化!$R1921)*12/3</f>
        <v>0.14984529946760961</v>
      </c>
      <c r="AE920" s="116">
        <f>(幕後結果!$AG$2+幕後結果!$AG$4*幕後結果_最佳化!$S1921)*12/3</f>
        <v>1.4608614809163614</v>
      </c>
      <c r="AF920" s="116">
        <f>(幕後結果!$AH$2+幕後結果!$AH$4*幕後結果_最佳化!$T1921)*12/3</f>
        <v>0.60517801843490582</v>
      </c>
      <c r="AG920" s="116">
        <f>(幕後結果!$AI$2+幕後結果!$AI$4*幕後結果_最佳化!$U1921)*12/3</f>
        <v>-0.76434893583221031</v>
      </c>
      <c r="AH920" s="116">
        <f>(幕後結果!$AJ$2+幕後結果!$AJ$4*幕後結果_最佳化!$V1921)*12/3</f>
        <v>-1.1284222595804222E-2</v>
      </c>
      <c r="AI920" s="90">
        <f>(幕後結果!$AK$2+幕後結果!$AK$4*幕後結果_最佳化!$W1921)*12/3</f>
        <v>-7.9448888180210286E-2</v>
      </c>
      <c r="AJ920" s="50"/>
      <c r="AK920" s="50"/>
      <c r="AL920" s="50"/>
      <c r="AM920" s="98">
        <v>919</v>
      </c>
      <c r="AN920" s="116">
        <f t="shared" si="183"/>
        <v>0.17638348015745739</v>
      </c>
      <c r="AO920" s="116">
        <f t="shared" si="184"/>
        <v>1.4140117702087795E-2</v>
      </c>
      <c r="AP920" s="116">
        <f t="shared" si="185"/>
        <v>6.6025161720152756E-2</v>
      </c>
      <c r="AQ920" s="116">
        <f t="shared" si="186"/>
        <v>2.418703844407858E-2</v>
      </c>
      <c r="AR920" s="116">
        <f t="shared" si="187"/>
        <v>0.14431027665599278</v>
      </c>
      <c r="AS920" s="116">
        <f t="shared" si="188"/>
        <v>7.2887537950330428E-2</v>
      </c>
      <c r="AT920" s="116">
        <f t="shared" si="189"/>
        <v>0.1492220206783702</v>
      </c>
      <c r="AU920" s="116">
        <f t="shared" si="190"/>
        <v>0.1049913927918565</v>
      </c>
      <c r="AV920" s="116">
        <f t="shared" si="191"/>
        <v>9.8838249113632801E-2</v>
      </c>
      <c r="AW920" s="116">
        <f t="shared" si="192"/>
        <v>0.14901472478604069</v>
      </c>
      <c r="AX920" s="116">
        <f t="shared" si="193"/>
        <v>1</v>
      </c>
      <c r="AY920" s="116">
        <f>SUMPRODUCT(AN920:AW920,幕後結果_最佳化!$Z$1005:$AI$1005)</f>
        <v>7.8879091911682214E-2</v>
      </c>
      <c r="AZ920" s="116">
        <f>(SUMPRODUCT(AN920:AW920,MMULT(AN920:AW920,幕後結果!$AB$9:$AK$18)))*252</f>
        <v>4.8284024426076932E-2</v>
      </c>
      <c r="BA920" s="116">
        <f t="shared" si="194"/>
        <v>0.21973626106329591</v>
      </c>
      <c r="BB920" s="92">
        <f t="shared" si="195"/>
        <v>0.16373761771307418</v>
      </c>
      <c r="BC920" s="50"/>
      <c r="BD920" s="50"/>
    </row>
    <row r="921" spans="1:56">
      <c r="A921" s="85">
        <v>920</v>
      </c>
      <c r="B921" s="116">
        <v>0.60540932196883546</v>
      </c>
      <c r="C921" s="116">
        <v>0.56565329987082458</v>
      </c>
      <c r="D921" s="116">
        <v>0.9831665167100001</v>
      </c>
      <c r="E921" s="116">
        <v>0.28432061834886224</v>
      </c>
      <c r="F921" s="116">
        <v>0.23411940803614173</v>
      </c>
      <c r="G921" s="116">
        <v>0.90655027313526504</v>
      </c>
      <c r="H921" s="116">
        <v>0.82859874444733972</v>
      </c>
      <c r="I921" s="116">
        <v>0.86131033905450516</v>
      </c>
      <c r="J921" s="116">
        <v>0.21695841039596542</v>
      </c>
      <c r="K921" s="94">
        <v>0.65508729806817034</v>
      </c>
      <c r="L921" s="95"/>
      <c r="M921" s="96">
        <v>920</v>
      </c>
      <c r="N921" s="119">
        <v>0.2673738179989123</v>
      </c>
      <c r="O921" s="119">
        <v>0.16531837041764402</v>
      </c>
      <c r="P921" s="119">
        <v>2.1240379950156276</v>
      </c>
      <c r="Q921" s="119">
        <v>-0.57005375897887711</v>
      </c>
      <c r="R921" s="119">
        <v>-0.72534759148075623</v>
      </c>
      <c r="S921" s="119">
        <v>1.3198070304347331</v>
      </c>
      <c r="T921" s="119">
        <v>0.94864241470012212</v>
      </c>
      <c r="U921" s="116">
        <v>1.0862253106209008</v>
      </c>
      <c r="V921" s="116">
        <v>-0.78250674865706193</v>
      </c>
      <c r="W921" s="88">
        <v>0.3990920174583652</v>
      </c>
      <c r="X921" s="50"/>
      <c r="Y921" s="89">
        <v>920</v>
      </c>
      <c r="Z921" s="116">
        <f>(幕後結果!$AB$2+幕後結果!$AB$4*幕後結果_最佳化!$N1922)*12/3</f>
        <v>0.28366774491658436</v>
      </c>
      <c r="AA921" s="116">
        <f>(幕後結果!$AC$2+幕後結果!$AC$4*幕後結果_最佳化!$O1922)*12/3</f>
        <v>-1.1268671187566817</v>
      </c>
      <c r="AB921" s="116">
        <f>(幕後結果!$AD$2+幕後結果!$AD$4*幕後結果_最佳化!$P1922)*12/3</f>
        <v>2.3989890942504171</v>
      </c>
      <c r="AC921" s="116">
        <f>(幕後結果!$AE$2+幕後結果!$AE$4*幕後結果_最佳化!$Q1922)*12/3</f>
        <v>1.0197290748357648</v>
      </c>
      <c r="AD921" s="116">
        <f>(幕後結果!$AF$2+幕後結果!$AF$4*幕後結果_最佳化!$R1922)*12/3</f>
        <v>-0.40070334432935906</v>
      </c>
      <c r="AE921" s="116">
        <f>(幕後結果!$AG$2+幕後結果!$AG$4*幕後結果_最佳化!$S1922)*12/3</f>
        <v>1.4014229650014169</v>
      </c>
      <c r="AF921" s="116">
        <f>(幕後結果!$AH$2+幕後結果!$AH$4*幕後結果_最佳化!$T1922)*12/3</f>
        <v>2.1092489898746845</v>
      </c>
      <c r="AG921" s="116">
        <f>(幕後結果!$AI$2+幕後結果!$AI$4*幕後結果_最佳化!$U1922)*12/3</f>
        <v>0.47747647733550069</v>
      </c>
      <c r="AH921" s="116">
        <f>(幕後結果!$AJ$2+幕後結果!$AJ$4*幕後結果_最佳化!$V1922)*12/3</f>
        <v>0.15201764721112107</v>
      </c>
      <c r="AI921" s="90">
        <f>(幕後結果!$AK$2+幕後結果!$AK$4*幕後結果_最佳化!$W1922)*12/3</f>
        <v>-0.158952937464856</v>
      </c>
      <c r="AJ921" s="50"/>
      <c r="AK921" s="50"/>
      <c r="AL921" s="50"/>
      <c r="AM921" s="98">
        <v>920</v>
      </c>
      <c r="AN921" s="116">
        <f t="shared" si="183"/>
        <v>0.1507232624734246</v>
      </c>
      <c r="AO921" s="116">
        <f t="shared" si="184"/>
        <v>0.11401767276445957</v>
      </c>
      <c r="AP921" s="116">
        <f t="shared" si="185"/>
        <v>0.15146259686713442</v>
      </c>
      <c r="AQ921" s="116">
        <f t="shared" si="186"/>
        <v>0.13584441188096227</v>
      </c>
      <c r="AR921" s="116">
        <f t="shared" si="187"/>
        <v>2.319640989007726E-2</v>
      </c>
      <c r="AS921" s="116">
        <f t="shared" si="188"/>
        <v>0.13577144336992808</v>
      </c>
      <c r="AT921" s="116">
        <f t="shared" si="189"/>
        <v>8.1116671807369201E-2</v>
      </c>
      <c r="AU921" s="116">
        <f t="shared" si="190"/>
        <v>7.0462172302647091E-2</v>
      </c>
      <c r="AV921" s="116">
        <f t="shared" si="191"/>
        <v>3.0626914003747847E-2</v>
      </c>
      <c r="AW921" s="116">
        <f t="shared" si="192"/>
        <v>0.10677844464024958</v>
      </c>
      <c r="AX921" s="116">
        <f t="shared" si="193"/>
        <v>0.99999999999999978</v>
      </c>
      <c r="AY921" s="116">
        <f>SUMPRODUCT(AN921:AW921,幕後結果_最佳化!$Z$1005:$AI$1005)</f>
        <v>7.2493903813202615E-2</v>
      </c>
      <c r="AZ921" s="116">
        <f>(SUMPRODUCT(AN921:AW921,MMULT(AN921:AW921,幕後結果!$AB$9:$AK$18)))*252</f>
        <v>5.2212070656122947E-2</v>
      </c>
      <c r="BA921" s="116">
        <f t="shared" si="194"/>
        <v>0.22849960756229526</v>
      </c>
      <c r="BB921" s="92">
        <f t="shared" si="195"/>
        <v>0.12951402468004022</v>
      </c>
      <c r="BC921" s="50"/>
      <c r="BD921" s="50"/>
    </row>
    <row r="922" spans="1:56">
      <c r="A922" s="85">
        <v>921</v>
      </c>
      <c r="B922" s="116">
        <v>0.22822621418943756</v>
      </c>
      <c r="C922" s="116">
        <v>0.70025857209719056</v>
      </c>
      <c r="D922" s="116">
        <v>8.0465718341331538E-3</v>
      </c>
      <c r="E922" s="116">
        <v>0.54629179519380267</v>
      </c>
      <c r="F922" s="116">
        <v>2.1982582940184514E-2</v>
      </c>
      <c r="G922" s="116">
        <v>0.71305719108859433</v>
      </c>
      <c r="H922" s="116">
        <v>1.0235909998154824E-2</v>
      </c>
      <c r="I922" s="116">
        <v>0.53922733200076478</v>
      </c>
      <c r="J922" s="116">
        <v>0.81867033156549263</v>
      </c>
      <c r="K922" s="94">
        <v>0.5104804055055665</v>
      </c>
      <c r="L922" s="95"/>
      <c r="M922" s="96">
        <v>921</v>
      </c>
      <c r="N922" s="119">
        <v>-0.74470110936530065</v>
      </c>
      <c r="O922" s="119">
        <v>0.52514433798178306</v>
      </c>
      <c r="P922" s="119">
        <v>-2.4067962934643337</v>
      </c>
      <c r="Q922" s="119">
        <v>0.11629795080750827</v>
      </c>
      <c r="R922" s="119">
        <v>-2.0144227685070359</v>
      </c>
      <c r="S922" s="119">
        <v>0.56233819779542571</v>
      </c>
      <c r="T922" s="119">
        <v>-2.3175862169190466</v>
      </c>
      <c r="U922" s="116">
        <v>9.8487325269051976E-2</v>
      </c>
      <c r="V922" s="116">
        <v>0.91030944879329767</v>
      </c>
      <c r="W922" s="88">
        <v>2.6273503210167814E-2</v>
      </c>
      <c r="X922" s="50"/>
      <c r="Y922" s="89">
        <v>921</v>
      </c>
      <c r="Z922" s="116">
        <f>(幕後結果!$AB$2+幕後結果!$AB$4*幕後結果_最佳化!$N1923)*12/3</f>
        <v>-0.97287428283151423</v>
      </c>
      <c r="AA922" s="116">
        <f>(幕後結果!$AC$2+幕後結果!$AC$4*幕後結果_最佳化!$O1923)*12/3</f>
        <v>-0.7189348988690748</v>
      </c>
      <c r="AB922" s="116">
        <f>(幕後結果!$AD$2+幕後結果!$AD$4*幕後結果_最佳化!$P1923)*12/3</f>
        <v>-1.7927380026592601</v>
      </c>
      <c r="AC922" s="116">
        <f>(幕後結果!$AE$2+幕後結果!$AE$4*幕後結果_最佳化!$Q1923)*12/3</f>
        <v>0.45132626123547964</v>
      </c>
      <c r="AD922" s="116">
        <f>(幕後結果!$AF$2+幕後結果!$AF$4*幕後結果_最佳化!$R1923)*12/3</f>
        <v>-1.5727758337119215</v>
      </c>
      <c r="AE922" s="116">
        <f>(幕後結果!$AG$2+幕後結果!$AG$4*幕後結果_最佳化!$S1923)*12/3</f>
        <v>0.14123261649771973</v>
      </c>
      <c r="AF922" s="116">
        <f>(幕後結果!$AH$2+幕後結果!$AH$4*幕後結果_最佳化!$T1923)*12/3</f>
        <v>-1.8221017128124106</v>
      </c>
      <c r="AG922" s="116">
        <f>(幕後結果!$AI$2+幕後結果!$AI$4*幕後結果_最佳化!$U1923)*12/3</f>
        <v>-1.4614951670709402</v>
      </c>
      <c r="AH922" s="116">
        <f>(幕後結果!$AJ$2+幕後結果!$AJ$4*幕後結果_最佳化!$V1923)*12/3</f>
        <v>-0.10531710943045096</v>
      </c>
      <c r="AI922" s="90">
        <f>(幕後結果!$AK$2+幕後結果!$AK$4*幕後結果_最佳化!$W1923)*12/3</f>
        <v>-0.95803912210112951</v>
      </c>
      <c r="AJ922" s="50"/>
      <c r="AK922" s="50"/>
      <c r="AL922" s="50"/>
      <c r="AM922" s="98">
        <v>921</v>
      </c>
      <c r="AN922" s="116">
        <f t="shared" si="183"/>
        <v>0.14807586270122308</v>
      </c>
      <c r="AO922" s="116">
        <f t="shared" si="184"/>
        <v>0.15818054476586479</v>
      </c>
      <c r="AP922" s="116">
        <f t="shared" si="185"/>
        <v>5.8142476998747021E-2</v>
      </c>
      <c r="AQ922" s="116">
        <f t="shared" si="186"/>
        <v>0.17531178082393337</v>
      </c>
      <c r="AR922" s="116">
        <f t="shared" si="187"/>
        <v>6.8223238773578415E-2</v>
      </c>
      <c r="AS922" s="116">
        <f t="shared" si="188"/>
        <v>0.11067184320603886</v>
      </c>
      <c r="AT922" s="116">
        <f t="shared" si="189"/>
        <v>0.14644604624034158</v>
      </c>
      <c r="AU922" s="116">
        <f t="shared" si="190"/>
        <v>3.7326450599595136E-3</v>
      </c>
      <c r="AV922" s="116">
        <f t="shared" si="191"/>
        <v>0.11204936638164135</v>
      </c>
      <c r="AW922" s="116">
        <f t="shared" si="192"/>
        <v>1.9166195048672025E-2</v>
      </c>
      <c r="AX922" s="116">
        <f t="shared" si="193"/>
        <v>0.99999999999999989</v>
      </c>
      <c r="AY922" s="116">
        <f>SUMPRODUCT(AN922:AW922,幕後結果_最佳化!$Z$1005:$AI$1005)</f>
        <v>0.17472279418001654</v>
      </c>
      <c r="AZ922" s="116">
        <f>(SUMPRODUCT(AN922:AW922,MMULT(AN922:AW922,幕後結果!$AB$9:$AK$18)))*252</f>
        <v>5.2340880218242007E-2</v>
      </c>
      <c r="BA922" s="116">
        <f t="shared" si="194"/>
        <v>0.22878129341850048</v>
      </c>
      <c r="BB922" s="92">
        <f t="shared" si="195"/>
        <v>0.57619568545264921</v>
      </c>
      <c r="BC922" s="50"/>
      <c r="BD922" s="50"/>
    </row>
    <row r="923" spans="1:56">
      <c r="A923" s="85">
        <v>922</v>
      </c>
      <c r="B923" s="116">
        <v>8.612562996140416E-2</v>
      </c>
      <c r="C923" s="116">
        <v>0.24613150181006493</v>
      </c>
      <c r="D923" s="116">
        <v>0.27792872428708182</v>
      </c>
      <c r="E923" s="116">
        <v>0.68455828043385147</v>
      </c>
      <c r="F923" s="116">
        <v>0.6055907100594291</v>
      </c>
      <c r="G923" s="116">
        <v>0.5310507531627926</v>
      </c>
      <c r="H923" s="116">
        <v>0.31611618031591648</v>
      </c>
      <c r="I923" s="116">
        <v>0.74378123089562287</v>
      </c>
      <c r="J923" s="116">
        <v>0.4258389428919449</v>
      </c>
      <c r="K923" s="94">
        <v>0.25234375949424237</v>
      </c>
      <c r="L923" s="95"/>
      <c r="M923" s="96">
        <v>922</v>
      </c>
      <c r="N923" s="119">
        <v>-1.3650056955050671</v>
      </c>
      <c r="O923" s="119">
        <v>-0.68671395127839507</v>
      </c>
      <c r="P923" s="119">
        <v>-0.5890057020231817</v>
      </c>
      <c r="Q923" s="119">
        <v>0.4804837726824554</v>
      </c>
      <c r="R923" s="119">
        <v>0.26784506615753823</v>
      </c>
      <c r="S923" s="119">
        <v>7.7911447035302533E-2</v>
      </c>
      <c r="T923" s="119">
        <v>-0.47858715149308767</v>
      </c>
      <c r="U923" s="116">
        <v>0.65504693134831293</v>
      </c>
      <c r="V923" s="116">
        <v>-0.18697799542287602</v>
      </c>
      <c r="W923" s="88">
        <v>-0.66713247380056795</v>
      </c>
      <c r="X923" s="50"/>
      <c r="Y923" s="89">
        <v>922</v>
      </c>
      <c r="Z923" s="116">
        <f>(幕後結果!$AB$2+幕後結果!$AB$4*幕後結果_最佳化!$N1924)*12/3</f>
        <v>-1.7430136879439704</v>
      </c>
      <c r="AA923" s="116">
        <f>(幕後結果!$AC$2+幕後結果!$AC$4*幕後結果_最佳化!$O1924)*12/3</f>
        <v>-2.4428592092468553</v>
      </c>
      <c r="AB923" s="116">
        <f>(幕後結果!$AD$2+幕後結果!$AD$4*幕後結果_最佳化!$P1924)*12/3</f>
        <v>-0.52853661199681956</v>
      </c>
      <c r="AC923" s="116">
        <f>(幕後結果!$AE$2+幕後結果!$AE$4*幕後結果_最佳化!$Q1924)*12/3</f>
        <v>0.89730962183248408</v>
      </c>
      <c r="AD923" s="116">
        <f>(幕後結果!$AF$2+幕後結果!$AF$4*幕後結果_最佳化!$R1924)*12/3</f>
        <v>5.9770237811565458E-2</v>
      </c>
      <c r="AE923" s="116">
        <f>(幕後結果!$AG$2+幕後結果!$AG$4*幕後結果_最佳化!$S1924)*12/3</f>
        <v>0.10278856612896986</v>
      </c>
      <c r="AF923" s="116">
        <f>(幕後結果!$AH$2+幕後結果!$AH$4*幕後結果_最佳化!$T1924)*12/3</f>
        <v>0.39355966604364778</v>
      </c>
      <c r="AG923" s="116">
        <f>(幕後結果!$AI$2+幕後結果!$AI$4*幕後結果_最佳化!$U1924)*12/3</f>
        <v>-0.70908499219021637</v>
      </c>
      <c r="AH923" s="116">
        <f>(幕後結果!$AJ$2+幕後結果!$AJ$4*幕後結果_最佳化!$V1924)*12/3</f>
        <v>-0.53963962978216073</v>
      </c>
      <c r="AI923" s="90">
        <f>(幕後結果!$AK$2+幕後結果!$AK$4*幕後結果_最佳化!$W1924)*12/3</f>
        <v>-1.0768822072857829</v>
      </c>
      <c r="AJ923" s="50"/>
      <c r="AK923" s="50"/>
      <c r="AL923" s="50"/>
      <c r="AM923" s="98">
        <v>922</v>
      </c>
      <c r="AN923" s="116">
        <f t="shared" si="183"/>
        <v>0.16560034659380596</v>
      </c>
      <c r="AO923" s="116">
        <f t="shared" si="184"/>
        <v>0.10957329522950199</v>
      </c>
      <c r="AP923" s="116">
        <f t="shared" si="185"/>
        <v>0.13270528091845366</v>
      </c>
      <c r="AQ923" s="116">
        <f t="shared" si="186"/>
        <v>0.10255530644224067</v>
      </c>
      <c r="AR923" s="116">
        <f t="shared" si="187"/>
        <v>0.12305192541088263</v>
      </c>
      <c r="AS923" s="116">
        <f t="shared" si="188"/>
        <v>0.10919155718328857</v>
      </c>
      <c r="AT923" s="116">
        <f t="shared" si="189"/>
        <v>4.4454102893238735E-2</v>
      </c>
      <c r="AU923" s="116">
        <f t="shared" si="190"/>
        <v>1.0498901532924081E-2</v>
      </c>
      <c r="AV923" s="116">
        <f t="shared" si="191"/>
        <v>0.15769182182937297</v>
      </c>
      <c r="AW923" s="116">
        <f t="shared" si="192"/>
        <v>4.4677461966290702E-2</v>
      </c>
      <c r="AX923" s="116">
        <f t="shared" si="193"/>
        <v>0.99999999999999989</v>
      </c>
      <c r="AY923" s="116">
        <f>SUMPRODUCT(AN923:AW923,幕後結果_最佳化!$Z$1005:$AI$1005)</f>
        <v>7.4128083480926754E-2</v>
      </c>
      <c r="AZ923" s="116">
        <f>(SUMPRODUCT(AN923:AW923,MMULT(AN923:AW923,幕後結果!$AB$9:$AK$18)))*252</f>
        <v>5.0208390921360438E-2</v>
      </c>
      <c r="BA923" s="116">
        <f t="shared" si="194"/>
        <v>0.22407228949908206</v>
      </c>
      <c r="BB923" s="92">
        <f t="shared" si="195"/>
        <v>0.13936611060090356</v>
      </c>
      <c r="BC923" s="50"/>
      <c r="BD923" s="50"/>
    </row>
    <row r="924" spans="1:56">
      <c r="A924" s="85">
        <v>923</v>
      </c>
      <c r="B924" s="116">
        <v>0.87656355992049551</v>
      </c>
      <c r="C924" s="116">
        <v>0.63064300646502525</v>
      </c>
      <c r="D924" s="116">
        <v>0.27189665261482077</v>
      </c>
      <c r="E924" s="116">
        <v>5.1403460358463438E-2</v>
      </c>
      <c r="F924" s="116">
        <v>0.82645443799908302</v>
      </c>
      <c r="G924" s="116">
        <v>0.36471032024983208</v>
      </c>
      <c r="H924" s="116">
        <v>0.97141374703093697</v>
      </c>
      <c r="I924" s="116">
        <v>0.24766711277893005</v>
      </c>
      <c r="J924" s="116">
        <v>0.94908024362362053</v>
      </c>
      <c r="K924" s="94">
        <v>0.53659161558989865</v>
      </c>
      <c r="L924" s="95"/>
      <c r="M924" s="96">
        <v>923</v>
      </c>
      <c r="N924" s="119">
        <v>1.1579783290811803</v>
      </c>
      <c r="O924" s="119">
        <v>0.33355684562382709</v>
      </c>
      <c r="P924" s="119">
        <v>-0.60708680678087834</v>
      </c>
      <c r="Q924" s="119">
        <v>-1.6313953724082031</v>
      </c>
      <c r="R924" s="119">
        <v>0.9402465214033755</v>
      </c>
      <c r="S924" s="119">
        <v>-0.34589631183071468</v>
      </c>
      <c r="T924" s="119">
        <v>1.9019896634990823</v>
      </c>
      <c r="U924" s="116">
        <v>-0.68184933388467106</v>
      </c>
      <c r="V924" s="116">
        <v>1.6360003566521415</v>
      </c>
      <c r="W924" s="88">
        <v>9.1850564930319054E-2</v>
      </c>
      <c r="X924" s="50"/>
      <c r="Y924" s="89">
        <v>923</v>
      </c>
      <c r="Z924" s="116">
        <f>(幕後結果!$AB$2+幕後結果!$AB$4*幕後結果_最佳化!$N1925)*12/3</f>
        <v>1.3893981291198436</v>
      </c>
      <c r="AA924" s="116">
        <f>(幕後結果!$AC$2+幕後結果!$AC$4*幕後結果_最佳化!$O1925)*12/3</f>
        <v>-0.8176419920472574</v>
      </c>
      <c r="AB924" s="116">
        <f>(幕後結果!$AD$2+幕後結果!$AD$4*幕後結果_最佳化!$P1925)*12/3</f>
        <v>0.31930448832231384</v>
      </c>
      <c r="AC924" s="116">
        <f>(幕後結果!$AE$2+幕後結果!$AE$4*幕後結果_最佳化!$Q1925)*12/3</f>
        <v>-0.31157757926845364</v>
      </c>
      <c r="AD924" s="116">
        <f>(幕後結果!$AF$2+幕後結果!$AF$4*幕後結果_最佳化!$R1925)*12/3</f>
        <v>0.35013031521770066</v>
      </c>
      <c r="AE924" s="116">
        <f>(幕後結果!$AG$2+幕後結果!$AG$4*幕後結果_最佳化!$S1925)*12/3</f>
        <v>-0.50782578046349414</v>
      </c>
      <c r="AF924" s="116">
        <f>(幕後結果!$AH$2+幕後結果!$AH$4*幕後結果_最佳化!$T1925)*12/3</f>
        <v>3.5377868536040769</v>
      </c>
      <c r="AG924" s="116">
        <f>(幕後結果!$AI$2+幕後結果!$AI$4*幕後結果_最佳化!$U1925)*12/3</f>
        <v>-0.86741624919246796</v>
      </c>
      <c r="AH924" s="116">
        <f>(幕後結果!$AJ$2+幕後結果!$AJ$4*幕後結果_最佳化!$V1925)*12/3</f>
        <v>1.8491990702413805</v>
      </c>
      <c r="AI924" s="90">
        <f>(幕後結果!$AK$2+幕後結果!$AK$4*幕後結果_最佳化!$W1925)*12/3</f>
        <v>0.11257019000364316</v>
      </c>
      <c r="AJ924" s="50"/>
      <c r="AK924" s="50"/>
      <c r="AL924" s="50"/>
      <c r="AM924" s="98">
        <v>923</v>
      </c>
      <c r="AN924" s="116">
        <f t="shared" si="183"/>
        <v>0.13923182831065242</v>
      </c>
      <c r="AO924" s="116">
        <f t="shared" si="184"/>
        <v>5.5011015481178746E-2</v>
      </c>
      <c r="AP924" s="116">
        <f t="shared" si="185"/>
        <v>0.10254847665844292</v>
      </c>
      <c r="AQ924" s="116">
        <f t="shared" si="186"/>
        <v>4.7828545328965404E-2</v>
      </c>
      <c r="AR924" s="116">
        <f t="shared" si="187"/>
        <v>7.1597578118463026E-2</v>
      </c>
      <c r="AS924" s="116">
        <f t="shared" si="188"/>
        <v>9.6906037949964094E-2</v>
      </c>
      <c r="AT924" s="116">
        <f t="shared" si="189"/>
        <v>0.14836117687628331</v>
      </c>
      <c r="AU924" s="116">
        <f t="shared" si="190"/>
        <v>7.7620665115166715E-2</v>
      </c>
      <c r="AV924" s="116">
        <f t="shared" si="191"/>
        <v>8.4792738599907005E-2</v>
      </c>
      <c r="AW924" s="116">
        <f t="shared" si="192"/>
        <v>0.17610193756097645</v>
      </c>
      <c r="AX924" s="116">
        <f t="shared" si="193"/>
        <v>1</v>
      </c>
      <c r="AY924" s="116">
        <f>SUMPRODUCT(AN924:AW924,幕後結果_最佳化!$Z$1005:$AI$1005)</f>
        <v>8.4679974526976662E-2</v>
      </c>
      <c r="AZ924" s="116">
        <f>(SUMPRODUCT(AN924:AW924,MMULT(AN924:AW924,幕後結果!$AB$9:$AK$18)))*252</f>
        <v>4.5622178175705651E-2</v>
      </c>
      <c r="BA924" s="116">
        <f t="shared" si="194"/>
        <v>0.21359348813975029</v>
      </c>
      <c r="BB924" s="92">
        <f t="shared" si="195"/>
        <v>0.19560509494390949</v>
      </c>
      <c r="BC924" s="50"/>
      <c r="BD924" s="50"/>
    </row>
    <row r="925" spans="1:56">
      <c r="A925" s="85">
        <v>924</v>
      </c>
      <c r="B925" s="116">
        <v>0.58783776228955986</v>
      </c>
      <c r="C925" s="116">
        <v>0.30186088380082121</v>
      </c>
      <c r="D925" s="116">
        <v>0.77886185473568137</v>
      </c>
      <c r="E925" s="116">
        <v>0.56298112070029971</v>
      </c>
      <c r="F925" s="116">
        <v>0.78713754378468614</v>
      </c>
      <c r="G925" s="116">
        <v>0.59659776634501038</v>
      </c>
      <c r="H925" s="116">
        <v>0.19495610009736652</v>
      </c>
      <c r="I925" s="116">
        <v>0.70299694299792614</v>
      </c>
      <c r="J925" s="116">
        <v>0.66434853913465064</v>
      </c>
      <c r="K925" s="94">
        <v>0.91707807986602563</v>
      </c>
      <c r="L925" s="95"/>
      <c r="M925" s="96">
        <v>924</v>
      </c>
      <c r="N925" s="119">
        <v>0.22198639361329014</v>
      </c>
      <c r="O925" s="119">
        <v>-0.51905588925316304</v>
      </c>
      <c r="P925" s="119">
        <v>0.76835502814687329</v>
      </c>
      <c r="Q925" s="119">
        <v>0.15853180775969378</v>
      </c>
      <c r="R925" s="119">
        <v>0.79652850801510966</v>
      </c>
      <c r="S925" s="119">
        <v>0.24455053651831832</v>
      </c>
      <c r="T925" s="119">
        <v>-0.85977660067311723</v>
      </c>
      <c r="U925" s="116">
        <v>0.53303967837501876</v>
      </c>
      <c r="V925" s="116">
        <v>0.42436050197008846</v>
      </c>
      <c r="W925" s="88">
        <v>1.3856826109203129</v>
      </c>
      <c r="X925" s="50"/>
      <c r="Y925" s="89">
        <v>924</v>
      </c>
      <c r="Z925" s="116">
        <f>(幕後結果!$AB$2+幕後結果!$AB$4*幕後結果_最佳化!$N1926)*12/3</f>
        <v>0.22731697015695093</v>
      </c>
      <c r="AA925" s="116">
        <f>(幕後結果!$AC$2+幕後結果!$AC$4*幕後結果_最佳化!$O1926)*12/3</f>
        <v>-2.073928248153365</v>
      </c>
      <c r="AB925" s="116">
        <f>(幕後結果!$AD$2+幕後結果!$AD$4*幕後結果_最佳化!$P1926)*12/3</f>
        <v>1.1418636418730488</v>
      </c>
      <c r="AC925" s="116">
        <f>(幕後結果!$AE$2+幕後結果!$AE$4*幕後結果_最佳化!$Q1926)*12/3</f>
        <v>1.1073634875017384</v>
      </c>
      <c r="AD925" s="116">
        <f>(幕後結果!$AF$2+幕後結果!$AF$4*幕後結果_最佳化!$R1926)*12/3</f>
        <v>0.47810802838315025</v>
      </c>
      <c r="AE925" s="116">
        <f>(幕後結果!$AG$2+幕後結果!$AG$4*幕後結果_最佳化!$S1926)*12/3</f>
        <v>0.7304679820167802</v>
      </c>
      <c r="AF925" s="116">
        <f>(幕後結果!$AH$2+幕後結果!$AH$4*幕後結果_最佳化!$T1926)*12/3</f>
        <v>0.65205139736770945</v>
      </c>
      <c r="AG925" s="116">
        <f>(幕後結果!$AI$2+幕後結果!$AI$4*幕後結果_最佳化!$U1926)*12/3</f>
        <v>3.9684616402311801E-2</v>
      </c>
      <c r="AH925" s="116">
        <f>(幕後結果!$AJ$2+幕後結果!$AJ$4*幕後結果_最佳化!$V1926)*12/3</f>
        <v>0.34183610591777436</v>
      </c>
      <c r="AI925" s="90">
        <f>(幕後結果!$AK$2+幕後結果!$AK$4*幕後結果_最佳化!$W1926)*12/3</f>
        <v>0.32299515631145598</v>
      </c>
      <c r="AJ925" s="50"/>
      <c r="AK925" s="50"/>
      <c r="AL925" s="50"/>
      <c r="AM925" s="98">
        <v>924</v>
      </c>
      <c r="AN925" s="116">
        <f t="shared" si="183"/>
        <v>0.13448015733870419</v>
      </c>
      <c r="AO925" s="116">
        <f t="shared" si="184"/>
        <v>6.2836625400372922E-2</v>
      </c>
      <c r="AP925" s="116">
        <f t="shared" si="185"/>
        <v>7.8235675689885847E-2</v>
      </c>
      <c r="AQ925" s="116">
        <f t="shared" si="186"/>
        <v>0.1432115706349292</v>
      </c>
      <c r="AR925" s="116">
        <f t="shared" si="187"/>
        <v>5.469618151507703E-3</v>
      </c>
      <c r="AS925" s="116">
        <f t="shared" si="188"/>
        <v>0.11161575073984595</v>
      </c>
      <c r="AT925" s="116">
        <f t="shared" si="189"/>
        <v>0.16543351887873214</v>
      </c>
      <c r="AU925" s="116">
        <f t="shared" si="190"/>
        <v>7.3558301665846468E-2</v>
      </c>
      <c r="AV925" s="116">
        <f t="shared" si="191"/>
        <v>0.12830499457524835</v>
      </c>
      <c r="AW925" s="116">
        <f t="shared" si="192"/>
        <v>9.6853786924927215E-2</v>
      </c>
      <c r="AX925" s="116">
        <f t="shared" si="193"/>
        <v>0.99999999999999989</v>
      </c>
      <c r="AY925" s="116">
        <f>SUMPRODUCT(AN925:AW925,幕後結果_最佳化!$Z$1005:$AI$1005)</f>
        <v>0.22063838494586518</v>
      </c>
      <c r="AZ925" s="116">
        <f>(SUMPRODUCT(AN925:AW925,MMULT(AN925:AW925,幕後結果!$AB$9:$AK$18)))*252</f>
        <v>4.8222869524655959E-2</v>
      </c>
      <c r="BA925" s="116">
        <f t="shared" si="194"/>
        <v>0.21959706173957783</v>
      </c>
      <c r="BB925" s="92">
        <f t="shared" si="195"/>
        <v>0.80938416724649431</v>
      </c>
      <c r="BC925" s="50"/>
      <c r="BD925" s="50"/>
    </row>
    <row r="926" spans="1:56">
      <c r="A926" s="85">
        <v>925</v>
      </c>
      <c r="B926" s="116">
        <v>0.75228790220439956</v>
      </c>
      <c r="C926" s="116">
        <v>0.65489241490420191</v>
      </c>
      <c r="D926" s="116">
        <v>0.85343019633327755</v>
      </c>
      <c r="E926" s="116">
        <v>0.78353435030096108</v>
      </c>
      <c r="F926" s="116">
        <v>0.54313346338647284</v>
      </c>
      <c r="G926" s="116">
        <v>0.15701958492239299</v>
      </c>
      <c r="H926" s="116">
        <v>0.63110920271392712</v>
      </c>
      <c r="I926" s="116">
        <v>0.57286107590937974</v>
      </c>
      <c r="J926" s="116">
        <v>0.37541306831501564</v>
      </c>
      <c r="K926" s="94">
        <v>0.56024496448995187</v>
      </c>
      <c r="L926" s="95"/>
      <c r="M926" s="96">
        <v>925</v>
      </c>
      <c r="N926" s="119">
        <v>0.68170707069881398</v>
      </c>
      <c r="O926" s="119">
        <v>0.39856307985669198</v>
      </c>
      <c r="P926" s="119">
        <v>1.0512590975119303</v>
      </c>
      <c r="Q926" s="119">
        <v>0.78418545340219548</v>
      </c>
      <c r="R926" s="119">
        <v>0.10833107518638399</v>
      </c>
      <c r="S926" s="119">
        <v>-1.006782783498579</v>
      </c>
      <c r="T926" s="119">
        <v>0.33479253171157952</v>
      </c>
      <c r="U926" s="116">
        <v>0.18366298549236235</v>
      </c>
      <c r="V926" s="116">
        <v>-0.31755022391584603</v>
      </c>
      <c r="W926" s="88">
        <v>0.1515903170459609</v>
      </c>
      <c r="X926" s="50"/>
      <c r="Y926" s="89">
        <v>925</v>
      </c>
      <c r="Z926" s="116">
        <f>(幕後結果!$AB$2+幕後結果!$AB$4*幕後結果_最佳化!$N1927)*12/3</f>
        <v>0.79808335924949736</v>
      </c>
      <c r="AA926" s="116">
        <f>(幕後結果!$AC$2+幕後結果!$AC$4*幕後結果_最佳化!$O1927)*12/3</f>
        <v>-0.76943952392696735</v>
      </c>
      <c r="AB926" s="116">
        <f>(幕後結果!$AD$2+幕後結果!$AD$4*幕後結果_最佳化!$P1927)*12/3</f>
        <v>1.6184999114271843</v>
      </c>
      <c r="AC926" s="116">
        <f>(幕後結果!$AE$2+幕後結果!$AE$4*幕後結果_最佳化!$Q1927)*12/3</f>
        <v>1.8139029473370549</v>
      </c>
      <c r="AD926" s="116">
        <f>(幕後結果!$AF$2+幕後結果!$AF$4*幕後結果_最佳化!$R1927)*12/3</f>
        <v>0.17796031172053836</v>
      </c>
      <c r="AE926" s="116">
        <f>(幕後結果!$AG$2+幕後結果!$AG$4*幕後結果_最佳化!$S1927)*12/3</f>
        <v>0.48150796354187619</v>
      </c>
      <c r="AF926" s="116">
        <f>(幕後結果!$AH$2+幕後結果!$AH$4*幕後結果_最佳化!$T1927)*12/3</f>
        <v>1.7122732000610208</v>
      </c>
      <c r="AG926" s="116">
        <f>(幕後結果!$AI$2+幕後結果!$AI$4*幕後結果_最佳化!$U1927)*12/3</f>
        <v>-0.35294071155793133</v>
      </c>
      <c r="AH926" s="116">
        <f>(幕後結果!$AJ$2+幕後結果!$AJ$4*幕後結果_最佳化!$V1927)*12/3</f>
        <v>0.40839097920502104</v>
      </c>
      <c r="AI926" s="90">
        <f>(幕後結果!$AK$2+幕後結果!$AK$4*幕後結果_最佳化!$W1927)*12/3</f>
        <v>-0.14710895994464623</v>
      </c>
      <c r="AJ926" s="50"/>
      <c r="AK926" s="50"/>
      <c r="AL926" s="50"/>
      <c r="AM926" s="98">
        <v>925</v>
      </c>
      <c r="AN926" s="116">
        <f t="shared" si="183"/>
        <v>0.13970769553668036</v>
      </c>
      <c r="AO926" s="116">
        <f t="shared" si="184"/>
        <v>0.16381618160283776</v>
      </c>
      <c r="AP926" s="116">
        <f t="shared" si="185"/>
        <v>0.16802236869746531</v>
      </c>
      <c r="AQ926" s="116">
        <f t="shared" si="186"/>
        <v>0.10098071205821223</v>
      </c>
      <c r="AR926" s="116">
        <f t="shared" si="187"/>
        <v>4.6101967817152673E-2</v>
      </c>
      <c r="AS926" s="116">
        <f t="shared" si="188"/>
        <v>5.8834701395705291E-2</v>
      </c>
      <c r="AT926" s="116">
        <f t="shared" si="189"/>
        <v>7.2039832028272216E-2</v>
      </c>
      <c r="AU926" s="116">
        <f t="shared" si="190"/>
        <v>3.9398026838775725E-2</v>
      </c>
      <c r="AV926" s="116">
        <f t="shared" si="191"/>
        <v>0.17101996111645898</v>
      </c>
      <c r="AW926" s="116">
        <f t="shared" si="192"/>
        <v>4.0078552908439785E-2</v>
      </c>
      <c r="AX926" s="116">
        <f t="shared" si="193"/>
        <v>1.0000000000000004</v>
      </c>
      <c r="AY926" s="116">
        <f>SUMPRODUCT(AN926:AW926,幕後結果_最佳化!$Z$1005:$AI$1005)</f>
        <v>1.5703016689592019E-2</v>
      </c>
      <c r="AZ926" s="116">
        <f>(SUMPRODUCT(AN926:AW926,MMULT(AN926:AW926,幕後結果!$AB$9:$AK$18)))*252</f>
        <v>5.5040076720120672E-2</v>
      </c>
      <c r="BA926" s="116">
        <f t="shared" si="194"/>
        <v>0.23460621628618597</v>
      </c>
      <c r="BB926" s="92">
        <f t="shared" si="195"/>
        <v>-0.1159260983827963</v>
      </c>
      <c r="BC926" s="50"/>
      <c r="BD926" s="50"/>
    </row>
    <row r="927" spans="1:56">
      <c r="A927" s="85">
        <v>926</v>
      </c>
      <c r="B927" s="116">
        <v>0.35306708268753018</v>
      </c>
      <c r="C927" s="116">
        <v>0.54612065638423801</v>
      </c>
      <c r="D927" s="116">
        <v>0.9094472514217109</v>
      </c>
      <c r="E927" s="116">
        <v>0.22887952682913926</v>
      </c>
      <c r="F927" s="116">
        <v>0.15407630400621319</v>
      </c>
      <c r="G927" s="116">
        <v>0.50768722483034057</v>
      </c>
      <c r="H927" s="116">
        <v>1.5319460712862831E-2</v>
      </c>
      <c r="I927" s="116">
        <v>0.7989629824792166</v>
      </c>
      <c r="J927" s="116">
        <v>0.2544951297314535</v>
      </c>
      <c r="K927" s="94">
        <v>8.8305580911317128E-2</v>
      </c>
      <c r="L927" s="95"/>
      <c r="M927" s="96">
        <v>926</v>
      </c>
      <c r="N927" s="119">
        <v>-0.37705307121442522</v>
      </c>
      <c r="O927" s="119">
        <v>0.11586606939760008</v>
      </c>
      <c r="P927" s="119">
        <v>1.337358949923531</v>
      </c>
      <c r="Q927" s="119">
        <v>-0.74254193563865434</v>
      </c>
      <c r="R927" s="119">
        <v>-1.0191060800098641</v>
      </c>
      <c r="S927" s="119">
        <v>1.9270207682806226E-2</v>
      </c>
      <c r="T927" s="119">
        <v>-2.1617309387631494</v>
      </c>
      <c r="U927" s="116">
        <v>0.83792284920596571</v>
      </c>
      <c r="V927" s="116">
        <v>-0.66041077493643974</v>
      </c>
      <c r="W927" s="88">
        <v>-1.3512631188578508</v>
      </c>
      <c r="X927" s="50"/>
      <c r="Y927" s="89">
        <v>926</v>
      </c>
      <c r="Z927" s="116">
        <f>(幕後結果!$AB$2+幕後結果!$AB$4*幕後結果_最佳化!$N1928)*12/3</f>
        <v>-0.51642071515068477</v>
      </c>
      <c r="AA927" s="116">
        <f>(幕後結果!$AC$2+幕後結果!$AC$4*幕後結果_最佳化!$O1928)*12/3</f>
        <v>-1.2510070738011374</v>
      </c>
      <c r="AB927" s="116">
        <f>(幕後結果!$AD$2+幕後結果!$AD$4*幕後結果_最佳化!$P1928)*12/3</f>
        <v>1.5186562715446383</v>
      </c>
      <c r="AC927" s="116">
        <f>(幕後結果!$AE$2+幕後結果!$AE$4*幕後結果_最佳化!$Q1928)*12/3</f>
        <v>0.66225728450810928</v>
      </c>
      <c r="AD927" s="116">
        <f>(幕後結果!$AF$2+幕後結果!$AF$4*幕後結果_最佳化!$R1928)*12/3</f>
        <v>-0.66980259450247892</v>
      </c>
      <c r="AE927" s="116">
        <f>(幕後結果!$AG$2+幕後結果!$AG$4*幕後結果_最佳化!$S1928)*12/3</f>
        <v>3.3608426846070683E-2</v>
      </c>
      <c r="AF927" s="116">
        <f>(幕後結果!$AH$2+幕後結果!$AH$4*幕後結果_最佳化!$T1928)*12/3</f>
        <v>-0.96457630754793267</v>
      </c>
      <c r="AG927" s="116">
        <f>(幕後結果!$AI$2+幕後結果!$AI$4*幕後結果_最佳化!$U1928)*12/3</f>
        <v>-0.2639044841520064</v>
      </c>
      <c r="AH927" s="116">
        <f>(幕後結果!$AJ$2+幕後結果!$AJ$4*幕後結果_最佳化!$V1928)*12/3</f>
        <v>-0.64992465860293003</v>
      </c>
      <c r="AI927" s="90">
        <f>(幕後結果!$AK$2+幕後結果!$AK$4*幕後結果_最佳化!$W1928)*12/3</f>
        <v>-1.4554443129722205</v>
      </c>
      <c r="AJ927" s="50"/>
      <c r="AK927" s="50"/>
      <c r="AL927" s="50"/>
      <c r="AM927" s="98">
        <v>926</v>
      </c>
      <c r="AN927" s="116">
        <f t="shared" si="183"/>
        <v>0.14200379460827078</v>
      </c>
      <c r="AO927" s="116">
        <f t="shared" si="184"/>
        <v>0.10600989429486117</v>
      </c>
      <c r="AP927" s="116">
        <f t="shared" si="185"/>
        <v>7.7609240398585064E-2</v>
      </c>
      <c r="AQ927" s="116">
        <f t="shared" si="186"/>
        <v>9.1645932449996456E-2</v>
      </c>
      <c r="AR927" s="116">
        <f t="shared" si="187"/>
        <v>6.7704117238517353E-2</v>
      </c>
      <c r="AS927" s="116">
        <f t="shared" si="188"/>
        <v>6.5222166600256828E-2</v>
      </c>
      <c r="AT927" s="116">
        <f t="shared" si="189"/>
        <v>0.10909344294549292</v>
      </c>
      <c r="AU927" s="116">
        <f t="shared" si="190"/>
        <v>9.4226243591133213E-2</v>
      </c>
      <c r="AV927" s="116">
        <f t="shared" si="191"/>
        <v>0.1340626231636689</v>
      </c>
      <c r="AW927" s="116">
        <f t="shared" si="192"/>
        <v>0.11242254470921727</v>
      </c>
      <c r="AX927" s="116">
        <f t="shared" si="193"/>
        <v>1</v>
      </c>
      <c r="AY927" s="116">
        <f>SUMPRODUCT(AN927:AW927,幕後結果_最佳化!$Z$1005:$AI$1005)</f>
        <v>7.0829790481108726E-3</v>
      </c>
      <c r="AZ927" s="116">
        <f>(SUMPRODUCT(AN927:AW927,MMULT(AN927:AW927,幕後結果!$AB$9:$AK$18)))*252</f>
        <v>4.7667428266604341E-2</v>
      </c>
      <c r="BA927" s="116">
        <f t="shared" si="194"/>
        <v>0.21832871608335067</v>
      </c>
      <c r="BB927" s="92">
        <f t="shared" si="195"/>
        <v>-0.16405089350782137</v>
      </c>
      <c r="BC927" s="50"/>
      <c r="BD927" s="50"/>
    </row>
    <row r="928" spans="1:56">
      <c r="A928" s="85">
        <v>927</v>
      </c>
      <c r="B928" s="116">
        <v>0.35577402778764289</v>
      </c>
      <c r="C928" s="116">
        <v>0.18452910707256609</v>
      </c>
      <c r="D928" s="116">
        <v>0.16664305467184271</v>
      </c>
      <c r="E928" s="116">
        <v>0.73567368311380132</v>
      </c>
      <c r="F928" s="116">
        <v>0.7379708256907922</v>
      </c>
      <c r="G928" s="116">
        <v>0.40560130476101053</v>
      </c>
      <c r="H928" s="116">
        <v>0.39534661533137183</v>
      </c>
      <c r="I928" s="116">
        <v>0.41322684984741609</v>
      </c>
      <c r="J928" s="116">
        <v>0.28692347521886052</v>
      </c>
      <c r="K928" s="94">
        <v>0.65141795496923494</v>
      </c>
      <c r="L928" s="95"/>
      <c r="M928" s="96">
        <v>927</v>
      </c>
      <c r="N928" s="119">
        <v>-0.36977780281988215</v>
      </c>
      <c r="O928" s="119">
        <v>-0.8982388712085525</v>
      </c>
      <c r="P928" s="119">
        <v>-0.96751607474848134</v>
      </c>
      <c r="Q928" s="119">
        <v>0.63006411965353859</v>
      </c>
      <c r="R928" s="119">
        <v>0.63710208796246748</v>
      </c>
      <c r="S928" s="119">
        <v>-0.23887487366117718</v>
      </c>
      <c r="T928" s="119">
        <v>-0.26541052290076989</v>
      </c>
      <c r="U928" s="116">
        <v>-0.2192520653613903</v>
      </c>
      <c r="V928" s="116">
        <v>-0.56239496256731925</v>
      </c>
      <c r="W928" s="88">
        <v>0.38915148444671516</v>
      </c>
      <c r="X928" s="50"/>
      <c r="Y928" s="89">
        <v>927</v>
      </c>
      <c r="Z928" s="116">
        <f>(幕後結果!$AB$2+幕後結果!$AB$4*幕後結果_最佳化!$N1929)*12/3</f>
        <v>-0.50738810278798274</v>
      </c>
      <c r="AA928" s="116">
        <f>(幕後結果!$AC$2+幕後結果!$AC$4*幕後結果_最佳化!$O1929)*12/3</f>
        <v>-2.647885526087904</v>
      </c>
      <c r="AB928" s="116">
        <f>(幕後結果!$AD$2+幕後結果!$AD$4*幕後結果_最佳化!$P1929)*12/3</f>
        <v>-0.57804562533905812</v>
      </c>
      <c r="AC928" s="116">
        <f>(幕後結果!$AE$2+幕後結果!$AE$4*幕後結果_最佳化!$Q1929)*12/3</f>
        <v>0.93923080682025473</v>
      </c>
      <c r="AD928" s="116">
        <f>(幕後結果!$AF$2+幕後結果!$AF$4*幕後結果_最佳化!$R1929)*12/3</f>
        <v>0.22232552673711078</v>
      </c>
      <c r="AE928" s="116">
        <f>(幕後結果!$AG$2+幕後結果!$AG$4*幕後結果_最佳化!$S1929)*12/3</f>
        <v>7.7703559358333729E-2</v>
      </c>
      <c r="AF928" s="116">
        <f>(幕後結果!$AH$2+幕後結果!$AH$4*幕後結果_最佳化!$T1929)*12/3</f>
        <v>0.87351544975807649</v>
      </c>
      <c r="AG928" s="116">
        <f>(幕後結果!$AI$2+幕後結果!$AI$4*幕後結果_最佳化!$U1929)*12/3</f>
        <v>-1.1505365240055645</v>
      </c>
      <c r="AH928" s="116">
        <f>(幕後結果!$AJ$2+幕後結果!$AJ$4*幕後結果_最佳化!$V1929)*12/3</f>
        <v>-0.73422413471074244</v>
      </c>
      <c r="AI928" s="90">
        <f>(幕後結果!$AK$2+幕後結果!$AK$4*幕後結果_最佳化!$W1929)*12/3</f>
        <v>-0.39187748012843104</v>
      </c>
      <c r="AJ928" s="50"/>
      <c r="AK928" s="50"/>
      <c r="AL928" s="50"/>
      <c r="AM928" s="98">
        <v>927</v>
      </c>
      <c r="AN928" s="116">
        <f t="shared" si="183"/>
        <v>0.16664144724624111</v>
      </c>
      <c r="AO928" s="116">
        <f t="shared" si="184"/>
        <v>3.9180746904600439E-2</v>
      </c>
      <c r="AP928" s="116">
        <f t="shared" si="185"/>
        <v>0.14396869923709826</v>
      </c>
      <c r="AQ928" s="116">
        <f t="shared" si="186"/>
        <v>0.10296003844040762</v>
      </c>
      <c r="AR928" s="116">
        <f t="shared" si="187"/>
        <v>0.13202265319352685</v>
      </c>
      <c r="AS928" s="116">
        <f t="shared" si="188"/>
        <v>6.9679576649394462E-2</v>
      </c>
      <c r="AT928" s="116">
        <f t="shared" si="189"/>
        <v>0.13567587692753794</v>
      </c>
      <c r="AU928" s="116">
        <f t="shared" si="190"/>
        <v>6.3590365208427937E-2</v>
      </c>
      <c r="AV928" s="116">
        <f t="shared" si="191"/>
        <v>0.10755975963608358</v>
      </c>
      <c r="AW928" s="116">
        <f t="shared" si="192"/>
        <v>3.8720836556681931E-2</v>
      </c>
      <c r="AX928" s="116">
        <f t="shared" si="193"/>
        <v>1.0000000000000002</v>
      </c>
      <c r="AY928" s="116">
        <f>SUMPRODUCT(AN928:AW928,幕後結果_最佳化!$Z$1005:$AI$1005)</f>
        <v>0.21704078535139015</v>
      </c>
      <c r="AZ928" s="116">
        <f>(SUMPRODUCT(AN928:AW928,MMULT(AN928:AW928,幕後結果!$AB$9:$AK$18)))*252</f>
        <v>4.6367453042915376E-2</v>
      </c>
      <c r="BA928" s="116">
        <f t="shared" si="194"/>
        <v>0.21533103130509401</v>
      </c>
      <c r="BB928" s="92">
        <f t="shared" si="195"/>
        <v>0.80871198310779913</v>
      </c>
      <c r="BC928" s="50"/>
      <c r="BD928" s="50"/>
    </row>
    <row r="929" spans="1:56">
      <c r="A929" s="85">
        <v>928</v>
      </c>
      <c r="B929" s="116">
        <v>0.77475814937081156</v>
      </c>
      <c r="C929" s="116">
        <v>0.69632472630819864</v>
      </c>
      <c r="D929" s="116">
        <v>0.62543382466457031</v>
      </c>
      <c r="E929" s="116">
        <v>8.8446023232118254E-3</v>
      </c>
      <c r="F929" s="116">
        <v>0.90993335744320269</v>
      </c>
      <c r="G929" s="116">
        <v>0.3838386340012061</v>
      </c>
      <c r="H929" s="116">
        <v>0.12827377220514657</v>
      </c>
      <c r="I929" s="116">
        <v>0.41224136005875645</v>
      </c>
      <c r="J929" s="116">
        <v>0.96712714967711144</v>
      </c>
      <c r="K929" s="94">
        <v>0.76243340528208803</v>
      </c>
      <c r="L929" s="95"/>
      <c r="M929" s="96">
        <v>928</v>
      </c>
      <c r="N929" s="119">
        <v>0.75460886786649761</v>
      </c>
      <c r="O929" s="119">
        <v>0.51385903870962657</v>
      </c>
      <c r="P929" s="119">
        <v>0.31978363953622102</v>
      </c>
      <c r="Q929" s="119">
        <v>-2.3720602769608727</v>
      </c>
      <c r="R929" s="119">
        <v>1.3403447622842202</v>
      </c>
      <c r="S929" s="119">
        <v>-0.29541448680232424</v>
      </c>
      <c r="T929" s="119">
        <v>-1.1345890471799489</v>
      </c>
      <c r="U929" s="116">
        <v>-0.22178312052756849</v>
      </c>
      <c r="V929" s="116">
        <v>1.8401535270037281</v>
      </c>
      <c r="W929" s="88">
        <v>0.71415200785791233</v>
      </c>
      <c r="X929" s="50"/>
      <c r="Y929" s="89">
        <v>928</v>
      </c>
      <c r="Z929" s="116">
        <f>(幕後結果!$AB$2+幕後結果!$AB$4*幕後結果_最佳化!$N1930)*12/3</f>
        <v>0.88859461445678745</v>
      </c>
      <c r="AA929" s="116">
        <f>(幕後結果!$AC$2+幕後結果!$AC$4*幕後結果_最佳化!$O1930)*12/3</f>
        <v>-0.60421920633271076</v>
      </c>
      <c r="AB929" s="116">
        <f>(幕後結果!$AD$2+幕後結果!$AD$4*幕後結果_最佳化!$P1930)*12/3</f>
        <v>1.0187487623229319</v>
      </c>
      <c r="AC929" s="116">
        <f>(幕後結果!$AE$2+幕後結果!$AE$4*幕後結果_最佳化!$Q1930)*12/3</f>
        <v>-0.62300525647870675</v>
      </c>
      <c r="AD929" s="116">
        <f>(幕後結果!$AF$2+幕後結果!$AF$4*幕後結果_最佳化!$R1930)*12/3</f>
        <v>0.68307775540766391</v>
      </c>
      <c r="AE929" s="116">
        <f>(幕後結果!$AG$2+幕後結果!$AG$4*幕後結果_最佳化!$S1930)*12/3</f>
        <v>-0.70835787388883775</v>
      </c>
      <c r="AF929" s="116">
        <f>(幕後結果!$AH$2+幕後結果!$AH$4*幕後結果_最佳化!$T1930)*12/3</f>
        <v>0.87222943718162538</v>
      </c>
      <c r="AG929" s="116">
        <f>(幕後結果!$AI$2+幕後結果!$AI$4*幕後結果_最佳化!$U1930)*12/3</f>
        <v>-0.50134632803530799</v>
      </c>
      <c r="AH929" s="116">
        <f>(幕後結果!$AJ$2+幕後結果!$AJ$4*幕後結果_最佳化!$V1930)*12/3</f>
        <v>1.5430539155978755</v>
      </c>
      <c r="AI929" s="90">
        <f>(幕後結果!$AK$2+幕後結果!$AK$4*幕後結果_最佳化!$W1930)*12/3</f>
        <v>0.19930852938196156</v>
      </c>
      <c r="AJ929" s="50"/>
      <c r="AK929" s="50"/>
      <c r="AL929" s="50"/>
      <c r="AM929" s="98">
        <v>928</v>
      </c>
      <c r="AN929" s="116">
        <f t="shared" si="183"/>
        <v>0.12726002325677951</v>
      </c>
      <c r="AO929" s="116">
        <f t="shared" si="184"/>
        <v>8.4697519608140426E-2</v>
      </c>
      <c r="AP929" s="116">
        <f t="shared" si="185"/>
        <v>0.14846602105043133</v>
      </c>
      <c r="AQ929" s="116">
        <f t="shared" si="186"/>
        <v>2.287550417655063E-2</v>
      </c>
      <c r="AR929" s="116">
        <f t="shared" si="187"/>
        <v>8.4049547636457344E-3</v>
      </c>
      <c r="AS929" s="116">
        <f t="shared" si="188"/>
        <v>0.13383449611007581</v>
      </c>
      <c r="AT929" s="116">
        <f t="shared" si="189"/>
        <v>7.8512074700023735E-2</v>
      </c>
      <c r="AU929" s="116">
        <f t="shared" si="190"/>
        <v>0.14931021780320342</v>
      </c>
      <c r="AV929" s="116">
        <f t="shared" si="191"/>
        <v>0.11571353702575822</v>
      </c>
      <c r="AW929" s="116">
        <f t="shared" si="192"/>
        <v>0.13092565150539123</v>
      </c>
      <c r="AX929" s="116">
        <f t="shared" si="193"/>
        <v>1</v>
      </c>
      <c r="AY929" s="116">
        <f>SUMPRODUCT(AN929:AW929,幕後結果_最佳化!$Z$1005:$AI$1005)</f>
        <v>-5.8513801723805201E-2</v>
      </c>
      <c r="AZ929" s="116">
        <f>(SUMPRODUCT(AN929:AW929,MMULT(AN929:AW929,幕後結果!$AB$9:$AK$18)))*252</f>
        <v>5.4338413540691452E-2</v>
      </c>
      <c r="BA929" s="116">
        <f t="shared" si="194"/>
        <v>0.23310601352322821</v>
      </c>
      <c r="BB929" s="92">
        <f t="shared" si="195"/>
        <v>-0.43505442090922153</v>
      </c>
      <c r="BC929" s="50"/>
      <c r="BD929" s="50"/>
    </row>
    <row r="930" spans="1:56">
      <c r="A930" s="85">
        <v>929</v>
      </c>
      <c r="B930" s="116">
        <v>0.34281032387054067</v>
      </c>
      <c r="C930" s="116">
        <v>0.65881577034513406</v>
      </c>
      <c r="D930" s="116">
        <v>0.12609347450539987</v>
      </c>
      <c r="E930" s="116">
        <v>0.74132882653260213</v>
      </c>
      <c r="F930" s="116">
        <v>0.38889425048743931</v>
      </c>
      <c r="G930" s="116">
        <v>0.21502372920727963</v>
      </c>
      <c r="H930" s="116">
        <v>0.2407631337306404</v>
      </c>
      <c r="I930" s="116">
        <v>0.9527042713510363</v>
      </c>
      <c r="J930" s="116">
        <v>4.988441053905035E-2</v>
      </c>
      <c r="K930" s="94">
        <v>0.8487822877135307</v>
      </c>
      <c r="L930" s="95"/>
      <c r="M930" s="96">
        <v>929</v>
      </c>
      <c r="N930" s="119">
        <v>-0.40480527949663186</v>
      </c>
      <c r="O930" s="119">
        <v>0.40923329943885489</v>
      </c>
      <c r="P930" s="119">
        <v>-1.1450536136427762</v>
      </c>
      <c r="Q930" s="119">
        <v>0.64744752364424329</v>
      </c>
      <c r="R930" s="119">
        <v>-0.28220216155375838</v>
      </c>
      <c r="S930" s="119">
        <v>-0.78911044375507633</v>
      </c>
      <c r="T930" s="119">
        <v>-0.70384987891561523</v>
      </c>
      <c r="U930" s="116">
        <v>1.6716596387061726</v>
      </c>
      <c r="V930" s="116">
        <v>-1.6459754133575826</v>
      </c>
      <c r="W930" s="88">
        <v>1.0312247761627942</v>
      </c>
      <c r="X930" s="50"/>
      <c r="Y930" s="89">
        <v>929</v>
      </c>
      <c r="Z930" s="116">
        <f>(幕後結果!$AB$2+幕後結果!$AB$4*幕後結果_最佳化!$N1931)*12/3</f>
        <v>-0.55087648035794023</v>
      </c>
      <c r="AA930" s="116">
        <f>(幕後結果!$AC$2+幕後結果!$AC$4*幕後結果_最佳化!$O1931)*12/3</f>
        <v>-0.84913688886399308</v>
      </c>
      <c r="AB930" s="116">
        <f>(幕後結果!$AD$2+幕後結果!$AD$4*幕後結果_最佳化!$P1931)*12/3</f>
        <v>-0.60954007335317761</v>
      </c>
      <c r="AC930" s="116">
        <f>(幕後結果!$AE$2+幕後結果!$AE$4*幕後結果_最佳化!$Q1931)*12/3</f>
        <v>1.1341219058415226</v>
      </c>
      <c r="AD930" s="116">
        <f>(幕後結果!$AF$2+幕後結果!$AF$4*幕後結果_最佳化!$R1931)*12/3</f>
        <v>-0.26673534687669109</v>
      </c>
      <c r="AE930" s="116">
        <f>(幕後結果!$AG$2+幕後結果!$AG$4*幕後結果_最佳化!$S1931)*12/3</f>
        <v>-0.1075617761418986</v>
      </c>
      <c r="AF930" s="116">
        <f>(幕後結果!$AH$2+幕後結果!$AH$4*幕後結果_最佳化!$T1931)*12/3</f>
        <v>0.24874736757603289</v>
      </c>
      <c r="AG930" s="116">
        <f>(幕後結果!$AI$2+幕後結果!$AI$4*幕後結果_最佳化!$U1931)*12/3</f>
        <v>0.75997991877152327</v>
      </c>
      <c r="AH930" s="116">
        <f>(幕後結果!$AJ$2+幕後結果!$AJ$4*幕後結果_最佳化!$V1931)*12/3</f>
        <v>-1.0275596841464525</v>
      </c>
      <c r="AI930" s="90">
        <f>(幕後結果!$AK$2+幕後結果!$AK$4*幕後結果_最佳化!$W1931)*12/3</f>
        <v>-0.16060842913778328</v>
      </c>
      <c r="AJ930" s="50"/>
      <c r="AK930" s="50"/>
      <c r="AL930" s="50"/>
      <c r="AM930" s="98">
        <v>929</v>
      </c>
      <c r="AN930" s="116">
        <f t="shared" si="183"/>
        <v>7.5373610282624806E-2</v>
      </c>
      <c r="AO930" s="116">
        <f t="shared" si="184"/>
        <v>0.15132700449689721</v>
      </c>
      <c r="AP930" s="116">
        <f t="shared" si="185"/>
        <v>0.11025876271260857</v>
      </c>
      <c r="AQ930" s="116">
        <f t="shared" si="186"/>
        <v>3.3979614938510733E-2</v>
      </c>
      <c r="AR930" s="116">
        <f t="shared" si="187"/>
        <v>0.15399865144600811</v>
      </c>
      <c r="AS930" s="116">
        <f t="shared" si="188"/>
        <v>0.14067880542925015</v>
      </c>
      <c r="AT930" s="116">
        <f t="shared" si="189"/>
        <v>0.14797200969100688</v>
      </c>
      <c r="AU930" s="116">
        <f t="shared" si="190"/>
        <v>0.12226149281481029</v>
      </c>
      <c r="AV930" s="116">
        <f t="shared" si="191"/>
        <v>1.6701084030725583E-2</v>
      </c>
      <c r="AW930" s="116">
        <f t="shared" si="192"/>
        <v>4.744896415755756E-2</v>
      </c>
      <c r="AX930" s="116">
        <f t="shared" si="193"/>
        <v>0.99999999999999978</v>
      </c>
      <c r="AY930" s="116">
        <f>SUMPRODUCT(AN930:AW930,幕後結果_最佳化!$Z$1005:$AI$1005)</f>
        <v>-3.5724992925161278E-2</v>
      </c>
      <c r="AZ930" s="116">
        <f>(SUMPRODUCT(AN930:AW930,MMULT(AN930:AW930,幕後結果!$AB$9:$AK$18)))*252</f>
        <v>4.7819070853259531E-2</v>
      </c>
      <c r="BA930" s="116">
        <f t="shared" si="194"/>
        <v>0.21867572076766897</v>
      </c>
      <c r="BB930" s="92">
        <f t="shared" si="195"/>
        <v>-0.35955062889078598</v>
      </c>
      <c r="BC930" s="50"/>
      <c r="BD930" s="50"/>
    </row>
    <row r="931" spans="1:56">
      <c r="A931" s="85">
        <v>930</v>
      </c>
      <c r="B931" s="116">
        <v>0.38969964142438118</v>
      </c>
      <c r="C931" s="116">
        <v>0.36025291621873845</v>
      </c>
      <c r="D931" s="116">
        <v>0.81824933529430277</v>
      </c>
      <c r="E931" s="116">
        <v>0.37429309182053361</v>
      </c>
      <c r="F931" s="116">
        <v>0.45279456578435284</v>
      </c>
      <c r="G931" s="116">
        <v>0.92984646406382576</v>
      </c>
      <c r="H931" s="116">
        <v>0.90995564120166006</v>
      </c>
      <c r="I931" s="116">
        <v>0.99155445624267391</v>
      </c>
      <c r="J931" s="116">
        <v>0.35946954875854864</v>
      </c>
      <c r="K931" s="94">
        <v>0.51100004929294052</v>
      </c>
      <c r="L931" s="95"/>
      <c r="M931" s="96">
        <v>930</v>
      </c>
      <c r="N931" s="119">
        <v>-0.28010195760331691</v>
      </c>
      <c r="O931" s="119">
        <v>-0.35778284123448362</v>
      </c>
      <c r="P931" s="119">
        <v>0.90871358867417829</v>
      </c>
      <c r="Q931" s="119">
        <v>-0.3205041516824399</v>
      </c>
      <c r="R931" s="119">
        <v>-0.11860395533705743</v>
      </c>
      <c r="S931" s="119">
        <v>1.4746484874313215</v>
      </c>
      <c r="T931" s="119">
        <v>1.3404819226219242</v>
      </c>
      <c r="U931" s="116">
        <v>2.3890699174558865</v>
      </c>
      <c r="V931" s="116">
        <v>-0.35987702686635803</v>
      </c>
      <c r="W931" s="88">
        <v>2.7576529345460031E-2</v>
      </c>
      <c r="X931" s="50"/>
      <c r="Y931" s="89">
        <v>930</v>
      </c>
      <c r="Z931" s="116">
        <f>(幕後結果!$AB$2+幕後結果!$AB$4*幕後結果_最佳化!$N1932)*12/3</f>
        <v>-0.39605102156820743</v>
      </c>
      <c r="AA931" s="116">
        <f>(幕後結果!$AC$2+幕後結果!$AC$4*幕後結果_最佳化!$O1932)*12/3</f>
        <v>-1.8953062101317455</v>
      </c>
      <c r="AB931" s="116">
        <f>(幕後結果!$AD$2+幕後結果!$AD$4*幕後結果_最佳化!$P1932)*12/3</f>
        <v>1.1285666505133767</v>
      </c>
      <c r="AC931" s="116">
        <f>(幕後結果!$AE$2+幕後結果!$AE$4*幕後結果_最佳化!$Q1932)*12/3</f>
        <v>0.79107394182211366</v>
      </c>
      <c r="AD931" s="116">
        <f>(幕後結果!$AF$2+幕後結果!$AF$4*幕後結果_最佳化!$R1932)*12/3</f>
        <v>-0.12654460779448878</v>
      </c>
      <c r="AE931" s="116">
        <f>(幕後結果!$AG$2+幕後結果!$AG$4*幕後結果_最佳化!$S1932)*12/3</f>
        <v>1.2352530531872663</v>
      </c>
      <c r="AF931" s="116">
        <f>(幕後結果!$AH$2+幕後結果!$AH$4*幕後結果_最佳化!$T1932)*12/3</f>
        <v>2.3635113864343529</v>
      </c>
      <c r="AG931" s="116">
        <f>(幕後結果!$AI$2+幕後結果!$AI$4*幕後結果_最佳化!$U1932)*12/3</f>
        <v>1.8448355898414828</v>
      </c>
      <c r="AH931" s="116">
        <f>(幕後結果!$AJ$2+幕後結果!$AJ$4*幕後結果_最佳化!$V1932)*12/3</f>
        <v>0.31723287851250948</v>
      </c>
      <c r="AI931" s="90">
        <f>(幕後結果!$AK$2+幕後結果!$AK$4*幕後結果_最佳化!$W1932)*12/3</f>
        <v>-0.31192227566159514</v>
      </c>
      <c r="AJ931" s="50"/>
      <c r="AK931" s="50"/>
      <c r="AL931" s="50"/>
      <c r="AM931" s="98">
        <v>930</v>
      </c>
      <c r="AN931" s="116">
        <f t="shared" si="183"/>
        <v>7.9688816287323452E-2</v>
      </c>
      <c r="AO931" s="116">
        <f t="shared" si="184"/>
        <v>0.15504770571355805</v>
      </c>
      <c r="AP931" s="116">
        <f t="shared" si="185"/>
        <v>2.1228472979719151E-2</v>
      </c>
      <c r="AQ931" s="116">
        <f t="shared" si="186"/>
        <v>6.6123714943550863E-2</v>
      </c>
      <c r="AR931" s="116">
        <f t="shared" si="187"/>
        <v>0.16360407357204415</v>
      </c>
      <c r="AS931" s="116">
        <f t="shared" si="188"/>
        <v>0.12489183304072302</v>
      </c>
      <c r="AT931" s="116">
        <f t="shared" si="189"/>
        <v>8.0976870422998296E-2</v>
      </c>
      <c r="AU931" s="116">
        <f t="shared" si="190"/>
        <v>0.1265495310948441</v>
      </c>
      <c r="AV931" s="116">
        <f t="shared" si="191"/>
        <v>0.15983574792882549</v>
      </c>
      <c r="AW931" s="116">
        <f t="shared" si="192"/>
        <v>2.2053234016413646E-2</v>
      </c>
      <c r="AX931" s="116">
        <f t="shared" si="193"/>
        <v>1.0000000000000002</v>
      </c>
      <c r="AY931" s="116">
        <f>SUMPRODUCT(AN931:AW931,幕後結果_最佳化!$Z$1005:$AI$1005)</f>
        <v>-0.11016552218011978</v>
      </c>
      <c r="AZ931" s="116">
        <f>(SUMPRODUCT(AN931:AW931,MMULT(AN931:AW931,幕後結果!$AB$9:$AK$18)))*252</f>
        <v>5.0198189648896142E-2</v>
      </c>
      <c r="BA931" s="116">
        <f t="shared" si="194"/>
        <v>0.22404952499145395</v>
      </c>
      <c r="BB931" s="92">
        <f t="shared" si="195"/>
        <v>-0.68317717784029341</v>
      </c>
      <c r="BC931" s="50"/>
      <c r="BD931" s="50"/>
    </row>
    <row r="932" spans="1:56">
      <c r="A932" s="85">
        <v>931</v>
      </c>
      <c r="B932" s="116">
        <v>0.43393792251046159</v>
      </c>
      <c r="C932" s="116">
        <v>1.7292030080557907E-3</v>
      </c>
      <c r="D932" s="116">
        <v>0.81663782990173894</v>
      </c>
      <c r="E932" s="116">
        <v>0.75657318345696645</v>
      </c>
      <c r="F932" s="116">
        <v>0.84206417279369927</v>
      </c>
      <c r="G932" s="116">
        <v>0.59217239963298751</v>
      </c>
      <c r="H932" s="116">
        <v>0.69771395107071732</v>
      </c>
      <c r="I932" s="116">
        <v>0.5988487758739991</v>
      </c>
      <c r="J932" s="116">
        <v>0.91849768125091669</v>
      </c>
      <c r="K932" s="94">
        <v>0.76948178578064108</v>
      </c>
      <c r="L932" s="95"/>
      <c r="M932" s="96">
        <v>931</v>
      </c>
      <c r="N932" s="119">
        <v>-0.16635721142221818</v>
      </c>
      <c r="O932" s="119">
        <v>-2.9237516048448424</v>
      </c>
      <c r="P932" s="119">
        <v>0.9026261553352678</v>
      </c>
      <c r="Q932" s="119">
        <v>0.6953218355932187</v>
      </c>
      <c r="R932" s="119">
        <v>1.0029776305192546</v>
      </c>
      <c r="S932" s="119">
        <v>0.23313677309349012</v>
      </c>
      <c r="T932" s="119">
        <v>0.51783686072592749</v>
      </c>
      <c r="U932" s="116">
        <v>0.25036842125951964</v>
      </c>
      <c r="V932" s="116">
        <v>1.3950371486665463</v>
      </c>
      <c r="W932" s="88">
        <v>0.73714129576862764</v>
      </c>
      <c r="X932" s="50"/>
      <c r="Y932" s="89">
        <v>931</v>
      </c>
      <c r="Z932" s="116">
        <f>(幕後結果!$AB$2+幕後結果!$AB$4*幕後結果_最佳化!$N1933)*12/3</f>
        <v>-0.25483118680328937</v>
      </c>
      <c r="AA932" s="116">
        <f>(幕後結果!$AC$2+幕後結果!$AC$4*幕後結果_最佳化!$O1933)*12/3</f>
        <v>-5.4215155759811973</v>
      </c>
      <c r="AB932" s="116">
        <f>(幕後結果!$AD$2+幕後結果!$AD$4*幕後結果_最佳化!$P1933)*12/3</f>
        <v>0.89694126862913193</v>
      </c>
      <c r="AC932" s="116">
        <f>(幕後結果!$AE$2+幕後結果!$AE$4*幕後結果_最佳化!$Q1933)*12/3</f>
        <v>1.0890697532012392</v>
      </c>
      <c r="AD932" s="116">
        <f>(幕後結果!$AF$2+幕後結果!$AF$4*幕後結果_最佳化!$R1933)*12/3</f>
        <v>0.42522070898256209</v>
      </c>
      <c r="AE932" s="116">
        <f>(幕後結果!$AG$2+幕後結果!$AG$4*幕後結果_最佳化!$S1933)*12/3</f>
        <v>0.36131501308658248</v>
      </c>
      <c r="AF932" s="116">
        <f>(幕後結果!$AH$2+幕後結果!$AH$4*幕後結果_最佳化!$T1933)*12/3</f>
        <v>1.86183195493999</v>
      </c>
      <c r="AG932" s="116">
        <f>(幕後結果!$AI$2+幕後結果!$AI$4*幕後結果_最佳化!$U1933)*12/3</f>
        <v>-0.32310310450532265</v>
      </c>
      <c r="AH932" s="116">
        <f>(幕後結果!$AJ$2+幕後結果!$AJ$4*幕後結果_最佳化!$V1933)*12/3</f>
        <v>0.44756653155967568</v>
      </c>
      <c r="AI932" s="90">
        <f>(幕後結果!$AK$2+幕後結果!$AK$4*幕後結果_最佳化!$W1933)*12/3</f>
        <v>-0.18975166558827969</v>
      </c>
      <c r="AJ932" s="50"/>
      <c r="AK932" s="50"/>
      <c r="AL932" s="50"/>
      <c r="AM932" s="98">
        <v>931</v>
      </c>
      <c r="AN932" s="116">
        <f t="shared" si="183"/>
        <v>5.7012131434536199E-2</v>
      </c>
      <c r="AO932" s="116">
        <f t="shared" si="184"/>
        <v>7.3121840987243905E-2</v>
      </c>
      <c r="AP932" s="116">
        <f t="shared" si="185"/>
        <v>0.11848582386759181</v>
      </c>
      <c r="AQ932" s="116">
        <f t="shared" si="186"/>
        <v>1.0259326197386724E-2</v>
      </c>
      <c r="AR932" s="116">
        <f t="shared" si="187"/>
        <v>0.1209300321663869</v>
      </c>
      <c r="AS932" s="116">
        <f t="shared" si="188"/>
        <v>0.17248033365204471</v>
      </c>
      <c r="AT932" s="116">
        <f t="shared" si="189"/>
        <v>5.6113427383344835E-2</v>
      </c>
      <c r="AU932" s="116">
        <f t="shared" si="190"/>
        <v>4.2159623904473816E-2</v>
      </c>
      <c r="AV932" s="116">
        <f t="shared" si="191"/>
        <v>0.23449163516969806</v>
      </c>
      <c r="AW932" s="116">
        <f t="shared" si="192"/>
        <v>0.11494582523729326</v>
      </c>
      <c r="AX932" s="116">
        <f t="shared" si="193"/>
        <v>1.0000000000000002</v>
      </c>
      <c r="AY932" s="116">
        <f>SUMPRODUCT(AN932:AW932,幕後結果_最佳化!$Z$1005:$AI$1005)</f>
        <v>2.5920210763929835E-2</v>
      </c>
      <c r="AZ932" s="116">
        <f>(SUMPRODUCT(AN932:AW932,MMULT(AN932:AW932,幕後結果!$AB$9:$AK$18)))*252</f>
        <v>4.616242963785868E-2</v>
      </c>
      <c r="BA932" s="116">
        <f t="shared" si="194"/>
        <v>0.21485443825496991</v>
      </c>
      <c r="BB932" s="92">
        <f t="shared" si="195"/>
        <v>-7.9029269183260156E-2</v>
      </c>
      <c r="BC932" s="50"/>
      <c r="BD932" s="50"/>
    </row>
    <row r="933" spans="1:56">
      <c r="A933" s="85">
        <v>932</v>
      </c>
      <c r="B933" s="116">
        <v>0.53739951961242505</v>
      </c>
      <c r="C933" s="116">
        <v>0.53475217030833733</v>
      </c>
      <c r="D933" s="116">
        <v>6.5432131258641002E-2</v>
      </c>
      <c r="E933" s="116">
        <v>0.51441492700573788</v>
      </c>
      <c r="F933" s="116">
        <v>9.6535510081078524E-2</v>
      </c>
      <c r="G933" s="116">
        <v>9.2419802195157663E-2</v>
      </c>
      <c r="H933" s="116">
        <v>0.96764794228925921</v>
      </c>
      <c r="I933" s="116">
        <v>0.49550742362944367</v>
      </c>
      <c r="J933" s="116">
        <v>0.68554627761061449</v>
      </c>
      <c r="K933" s="94">
        <v>0.27697056982870327</v>
      </c>
      <c r="L933" s="95"/>
      <c r="M933" s="96">
        <v>932</v>
      </c>
      <c r="N933" s="119">
        <v>9.3884431872551494E-2</v>
      </c>
      <c r="O933" s="119">
        <v>8.7221236516782125E-2</v>
      </c>
      <c r="P933" s="119">
        <v>-1.5107025104757748</v>
      </c>
      <c r="Q933" s="119">
        <v>3.6140729617875192E-2</v>
      </c>
      <c r="R933" s="119">
        <v>-1.3015477823355375</v>
      </c>
      <c r="S933" s="119">
        <v>-1.3260002807405147</v>
      </c>
      <c r="T933" s="119">
        <v>1.8472969454186254</v>
      </c>
      <c r="U933" s="116">
        <v>-1.1261456982285888E-2</v>
      </c>
      <c r="V933" s="116">
        <v>0.48326520176100923</v>
      </c>
      <c r="W933" s="88">
        <v>-0.59186478048898761</v>
      </c>
      <c r="X933" s="50"/>
      <c r="Y933" s="89">
        <v>932</v>
      </c>
      <c r="Z933" s="116">
        <f>(幕後結果!$AB$2+幕後結果!$AB$4*幕後結果_最佳化!$N1934)*12/3</f>
        <v>6.8271928715774283E-2</v>
      </c>
      <c r="AA933" s="116">
        <f>(幕後結果!$AC$2+幕後結果!$AC$4*幕後結果_最佳化!$O1934)*12/3</f>
        <v>-1.2495643028263621</v>
      </c>
      <c r="AB933" s="116">
        <f>(幕後結果!$AD$2+幕後結果!$AD$4*幕後結果_最佳化!$P1934)*12/3</f>
        <v>-0.8086812140922871</v>
      </c>
      <c r="AC933" s="116">
        <f>(幕後結果!$AE$2+幕後結果!$AE$4*幕後結果_最佳化!$Q1934)*12/3</f>
        <v>0.5786218068664315</v>
      </c>
      <c r="AD933" s="116">
        <f>(幕後結果!$AF$2+幕後結果!$AF$4*幕後結果_最佳化!$R1934)*12/3</f>
        <v>-1.093162673542287</v>
      </c>
      <c r="AE933" s="116">
        <f>(幕後結果!$AG$2+幕後結果!$AG$4*幕後結果_最佳化!$S1934)*12/3</f>
        <v>-0.97960244932144036</v>
      </c>
      <c r="AF933" s="116">
        <f>(幕後結果!$AH$2+幕後結果!$AH$4*幕後結果_最佳化!$T1934)*12/3</f>
        <v>2.5451074231660034</v>
      </c>
      <c r="AG933" s="116">
        <f>(幕後結果!$AI$2+幕後結果!$AI$4*幕後結果_最佳化!$U1934)*12/3</f>
        <v>-1.0719455833908766</v>
      </c>
      <c r="AH933" s="116">
        <f>(幕後結果!$AJ$2+幕後結果!$AJ$4*幕後結果_最佳化!$V1934)*12/3</f>
        <v>0.59913405686851751</v>
      </c>
      <c r="AI933" s="90">
        <f>(幕後結果!$AK$2+幕後結果!$AK$4*幕後結果_最佳化!$W1934)*12/3</f>
        <v>-0.88425462549043399</v>
      </c>
      <c r="AJ933" s="50"/>
      <c r="AK933" s="50"/>
      <c r="AL933" s="50"/>
      <c r="AM933" s="98">
        <v>932</v>
      </c>
      <c r="AN933" s="116">
        <f t="shared" si="183"/>
        <v>0.12352996522847547</v>
      </c>
      <c r="AO933" s="116">
        <f t="shared" si="184"/>
        <v>2.3726139465211776E-2</v>
      </c>
      <c r="AP933" s="116">
        <f t="shared" si="185"/>
        <v>0.17636547518024914</v>
      </c>
      <c r="AQ933" s="116">
        <f t="shared" si="186"/>
        <v>0.13099067666955766</v>
      </c>
      <c r="AR933" s="116">
        <f t="shared" si="187"/>
        <v>0.14468717193663486</v>
      </c>
      <c r="AS933" s="116">
        <f t="shared" si="188"/>
        <v>5.3588769404727898E-2</v>
      </c>
      <c r="AT933" s="116">
        <f t="shared" si="189"/>
        <v>1.4951336615610762E-3</v>
      </c>
      <c r="AU933" s="116">
        <f t="shared" si="190"/>
        <v>5.6713731009650686E-2</v>
      </c>
      <c r="AV933" s="116">
        <f t="shared" si="191"/>
        <v>0.17257762356763182</v>
      </c>
      <c r="AW933" s="116">
        <f t="shared" si="192"/>
        <v>0.11632531387629957</v>
      </c>
      <c r="AX933" s="116">
        <f t="shared" si="193"/>
        <v>1</v>
      </c>
      <c r="AY933" s="116">
        <f>SUMPRODUCT(AN933:AW933,幕後結果_最佳化!$Z$1005:$AI$1005)</f>
        <v>9.7828541003123895E-2</v>
      </c>
      <c r="AZ933" s="116">
        <f>(SUMPRODUCT(AN933:AW933,MMULT(AN933:AW933,幕後結果!$AB$9:$AK$18)))*252</f>
        <v>4.3390350995119308E-2</v>
      </c>
      <c r="BA933" s="116">
        <f t="shared" si="194"/>
        <v>0.20830350691987715</v>
      </c>
      <c r="BB933" s="92">
        <f t="shared" si="195"/>
        <v>0.26369474914434288</v>
      </c>
      <c r="BC933" s="50"/>
      <c r="BD933" s="50"/>
    </row>
    <row r="934" spans="1:56">
      <c r="A934" s="85">
        <v>933</v>
      </c>
      <c r="B934" s="116">
        <v>3.6533651854732119E-2</v>
      </c>
      <c r="C934" s="116">
        <v>0.78339238521232368</v>
      </c>
      <c r="D934" s="116">
        <v>0.6770185245014273</v>
      </c>
      <c r="E934" s="116">
        <v>0.70004933537327263</v>
      </c>
      <c r="F934" s="116">
        <v>0.41020527416459784</v>
      </c>
      <c r="G934" s="116">
        <v>0.35365176785122654</v>
      </c>
      <c r="H934" s="116">
        <v>0.41787599858969737</v>
      </c>
      <c r="I934" s="116">
        <v>0.6514941695045684</v>
      </c>
      <c r="J934" s="116">
        <v>0.82343433850715342</v>
      </c>
      <c r="K934" s="94">
        <v>0.22964098710095016</v>
      </c>
      <c r="L934" s="95"/>
      <c r="M934" s="96">
        <v>933</v>
      </c>
      <c r="N934" s="119">
        <v>-1.7924100650194557</v>
      </c>
      <c r="O934" s="119">
        <v>0.78370158961672431</v>
      </c>
      <c r="P934" s="119">
        <v>0.45937771151716267</v>
      </c>
      <c r="Q934" s="119">
        <v>0.524542411635469</v>
      </c>
      <c r="R934" s="119">
        <v>-0.22701696763625634</v>
      </c>
      <c r="S934" s="119">
        <v>-0.37547997606438221</v>
      </c>
      <c r="T934" s="119">
        <v>-0.20733019122753013</v>
      </c>
      <c r="U934" s="116">
        <v>0.38935756152669193</v>
      </c>
      <c r="V934" s="116">
        <v>0.92853268199842676</v>
      </c>
      <c r="W934" s="88">
        <v>-0.74002969835564592</v>
      </c>
      <c r="X934" s="50"/>
      <c r="Y934" s="89">
        <v>933</v>
      </c>
      <c r="Z934" s="116">
        <f>(幕後結果!$AB$2+幕後結果!$AB$4*幕後結果_最佳化!$N1935)*12/3</f>
        <v>-2.2736577525456614</v>
      </c>
      <c r="AA934" s="116">
        <f>(幕後結果!$AC$2+幕後結果!$AC$4*幕後結果_最佳化!$O1935)*12/3</f>
        <v>-0.45365442000454531</v>
      </c>
      <c r="AB934" s="116">
        <f>(幕後結果!$AD$2+幕後結果!$AD$4*幕後結果_最佳化!$P1935)*12/3</f>
        <v>0.39992232323307331</v>
      </c>
      <c r="AC934" s="116">
        <f>(幕後結果!$AE$2+幕後結果!$AE$4*幕後結果_最佳化!$Q1935)*12/3</f>
        <v>1.4053613094232693</v>
      </c>
      <c r="AD934" s="116">
        <f>(幕後結果!$AF$2+幕後結果!$AF$4*幕後結果_最佳化!$R1935)*12/3</f>
        <v>1.0530028707042879E-2</v>
      </c>
      <c r="AE934" s="116">
        <f>(幕後結果!$AG$2+幕後結果!$AG$4*幕後結果_最佳化!$S1935)*12/3</f>
        <v>0.22909019361631219</v>
      </c>
      <c r="AF934" s="116">
        <f>(幕後結果!$AH$2+幕後結果!$AH$4*幕後結果_最佳化!$T1935)*12/3</f>
        <v>0.5188611895531472</v>
      </c>
      <c r="AG934" s="116">
        <f>(幕後結果!$AI$2+幕後結果!$AI$4*幕後結果_最佳化!$U1935)*12/3</f>
        <v>-1.4180492834696785</v>
      </c>
      <c r="AH934" s="116">
        <f>(幕後結果!$AJ$2+幕後結果!$AJ$4*幕後結果_最佳化!$V1935)*12/3</f>
        <v>0.71599208982918816</v>
      </c>
      <c r="AI934" s="90">
        <f>(幕後結果!$AK$2+幕後結果!$AK$4*幕後結果_最佳化!$W1935)*12/3</f>
        <v>-1.0643875841797812</v>
      </c>
      <c r="AJ934" s="50"/>
      <c r="AK934" s="50"/>
      <c r="AL934" s="50"/>
      <c r="AM934" s="98">
        <v>933</v>
      </c>
      <c r="AN934" s="116">
        <f t="shared" si="183"/>
        <v>0.12243330079473197</v>
      </c>
      <c r="AO934" s="116">
        <f t="shared" si="184"/>
        <v>0.226530291388157</v>
      </c>
      <c r="AP934" s="116">
        <f t="shared" si="185"/>
        <v>2.5130190779358301E-3</v>
      </c>
      <c r="AQ934" s="116">
        <f t="shared" si="186"/>
        <v>4.6049226934874891E-2</v>
      </c>
      <c r="AR934" s="116">
        <f t="shared" si="187"/>
        <v>0.26463309517230732</v>
      </c>
      <c r="AS934" s="116">
        <f t="shared" si="188"/>
        <v>5.3809873131543243E-2</v>
      </c>
      <c r="AT934" s="116">
        <f t="shared" si="189"/>
        <v>0.12614314727091944</v>
      </c>
      <c r="AU934" s="116">
        <f t="shared" si="190"/>
        <v>8.9270547981114921E-3</v>
      </c>
      <c r="AV934" s="116">
        <f t="shared" si="191"/>
        <v>4.4448207356778367E-2</v>
      </c>
      <c r="AW934" s="116">
        <f t="shared" si="192"/>
        <v>0.10451278407464039</v>
      </c>
      <c r="AX934" s="116">
        <f t="shared" si="193"/>
        <v>1</v>
      </c>
      <c r="AY934" s="116">
        <f>SUMPRODUCT(AN934:AW934,幕後結果_最佳化!$Z$1005:$AI$1005)</f>
        <v>-0.16252435900849294</v>
      </c>
      <c r="AZ934" s="116">
        <f>(SUMPRODUCT(AN934:AW934,MMULT(AN934:AW934,幕後結果!$AB$9:$AK$18)))*252</f>
        <v>5.1665258193961824E-2</v>
      </c>
      <c r="BA934" s="116">
        <f t="shared" si="194"/>
        <v>0.22729993003510104</v>
      </c>
      <c r="BB934" s="92">
        <f t="shared" si="195"/>
        <v>-0.9037590067747493</v>
      </c>
      <c r="BC934" s="50"/>
      <c r="BD934" s="50"/>
    </row>
    <row r="935" spans="1:56">
      <c r="A935" s="85">
        <v>934</v>
      </c>
      <c r="B935" s="116">
        <v>0.16731089851286463</v>
      </c>
      <c r="C935" s="116">
        <v>0.36016441485343043</v>
      </c>
      <c r="D935" s="116">
        <v>5.5519293122328062E-3</v>
      </c>
      <c r="E935" s="116">
        <v>3.7259746861976195E-2</v>
      </c>
      <c r="F935" s="116">
        <v>0.61493490108241988</v>
      </c>
      <c r="G935" s="116">
        <v>0.2579570362831014</v>
      </c>
      <c r="H935" s="116">
        <v>1.1951477042781322E-2</v>
      </c>
      <c r="I935" s="116">
        <v>0.80816021481308864</v>
      </c>
      <c r="J935" s="116">
        <v>0.37948537189576514</v>
      </c>
      <c r="K935" s="94">
        <v>0.38191665859319235</v>
      </c>
      <c r="L935" s="95"/>
      <c r="M935" s="96">
        <v>934</v>
      </c>
      <c r="N935" s="119">
        <v>-0.96484630909837166</v>
      </c>
      <c r="O935" s="119">
        <v>-0.35801935421970377</v>
      </c>
      <c r="P935" s="119">
        <v>-2.5394132266740383</v>
      </c>
      <c r="Q935" s="119">
        <v>-1.7834105709226593</v>
      </c>
      <c r="R935" s="119">
        <v>0.29220459596854054</v>
      </c>
      <c r="S935" s="119">
        <v>-0.64965658640366797</v>
      </c>
      <c r="T935" s="119">
        <v>-2.2586855157426866</v>
      </c>
      <c r="U935" s="116">
        <v>0.87113660316885766</v>
      </c>
      <c r="V935" s="116">
        <v>-0.30683266484087662</v>
      </c>
      <c r="W935" s="88">
        <v>-0.30045080320406353</v>
      </c>
      <c r="X935" s="50"/>
      <c r="Y935" s="89">
        <v>934</v>
      </c>
      <c r="Z935" s="116">
        <f>(幕後結果!$AB$2+幕後結果!$AB$4*幕後結果_最佳化!$N1936)*12/3</f>
        <v>-1.2461956429328065</v>
      </c>
      <c r="AA935" s="116">
        <f>(幕後結果!$AC$2+幕後結果!$AC$4*幕後結果_最佳化!$O1936)*12/3</f>
        <v>-1.9551262057526637</v>
      </c>
      <c r="AB935" s="116">
        <f>(幕後結果!$AD$2+幕後結果!$AD$4*幕後結果_最佳化!$P1936)*12/3</f>
        <v>-2.0635787994222206</v>
      </c>
      <c r="AC935" s="116">
        <f>(幕後結果!$AE$2+幕後結果!$AE$4*幕後結果_最佳化!$Q1936)*12/3</f>
        <v>-1.1234386576789901</v>
      </c>
      <c r="AD935" s="116">
        <f>(幕後結果!$AF$2+幕後結果!$AF$4*幕後結果_最佳化!$R1936)*12/3</f>
        <v>-0.28078998984189374</v>
      </c>
      <c r="AE935" s="116">
        <f>(幕後結果!$AG$2+幕後結果!$AG$4*幕後結果_最佳化!$S1936)*12/3</f>
        <v>-1.8634956244565781</v>
      </c>
      <c r="AF935" s="116">
        <f>(幕後結果!$AH$2+幕後結果!$AH$4*幕後結果_最佳化!$T1936)*12/3</f>
        <v>-1.0544323211343738</v>
      </c>
      <c r="AG935" s="116">
        <f>(幕後結果!$AI$2+幕後結果!$AI$4*幕後結果_最佳化!$U1936)*12/3</f>
        <v>-0.26750801025654902</v>
      </c>
      <c r="AH935" s="116">
        <f>(幕後結果!$AJ$2+幕後結果!$AJ$4*幕後結果_最佳化!$V1936)*12/3</f>
        <v>-1.0298624241546357</v>
      </c>
      <c r="AI935" s="90">
        <f>(幕後結果!$AK$2+幕後結果!$AK$4*幕後結果_最佳化!$W1936)*12/3</f>
        <v>-1.0972277237801944</v>
      </c>
      <c r="AJ935" s="50"/>
      <c r="AK935" s="50"/>
      <c r="AL935" s="50"/>
      <c r="AM935" s="98">
        <v>934</v>
      </c>
      <c r="AN935" s="116">
        <f t="shared" si="183"/>
        <v>5.6045207438793626E-2</v>
      </c>
      <c r="AO935" s="116">
        <f t="shared" si="184"/>
        <v>0.12036791630774898</v>
      </c>
      <c r="AP935" s="116">
        <f t="shared" si="185"/>
        <v>5.7151607113908723E-2</v>
      </c>
      <c r="AQ935" s="116">
        <f t="shared" si="186"/>
        <v>9.7820845117047348E-2</v>
      </c>
      <c r="AR935" s="116">
        <f t="shared" si="187"/>
        <v>0.14260091300075833</v>
      </c>
      <c r="AS935" s="116">
        <f t="shared" si="188"/>
        <v>8.6934792863638255E-3</v>
      </c>
      <c r="AT935" s="116">
        <f t="shared" si="189"/>
        <v>0.1890891303592257</v>
      </c>
      <c r="AU935" s="116">
        <f t="shared" si="190"/>
        <v>0.15292611231062814</v>
      </c>
      <c r="AV935" s="116">
        <f t="shared" si="191"/>
        <v>7.2121857769530978E-2</v>
      </c>
      <c r="AW935" s="116">
        <f t="shared" si="192"/>
        <v>0.10318293129599417</v>
      </c>
      <c r="AX935" s="116">
        <f t="shared" si="193"/>
        <v>0.99999999999999978</v>
      </c>
      <c r="AY935" s="116">
        <f>SUMPRODUCT(AN935:AW935,幕後結果_最佳化!$Z$1005:$AI$1005)</f>
        <v>1.1913248543070978E-3</v>
      </c>
      <c r="AZ935" s="116">
        <f>(SUMPRODUCT(AN935:AW935,MMULT(AN935:AW935,幕後結果!$AB$9:$AK$18)))*252</f>
        <v>4.3837807611226638E-2</v>
      </c>
      <c r="BA935" s="116">
        <f t="shared" si="194"/>
        <v>0.20937480175805931</v>
      </c>
      <c r="BB935" s="92">
        <f t="shared" si="195"/>
        <v>-0.19920580124961212</v>
      </c>
      <c r="BC935" s="50"/>
      <c r="BD935" s="50"/>
    </row>
    <row r="936" spans="1:56">
      <c r="A936" s="85">
        <v>935</v>
      </c>
      <c r="B936" s="116">
        <v>0.38920691765366078</v>
      </c>
      <c r="C936" s="116">
        <v>0.91171146455988916</v>
      </c>
      <c r="D936" s="116">
        <v>0.57784739121542983</v>
      </c>
      <c r="E936" s="116">
        <v>0.88067751301996333</v>
      </c>
      <c r="F936" s="116">
        <v>6.2595723334563758E-2</v>
      </c>
      <c r="G936" s="116">
        <v>0.36027442164985435</v>
      </c>
      <c r="H936" s="116">
        <v>0.95009024521494845</v>
      </c>
      <c r="I936" s="116">
        <v>0.73593719399937441</v>
      </c>
      <c r="J936" s="116">
        <v>0.93413896529472407</v>
      </c>
      <c r="K936" s="94">
        <v>0.20283274264731133</v>
      </c>
      <c r="L936" s="95"/>
      <c r="M936" s="96">
        <v>935</v>
      </c>
      <c r="N936" s="119">
        <v>-0.28138667750302832</v>
      </c>
      <c r="O936" s="119">
        <v>1.3513695875558123</v>
      </c>
      <c r="P936" s="119">
        <v>0.19638962324481277</v>
      </c>
      <c r="Q936" s="119">
        <v>1.1783804351594664</v>
      </c>
      <c r="R936" s="119">
        <v>-1.5333426685158731</v>
      </c>
      <c r="S936" s="119">
        <v>-0.35772537267267523</v>
      </c>
      <c r="T936" s="119">
        <v>1.6457292721912884</v>
      </c>
      <c r="U936" s="116">
        <v>0.63086987289596763</v>
      </c>
      <c r="V936" s="116">
        <v>1.5073456996745929</v>
      </c>
      <c r="W936" s="88">
        <v>-0.83154558902827891</v>
      </c>
      <c r="X936" s="50"/>
      <c r="Y936" s="89">
        <v>935</v>
      </c>
      <c r="Z936" s="116">
        <f>(幕後結果!$AB$2+幕後結果!$AB$4*幕後結果_最佳化!$N1937)*12/3</f>
        <v>-0.39764606606958236</v>
      </c>
      <c r="AA936" s="116">
        <f>(幕後結果!$AC$2+幕後結果!$AC$4*幕後結果_最佳化!$O1937)*12/3</f>
        <v>0.45991885835006041</v>
      </c>
      <c r="AB936" s="116">
        <f>(幕後結果!$AD$2+幕後結果!$AD$4*幕後結果_最佳化!$P1937)*12/3</f>
        <v>0.68493557391780568</v>
      </c>
      <c r="AC936" s="116">
        <f>(幕後結果!$AE$2+幕後結果!$AE$4*幕後結果_最佳化!$Q1937)*12/3</f>
        <v>2.0057220845351607</v>
      </c>
      <c r="AD936" s="116">
        <f>(幕後結果!$AF$2+幕後結果!$AF$4*幕後結果_最佳化!$R1937)*12/3</f>
        <v>-0.83485969418595785</v>
      </c>
      <c r="AE936" s="116">
        <f>(幕後結果!$AG$2+幕後結果!$AG$4*幕後結果_最佳化!$S1937)*12/3</f>
        <v>0.89430733378278759</v>
      </c>
      <c r="AF936" s="116">
        <f>(幕後結果!$AH$2+幕後結果!$AH$4*幕後結果_最佳化!$T1937)*12/3</f>
        <v>2.1874911946343918</v>
      </c>
      <c r="AG936" s="116">
        <f>(幕後結果!$AI$2+幕後結果!$AI$4*幕後結果_最佳化!$U1937)*12/3</f>
        <v>-0.61433127445210078</v>
      </c>
      <c r="AH936" s="116">
        <f>(幕後結果!$AJ$2+幕後結果!$AJ$4*幕後結果_最佳化!$V1937)*12/3</f>
        <v>1.8614742888306666</v>
      </c>
      <c r="AI936" s="90">
        <f>(幕後結果!$AK$2+幕後結果!$AK$4*幕後結果_最佳化!$W1937)*12/3</f>
        <v>-0.73204187659481779</v>
      </c>
      <c r="AJ936" s="50"/>
      <c r="AK936" s="50"/>
      <c r="AL936" s="50"/>
      <c r="AM936" s="98">
        <v>935</v>
      </c>
      <c r="AN936" s="116">
        <f t="shared" si="183"/>
        <v>5.4523111045487807E-2</v>
      </c>
      <c r="AO936" s="116">
        <f t="shared" si="184"/>
        <v>0.14505578191800447</v>
      </c>
      <c r="AP936" s="116">
        <f t="shared" si="185"/>
        <v>0.11815015730635438</v>
      </c>
      <c r="AQ936" s="116">
        <f t="shared" si="186"/>
        <v>6.9397410627197967E-2</v>
      </c>
      <c r="AR936" s="116">
        <f t="shared" si="187"/>
        <v>0.10088687090163873</v>
      </c>
      <c r="AS936" s="116">
        <f t="shared" si="188"/>
        <v>0.13172098664787585</v>
      </c>
      <c r="AT936" s="116">
        <f t="shared" si="189"/>
        <v>2.6400720157732468E-2</v>
      </c>
      <c r="AU936" s="116">
        <f t="shared" si="190"/>
        <v>0.14075207091423797</v>
      </c>
      <c r="AV936" s="116">
        <f t="shared" si="191"/>
        <v>7.2063887802087265E-2</v>
      </c>
      <c r="AW936" s="116">
        <f t="shared" si="192"/>
        <v>0.14104900267938317</v>
      </c>
      <c r="AX936" s="116">
        <f t="shared" si="193"/>
        <v>0.99999999999999989</v>
      </c>
      <c r="AY936" s="116">
        <f>SUMPRODUCT(AN936:AW936,幕後結果_最佳化!$Z$1005:$AI$1005)</f>
        <v>-0.17978223678468155</v>
      </c>
      <c r="AZ936" s="116">
        <f>(SUMPRODUCT(AN936:AW936,MMULT(AN936:AW936,幕後結果!$AB$9:$AK$18)))*252</f>
        <v>4.8583752637836833E-2</v>
      </c>
      <c r="BA936" s="116">
        <f t="shared" si="194"/>
        <v>0.22041722400447028</v>
      </c>
      <c r="BB936" s="92">
        <f t="shared" si="195"/>
        <v>-1.0102760244370255</v>
      </c>
      <c r="BC936" s="50"/>
      <c r="BD936" s="50"/>
    </row>
    <row r="937" spans="1:56">
      <c r="A937" s="85">
        <v>936</v>
      </c>
      <c r="B937" s="116">
        <v>0.85685499037144774</v>
      </c>
      <c r="C937" s="116">
        <v>9.6465821007303498E-2</v>
      </c>
      <c r="D937" s="116">
        <v>0.79624591764148178</v>
      </c>
      <c r="E937" s="116">
        <v>0.70601470436591862</v>
      </c>
      <c r="F937" s="116">
        <v>6.6006419090633983E-2</v>
      </c>
      <c r="G937" s="116">
        <v>0.48885760393678357</v>
      </c>
      <c r="H937" s="116">
        <v>0.41440161362285566</v>
      </c>
      <c r="I937" s="116">
        <v>0.71512935022323276</v>
      </c>
      <c r="J937" s="116">
        <v>0.88764868923674745</v>
      </c>
      <c r="K937" s="94">
        <v>0.34682257936148364</v>
      </c>
      <c r="L937" s="95"/>
      <c r="M937" s="96">
        <v>936</v>
      </c>
      <c r="N937" s="119">
        <v>1.0662956412474449</v>
      </c>
      <c r="O937" s="119">
        <v>-1.3019553718831851</v>
      </c>
      <c r="P937" s="119">
        <v>0.82828667960853941</v>
      </c>
      <c r="Q937" s="119">
        <v>0.54177924452488246</v>
      </c>
      <c r="R937" s="119">
        <v>-1.5062116949451465</v>
      </c>
      <c r="S937" s="119">
        <v>-2.7933477245714395E-2</v>
      </c>
      <c r="T937" s="119">
        <v>-0.21623672627521726</v>
      </c>
      <c r="U937" s="116">
        <v>0.56843254112505748</v>
      </c>
      <c r="V937" s="116">
        <v>1.2141181200634807</v>
      </c>
      <c r="W937" s="88">
        <v>-0.39391315363934015</v>
      </c>
      <c r="X937" s="50"/>
      <c r="Y937" s="89">
        <v>936</v>
      </c>
      <c r="Z937" s="116">
        <f>(幕後結果!$AB$2+幕後結果!$AB$4*幕後結果_最佳化!$N1938)*12/3</f>
        <v>1.2755694516522318</v>
      </c>
      <c r="AA937" s="116">
        <f>(幕後結果!$AC$2+幕後結果!$AC$4*幕後結果_最佳化!$O1938)*12/3</f>
        <v>-3.0794629590450762</v>
      </c>
      <c r="AB937" s="116">
        <f>(幕後結果!$AD$2+幕後結果!$AD$4*幕後結果_最佳化!$P1938)*12/3</f>
        <v>1.3685361706112349</v>
      </c>
      <c r="AC937" s="116">
        <f>(幕後結果!$AE$2+幕後結果!$AE$4*幕後結果_最佳化!$Q1938)*12/3</f>
        <v>1.3142355245142223</v>
      </c>
      <c r="AD937" s="116">
        <f>(幕後結果!$AF$2+幕後結果!$AF$4*幕後結果_最佳化!$R1938)*12/3</f>
        <v>-1.1513764836304983</v>
      </c>
      <c r="AE937" s="116">
        <f>(幕後結果!$AG$2+幕後結果!$AG$4*幕後結果_最佳化!$S1938)*12/3</f>
        <v>0.50785550617171316</v>
      </c>
      <c r="AF937" s="116">
        <f>(幕後結果!$AH$2+幕後結果!$AH$4*幕後結果_最佳化!$T1938)*12/3</f>
        <v>0.89947728699321894</v>
      </c>
      <c r="AG937" s="116">
        <f>(幕後結果!$AI$2+幕後結果!$AI$4*幕後結果_最佳化!$U1938)*12/3</f>
        <v>0.14580139707620043</v>
      </c>
      <c r="AH937" s="116">
        <f>(幕後結果!$AJ$2+幕後結果!$AJ$4*幕後結果_最佳化!$V1938)*12/3</f>
        <v>0.7562016274094957</v>
      </c>
      <c r="AI937" s="90">
        <f>(幕後結果!$AK$2+幕後結果!$AK$4*幕後結果_最佳化!$W1938)*12/3</f>
        <v>-0.71496332392604733</v>
      </c>
      <c r="AJ937" s="50"/>
      <c r="AK937" s="50"/>
      <c r="AL937" s="50"/>
      <c r="AM937" s="98">
        <v>936</v>
      </c>
      <c r="AN937" s="116">
        <f t="shared" si="183"/>
        <v>0.12743380341491922</v>
      </c>
      <c r="AO937" s="116">
        <f t="shared" si="184"/>
        <v>8.1933384309639284E-2</v>
      </c>
      <c r="AP937" s="116">
        <f t="shared" si="185"/>
        <v>5.3250000712128945E-2</v>
      </c>
      <c r="AQ937" s="116">
        <f t="shared" si="186"/>
        <v>0.17486690078908584</v>
      </c>
      <c r="AR937" s="116">
        <f t="shared" si="187"/>
        <v>0.12500147386751237</v>
      </c>
      <c r="AS937" s="116">
        <f t="shared" si="188"/>
        <v>7.2379887287035524E-2</v>
      </c>
      <c r="AT937" s="116">
        <f t="shared" si="189"/>
        <v>3.6692788739080197E-2</v>
      </c>
      <c r="AU937" s="116">
        <f t="shared" si="190"/>
        <v>9.2765283158608186E-2</v>
      </c>
      <c r="AV937" s="116">
        <f t="shared" si="191"/>
        <v>0.15534816867318096</v>
      </c>
      <c r="AW937" s="116">
        <f t="shared" si="192"/>
        <v>8.0328309048809332E-2</v>
      </c>
      <c r="AX937" s="116">
        <f t="shared" si="193"/>
        <v>1</v>
      </c>
      <c r="AY937" s="116">
        <f>SUMPRODUCT(AN937:AW937,幕後結果_最佳化!$Z$1005:$AI$1005)</f>
        <v>3.526792322925329E-2</v>
      </c>
      <c r="AZ937" s="116">
        <f>(SUMPRODUCT(AN937:AW937,MMULT(AN937:AW937,幕後結果!$AB$9:$AK$18)))*252</f>
        <v>4.4613002188156399E-2</v>
      </c>
      <c r="BA937" s="116">
        <f t="shared" si="194"/>
        <v>0.2112179021488387</v>
      </c>
      <c r="BB937" s="92">
        <f t="shared" si="195"/>
        <v>-3.6133664301658597E-2</v>
      </c>
      <c r="BC937" s="50"/>
      <c r="BD937" s="50"/>
    </row>
    <row r="938" spans="1:56">
      <c r="A938" s="85">
        <v>937</v>
      </c>
      <c r="B938" s="116">
        <v>3.827995193127709E-3</v>
      </c>
      <c r="C938" s="116">
        <v>0.37372516733552863</v>
      </c>
      <c r="D938" s="116">
        <v>0.44160338155697909</v>
      </c>
      <c r="E938" s="116">
        <v>0.20296847025076414</v>
      </c>
      <c r="F938" s="116">
        <v>9.4211136678495677E-2</v>
      </c>
      <c r="G938" s="116">
        <v>0.21403178365598885</v>
      </c>
      <c r="H938" s="116">
        <v>3.9398286599673371E-2</v>
      </c>
      <c r="I938" s="116">
        <v>0.91329142224074689</v>
      </c>
      <c r="J938" s="116">
        <v>0.33372880144867034</v>
      </c>
      <c r="K938" s="94">
        <v>0.35083800975610679</v>
      </c>
      <c r="L938" s="95"/>
      <c r="M938" s="96">
        <v>937</v>
      </c>
      <c r="N938" s="119">
        <v>-2.6668760421831967</v>
      </c>
      <c r="O938" s="119">
        <v>-0.322003115000074</v>
      </c>
      <c r="P938" s="119">
        <v>-0.14690530684714964</v>
      </c>
      <c r="Q938" s="119">
        <v>-0.83106494702266265</v>
      </c>
      <c r="R938" s="119">
        <v>-1.3152607830087693</v>
      </c>
      <c r="S938" s="119">
        <v>-0.79250964990019024</v>
      </c>
      <c r="T938" s="119">
        <v>-1.7577117168767604</v>
      </c>
      <c r="U938" s="116">
        <v>1.3613055319599692</v>
      </c>
      <c r="V938" s="116">
        <v>-0.42963990701575705</v>
      </c>
      <c r="W938" s="88">
        <v>-0.38305899864781695</v>
      </c>
      <c r="X938" s="50"/>
      <c r="Y938" s="89">
        <v>937</v>
      </c>
      <c r="Z938" s="116">
        <f>(幕後結果!$AB$2+幕後結果!$AB$4*幕後結果_最佳化!$N1939)*12/3</f>
        <v>-3.3593513335572047</v>
      </c>
      <c r="AA938" s="116">
        <f>(幕後結果!$AC$2+幕後結果!$AC$4*幕後結果_最佳化!$O1939)*12/3</f>
        <v>-2.0533741804080043</v>
      </c>
      <c r="AB938" s="116">
        <f>(幕後結果!$AD$2+幕後結果!$AD$4*幕後結果_最佳化!$P1939)*12/3</f>
        <v>-0.50075872283130607</v>
      </c>
      <c r="AC938" s="116">
        <f>(幕後結果!$AE$2+幕後結果!$AE$4*幕後結果_最佳化!$Q1939)*12/3</f>
        <v>3.6013098623255746E-2</v>
      </c>
      <c r="AD938" s="116">
        <f>(幕後結果!$AF$2+幕後結果!$AF$4*幕後結果_最佳化!$R1939)*12/3</f>
        <v>-0.98093352349393503</v>
      </c>
      <c r="AE938" s="116">
        <f>(幕後結果!$AG$2+幕後結果!$AG$4*幕後結果_最佳化!$S1939)*12/3</f>
        <v>-1.5109150913958154</v>
      </c>
      <c r="AF938" s="116">
        <f>(幕後結果!$AH$2+幕後結果!$AH$4*幕後結果_最佳化!$T1939)*12/3</f>
        <v>-1.2478723197293176</v>
      </c>
      <c r="AG938" s="116">
        <f>(幕後結果!$AI$2+幕後結果!$AI$4*幕後結果_最佳化!$U1939)*12/3</f>
        <v>-0.8755593585200957</v>
      </c>
      <c r="AH938" s="116">
        <f>(幕後結果!$AJ$2+幕後結果!$AJ$4*幕後結果_最佳化!$V1939)*12/3</f>
        <v>-1.1258809204239184</v>
      </c>
      <c r="AI938" s="90">
        <f>(幕後結果!$AK$2+幕後結果!$AK$4*幕後結果_最佳化!$W1939)*12/3</f>
        <v>-1.6948188060802891</v>
      </c>
      <c r="AJ938" s="50"/>
      <c r="AK938" s="50"/>
      <c r="AL938" s="50"/>
      <c r="AM938" s="98">
        <v>937</v>
      </c>
      <c r="AN938" s="116">
        <f t="shared" si="183"/>
        <v>1.7155728898208832E-2</v>
      </c>
      <c r="AO938" s="116">
        <f t="shared" si="184"/>
        <v>9.1183064993332064E-2</v>
      </c>
      <c r="AP938" s="116">
        <f t="shared" si="185"/>
        <v>0.10709995301217386</v>
      </c>
      <c r="AQ938" s="116">
        <f t="shared" si="186"/>
        <v>1.7435102770303308E-2</v>
      </c>
      <c r="AR938" s="116">
        <f t="shared" si="187"/>
        <v>0.12816012555000839</v>
      </c>
      <c r="AS938" s="116">
        <f t="shared" si="188"/>
        <v>3.6710058987367532E-2</v>
      </c>
      <c r="AT938" s="116">
        <f t="shared" si="189"/>
        <v>0.10173256541732165</v>
      </c>
      <c r="AU938" s="116">
        <f t="shared" si="190"/>
        <v>0.15186257649584156</v>
      </c>
      <c r="AV938" s="116">
        <f t="shared" si="191"/>
        <v>0.15301701979220306</v>
      </c>
      <c r="AW938" s="116">
        <f t="shared" si="192"/>
        <v>0.1956438040832397</v>
      </c>
      <c r="AX938" s="116">
        <f t="shared" si="193"/>
        <v>0.99999999999999989</v>
      </c>
      <c r="AY938" s="116">
        <f>SUMPRODUCT(AN938:AW938,幕後結果_最佳化!$Z$1005:$AI$1005)</f>
        <v>-0.12675000079027426</v>
      </c>
      <c r="AZ938" s="116">
        <f>(SUMPRODUCT(AN938:AW938,MMULT(AN938:AW938,幕後結果!$AB$9:$AK$18)))*252</f>
        <v>4.2823429155983708E-2</v>
      </c>
      <c r="BA938" s="116">
        <f t="shared" si="194"/>
        <v>0.20693822545867091</v>
      </c>
      <c r="BB938" s="92">
        <f t="shared" si="195"/>
        <v>-0.81980987521397419</v>
      </c>
      <c r="BC938" s="50"/>
      <c r="BD938" s="50"/>
    </row>
    <row r="939" spans="1:56">
      <c r="A939" s="85">
        <v>938</v>
      </c>
      <c r="B939" s="116">
        <v>0.82292291008591856</v>
      </c>
      <c r="C939" s="116">
        <v>0.1080025154315245</v>
      </c>
      <c r="D939" s="116">
        <v>2.5823110232491508E-2</v>
      </c>
      <c r="E939" s="116">
        <v>0.30783918327106718</v>
      </c>
      <c r="F939" s="116">
        <v>0.74312575385970447</v>
      </c>
      <c r="G939" s="116">
        <v>0.1898385318202318</v>
      </c>
      <c r="H939" s="116">
        <v>5.6934716149834586E-3</v>
      </c>
      <c r="I939" s="116">
        <v>0.70591200321744307</v>
      </c>
      <c r="J939" s="116">
        <v>0.13312578124044316</v>
      </c>
      <c r="K939" s="94">
        <v>0.19285268295128533</v>
      </c>
      <c r="L939" s="95"/>
      <c r="M939" s="96">
        <v>938</v>
      </c>
      <c r="N939" s="119">
        <v>0.92656163912308243</v>
      </c>
      <c r="O939" s="119">
        <v>-1.2372210442473988</v>
      </c>
      <c r="P939" s="119">
        <v>-1.94607092581972</v>
      </c>
      <c r="Q939" s="119">
        <v>-0.50198458184754202</v>
      </c>
      <c r="R939" s="119">
        <v>0.65301207765934488</v>
      </c>
      <c r="S939" s="119">
        <v>-0.87849147207431988</v>
      </c>
      <c r="T939" s="119">
        <v>-2.530594420596842</v>
      </c>
      <c r="U939" s="116">
        <v>0.54148114021209826</v>
      </c>
      <c r="V939" s="116">
        <v>-1.1117362649018856</v>
      </c>
      <c r="W939" s="88">
        <v>-0.86743197994629972</v>
      </c>
      <c r="X939" s="50"/>
      <c r="Y939" s="89">
        <v>938</v>
      </c>
      <c r="Z939" s="116">
        <f>(幕後結果!$AB$2+幕後結果!$AB$4*幕後結果_最佳化!$N1940)*12/3</f>
        <v>1.102082645856165</v>
      </c>
      <c r="AA939" s="116">
        <f>(幕後結果!$AC$2+幕後結果!$AC$4*幕後結果_最佳化!$O1940)*12/3</f>
        <v>-3.0023951337157904</v>
      </c>
      <c r="AB939" s="116">
        <f>(幕後結果!$AD$2+幕後結果!$AD$4*幕後結果_最佳化!$P1940)*12/3</f>
        <v>-1.0694164440121856</v>
      </c>
      <c r="AC939" s="116">
        <f>(幕後結果!$AE$2+幕後結果!$AE$4*幕後結果_最佳化!$Q1940)*12/3</f>
        <v>-9.3796647425754109E-2</v>
      </c>
      <c r="AD939" s="116">
        <f>(幕後結果!$AF$2+幕後結果!$AF$4*幕後結果_最佳化!$R1940)*12/3</f>
        <v>-4.3146531622923166E-2</v>
      </c>
      <c r="AE939" s="116">
        <f>(幕後結果!$AG$2+幕後結果!$AG$4*幕後結果_最佳化!$S1940)*12/3</f>
        <v>-1.0029945248916992</v>
      </c>
      <c r="AF939" s="116">
        <f>(幕後結果!$AH$2+幕後結果!$AH$4*幕後結果_最佳化!$T1940)*12/3</f>
        <v>-0.85402817682955912</v>
      </c>
      <c r="AG939" s="116">
        <f>(幕後結果!$AI$2+幕後結果!$AI$4*幕後結果_最佳化!$U1940)*12/3</f>
        <v>0.38161765301456074</v>
      </c>
      <c r="AH939" s="116">
        <f>(幕後結果!$AJ$2+幕後結果!$AJ$4*幕後結果_最佳化!$V1940)*12/3</f>
        <v>-1.4537384048316</v>
      </c>
      <c r="AI939" s="90">
        <f>(幕後結果!$AK$2+幕後結果!$AK$4*幕後結果_最佳化!$W1940)*12/3</f>
        <v>-0.96280313356884628</v>
      </c>
      <c r="AJ939" s="50"/>
      <c r="AK939" s="50"/>
      <c r="AL939" s="50"/>
      <c r="AM939" s="98">
        <v>938</v>
      </c>
      <c r="AN939" s="116">
        <f t="shared" si="183"/>
        <v>0.12989248484193211</v>
      </c>
      <c r="AO939" s="116">
        <f t="shared" si="184"/>
        <v>8.9445117656015566E-2</v>
      </c>
      <c r="AP939" s="116">
        <f t="shared" si="185"/>
        <v>5.7199651085328316E-3</v>
      </c>
      <c r="AQ939" s="116">
        <f t="shared" si="186"/>
        <v>7.5697066127783777E-2</v>
      </c>
      <c r="AR939" s="116">
        <f t="shared" si="187"/>
        <v>0.14706366388256789</v>
      </c>
      <c r="AS939" s="116">
        <f t="shared" si="188"/>
        <v>0.17002900853551131</v>
      </c>
      <c r="AT939" s="116">
        <f t="shared" si="189"/>
        <v>5.7562241819462491E-2</v>
      </c>
      <c r="AU939" s="116">
        <f t="shared" si="190"/>
        <v>0.10361369556992124</v>
      </c>
      <c r="AV939" s="116">
        <f t="shared" si="191"/>
        <v>0.11424496899086641</v>
      </c>
      <c r="AW939" s="116">
        <f t="shared" si="192"/>
        <v>0.10673178746740627</v>
      </c>
      <c r="AX939" s="116">
        <f t="shared" si="193"/>
        <v>1</v>
      </c>
      <c r="AY939" s="116">
        <f>SUMPRODUCT(AN939:AW939,幕後結果_最佳化!$Z$1005:$AI$1005)</f>
        <v>-5.4241398287857401E-2</v>
      </c>
      <c r="AZ939" s="116">
        <f>(SUMPRODUCT(AN939:AW939,MMULT(AN939:AW939,幕後結果!$AB$9:$AK$18)))*252</f>
        <v>4.7698119222470629E-2</v>
      </c>
      <c r="BA939" s="116">
        <f t="shared" si="194"/>
        <v>0.21839899089160331</v>
      </c>
      <c r="BB939" s="92">
        <f t="shared" si="195"/>
        <v>-0.44478867732530419</v>
      </c>
      <c r="BC939" s="50"/>
      <c r="BD939" s="50"/>
    </row>
    <row r="940" spans="1:56">
      <c r="A940" s="85">
        <v>939</v>
      </c>
      <c r="B940" s="116">
        <v>0.36695331387640473</v>
      </c>
      <c r="C940" s="116">
        <v>0.10650596693648473</v>
      </c>
      <c r="D940" s="116">
        <v>0.77423921056228751</v>
      </c>
      <c r="E940" s="116">
        <v>0.89115841887563252</v>
      </c>
      <c r="F940" s="116">
        <v>0.22939662145300854</v>
      </c>
      <c r="G940" s="116">
        <v>0.43741134279620608</v>
      </c>
      <c r="H940" s="116">
        <v>0.55707848125728998</v>
      </c>
      <c r="I940" s="116">
        <v>0.26090244025680698</v>
      </c>
      <c r="J940" s="116">
        <v>8.5663766706735256E-2</v>
      </c>
      <c r="K940" s="94">
        <v>0.22842316945785313</v>
      </c>
      <c r="L940" s="95"/>
      <c r="M940" s="96">
        <v>939</v>
      </c>
      <c r="N940" s="119">
        <v>-0.33993347368682275</v>
      </c>
      <c r="O940" s="119">
        <v>-1.2453260227188832</v>
      </c>
      <c r="P940" s="119">
        <v>0.7528807465076921</v>
      </c>
      <c r="Q940" s="119">
        <v>1.2327121899533493</v>
      </c>
      <c r="R940" s="119">
        <v>-0.74083540876901777</v>
      </c>
      <c r="S940" s="119">
        <v>-0.15753568606209761</v>
      </c>
      <c r="T940" s="119">
        <v>0.14356619380154151</v>
      </c>
      <c r="U940" s="116">
        <v>-0.64056571540921914</v>
      </c>
      <c r="V940" s="116">
        <v>-1.3679506197106994</v>
      </c>
      <c r="W940" s="88">
        <v>-0.74404981442669904</v>
      </c>
      <c r="X940" s="50"/>
      <c r="Y940" s="89">
        <v>939</v>
      </c>
      <c r="Z940" s="116">
        <f>(幕後結果!$AB$2+幕後結果!$AB$4*幕後結果_最佳化!$N1941)*12/3</f>
        <v>-0.470334864108016</v>
      </c>
      <c r="AA940" s="116">
        <f>(幕後結果!$AC$2+幕後結果!$AC$4*幕後結果_最佳化!$O1941)*12/3</f>
        <v>-3.1236039064064784</v>
      </c>
      <c r="AB940" s="116">
        <f>(幕後結果!$AD$2+幕後結果!$AD$4*幕後結果_最佳化!$P1941)*12/3</f>
        <v>0.88546078156788044</v>
      </c>
      <c r="AC940" s="116">
        <f>(幕後結果!$AE$2+幕後結果!$AE$4*幕後結果_最佳化!$Q1941)*12/3</f>
        <v>1.7235287142511317</v>
      </c>
      <c r="AD940" s="116">
        <f>(幕後結果!$AF$2+幕後結果!$AF$4*幕後結果_最佳化!$R1941)*12/3</f>
        <v>-0.52637840151846615</v>
      </c>
      <c r="AE940" s="116">
        <f>(幕後結果!$AG$2+幕後結果!$AG$4*幕後結果_最佳化!$S1941)*12/3</f>
        <v>0.5696836796087752</v>
      </c>
      <c r="AF940" s="116">
        <f>(幕後結果!$AH$2+幕後結果!$AH$4*幕後結果_最佳化!$T1941)*12/3</f>
        <v>1.0176389063308018</v>
      </c>
      <c r="AG940" s="116">
        <f>(幕後結果!$AI$2+幕後結果!$AI$4*幕後結果_最佳化!$U1941)*12/3</f>
        <v>-1.8505174649100802</v>
      </c>
      <c r="AH940" s="116">
        <f>(幕後結果!$AJ$2+幕後結果!$AJ$4*幕後結果_最佳化!$V1941)*12/3</f>
        <v>-1.2722846615525691</v>
      </c>
      <c r="AI940" s="90">
        <f>(幕後結果!$AK$2+幕後結果!$AK$4*幕後結果_最佳化!$W1941)*12/3</f>
        <v>-1.1448754264740462</v>
      </c>
      <c r="AJ940" s="50"/>
      <c r="AK940" s="50"/>
      <c r="AL940" s="50"/>
      <c r="AM940" s="98">
        <v>939</v>
      </c>
      <c r="AN940" s="116">
        <f t="shared" si="183"/>
        <v>0.11174308677405294</v>
      </c>
      <c r="AO940" s="116">
        <f t="shared" si="184"/>
        <v>6.2927665451810458E-2</v>
      </c>
      <c r="AP940" s="116">
        <f t="shared" si="185"/>
        <v>3.8298783412500897E-2</v>
      </c>
      <c r="AQ940" s="116">
        <f t="shared" si="186"/>
        <v>5.5127066770183739E-2</v>
      </c>
      <c r="AR940" s="116">
        <f t="shared" si="187"/>
        <v>0.15326638617845809</v>
      </c>
      <c r="AS940" s="116">
        <f t="shared" si="188"/>
        <v>5.3205812310376556E-2</v>
      </c>
      <c r="AT940" s="116">
        <f t="shared" si="189"/>
        <v>0.1462715798828646</v>
      </c>
      <c r="AU940" s="116">
        <f t="shared" si="190"/>
        <v>0.14885924106355505</v>
      </c>
      <c r="AV940" s="116">
        <f t="shared" si="191"/>
        <v>0.13895137017977674</v>
      </c>
      <c r="AW940" s="116">
        <f t="shared" si="192"/>
        <v>9.134900797642094E-2</v>
      </c>
      <c r="AX940" s="116">
        <f t="shared" si="193"/>
        <v>1.0000000000000002</v>
      </c>
      <c r="AY940" s="116">
        <f>SUMPRODUCT(AN940:AW940,幕後結果_最佳化!$Z$1005:$AI$1005)</f>
        <v>1.1920538924419896E-2</v>
      </c>
      <c r="AZ940" s="116">
        <f>(SUMPRODUCT(AN940:AW940,MMULT(AN940:AW940,幕後結果!$AB$9:$AK$18)))*252</f>
        <v>4.5975857580669181E-2</v>
      </c>
      <c r="BA940" s="116">
        <f t="shared" si="194"/>
        <v>0.21441981620332851</v>
      </c>
      <c r="BB940" s="92">
        <f t="shared" si="195"/>
        <v>-0.14448040122468495</v>
      </c>
      <c r="BC940" s="50"/>
      <c r="BD940" s="50"/>
    </row>
    <row r="941" spans="1:56">
      <c r="A941" s="85">
        <v>940</v>
      </c>
      <c r="B941" s="116">
        <v>0.59519522008791403</v>
      </c>
      <c r="C941" s="116">
        <v>6.0405776228952046E-2</v>
      </c>
      <c r="D941" s="116">
        <v>0.53296109022440219</v>
      </c>
      <c r="E941" s="116">
        <v>5.8875000446308112E-2</v>
      </c>
      <c r="F941" s="116">
        <v>0.50775922115025485</v>
      </c>
      <c r="G941" s="116">
        <v>0.18453975128364974</v>
      </c>
      <c r="H941" s="116">
        <v>0.26875974200789399</v>
      </c>
      <c r="I941" s="116">
        <v>0.36663243432734371</v>
      </c>
      <c r="J941" s="116">
        <v>0.49574390128411117</v>
      </c>
      <c r="K941" s="94">
        <v>0.78332507511348837</v>
      </c>
      <c r="L941" s="95"/>
      <c r="M941" s="96">
        <v>940</v>
      </c>
      <c r="N941" s="119">
        <v>0.24092975541753062</v>
      </c>
      <c r="O941" s="119">
        <v>-1.551376212204985</v>
      </c>
      <c r="P941" s="119">
        <v>8.2715424970164528E-2</v>
      </c>
      <c r="Q941" s="119">
        <v>-1.564287778732345</v>
      </c>
      <c r="R941" s="119">
        <v>1.9450709519561103E-2</v>
      </c>
      <c r="S941" s="119">
        <v>-0.89819893220755609</v>
      </c>
      <c r="T941" s="119">
        <v>-0.6165683377548421</v>
      </c>
      <c r="U941" s="116">
        <v>-0.34078576357312856</v>
      </c>
      <c r="V941" s="116">
        <v>-1.0668659762423495E-2</v>
      </c>
      <c r="W941" s="88">
        <v>0.78347223874027794</v>
      </c>
      <c r="X941" s="50"/>
      <c r="Y941" s="89">
        <v>940</v>
      </c>
      <c r="Z941" s="116">
        <f>(幕後結果!$AB$2+幕後結果!$AB$4*幕後結果_最佳化!$N1942)*12/3</f>
        <v>0.25083610852337368</v>
      </c>
      <c r="AA941" s="116">
        <f>(幕後結果!$AC$2+幕後結果!$AC$4*幕後結果_最佳化!$O1942)*12/3</f>
        <v>-3.4948950425623782</v>
      </c>
      <c r="AB941" s="116">
        <f>(幕後結果!$AD$2+幕後結果!$AD$4*幕後結果_最佳化!$P1942)*12/3</f>
        <v>0.44899532037593293</v>
      </c>
      <c r="AC941" s="116">
        <f>(幕後結果!$AE$2+幕後結果!$AE$4*幕後結果_最佳化!$Q1942)*12/3</f>
        <v>-0.48106443269985366</v>
      </c>
      <c r="AD941" s="116">
        <f>(幕後結果!$AF$2+幕後結果!$AF$4*幕後結果_最佳化!$R1942)*12/3</f>
        <v>-0.36850683590988331</v>
      </c>
      <c r="AE941" s="116">
        <f>(幕後結果!$AG$2+幕後結果!$AG$4*幕後結果_最佳化!$S1942)*12/3</f>
        <v>-1.5164596314042267</v>
      </c>
      <c r="AF941" s="116">
        <f>(幕後結果!$AH$2+幕後結果!$AH$4*幕後結果_最佳化!$T1942)*12/3</f>
        <v>0.87875247579232107</v>
      </c>
      <c r="AG941" s="116">
        <f>(幕後結果!$AI$2+幕後結果!$AI$4*幕後結果_最佳化!$U1942)*12/3</f>
        <v>-1.0530996253413085</v>
      </c>
      <c r="AH941" s="116">
        <f>(幕後結果!$AJ$2+幕後結果!$AJ$4*幕後結果_最佳化!$V1942)*12/3</f>
        <v>-0.51522453628336018</v>
      </c>
      <c r="AI941" s="90">
        <f>(幕後結果!$AK$2+幕後結果!$AK$4*幕後結果_最佳化!$W1942)*12/3</f>
        <v>-0.45377885535061518</v>
      </c>
      <c r="AJ941" s="50"/>
      <c r="AK941" s="50"/>
      <c r="AL941" s="50"/>
      <c r="AM941" s="98">
        <v>940</v>
      </c>
      <c r="AN941" s="116">
        <f t="shared" si="183"/>
        <v>0.10622120256173091</v>
      </c>
      <c r="AO941" s="116">
        <f t="shared" si="184"/>
        <v>0.12406080527958714</v>
      </c>
      <c r="AP941" s="116">
        <f t="shared" si="185"/>
        <v>1.4877882631121766E-2</v>
      </c>
      <c r="AQ941" s="116">
        <f t="shared" si="186"/>
        <v>9.5836411858212026E-2</v>
      </c>
      <c r="AR941" s="116">
        <f t="shared" si="187"/>
        <v>0.11478770416608045</v>
      </c>
      <c r="AS941" s="116">
        <f t="shared" si="188"/>
        <v>0.19178592646717607</v>
      </c>
      <c r="AT941" s="116">
        <f t="shared" si="189"/>
        <v>0.10972616214291837</v>
      </c>
      <c r="AU941" s="116">
        <f t="shared" si="190"/>
        <v>4.7994654623996491E-2</v>
      </c>
      <c r="AV941" s="116">
        <f t="shared" si="191"/>
        <v>0.11786198252546916</v>
      </c>
      <c r="AW941" s="116">
        <f t="shared" si="192"/>
        <v>7.6847267743707717E-2</v>
      </c>
      <c r="AX941" s="116">
        <f t="shared" si="193"/>
        <v>1.0000000000000002</v>
      </c>
      <c r="AY941" s="116">
        <f>SUMPRODUCT(AN941:AW941,幕後結果_最佳化!$Z$1005:$AI$1005)</f>
        <v>5.2248407042315842E-2</v>
      </c>
      <c r="AZ941" s="116">
        <f>(SUMPRODUCT(AN941:AW941,MMULT(AN941:AW941,幕後結果!$AB$9:$AK$18)))*252</f>
        <v>4.8707723265887272E-2</v>
      </c>
      <c r="BA941" s="116">
        <f t="shared" si="194"/>
        <v>0.22069826294261419</v>
      </c>
      <c r="BB941" s="92">
        <f t="shared" si="195"/>
        <v>4.2358317268435447E-2</v>
      </c>
      <c r="BC941" s="50"/>
      <c r="BD941" s="50"/>
    </row>
    <row r="942" spans="1:56">
      <c r="A942" s="85">
        <v>941</v>
      </c>
      <c r="B942" s="116">
        <v>0.61732057078919822</v>
      </c>
      <c r="C942" s="116">
        <v>8.3461030886942567E-2</v>
      </c>
      <c r="D942" s="116">
        <v>0.33937293916141198</v>
      </c>
      <c r="E942" s="116">
        <v>0.38353188268252825</v>
      </c>
      <c r="F942" s="116">
        <v>4.617867833706546E-3</v>
      </c>
      <c r="G942" s="116">
        <v>0.60793343548324685</v>
      </c>
      <c r="H942" s="116">
        <v>0.39588547914292782</v>
      </c>
      <c r="I942" s="116">
        <v>0.13568151155932329</v>
      </c>
      <c r="J942" s="116">
        <v>0.39266523003749954</v>
      </c>
      <c r="K942" s="94">
        <v>0.80468115859262412</v>
      </c>
      <c r="L942" s="95"/>
      <c r="M942" s="96">
        <v>941</v>
      </c>
      <c r="N942" s="119">
        <v>0.29845114513052412</v>
      </c>
      <c r="O942" s="119">
        <v>-1.3821616847712859</v>
      </c>
      <c r="P942" s="119">
        <v>-0.41417509689587706</v>
      </c>
      <c r="Q942" s="119">
        <v>-0.29621778783903102</v>
      </c>
      <c r="R942" s="119">
        <v>-2.6032026041152201</v>
      </c>
      <c r="S942" s="119">
        <v>0.27393688006971412</v>
      </c>
      <c r="T942" s="119">
        <v>-0.26401162854726784</v>
      </c>
      <c r="U942" s="116">
        <v>-1.0999290803034061</v>
      </c>
      <c r="V942" s="116">
        <v>-0.27237920549480577</v>
      </c>
      <c r="W942" s="88">
        <v>0.85846149637259028</v>
      </c>
      <c r="X942" s="50"/>
      <c r="Y942" s="89">
        <v>941</v>
      </c>
      <c r="Z942" s="116">
        <f>(幕後結果!$AB$2+幕後結果!$AB$4*幕後結果_最佳化!$N1943)*12/3</f>
        <v>0.32225181275101428</v>
      </c>
      <c r="AA942" s="116">
        <f>(幕後結果!$AC$2+幕後結果!$AC$4*幕後結果_最佳化!$O1943)*12/3</f>
        <v>-3.2567073331414771</v>
      </c>
      <c r="AB942" s="116">
        <f>(幕後結果!$AD$2+幕後結果!$AD$4*幕後結果_最佳化!$P1943)*12/3</f>
        <v>5.3225843721990018E-2</v>
      </c>
      <c r="AC942" s="116">
        <f>(幕後結果!$AE$2+幕後結果!$AE$4*幕後結果_最佳化!$Q1943)*12/3</f>
        <v>0.35404988438250146</v>
      </c>
      <c r="AD942" s="116">
        <f>(幕後結果!$AF$2+幕後結果!$AF$4*幕後結果_最佳化!$R1943)*12/3</f>
        <v>-2.0589485672259569</v>
      </c>
      <c r="AE942" s="116">
        <f>(幕後結果!$AG$2+幕後結果!$AG$4*幕後結果_最佳化!$S1943)*12/3</f>
        <v>-0.25428374302662526</v>
      </c>
      <c r="AF942" s="116">
        <f>(幕後結果!$AH$2+幕後結果!$AH$4*幕後結果_最佳化!$T1943)*12/3</f>
        <v>0.40277387122190889</v>
      </c>
      <c r="AG942" s="116">
        <f>(幕後結果!$AI$2+幕後結果!$AI$4*幕後結果_最佳化!$U1943)*12/3</f>
        <v>-2.3142967206112393</v>
      </c>
      <c r="AH942" s="116">
        <f>(幕後結果!$AJ$2+幕後結果!$AJ$4*幕後結果_最佳化!$V1943)*12/3</f>
        <v>-0.89893508726065763</v>
      </c>
      <c r="AI942" s="90">
        <f>(幕後結果!$AK$2+幕後結果!$AK$4*幕後結果_最佳化!$W1943)*12/3</f>
        <v>-0.70386473718447851</v>
      </c>
      <c r="AJ942" s="50"/>
      <c r="AK942" s="50"/>
      <c r="AL942" s="50"/>
      <c r="AM942" s="98">
        <v>941</v>
      </c>
      <c r="AN942" s="116">
        <f t="shared" si="183"/>
        <v>2.1541001750481643E-2</v>
      </c>
      <c r="AO942" s="116">
        <f t="shared" si="184"/>
        <v>0.15440595031474982</v>
      </c>
      <c r="AP942" s="116">
        <f t="shared" si="185"/>
        <v>0.19639304613208189</v>
      </c>
      <c r="AQ942" s="116">
        <f t="shared" si="186"/>
        <v>0.11915602322141851</v>
      </c>
      <c r="AR942" s="116">
        <f t="shared" si="187"/>
        <v>0.10668482831228195</v>
      </c>
      <c r="AS942" s="116">
        <f t="shared" si="188"/>
        <v>5.7633086657937413E-2</v>
      </c>
      <c r="AT942" s="116">
        <f t="shared" si="189"/>
        <v>5.5586040401821912E-2</v>
      </c>
      <c r="AU942" s="116">
        <f t="shared" si="190"/>
        <v>6.0687612959192692E-2</v>
      </c>
      <c r="AV942" s="116">
        <f t="shared" si="191"/>
        <v>8.1889347953846905E-2</v>
      </c>
      <c r="AW942" s="116">
        <f t="shared" si="192"/>
        <v>0.14602306229618719</v>
      </c>
      <c r="AX942" s="116">
        <f t="shared" si="193"/>
        <v>1</v>
      </c>
      <c r="AY942" s="116">
        <f>SUMPRODUCT(AN942:AW942,幕後結果_最佳化!$Z$1005:$AI$1005)</f>
        <v>-3.7191692606932711E-2</v>
      </c>
      <c r="AZ942" s="116">
        <f>(SUMPRODUCT(AN942:AW942,MMULT(AN942:AW942,幕後結果!$AB$9:$AK$18)))*252</f>
        <v>4.4866274792551161E-2</v>
      </c>
      <c r="BA942" s="116">
        <f t="shared" si="194"/>
        <v>0.21181660650796755</v>
      </c>
      <c r="BB942" s="92">
        <f t="shared" si="195"/>
        <v>-0.37811809908266114</v>
      </c>
      <c r="BC942" s="50"/>
      <c r="BD942" s="50"/>
    </row>
    <row r="943" spans="1:56">
      <c r="A943" s="85">
        <v>942</v>
      </c>
      <c r="B943" s="116">
        <v>0.6730135085908735</v>
      </c>
      <c r="C943" s="116">
        <v>0.95695725346351002</v>
      </c>
      <c r="D943" s="116">
        <v>0.27972760634013594</v>
      </c>
      <c r="E943" s="116">
        <v>0.48342917093268545</v>
      </c>
      <c r="F943" s="116">
        <v>0.28381673571030075</v>
      </c>
      <c r="G943" s="116">
        <v>0.8790211304006712</v>
      </c>
      <c r="H943" s="116">
        <v>2.5334793842997305E-2</v>
      </c>
      <c r="I943" s="116">
        <v>0.99638634785893654</v>
      </c>
      <c r="J943" s="116">
        <v>0.87923438806853693</v>
      </c>
      <c r="K943" s="94">
        <v>0.61163462338033936</v>
      </c>
      <c r="L943" s="95"/>
      <c r="M943" s="96">
        <v>942</v>
      </c>
      <c r="N943" s="119">
        <v>0.44824972071683444</v>
      </c>
      <c r="O943" s="119">
        <v>1.7164183899742425</v>
      </c>
      <c r="P943" s="119">
        <v>-0.58365089244517332</v>
      </c>
      <c r="Q943" s="119">
        <v>-4.1548859932541905E-2</v>
      </c>
      <c r="R943" s="119">
        <v>-0.57154026930930968</v>
      </c>
      <c r="S943" s="119">
        <v>1.170107429052093</v>
      </c>
      <c r="T943" s="119">
        <v>-1.9542675217932741</v>
      </c>
      <c r="U943" s="116">
        <v>2.686185078755174</v>
      </c>
      <c r="V943" s="116">
        <v>1.1711680778078397</v>
      </c>
      <c r="W943" s="88">
        <v>0.28358197355150511</v>
      </c>
      <c r="X943" s="50"/>
      <c r="Y943" s="89">
        <v>942</v>
      </c>
      <c r="Z943" s="116">
        <f>(幕後結果!$AB$2+幕後結果!$AB$4*幕後結果_最佳化!$N1944)*12/3</f>
        <v>0.50823429372325757</v>
      </c>
      <c r="AA943" s="116">
        <f>(幕後結果!$AC$2+幕後結果!$AC$4*幕後結果_最佳化!$O1944)*12/3</f>
        <v>1.0263772425293516</v>
      </c>
      <c r="AB943" s="116">
        <f>(幕後結果!$AD$2+幕後結果!$AD$4*幕後結果_最佳化!$P1944)*12/3</f>
        <v>0.26629179538043479</v>
      </c>
      <c r="AC943" s="116">
        <f>(幕後結果!$AE$2+幕後結果!$AE$4*幕後結果_最佳化!$Q1944)*12/3</f>
        <v>1.0438237699949267</v>
      </c>
      <c r="AD943" s="116">
        <f>(幕後結果!$AF$2+幕後結果!$AF$4*幕後結果_最佳化!$R1944)*12/3</f>
        <v>-0.35305417847749859</v>
      </c>
      <c r="AE943" s="116">
        <f>(幕後結果!$AG$2+幕後結果!$AG$4*幕後結果_最佳化!$S1944)*12/3</f>
        <v>1.5357827314032324</v>
      </c>
      <c r="AF943" s="116">
        <f>(幕後結果!$AH$2+幕後結果!$AH$4*幕後結果_最佳化!$T1944)*12/3</f>
        <v>-0.76499197659799589</v>
      </c>
      <c r="AG943" s="116">
        <f>(幕後結果!$AI$2+幕後結果!$AI$4*幕後結果_最佳化!$U1944)*12/3</f>
        <v>2.334685820206404</v>
      </c>
      <c r="AH943" s="116">
        <f>(幕後結果!$AJ$2+幕後結果!$AJ$4*幕後結果_最佳化!$V1944)*12/3</f>
        <v>1.3732997103024038</v>
      </c>
      <c r="AI943" s="90">
        <f>(幕後結果!$AK$2+幕後結果!$AK$4*幕後結果_最佳化!$W1944)*12/3</f>
        <v>2.0864565454798645E-2</v>
      </c>
      <c r="AJ943" s="50"/>
      <c r="AK943" s="50"/>
      <c r="AL943" s="50"/>
      <c r="AM943" s="98">
        <v>942</v>
      </c>
      <c r="AN943" s="116">
        <f t="shared" si="183"/>
        <v>1.6158318342068929E-3</v>
      </c>
      <c r="AO943" s="116">
        <f t="shared" si="184"/>
        <v>0.12337020244903395</v>
      </c>
      <c r="AP943" s="116">
        <f t="shared" si="185"/>
        <v>0.20282017564534124</v>
      </c>
      <c r="AQ943" s="116">
        <f t="shared" si="186"/>
        <v>5.0088182999430339E-2</v>
      </c>
      <c r="AR943" s="116">
        <f t="shared" si="187"/>
        <v>0.12059307157495455</v>
      </c>
      <c r="AS943" s="116">
        <f t="shared" si="188"/>
        <v>0.11271342275401462</v>
      </c>
      <c r="AT943" s="116">
        <f t="shared" si="189"/>
        <v>0.10926766277932608</v>
      </c>
      <c r="AU943" s="116">
        <f t="shared" si="190"/>
        <v>8.3035251272748772E-2</v>
      </c>
      <c r="AV943" s="116">
        <f t="shared" si="191"/>
        <v>1.6413396959822971E-2</v>
      </c>
      <c r="AW943" s="116">
        <f t="shared" si="192"/>
        <v>0.18008280173112062</v>
      </c>
      <c r="AX943" s="116">
        <f t="shared" si="193"/>
        <v>1.0000000000000002</v>
      </c>
      <c r="AY943" s="116">
        <f>SUMPRODUCT(AN943:AW943,幕後結果_最佳化!$Z$1005:$AI$1005)</f>
        <v>-1.5315991961945864E-2</v>
      </c>
      <c r="AZ943" s="116">
        <f>(SUMPRODUCT(AN943:AW943,MMULT(AN943:AW943,幕後結果!$AB$9:$AK$18)))*252</f>
        <v>4.2391391249129849E-2</v>
      </c>
      <c r="BA943" s="116">
        <f t="shared" si="194"/>
        <v>0.20589169786353662</v>
      </c>
      <c r="BB943" s="92">
        <f t="shared" si="195"/>
        <v>-0.28275055558836065</v>
      </c>
      <c r="BC943" s="50"/>
      <c r="BD943" s="50"/>
    </row>
    <row r="944" spans="1:56">
      <c r="A944" s="85">
        <v>943</v>
      </c>
      <c r="B944" s="116">
        <v>9.247129021478151E-2</v>
      </c>
      <c r="C944" s="116">
        <v>0.47213470967157534</v>
      </c>
      <c r="D944" s="116">
        <v>0.68921458361615828</v>
      </c>
      <c r="E944" s="116">
        <v>0.52905524677394689</v>
      </c>
      <c r="F944" s="116">
        <v>0.95199961458231175</v>
      </c>
      <c r="G944" s="116">
        <v>0.93946969579978767</v>
      </c>
      <c r="H944" s="116">
        <v>0.25515757784070403</v>
      </c>
      <c r="I944" s="116">
        <v>0.39642952496528627</v>
      </c>
      <c r="J944" s="116">
        <v>0.76443663616262492</v>
      </c>
      <c r="K944" s="94">
        <v>0.82119426788380512</v>
      </c>
      <c r="L944" s="95"/>
      <c r="M944" s="96">
        <v>943</v>
      </c>
      <c r="N944" s="119">
        <v>-1.3256894588678174</v>
      </c>
      <c r="O944" s="119">
        <v>-6.9904816694209351E-2</v>
      </c>
      <c r="P944" s="119">
        <v>0.49362529560930146</v>
      </c>
      <c r="Q944" s="119">
        <v>7.2895209018334697E-2</v>
      </c>
      <c r="R944" s="119">
        <v>1.6645590003330908</v>
      </c>
      <c r="S944" s="119">
        <v>1.5503371778316302</v>
      </c>
      <c r="T944" s="119">
        <v>-0.65834704322061577</v>
      </c>
      <c r="U944" s="116">
        <v>-0.26259980557506069</v>
      </c>
      <c r="V944" s="116">
        <v>0.72064700187187791</v>
      </c>
      <c r="W944" s="88">
        <v>0.91992593625295671</v>
      </c>
      <c r="X944" s="50"/>
      <c r="Y944" s="89">
        <v>943</v>
      </c>
      <c r="Z944" s="116">
        <f>(幕後結果!$AB$2+幕後結果!$AB$4*幕後結果_最佳化!$N1945)*12/3</f>
        <v>-1.6942005987429021</v>
      </c>
      <c r="AA944" s="116">
        <f>(幕後結果!$AC$2+幕後結果!$AC$4*幕後結果_最佳化!$O1945)*12/3</f>
        <v>-1.5894352451854108</v>
      </c>
      <c r="AB944" s="116">
        <f>(幕後結果!$AD$2+幕後結果!$AD$4*幕後結果_最佳化!$P1945)*12/3</f>
        <v>0.48344999779453818</v>
      </c>
      <c r="AC944" s="116">
        <f>(幕後結果!$AE$2+幕後結果!$AE$4*幕後結果_最佳化!$Q1945)*12/3</f>
        <v>0.96602674668116639</v>
      </c>
      <c r="AD944" s="116">
        <f>(幕後結果!$AF$2+幕後結果!$AF$4*幕後結果_最佳化!$R1945)*12/3</f>
        <v>1.1368107749265444</v>
      </c>
      <c r="AE944" s="116">
        <f>(幕後結果!$AG$2+幕後結果!$AG$4*幕後結果_最佳化!$S1945)*12/3</f>
        <v>1.455684243793977</v>
      </c>
      <c r="AF944" s="116">
        <f>(幕後結果!$AH$2+幕後結果!$AH$4*幕後結果_最佳化!$T1945)*12/3</f>
        <v>0.6085599816810684</v>
      </c>
      <c r="AG944" s="116">
        <f>(幕後結果!$AI$2+幕後結果!$AI$4*幕後結果_最佳化!$U1945)*12/3</f>
        <v>-1.4752463152985378</v>
      </c>
      <c r="AH944" s="116">
        <f>(幕後結果!$AJ$2+幕後結果!$AJ$4*幕後結果_最佳化!$V1945)*12/3</f>
        <v>0.36333107268010312</v>
      </c>
      <c r="AI944" s="90">
        <f>(幕後結果!$AK$2+幕後結果!$AK$4*幕後結果_最佳化!$W1945)*12/3</f>
        <v>7.0483125748953712E-2</v>
      </c>
      <c r="AJ944" s="50"/>
      <c r="AK944" s="50"/>
      <c r="AL944" s="50"/>
      <c r="AM944" s="98">
        <v>943</v>
      </c>
      <c r="AN944" s="116">
        <f t="shared" si="183"/>
        <v>1.5481545981735654E-2</v>
      </c>
      <c r="AO944" s="116">
        <f t="shared" si="184"/>
        <v>0.21176930282580636</v>
      </c>
      <c r="AP944" s="116">
        <f t="shared" si="185"/>
        <v>7.2280202579349598E-2</v>
      </c>
      <c r="AQ944" s="116">
        <f t="shared" si="186"/>
        <v>7.0866293015332774E-2</v>
      </c>
      <c r="AR944" s="116">
        <f t="shared" si="187"/>
        <v>5.3356765549496123E-2</v>
      </c>
      <c r="AS944" s="116">
        <f t="shared" si="188"/>
        <v>8.7729286686531155E-2</v>
      </c>
      <c r="AT944" s="116">
        <f t="shared" si="189"/>
        <v>0.18886893022580448</v>
      </c>
      <c r="AU944" s="116">
        <f t="shared" si="190"/>
        <v>0.13984934216214154</v>
      </c>
      <c r="AV944" s="116">
        <f t="shared" si="191"/>
        <v>0.15204179917415131</v>
      </c>
      <c r="AW944" s="116">
        <f t="shared" si="192"/>
        <v>7.7565317996511644E-3</v>
      </c>
      <c r="AX944" s="116">
        <f t="shared" si="193"/>
        <v>1</v>
      </c>
      <c r="AY944" s="116">
        <f>SUMPRODUCT(AN944:AW944,幕後結果_最佳化!$Z$1005:$AI$1005)</f>
        <v>-4.3608568167455397E-2</v>
      </c>
      <c r="AZ944" s="116">
        <f>(SUMPRODUCT(AN944:AW944,MMULT(AN944:AW944,幕後結果!$AB$9:$AK$18)))*252</f>
        <v>5.614313591501232E-2</v>
      </c>
      <c r="BA944" s="116">
        <f t="shared" si="194"/>
        <v>0.23694542813697064</v>
      </c>
      <c r="BB944" s="92">
        <f t="shared" si="195"/>
        <v>-0.36509912365748426</v>
      </c>
      <c r="BC944" s="50"/>
      <c r="BD944" s="50"/>
    </row>
    <row r="945" spans="1:56">
      <c r="A945" s="85">
        <v>944</v>
      </c>
      <c r="B945" s="116">
        <v>0.3441807604358722</v>
      </c>
      <c r="C945" s="116">
        <v>0.68226620821557793</v>
      </c>
      <c r="D945" s="116">
        <v>0.72936734310104012</v>
      </c>
      <c r="E945" s="116">
        <v>0.88294730474151129</v>
      </c>
      <c r="F945" s="116">
        <v>0.54941459129419679</v>
      </c>
      <c r="G945" s="116">
        <v>0.35305445808746483</v>
      </c>
      <c r="H945" s="116">
        <v>0.84557629908489407</v>
      </c>
      <c r="I945" s="116">
        <v>0.36374769909575444</v>
      </c>
      <c r="J945" s="116">
        <v>0.51853455844716856</v>
      </c>
      <c r="K945" s="94">
        <v>0.89022477445110004</v>
      </c>
      <c r="L945" s="95"/>
      <c r="M945" s="96">
        <v>944</v>
      </c>
      <c r="N945" s="119">
        <v>-0.40107959842878177</v>
      </c>
      <c r="O945" s="119">
        <v>0.47404532865764692</v>
      </c>
      <c r="P945" s="119">
        <v>0.61090071148174596</v>
      </c>
      <c r="Q945" s="119">
        <v>1.1898499057285192</v>
      </c>
      <c r="R945" s="119">
        <v>0.12418245016514778</v>
      </c>
      <c r="S945" s="119">
        <v>-0.37708704797385922</v>
      </c>
      <c r="T945" s="119">
        <v>1.0176435105123445</v>
      </c>
      <c r="U945" s="116">
        <v>-0.34845913541529761</v>
      </c>
      <c r="V945" s="116">
        <v>4.6475974317981263E-2</v>
      </c>
      <c r="W945" s="88">
        <v>1.2277243801293756</v>
      </c>
      <c r="X945" s="50"/>
      <c r="Y945" s="89">
        <v>944</v>
      </c>
      <c r="Z945" s="116">
        <f>(幕後結果!$AB$2+幕後結果!$AB$4*幕後結果_最佳化!$N1946)*12/3</f>
        <v>-0.54625085954947772</v>
      </c>
      <c r="AA945" s="116">
        <f>(幕後結果!$AC$2+幕後結果!$AC$4*幕後結果_最佳化!$O1946)*12/3</f>
        <v>-0.75949747993254713</v>
      </c>
      <c r="AB945" s="116">
        <f>(幕後結果!$AD$2+幕後結果!$AD$4*幕後結果_最佳化!$P1946)*12/3</f>
        <v>0.91872515014242373</v>
      </c>
      <c r="AC945" s="116">
        <f>(幕後結果!$AE$2+幕後結果!$AE$4*幕後結果_最佳化!$Q1946)*12/3</f>
        <v>1.9528273835484971</v>
      </c>
      <c r="AD945" s="116">
        <f>(幕後結果!$AF$2+幕後結果!$AF$4*幕後結果_最佳化!$R1946)*12/3</f>
        <v>0.229342716274022</v>
      </c>
      <c r="AE945" s="116">
        <f>(幕後結果!$AG$2+幕後結果!$AG$4*幕後結果_最佳化!$S1946)*12/3</f>
        <v>0.87338052149776002</v>
      </c>
      <c r="AF945" s="116">
        <f>(幕後結果!$AH$2+幕後結果!$AH$4*幕後結果_最佳化!$T1946)*12/3</f>
        <v>1.9973243349114334</v>
      </c>
      <c r="AG945" s="116">
        <f>(幕後結果!$AI$2+幕後結果!$AI$4*幕後結果_最佳化!$U1946)*12/3</f>
        <v>-1.4873330595359162</v>
      </c>
      <c r="AH945" s="116">
        <f>(幕後結果!$AJ$2+幕後結果!$AJ$4*幕後結果_最佳化!$V1946)*12/3</f>
        <v>0.50127551247521129</v>
      </c>
      <c r="AI945" s="90">
        <f>(幕後結果!$AK$2+幕後結果!$AK$4*幕後結果_最佳化!$W1946)*12/3</f>
        <v>0.20594822695521273</v>
      </c>
      <c r="AJ945" s="50"/>
      <c r="AK945" s="50"/>
      <c r="AL945" s="50"/>
      <c r="AM945" s="98">
        <v>944</v>
      </c>
      <c r="AN945" s="116">
        <f t="shared" si="183"/>
        <v>1.5005187561898932E-2</v>
      </c>
      <c r="AO945" s="116">
        <f t="shared" si="184"/>
        <v>4.9774733313683196E-3</v>
      </c>
      <c r="AP945" s="116">
        <f t="shared" si="185"/>
        <v>0.20787074100232344</v>
      </c>
      <c r="AQ945" s="116">
        <f t="shared" si="186"/>
        <v>0.144188926836884</v>
      </c>
      <c r="AR945" s="116">
        <f t="shared" si="187"/>
        <v>6.9357600659417609E-2</v>
      </c>
      <c r="AS945" s="116">
        <f t="shared" si="188"/>
        <v>0.21748096885759086</v>
      </c>
      <c r="AT945" s="116">
        <f t="shared" si="189"/>
        <v>8.0034775913651962E-2</v>
      </c>
      <c r="AU945" s="116">
        <f t="shared" si="190"/>
        <v>4.6421330121238141E-2</v>
      </c>
      <c r="AV945" s="116">
        <f t="shared" si="191"/>
        <v>0.14090475427179461</v>
      </c>
      <c r="AW945" s="116">
        <f t="shared" si="192"/>
        <v>7.3758241443831904E-2</v>
      </c>
      <c r="AX945" s="116">
        <f t="shared" si="193"/>
        <v>0.99999999999999978</v>
      </c>
      <c r="AY945" s="116">
        <f>SUMPRODUCT(AN945:AW945,幕後結果_最佳化!$Z$1005:$AI$1005)</f>
        <v>0.32672915405516567</v>
      </c>
      <c r="AZ945" s="116">
        <f>(SUMPRODUCT(AN945:AW945,MMULT(AN945:AW945,幕後結果!$AB$9:$AK$18)))*252</f>
        <v>4.7855519778632089E-2</v>
      </c>
      <c r="BA945" s="116">
        <f t="shared" si="194"/>
        <v>0.21875904502130211</v>
      </c>
      <c r="BB945" s="92">
        <f t="shared" si="195"/>
        <v>1.2974510563781589</v>
      </c>
      <c r="BC945" s="50"/>
      <c r="BD945" s="50"/>
    </row>
    <row r="946" spans="1:56">
      <c r="A946" s="85">
        <v>945</v>
      </c>
      <c r="B946" s="116">
        <v>0.44164725194151266</v>
      </c>
      <c r="C946" s="116">
        <v>0.76738530948924444</v>
      </c>
      <c r="D946" s="116">
        <v>8.1556540542290001E-2</v>
      </c>
      <c r="E946" s="116">
        <v>0.33860178468140179</v>
      </c>
      <c r="F946" s="116">
        <v>0.3204170004731639</v>
      </c>
      <c r="G946" s="116">
        <v>0.58191349854921137</v>
      </c>
      <c r="H946" s="116">
        <v>0.22006268845589583</v>
      </c>
      <c r="I946" s="116">
        <v>0.58810754756143213</v>
      </c>
      <c r="J946" s="116">
        <v>0.40358695053751337</v>
      </c>
      <c r="K946" s="94">
        <v>0.7362237986644673</v>
      </c>
      <c r="L946" s="95"/>
      <c r="M946" s="96">
        <v>945</v>
      </c>
      <c r="N946" s="119">
        <v>-0.14679414797758653</v>
      </c>
      <c r="O946" s="119">
        <v>0.73026309653414778</v>
      </c>
      <c r="P946" s="119">
        <v>-1.3946776052297514</v>
      </c>
      <c r="Q946" s="119">
        <v>-0.4162821272143396</v>
      </c>
      <c r="R946" s="119">
        <v>-0.46653304370508192</v>
      </c>
      <c r="S946" s="119">
        <v>0.20679110537155687</v>
      </c>
      <c r="T946" s="119">
        <v>-0.77198151310508201</v>
      </c>
      <c r="U946" s="116">
        <v>0.22267956749729287</v>
      </c>
      <c r="V946" s="116">
        <v>-0.24407349333847222</v>
      </c>
      <c r="W946" s="88">
        <v>0.63174670665979737</v>
      </c>
      <c r="X946" s="50"/>
      <c r="Y946" s="89">
        <v>945</v>
      </c>
      <c r="Z946" s="116">
        <f>(幕後結果!$AB$2+幕後結果!$AB$4*幕後結果_最佳化!$N1947)*12/3</f>
        <v>-0.23054265761928758</v>
      </c>
      <c r="AA946" s="116">
        <f>(幕後結果!$AC$2+幕後結果!$AC$4*幕後結果_最佳化!$O1947)*12/3</f>
        <v>-0.38431710030498034</v>
      </c>
      <c r="AB946" s="116">
        <f>(幕後結果!$AD$2+幕後結果!$AD$4*幕後結果_最佳化!$P1947)*12/3</f>
        <v>-0.71538747373868683</v>
      </c>
      <c r="AC946" s="116">
        <f>(幕後結果!$AE$2+幕後結果!$AE$4*幕後結果_最佳化!$Q1947)*12/3</f>
        <v>0.37482288177430534</v>
      </c>
      <c r="AD946" s="116">
        <f>(幕後結果!$AF$2+幕後結果!$AF$4*幕後結果_最佳化!$R1947)*12/3</f>
        <v>-0.47797325295752885</v>
      </c>
      <c r="AE946" s="116">
        <f>(幕後結果!$AG$2+幕後結果!$AG$4*幕後結果_最佳化!$S1947)*12/3</f>
        <v>0.10640813628259067</v>
      </c>
      <c r="AF946" s="116">
        <f>(幕後結果!$AH$2+幕後結果!$AH$4*幕後結果_最佳化!$T1947)*12/3</f>
        <v>0.24045116034737379</v>
      </c>
      <c r="AG946" s="116">
        <f>(幕後結果!$AI$2+幕後結果!$AI$4*幕後結果_最佳化!$U1947)*12/3</f>
        <v>-0.76182701202643022</v>
      </c>
      <c r="AH946" s="116">
        <f>(幕後結果!$AJ$2+幕後結果!$AJ$4*幕後結果_最佳化!$V1947)*12/3</f>
        <v>-0.16939711417468314</v>
      </c>
      <c r="AI946" s="90">
        <f>(幕後結果!$AK$2+幕後結果!$AK$4*幕後結果_最佳化!$W1947)*12/3</f>
        <v>-0.2496525033014155</v>
      </c>
      <c r="AJ946" s="50"/>
      <c r="AK946" s="50"/>
      <c r="AL946" s="50"/>
      <c r="AM946" s="98">
        <v>945</v>
      </c>
      <c r="AN946" s="116">
        <f t="shared" si="183"/>
        <v>5.6506456954022503E-2</v>
      </c>
      <c r="AO946" s="116">
        <f t="shared" si="184"/>
        <v>0.21691834242867822</v>
      </c>
      <c r="AP946" s="116">
        <f t="shared" si="185"/>
        <v>3.0297548351087011E-2</v>
      </c>
      <c r="AQ946" s="116">
        <f t="shared" si="186"/>
        <v>0.10483740390660619</v>
      </c>
      <c r="AR946" s="116">
        <f t="shared" si="187"/>
        <v>0.26298992857222697</v>
      </c>
      <c r="AS946" s="116">
        <f t="shared" si="188"/>
        <v>1.5174335481250236E-2</v>
      </c>
      <c r="AT946" s="116">
        <f t="shared" si="189"/>
        <v>8.2047294906367862E-2</v>
      </c>
      <c r="AU946" s="116">
        <f t="shared" si="190"/>
        <v>0.11593648235545184</v>
      </c>
      <c r="AV946" s="116">
        <f t="shared" si="191"/>
        <v>7.109014318606495E-2</v>
      </c>
      <c r="AW946" s="116">
        <f t="shared" si="192"/>
        <v>4.4202063858244413E-2</v>
      </c>
      <c r="AX946" s="116">
        <f t="shared" si="193"/>
        <v>1.0000000000000002</v>
      </c>
      <c r="AY946" s="116">
        <f>SUMPRODUCT(AN946:AW946,幕後結果_最佳化!$Z$1005:$AI$1005)</f>
        <v>-0.20886078504904654</v>
      </c>
      <c r="AZ946" s="116">
        <f>(SUMPRODUCT(AN946:AW946,MMULT(AN946:AW946,幕後結果!$AB$9:$AK$18)))*252</f>
        <v>4.9044980039665648E-2</v>
      </c>
      <c r="BA946" s="116">
        <f t="shared" si="194"/>
        <v>0.22146101245967797</v>
      </c>
      <c r="BB946" s="92">
        <f t="shared" si="195"/>
        <v>-1.1368176377992731</v>
      </c>
      <c r="BC946" s="50"/>
      <c r="BD946" s="50"/>
    </row>
    <row r="947" spans="1:56">
      <c r="A947" s="85">
        <v>946</v>
      </c>
      <c r="B947" s="116">
        <v>0.98209412038952615</v>
      </c>
      <c r="C947" s="116">
        <v>0.77135052071320231</v>
      </c>
      <c r="D947" s="116">
        <v>0.2922876180014653</v>
      </c>
      <c r="E947" s="116">
        <v>0.67561198228226238</v>
      </c>
      <c r="F947" s="116">
        <v>0.9250173183456003</v>
      </c>
      <c r="G947" s="116">
        <v>0.92275434769680587</v>
      </c>
      <c r="H947" s="116">
        <v>0.30461068396691915</v>
      </c>
      <c r="I947" s="116">
        <v>0.77783029176638219</v>
      </c>
      <c r="J947" s="116">
        <v>0.49275402234242227</v>
      </c>
      <c r="K947" s="94">
        <v>0.39672199584767864</v>
      </c>
      <c r="L947" s="95"/>
      <c r="M947" s="96">
        <v>946</v>
      </c>
      <c r="N947" s="119">
        <v>2.0990583290531566</v>
      </c>
      <c r="O947" s="119">
        <v>0.74330183879753453</v>
      </c>
      <c r="P947" s="119">
        <v>-0.54671399770884221</v>
      </c>
      <c r="Q947" s="119">
        <v>0.45546320159999798</v>
      </c>
      <c r="R947" s="119">
        <v>1.4396538249292847</v>
      </c>
      <c r="S947" s="119">
        <v>1.4238451428237671</v>
      </c>
      <c r="T947" s="119">
        <v>-0.51118521868690636</v>
      </c>
      <c r="U947" s="116">
        <v>0.76488602472737344</v>
      </c>
      <c r="V947" s="116">
        <v>-1.8163971230453577E-2</v>
      </c>
      <c r="W947" s="88">
        <v>-0.26184104715022516</v>
      </c>
      <c r="X947" s="50"/>
      <c r="Y947" s="89">
        <v>946</v>
      </c>
      <c r="Z947" s="116">
        <f>(幕後結果!$AB$2+幕後結果!$AB$4*幕後結果_最佳化!$N1948)*12/3</f>
        <v>2.5577963765871696</v>
      </c>
      <c r="AA947" s="116">
        <f>(幕後結果!$AC$2+幕後結果!$AC$4*幕後結果_最佳化!$O1948)*12/3</f>
        <v>-0.17121770448384188</v>
      </c>
      <c r="AB947" s="116">
        <f>(幕後結果!$AD$2+幕後結果!$AD$4*幕後結果_最佳化!$P1948)*12/3</f>
        <v>0.69663508426566578</v>
      </c>
      <c r="AC947" s="116">
        <f>(幕後結果!$AE$2+幕後結果!$AE$4*幕後結果_最佳化!$Q1948)*12/3</f>
        <v>1.342898689347475</v>
      </c>
      <c r="AD947" s="116">
        <f>(幕後結果!$AF$2+幕後結果!$AF$4*幕後結果_最佳化!$R1948)*12/3</f>
        <v>0.87420770247286794</v>
      </c>
      <c r="AE947" s="116">
        <f>(幕後結果!$AG$2+幕後結果!$AG$4*幕後結果_最佳化!$S1948)*12/3</f>
        <v>2.2987995298298234</v>
      </c>
      <c r="AF947" s="116">
        <f>(幕後結果!$AH$2+幕後結果!$AH$4*幕後結果_最佳化!$T1948)*12/3</f>
        <v>1.3547051851877836</v>
      </c>
      <c r="AG947" s="116">
        <f>(幕後結果!$AI$2+幕後結果!$AI$4*幕後結果_最佳化!$U1948)*12/3</f>
        <v>1.3658921688114081</v>
      </c>
      <c r="AH947" s="116">
        <f>(幕後結果!$AJ$2+幕後結果!$AJ$4*幕後結果_最佳化!$V1948)*12/3</f>
        <v>0.81176896779812202</v>
      </c>
      <c r="AI947" s="90">
        <f>(幕後結果!$AK$2+幕後結果!$AK$4*幕後結果_最佳化!$W1948)*12/3</f>
        <v>0.41274288950580845</v>
      </c>
      <c r="AJ947" s="50"/>
      <c r="AK947" s="50"/>
      <c r="AL947" s="50"/>
      <c r="AM947" s="98">
        <v>946</v>
      </c>
      <c r="AN947" s="116">
        <f t="shared" si="183"/>
        <v>0.10780882122847799</v>
      </c>
      <c r="AO947" s="116">
        <f t="shared" si="184"/>
        <v>0.13132479927264634</v>
      </c>
      <c r="AP947" s="116">
        <f t="shared" si="185"/>
        <v>0.14280230013640394</v>
      </c>
      <c r="AQ947" s="116">
        <f t="shared" si="186"/>
        <v>8.3465512808461303E-2</v>
      </c>
      <c r="AR947" s="116">
        <f t="shared" si="187"/>
        <v>8.4351462714825326E-2</v>
      </c>
      <c r="AS947" s="116">
        <f t="shared" si="188"/>
        <v>0.139497506065386</v>
      </c>
      <c r="AT947" s="116">
        <f t="shared" si="189"/>
        <v>6.3490831072154683E-2</v>
      </c>
      <c r="AU947" s="116">
        <f t="shared" si="190"/>
        <v>0.15272030561419486</v>
      </c>
      <c r="AV947" s="116">
        <f t="shared" si="191"/>
        <v>4.1730694850457255E-3</v>
      </c>
      <c r="AW947" s="116">
        <f t="shared" si="192"/>
        <v>9.0365391602404033E-2</v>
      </c>
      <c r="AX947" s="116">
        <f t="shared" si="193"/>
        <v>1.0000000000000002</v>
      </c>
      <c r="AY947" s="116">
        <f>SUMPRODUCT(AN947:AW947,幕後結果_最佳化!$Z$1005:$AI$1005)</f>
        <v>-8.9846417223352112E-2</v>
      </c>
      <c r="AZ947" s="116">
        <f>(SUMPRODUCT(AN947:AW947,MMULT(AN947:AW947,幕後結果!$AB$9:$AK$18)))*252</f>
        <v>5.1547932035675571E-2</v>
      </c>
      <c r="BA947" s="116">
        <f t="shared" si="194"/>
        <v>0.22704169668956312</v>
      </c>
      <c r="BB947" s="92">
        <f t="shared" si="195"/>
        <v>-0.58467858177107401</v>
      </c>
      <c r="BC947" s="50"/>
      <c r="BD947" s="50"/>
    </row>
    <row r="948" spans="1:56">
      <c r="A948" s="85">
        <v>947</v>
      </c>
      <c r="B948" s="116">
        <v>0.21256609353333711</v>
      </c>
      <c r="C948" s="116">
        <v>0.1155664596992787</v>
      </c>
      <c r="D948" s="116">
        <v>0.14012439320575876</v>
      </c>
      <c r="E948" s="116">
        <v>0.54421648440996107</v>
      </c>
      <c r="F948" s="116">
        <v>0.26284734171338808</v>
      </c>
      <c r="G948" s="116">
        <v>0.76598996410136944</v>
      </c>
      <c r="H948" s="116">
        <v>0.58561603197206291</v>
      </c>
      <c r="I948" s="116">
        <v>0.75640699555783386</v>
      </c>
      <c r="J948" s="116">
        <v>0.3375209325756825</v>
      </c>
      <c r="K948" s="94">
        <v>0.60135687386409198</v>
      </c>
      <c r="L948" s="95"/>
      <c r="M948" s="96">
        <v>947</v>
      </c>
      <c r="N948" s="119">
        <v>-0.79754912025958646</v>
      </c>
      <c r="O948" s="119">
        <v>-1.1974455992383868</v>
      </c>
      <c r="P948" s="119">
        <v>-1.0797606315275168</v>
      </c>
      <c r="Q948" s="119">
        <v>0.11106219003681952</v>
      </c>
      <c r="R948" s="119">
        <v>-0.63459179103957275</v>
      </c>
      <c r="S948" s="119">
        <v>0.72570428918411733</v>
      </c>
      <c r="T948" s="119">
        <v>0.21628200370920034</v>
      </c>
      <c r="U948" s="116">
        <v>0.69479144724148012</v>
      </c>
      <c r="V948" s="116">
        <v>-0.41923846238316792</v>
      </c>
      <c r="W948" s="88">
        <v>0.25686077444693278</v>
      </c>
      <c r="X948" s="50"/>
      <c r="Y948" s="89">
        <v>947</v>
      </c>
      <c r="Z948" s="116">
        <f>(幕後結果!$AB$2+幕後結果!$AB$4*幕後結果_最佳化!$N1949)*12/3</f>
        <v>-1.0384877517319864</v>
      </c>
      <c r="AA948" s="116">
        <f>(幕後結果!$AC$2+幕後結果!$AC$4*幕後結果_最佳化!$O1949)*12/3</f>
        <v>-3.0973811602413939</v>
      </c>
      <c r="AB948" s="116">
        <f>(幕後結果!$AD$2+幕後結果!$AD$4*幕後結果_最佳化!$P1949)*12/3</f>
        <v>-0.83446870913241444</v>
      </c>
      <c r="AC948" s="116">
        <f>(幕後結果!$AE$2+幕後結果!$AE$4*幕後結果_最佳化!$Q1949)*12/3</f>
        <v>0.45916433925940564</v>
      </c>
      <c r="AD948" s="116">
        <f>(幕後結果!$AF$2+幕後結果!$AF$4*幕後結果_最佳化!$R1949)*12/3</f>
        <v>-0.70347313977503811</v>
      </c>
      <c r="AE948" s="116">
        <f>(幕後結果!$AG$2+幕後結果!$AG$4*幕後結果_最佳化!$S1949)*12/3</f>
        <v>0.18267374130628591</v>
      </c>
      <c r="AF948" s="116">
        <f>(幕後結果!$AH$2+幕後結果!$AH$4*幕後結果_最佳化!$T1949)*12/3</f>
        <v>0.93259216117138211</v>
      </c>
      <c r="AG948" s="116">
        <f>(幕後結果!$AI$2+幕後結果!$AI$4*幕後結果_最佳化!$U1949)*12/3</f>
        <v>-0.45587616404270043</v>
      </c>
      <c r="AH948" s="116">
        <f>(幕後結果!$AJ$2+幕後結果!$AJ$4*幕後結果_最佳化!$V1949)*12/3</f>
        <v>-0.75563827529752048</v>
      </c>
      <c r="AI948" s="90">
        <f>(幕後結果!$AK$2+幕後結果!$AK$4*幕後結果_最佳化!$W1949)*12/3</f>
        <v>-0.7105946267285379</v>
      </c>
      <c r="AJ948" s="50"/>
      <c r="AK948" s="50"/>
      <c r="AL948" s="50"/>
      <c r="AM948" s="98">
        <v>947</v>
      </c>
      <c r="AN948" s="116">
        <f t="shared" si="183"/>
        <v>9.7222523230851163E-2</v>
      </c>
      <c r="AO948" s="116">
        <f t="shared" si="184"/>
        <v>5.8519940611191486E-2</v>
      </c>
      <c r="AP948" s="116">
        <f t="shared" si="185"/>
        <v>8.9767291708152813E-2</v>
      </c>
      <c r="AQ948" s="116">
        <f t="shared" si="186"/>
        <v>0.17577156906851499</v>
      </c>
      <c r="AR948" s="116">
        <f t="shared" si="187"/>
        <v>9.7748231205219915E-2</v>
      </c>
      <c r="AS948" s="116">
        <f t="shared" si="188"/>
        <v>6.1822776034905512E-2</v>
      </c>
      <c r="AT948" s="116">
        <f t="shared" si="189"/>
        <v>4.3741195787909339E-2</v>
      </c>
      <c r="AU948" s="116">
        <f t="shared" si="190"/>
        <v>0.15979024035550121</v>
      </c>
      <c r="AV948" s="116">
        <f t="shared" si="191"/>
        <v>9.2460131461792328E-2</v>
      </c>
      <c r="AW948" s="116">
        <f t="shared" si="192"/>
        <v>0.12315610053596135</v>
      </c>
      <c r="AX948" s="116">
        <f t="shared" si="193"/>
        <v>1.0000000000000002</v>
      </c>
      <c r="AY948" s="116">
        <f>SUMPRODUCT(AN948:AW948,幕後結果_最佳化!$Z$1005:$AI$1005)</f>
        <v>8.4527430808978843E-3</v>
      </c>
      <c r="AZ948" s="116">
        <f>(SUMPRODUCT(AN948:AW948,MMULT(AN948:AW948,幕後結果!$AB$9:$AK$18)))*252</f>
        <v>4.4494494865218094E-2</v>
      </c>
      <c r="BA948" s="116">
        <f t="shared" si="194"/>
        <v>0.21093718227287026</v>
      </c>
      <c r="BB948" s="92">
        <f t="shared" si="195"/>
        <v>-0.16330576026440341</v>
      </c>
      <c r="BC948" s="50"/>
      <c r="BD948" s="50"/>
    </row>
    <row r="949" spans="1:56">
      <c r="A949" s="85">
        <v>948</v>
      </c>
      <c r="B949" s="116">
        <v>3.3024147134583792E-3</v>
      </c>
      <c r="C949" s="116">
        <v>4.5678703848277546E-3</v>
      </c>
      <c r="D949" s="116">
        <v>0.88682243857346821</v>
      </c>
      <c r="E949" s="116">
        <v>0.94086236613691132</v>
      </c>
      <c r="F949" s="116">
        <v>0.73244855165019196</v>
      </c>
      <c r="G949" s="116">
        <v>0.58693644925119415</v>
      </c>
      <c r="H949" s="116">
        <v>0.2620190607276065</v>
      </c>
      <c r="I949" s="116">
        <v>0.91181340015583356</v>
      </c>
      <c r="J949" s="116">
        <v>0.87797439459413784</v>
      </c>
      <c r="K949" s="94">
        <v>0.39263909137169617</v>
      </c>
      <c r="L949" s="95"/>
      <c r="M949" s="96">
        <v>948</v>
      </c>
      <c r="N949" s="119">
        <v>-2.7161384347591544</v>
      </c>
      <c r="O949" s="119">
        <v>-2.6069323502176851</v>
      </c>
      <c r="P949" s="119">
        <v>1.2098013636412541</v>
      </c>
      <c r="Q949" s="119">
        <v>1.5620540019492133</v>
      </c>
      <c r="R949" s="119">
        <v>0.62023528111294179</v>
      </c>
      <c r="S949" s="119">
        <v>0.21967137252693789</v>
      </c>
      <c r="T949" s="119">
        <v>-0.63713314350186279</v>
      </c>
      <c r="U949" s="116">
        <v>1.3520066133074546</v>
      </c>
      <c r="V949" s="116">
        <v>1.1649204105162669</v>
      </c>
      <c r="W949" s="88">
        <v>-0.27244720216094864</v>
      </c>
      <c r="X949" s="50"/>
      <c r="Y949" s="89">
        <v>948</v>
      </c>
      <c r="Z949" s="116">
        <f>(幕後結果!$AB$2+幕後結果!$AB$4*幕後結果_最佳化!$N1950)*12/3</f>
        <v>-3.4205130766114724</v>
      </c>
      <c r="AA949" s="116">
        <f>(幕後結果!$AC$2+幕後結果!$AC$4*幕後結果_最佳化!$O1950)*12/3</f>
        <v>-5.2064534678323815</v>
      </c>
      <c r="AB949" s="116">
        <f>(幕後結果!$AD$2+幕後結果!$AD$4*幕後結果_最佳化!$P1950)*12/3</f>
        <v>0.42717016131039887</v>
      </c>
      <c r="AC949" s="116">
        <f>(幕後結果!$AE$2+幕後結果!$AE$4*幕後結果_最佳化!$Q1950)*12/3</f>
        <v>1.6929369160700165</v>
      </c>
      <c r="AD949" s="116">
        <f>(幕後結果!$AF$2+幕後結果!$AF$4*幕後結果_最佳化!$R1950)*12/3</f>
        <v>0.40230248699026411</v>
      </c>
      <c r="AE949" s="116">
        <f>(幕後結果!$AG$2+幕後結果!$AG$4*幕後結果_最佳化!$S1950)*12/3</f>
        <v>0.38688628714897</v>
      </c>
      <c r="AF949" s="116">
        <f>(幕後結果!$AH$2+幕後結果!$AH$4*幕後結果_最佳化!$T1950)*12/3</f>
        <v>6.2805988930696666E-2</v>
      </c>
      <c r="AG949" s="116">
        <f>(幕後結果!$AI$2+幕後結果!$AI$4*幕後結果_最佳化!$U1950)*12/3</f>
        <v>-0.45862733533950051</v>
      </c>
      <c r="AH949" s="116">
        <f>(幕後結果!$AJ$2+幕後結果!$AJ$4*幕後結果_最佳化!$V1950)*12/3</f>
        <v>-0.18338037546004524</v>
      </c>
      <c r="AI949" s="90">
        <f>(幕後結果!$AK$2+幕後結果!$AK$4*幕後結果_最佳化!$W1950)*12/3</f>
        <v>-1.2381183481314186</v>
      </c>
      <c r="AJ949" s="50"/>
      <c r="AK949" s="50"/>
      <c r="AL949" s="50"/>
      <c r="AM949" s="98">
        <v>948</v>
      </c>
      <c r="AN949" s="116">
        <f t="shared" si="183"/>
        <v>0.16150912014422872</v>
      </c>
      <c r="AO949" s="116">
        <f t="shared" si="184"/>
        <v>0.16754366563481848</v>
      </c>
      <c r="AP949" s="116">
        <f t="shared" si="185"/>
        <v>0.14624817585747368</v>
      </c>
      <c r="AQ949" s="116">
        <f t="shared" si="186"/>
        <v>3.8141108644939178E-2</v>
      </c>
      <c r="AR949" s="116">
        <f t="shared" si="187"/>
        <v>7.8901316710593278E-2</v>
      </c>
      <c r="AS949" s="116">
        <f t="shared" si="188"/>
        <v>0.19216533852080978</v>
      </c>
      <c r="AT949" s="116">
        <f t="shared" si="189"/>
        <v>4.8127941059633354E-2</v>
      </c>
      <c r="AU949" s="116">
        <f t="shared" si="190"/>
        <v>9.6145027302609459E-2</v>
      </c>
      <c r="AV949" s="116">
        <f t="shared" si="191"/>
        <v>3.5272266808344457E-2</v>
      </c>
      <c r="AW949" s="116">
        <f t="shared" si="192"/>
        <v>3.5946039316549737E-2</v>
      </c>
      <c r="AX949" s="116">
        <f t="shared" si="193"/>
        <v>1.0000000000000002</v>
      </c>
      <c r="AY949" s="116">
        <f>SUMPRODUCT(AN949:AW949,幕後結果_最佳化!$Z$1005:$AI$1005)</f>
        <v>-0.10386258102622156</v>
      </c>
      <c r="AZ949" s="116">
        <f>(SUMPRODUCT(AN949:AW949,MMULT(AN949:AW949,幕後結果!$AB$9:$AK$18)))*252</f>
        <v>5.9723799866033343E-2</v>
      </c>
      <c r="BA949" s="116">
        <f t="shared" si="194"/>
        <v>0.2443845327880497</v>
      </c>
      <c r="BB949" s="92">
        <f t="shared" si="195"/>
        <v>-0.60053956505302286</v>
      </c>
      <c r="BC949" s="50"/>
      <c r="BD949" s="50"/>
    </row>
    <row r="950" spans="1:56">
      <c r="A950" s="85">
        <v>949</v>
      </c>
      <c r="B950" s="116">
        <v>0.69850395874614923</v>
      </c>
      <c r="C950" s="116">
        <v>0.88160510486090105</v>
      </c>
      <c r="D950" s="116">
        <v>4.1573020496566526E-2</v>
      </c>
      <c r="E950" s="116">
        <v>0.45887665862025973</v>
      </c>
      <c r="F950" s="116">
        <v>0.15003880972138917</v>
      </c>
      <c r="G950" s="116">
        <v>3.5669758590909373E-2</v>
      </c>
      <c r="H950" s="116">
        <v>0.63200238349884308</v>
      </c>
      <c r="I950" s="116">
        <v>0.1120548470192082</v>
      </c>
      <c r="J950" s="116">
        <v>0.86357435788784231</v>
      </c>
      <c r="K950" s="94">
        <v>0.33415924812716091</v>
      </c>
      <c r="L950" s="95"/>
      <c r="M950" s="96">
        <v>949</v>
      </c>
      <c r="N950" s="119">
        <v>0.52010257679930083</v>
      </c>
      <c r="O950" s="119">
        <v>1.1830488437267301</v>
      </c>
      <c r="P950" s="119">
        <v>-1.7327166650445498</v>
      </c>
      <c r="Q950" s="119">
        <v>-0.1032641630845266</v>
      </c>
      <c r="R950" s="119">
        <v>-1.0362669519481442</v>
      </c>
      <c r="S950" s="119">
        <v>-1.8033101645826584</v>
      </c>
      <c r="T950" s="119">
        <v>0.33716140095710062</v>
      </c>
      <c r="U950" s="116">
        <v>-1.2156725260345409</v>
      </c>
      <c r="V950" s="116">
        <v>1.0965199807092212</v>
      </c>
      <c r="W950" s="88">
        <v>-0.42845691359001958</v>
      </c>
      <c r="X950" s="50"/>
      <c r="Y950" s="89">
        <v>949</v>
      </c>
      <c r="Z950" s="116">
        <f>(幕後結果!$AB$2+幕後結果!$AB$4*幕後結果_最佳化!$N1951)*12/3</f>
        <v>0.59744323570988533</v>
      </c>
      <c r="AA950" s="116">
        <f>(幕後結果!$AC$2+幕後結果!$AC$4*幕後結果_最佳化!$O1951)*12/3</f>
        <v>0.29759805107446224</v>
      </c>
      <c r="AB950" s="116">
        <f>(幕後結果!$AD$2+幕後結果!$AD$4*幕後結果_最佳化!$P1951)*12/3</f>
        <v>-0.76126716590078425</v>
      </c>
      <c r="AC950" s="116">
        <f>(幕後結果!$AE$2+幕後結果!$AE$4*幕後結果_最佳化!$Q1951)*12/3</f>
        <v>0.64018684234412571</v>
      </c>
      <c r="AD950" s="116">
        <f>(幕後結果!$AF$2+幕後結果!$AF$4*幕後結果_最佳化!$R1951)*12/3</f>
        <v>-0.84382522264037607</v>
      </c>
      <c r="AE950" s="116">
        <f>(幕後結果!$AG$2+幕後結果!$AG$4*幕後結果_最佳化!$S1951)*12/3</f>
        <v>-1.047026730085391</v>
      </c>
      <c r="AF950" s="116">
        <f>(幕後結果!$AH$2+幕後結果!$AH$4*幕後結果_最佳化!$T1951)*12/3</f>
        <v>1.316031040495441</v>
      </c>
      <c r="AG950" s="116">
        <f>(幕後結果!$AI$2+幕後結果!$AI$4*幕後結果_最佳化!$U1951)*12/3</f>
        <v>-2.2871272520159414</v>
      </c>
      <c r="AH950" s="116">
        <f>(幕後結果!$AJ$2+幕後結果!$AJ$4*幕後結果_最佳化!$V1951)*12/3</f>
        <v>1.0181524871770402</v>
      </c>
      <c r="AI950" s="90">
        <f>(幕後結果!$AK$2+幕後結果!$AK$4*幕後結果_最佳化!$W1951)*12/3</f>
        <v>-0.67080163696102157</v>
      </c>
      <c r="AJ950" s="50"/>
      <c r="AK950" s="50"/>
      <c r="AL950" s="50"/>
      <c r="AM950" s="98">
        <v>949</v>
      </c>
      <c r="AN950" s="116">
        <f t="shared" si="183"/>
        <v>0.30078984364096184</v>
      </c>
      <c r="AO950" s="116">
        <f t="shared" si="184"/>
        <v>1.4982379407169543E-3</v>
      </c>
      <c r="AP950" s="116">
        <f t="shared" si="185"/>
        <v>0.31612415248657416</v>
      </c>
      <c r="AQ950" s="116">
        <f t="shared" si="186"/>
        <v>3.1188548367063123E-2</v>
      </c>
      <c r="AR950" s="116">
        <f t="shared" si="187"/>
        <v>8.8244439088566752E-3</v>
      </c>
      <c r="AS950" s="116">
        <f t="shared" si="188"/>
        <v>0.10828254815100916</v>
      </c>
      <c r="AT950" s="116">
        <f t="shared" si="189"/>
        <v>0.14713027347257254</v>
      </c>
      <c r="AU950" s="116">
        <f t="shared" si="190"/>
        <v>9.0519073220745976E-3</v>
      </c>
      <c r="AV950" s="116">
        <f t="shared" si="191"/>
        <v>4.4144072820484832E-2</v>
      </c>
      <c r="AW950" s="116">
        <f t="shared" si="192"/>
        <v>3.2965971889685981E-2</v>
      </c>
      <c r="AX950" s="116">
        <f t="shared" si="193"/>
        <v>0.99999999999999989</v>
      </c>
      <c r="AY950" s="116">
        <f>SUMPRODUCT(AN950:AW950,幕後結果_最佳化!$Z$1005:$AI$1005)</f>
        <v>0.35184793957448374</v>
      </c>
      <c r="AZ950" s="116">
        <f>(SUMPRODUCT(AN950:AW950,MMULT(AN950:AW950,幕後結果!$AB$9:$AK$18)))*252</f>
        <v>7.6842803827691708E-2</v>
      </c>
      <c r="BA950" s="116">
        <f t="shared" si="194"/>
        <v>0.27720534595799501</v>
      </c>
      <c r="BB950" s="92">
        <f t="shared" si="195"/>
        <v>1.11450931260647</v>
      </c>
      <c r="BC950" s="50"/>
      <c r="BD950" s="50"/>
    </row>
    <row r="951" spans="1:56">
      <c r="A951" s="85">
        <v>950</v>
      </c>
      <c r="B951" s="116">
        <v>0.23856699124041292</v>
      </c>
      <c r="C951" s="116">
        <v>0.25406420149970455</v>
      </c>
      <c r="D951" s="116">
        <v>9.476278630523538E-2</v>
      </c>
      <c r="E951" s="116">
        <v>0.37003735229262436</v>
      </c>
      <c r="F951" s="116">
        <v>0.59767001007520948</v>
      </c>
      <c r="G951" s="116">
        <v>0.26724904303383079</v>
      </c>
      <c r="H951" s="116">
        <v>0.93911424632354779</v>
      </c>
      <c r="I951" s="116">
        <v>0.16413422793618948</v>
      </c>
      <c r="J951" s="116">
        <v>0.87900435045691916</v>
      </c>
      <c r="K951" s="94">
        <v>0.31291609455781866</v>
      </c>
      <c r="L951" s="95"/>
      <c r="M951" s="96">
        <v>950</v>
      </c>
      <c r="N951" s="119">
        <v>-0.71091972429894357</v>
      </c>
      <c r="O951" s="119">
        <v>-0.66175476126561916</v>
      </c>
      <c r="P951" s="119">
        <v>-1.3119838829972965</v>
      </c>
      <c r="Q951" s="119">
        <v>-0.33175441968122105</v>
      </c>
      <c r="R951" s="119">
        <v>0.24732077775210193</v>
      </c>
      <c r="S951" s="119">
        <v>-0.62115432860470154</v>
      </c>
      <c r="T951" s="119">
        <v>1.5473805547762294</v>
      </c>
      <c r="U951" s="116">
        <v>-0.9776075619386716</v>
      </c>
      <c r="V951" s="116">
        <v>1.1700240289288482</v>
      </c>
      <c r="W951" s="88">
        <v>-0.48760142063669665</v>
      </c>
      <c r="X951" s="50"/>
      <c r="Y951" s="89">
        <v>950</v>
      </c>
      <c r="Z951" s="116">
        <f>(幕後結果!$AB$2+幕後結果!$AB$4*幕後結果_最佳化!$N1952)*12/3</f>
        <v>-0.93093299079499692</v>
      </c>
      <c r="AA951" s="116">
        <f>(幕後結果!$AC$2+幕後結果!$AC$4*幕後結果_最佳化!$O1952)*12/3</f>
        <v>-2.3516333173458968</v>
      </c>
      <c r="AB951" s="116">
        <f>(幕後結果!$AD$2+幕後結果!$AD$4*幕後結果_最佳化!$P1952)*12/3</f>
        <v>-0.95506296780669653</v>
      </c>
      <c r="AC951" s="116">
        <f>(幕後結果!$AE$2+幕後結果!$AE$4*幕後結果_最佳化!$Q1952)*12/3</f>
        <v>0.18115793817075232</v>
      </c>
      <c r="AD951" s="116">
        <f>(幕後結果!$AF$2+幕後結果!$AF$4*幕後結果_最佳化!$R1952)*12/3</f>
        <v>-0.11415343990631392</v>
      </c>
      <c r="AE951" s="116">
        <f>(幕後結果!$AG$2+幕後結果!$AG$4*幕後結果_最佳化!$S1952)*12/3</f>
        <v>-0.84456090724418031</v>
      </c>
      <c r="AF951" s="116">
        <f>(幕後結果!$AH$2+幕後結果!$AH$4*幕後結果_最佳化!$T1952)*12/3</f>
        <v>2.4642759426866374</v>
      </c>
      <c r="AG951" s="116">
        <f>(幕後結果!$AI$2+幕後結果!$AI$4*幕後結果_最佳化!$U1952)*12/3</f>
        <v>-2.2590614959349811</v>
      </c>
      <c r="AH951" s="116">
        <f>(幕後結果!$AJ$2+幕後結果!$AJ$4*幕後結果_最佳化!$V1952)*12/3</f>
        <v>0.64039737380934014</v>
      </c>
      <c r="AI951" s="90">
        <f>(幕後結果!$AK$2+幕後結果!$AK$4*幕後結果_最佳化!$W1952)*12/3</f>
        <v>-0.83041103444381104</v>
      </c>
      <c r="AJ951" s="50"/>
      <c r="AK951" s="50"/>
      <c r="AL951" s="50"/>
      <c r="AM951" s="98">
        <v>950</v>
      </c>
      <c r="AN951" s="116">
        <f t="shared" si="183"/>
        <v>0.10749929452532291</v>
      </c>
      <c r="AO951" s="116">
        <f t="shared" si="184"/>
        <v>0.16355096179397924</v>
      </c>
      <c r="AP951" s="116">
        <f t="shared" si="185"/>
        <v>0.13554087432513987</v>
      </c>
      <c r="AQ951" s="116">
        <f t="shared" si="186"/>
        <v>1.0782537693355319E-2</v>
      </c>
      <c r="AR951" s="116">
        <f t="shared" si="187"/>
        <v>8.7262402150760088E-3</v>
      </c>
      <c r="AS951" s="116">
        <f t="shared" si="188"/>
        <v>0.1714056468424193</v>
      </c>
      <c r="AT951" s="116">
        <f t="shared" si="189"/>
        <v>6.7347203030192038E-2</v>
      </c>
      <c r="AU951" s="116">
        <f t="shared" si="190"/>
        <v>3.070253480646205E-2</v>
      </c>
      <c r="AV951" s="116">
        <f t="shared" si="191"/>
        <v>0.13588692041935876</v>
      </c>
      <c r="AW951" s="116">
        <f t="shared" si="192"/>
        <v>0.16855778634869448</v>
      </c>
      <c r="AX951" s="116">
        <f t="shared" si="193"/>
        <v>0.99999999999999989</v>
      </c>
      <c r="AY951" s="116">
        <f>SUMPRODUCT(AN951:AW951,幕後結果_最佳化!$Z$1005:$AI$1005)</f>
        <v>-9.362821978040517E-2</v>
      </c>
      <c r="AZ951" s="116">
        <f>(SUMPRODUCT(AN951:AW951,MMULT(AN951:AW951,幕後結果!$AB$9:$AK$18)))*252</f>
        <v>5.5577943471817166E-2</v>
      </c>
      <c r="BA951" s="116">
        <f t="shared" si="194"/>
        <v>0.23574974755409001</v>
      </c>
      <c r="BB951" s="92">
        <f t="shared" si="195"/>
        <v>-0.57912350361724296</v>
      </c>
      <c r="BC951" s="50"/>
      <c r="BD951" s="50"/>
    </row>
    <row r="952" spans="1:56">
      <c r="A952" s="85">
        <v>951</v>
      </c>
      <c r="B952" s="116">
        <v>0.31859497545852644</v>
      </c>
      <c r="C952" s="116">
        <v>0.56094846585638303</v>
      </c>
      <c r="D952" s="116">
        <v>0.21898715899899557</v>
      </c>
      <c r="E952" s="116">
        <v>0.83374301912904758</v>
      </c>
      <c r="F952" s="116">
        <v>0.68318183510698471</v>
      </c>
      <c r="G952" s="116">
        <v>0.3489119037812709</v>
      </c>
      <c r="H952" s="116">
        <v>0.91463013443095242</v>
      </c>
      <c r="I952" s="116">
        <v>0.45849524317423263</v>
      </c>
      <c r="J952" s="116">
        <v>0.50045319152847423</v>
      </c>
      <c r="K952" s="94">
        <v>0.85582060592164111</v>
      </c>
      <c r="L952" s="95"/>
      <c r="M952" s="96">
        <v>951</v>
      </c>
      <c r="N952" s="119">
        <v>-0.47163134272138002</v>
      </c>
      <c r="O952" s="119">
        <v>0.15337435379636577</v>
      </c>
      <c r="P952" s="119">
        <v>-0.77561842524662306</v>
      </c>
      <c r="Q952" s="119">
        <v>0.96906258960718616</v>
      </c>
      <c r="R952" s="119">
        <v>0.47661495834435469</v>
      </c>
      <c r="S952" s="119">
        <v>-0.38825976717073679</v>
      </c>
      <c r="T952" s="119">
        <v>1.36983078077286</v>
      </c>
      <c r="U952" s="116">
        <v>-0.10422538879435163</v>
      </c>
      <c r="V952" s="116">
        <v>1.1359829434195974E-3</v>
      </c>
      <c r="W952" s="88">
        <v>1.0617288721459379</v>
      </c>
      <c r="X952" s="50"/>
      <c r="Y952" s="89">
        <v>951</v>
      </c>
      <c r="Z952" s="116">
        <f>(幕後結果!$AB$2+幕後結果!$AB$4*幕後結果_最佳化!$N1953)*12/3</f>
        <v>-0.63384440567700095</v>
      </c>
      <c r="AA952" s="116">
        <f>(幕後結果!$AC$2+幕後結果!$AC$4*幕後結果_最佳化!$O1953)*12/3</f>
        <v>-1.2075353626008716</v>
      </c>
      <c r="AB952" s="116">
        <f>(幕後結果!$AD$2+幕後結果!$AD$4*幕後結果_最佳化!$P1953)*12/3</f>
        <v>-0.33574235405709607</v>
      </c>
      <c r="AC952" s="116">
        <f>(幕後結果!$AE$2+幕後結果!$AE$4*幕後結果_最佳化!$Q1953)*12/3</f>
        <v>1.4061817945565422</v>
      </c>
      <c r="AD952" s="116">
        <f>(幕後結果!$AF$2+幕後結果!$AF$4*幕後結果_最佳化!$R1953)*12/3</f>
        <v>0.28069481741631108</v>
      </c>
      <c r="AE952" s="116">
        <f>(幕後結果!$AG$2+幕後結果!$AG$4*幕後結果_最佳化!$S1953)*12/3</f>
        <v>0.42421818839742126</v>
      </c>
      <c r="AF952" s="116">
        <f>(幕後結果!$AH$2+幕後結果!$AH$4*幕後結果_最佳化!$T1953)*12/3</f>
        <v>2.304161718122228</v>
      </c>
      <c r="AG952" s="116">
        <f>(幕後結果!$AI$2+幕後結果!$AI$4*幕後結果_最佳化!$U1953)*12/3</f>
        <v>-1.1503233945462936</v>
      </c>
      <c r="AH952" s="116">
        <f>(幕後結果!$AJ$2+幕後結果!$AJ$4*幕後結果_最佳化!$V1953)*12/3</f>
        <v>0.32127847345950883</v>
      </c>
      <c r="AI952" s="90">
        <f>(幕後結果!$AK$2+幕後結果!$AK$4*幕後結果_最佳化!$W1953)*12/3</f>
        <v>0.13473970086591575</v>
      </c>
      <c r="AJ952" s="50"/>
      <c r="AK952" s="50"/>
      <c r="AL952" s="50"/>
      <c r="AM952" s="98">
        <v>951</v>
      </c>
      <c r="AN952" s="116">
        <f t="shared" si="183"/>
        <v>2.2861429819326855E-3</v>
      </c>
      <c r="AO952" s="116">
        <f t="shared" si="184"/>
        <v>0.14469621105162897</v>
      </c>
      <c r="AP952" s="116">
        <f t="shared" si="185"/>
        <v>7.5941097673072583E-2</v>
      </c>
      <c r="AQ952" s="116">
        <f t="shared" si="186"/>
        <v>0.12392069573953705</v>
      </c>
      <c r="AR952" s="116">
        <f t="shared" si="187"/>
        <v>1.9204706393050153E-2</v>
      </c>
      <c r="AS952" s="116">
        <f t="shared" si="188"/>
        <v>2.1432186819247849E-2</v>
      </c>
      <c r="AT952" s="116">
        <f t="shared" si="189"/>
        <v>4.712710339315121E-2</v>
      </c>
      <c r="AU952" s="116">
        <f t="shared" si="190"/>
        <v>0.16012590046541511</v>
      </c>
      <c r="AV952" s="116">
        <f t="shared" si="191"/>
        <v>0.26119997778658038</v>
      </c>
      <c r="AW952" s="116">
        <f t="shared" si="192"/>
        <v>0.14406597769638391</v>
      </c>
      <c r="AX952" s="116">
        <f t="shared" si="193"/>
        <v>1</v>
      </c>
      <c r="AY952" s="116">
        <f>SUMPRODUCT(AN952:AW952,幕後結果_最佳化!$Z$1005:$AI$1005)</f>
        <v>-0.14919295829000578</v>
      </c>
      <c r="AZ952" s="116">
        <f>(SUMPRODUCT(AN952:AW952,MMULT(AN952:AW952,幕後結果!$AB$9:$AK$18)))*252</f>
        <v>5.1567677353580837E-2</v>
      </c>
      <c r="BA952" s="116">
        <f t="shared" si="194"/>
        <v>0.22708517642853934</v>
      </c>
      <c r="BB952" s="92">
        <f t="shared" si="195"/>
        <v>-0.84590707905786555</v>
      </c>
      <c r="BC952" s="50"/>
      <c r="BD952" s="50"/>
    </row>
    <row r="953" spans="1:56">
      <c r="A953" s="85">
        <v>952</v>
      </c>
      <c r="B953" s="116">
        <v>0.93762741451525766</v>
      </c>
      <c r="C953" s="116">
        <v>0.9365201777385499</v>
      </c>
      <c r="D953" s="116">
        <v>0.66971257498400782</v>
      </c>
      <c r="E953" s="116">
        <v>0.83940553324896405</v>
      </c>
      <c r="F953" s="116">
        <v>0.69117173366358475</v>
      </c>
      <c r="G953" s="116">
        <v>0.89005374931950865</v>
      </c>
      <c r="H953" s="116">
        <v>0.55782097270374464</v>
      </c>
      <c r="I953" s="116">
        <v>0.7554482306203385</v>
      </c>
      <c r="J953" s="116">
        <v>0.87069192262754802</v>
      </c>
      <c r="K953" s="94">
        <v>0.4888793937691589</v>
      </c>
      <c r="L953" s="95"/>
      <c r="M953" s="96">
        <v>952</v>
      </c>
      <c r="N953" s="119">
        <v>1.5351573943287355</v>
      </c>
      <c r="O953" s="119">
        <v>1.5262016827736065</v>
      </c>
      <c r="P953" s="119">
        <v>0.43911963840769491</v>
      </c>
      <c r="Q953" s="119">
        <v>0.99201761328814464</v>
      </c>
      <c r="R953" s="119">
        <v>0.49917439287885457</v>
      </c>
      <c r="S953" s="119">
        <v>1.2268140167184107</v>
      </c>
      <c r="T953" s="119">
        <v>0.14544687832479769</v>
      </c>
      <c r="U953" s="116">
        <v>0.69173535681288167</v>
      </c>
      <c r="V953" s="116">
        <v>1.1296679790850512</v>
      </c>
      <c r="W953" s="88">
        <v>-2.7878836964259662E-2</v>
      </c>
      <c r="X953" s="50"/>
      <c r="Y953" s="89">
        <v>952</v>
      </c>
      <c r="Z953" s="116">
        <f>(幕後結果!$AB$2+幕後結果!$AB$4*幕後結果_最佳化!$N1954)*12/3</f>
        <v>1.8576849472752937</v>
      </c>
      <c r="AA953" s="116">
        <f>(幕後結果!$AC$2+幕後結果!$AC$4*幕後結果_最佳化!$O1954)*12/3</f>
        <v>0.85868080131610258</v>
      </c>
      <c r="AB953" s="116">
        <f>(幕後結果!$AD$2+幕後結果!$AD$4*幕後結果_最佳化!$P1954)*12/3</f>
        <v>1.4599918549703503</v>
      </c>
      <c r="AC953" s="116">
        <f>(幕後結果!$AE$2+幕後結果!$AE$4*幕後結果_最佳化!$Q1954)*12/3</f>
        <v>2.066253052204849</v>
      </c>
      <c r="AD953" s="116">
        <f>(幕後結果!$AF$2+幕後結果!$AF$4*幕後結果_最佳化!$R1954)*12/3</f>
        <v>0.48977784662306778</v>
      </c>
      <c r="AE953" s="116">
        <f>(幕後結果!$AG$2+幕後結果!$AG$4*幕後結果_最佳化!$S1954)*12/3</f>
        <v>2.6225000389141648</v>
      </c>
      <c r="AF953" s="116">
        <f>(幕後結果!$AH$2+幕後結果!$AH$4*幕後結果_最佳化!$T1954)*12/3</f>
        <v>1.6444749058831611</v>
      </c>
      <c r="AG953" s="116">
        <f>(幕後結果!$AI$2+幕後結果!$AI$4*幕後結果_最佳化!$U1954)*12/3</f>
        <v>0.7764678744664032</v>
      </c>
      <c r="AH953" s="116">
        <f>(幕後結果!$AJ$2+幕後結果!$AJ$4*幕後結果_最佳化!$V1954)*12/3</f>
        <v>1.9073587051781231</v>
      </c>
      <c r="AI953" s="90">
        <f>(幕後結果!$AK$2+幕後結果!$AK$4*幕後結果_最佳化!$W1954)*12/3</f>
        <v>0.4390192391309316</v>
      </c>
      <c r="AJ953" s="50"/>
      <c r="AK953" s="50"/>
      <c r="AL953" s="50"/>
      <c r="AM953" s="98">
        <v>952</v>
      </c>
      <c r="AN953" s="116">
        <f t="shared" si="183"/>
        <v>0.15715992399733042</v>
      </c>
      <c r="AO953" s="116">
        <f t="shared" si="184"/>
        <v>6.6573687692106018E-2</v>
      </c>
      <c r="AP953" s="116">
        <f t="shared" si="185"/>
        <v>0.23525651574025208</v>
      </c>
      <c r="AQ953" s="116">
        <f t="shared" si="186"/>
        <v>8.5938667749735298E-2</v>
      </c>
      <c r="AR953" s="116">
        <f t="shared" si="187"/>
        <v>0.12427250489343762</v>
      </c>
      <c r="AS953" s="116">
        <f t="shared" si="188"/>
        <v>2.6855117540187257E-2</v>
      </c>
      <c r="AT953" s="116">
        <f t="shared" si="189"/>
        <v>1.3878420809051328E-2</v>
      </c>
      <c r="AU953" s="116">
        <f t="shared" si="190"/>
        <v>0.18459343627433841</v>
      </c>
      <c r="AV953" s="116">
        <f t="shared" si="191"/>
        <v>2.8085214749447883E-2</v>
      </c>
      <c r="AW953" s="116">
        <f t="shared" si="192"/>
        <v>7.7386510554113816E-2</v>
      </c>
      <c r="AX953" s="116">
        <f t="shared" si="193"/>
        <v>1.0000000000000002</v>
      </c>
      <c r="AY953" s="116">
        <f>SUMPRODUCT(AN953:AW953,幕後結果_最佳化!$Z$1005:$AI$1005)</f>
        <v>-7.8256297014595411E-2</v>
      </c>
      <c r="AZ953" s="116">
        <f>(SUMPRODUCT(AN953:AW953,MMULT(AN953:AW953,幕後結果!$AB$9:$AK$18)))*252</f>
        <v>5.5450333815861466E-2</v>
      </c>
      <c r="BA953" s="116">
        <f t="shared" si="194"/>
        <v>0.2354789455893275</v>
      </c>
      <c r="BB953" s="92">
        <f t="shared" si="195"/>
        <v>-0.51451010497511973</v>
      </c>
      <c r="BC953" s="50"/>
      <c r="BD953" s="50"/>
    </row>
    <row r="954" spans="1:56">
      <c r="A954" s="85">
        <v>953</v>
      </c>
      <c r="B954" s="116">
        <v>0.6385861547961591</v>
      </c>
      <c r="C954" s="116">
        <v>0.37883210907931231</v>
      </c>
      <c r="D954" s="116">
        <v>7.3372603338717202E-2</v>
      </c>
      <c r="E954" s="116">
        <v>0.71600764908373971</v>
      </c>
      <c r="F954" s="116">
        <v>0.4835134586169465</v>
      </c>
      <c r="G954" s="116">
        <v>0.46727988394815934</v>
      </c>
      <c r="H954" s="116">
        <v>0.12625403390240963</v>
      </c>
      <c r="I954" s="116">
        <v>0.96243702232606942</v>
      </c>
      <c r="J954" s="116">
        <v>1.1734741196411935E-2</v>
      </c>
      <c r="K954" s="94">
        <v>0.87174426446612285</v>
      </c>
      <c r="L954" s="95"/>
      <c r="M954" s="96">
        <v>953</v>
      </c>
      <c r="N954" s="119">
        <v>0.35468219602956247</v>
      </c>
      <c r="O954" s="119">
        <v>-0.30854952956871573</v>
      </c>
      <c r="P954" s="119">
        <v>-1.4511244596795603</v>
      </c>
      <c r="Q954" s="119">
        <v>0.57102204152079672</v>
      </c>
      <c r="R954" s="119">
        <v>-4.1337400523266885E-2</v>
      </c>
      <c r="S954" s="119">
        <v>-8.2109337564976057E-2</v>
      </c>
      <c r="T954" s="119">
        <v>-1.1442787145732485</v>
      </c>
      <c r="U954" s="116">
        <v>1.7796945959779251</v>
      </c>
      <c r="V954" s="116">
        <v>-2.2657044910014084</v>
      </c>
      <c r="W954" s="88">
        <v>1.1346751068149659</v>
      </c>
      <c r="X954" s="50"/>
      <c r="Y954" s="89">
        <v>953</v>
      </c>
      <c r="Z954" s="116">
        <f>(幕後結果!$AB$2+幕後結果!$AB$4*幕後結果_最佳化!$N1955)*12/3</f>
        <v>0.3920654963120706</v>
      </c>
      <c r="AA954" s="116">
        <f>(幕後結果!$AC$2+幕後結果!$AC$4*幕後結果_最佳化!$O1955)*12/3</f>
        <v>-1.7723058481799281</v>
      </c>
      <c r="AB954" s="116">
        <f>(幕後結果!$AD$2+幕後結果!$AD$4*幕後結果_最佳化!$P1955)*12/3</f>
        <v>-0.71873886685580624</v>
      </c>
      <c r="AC954" s="116">
        <f>(幕後結果!$AE$2+幕後結果!$AE$4*幕後結果_最佳化!$Q1955)*12/3</f>
        <v>0.92759424144339031</v>
      </c>
      <c r="AD954" s="116">
        <f>(幕後結果!$AF$2+幕後結果!$AF$4*幕後結果_最佳化!$R1955)*12/3</f>
        <v>-0.24886458818031307</v>
      </c>
      <c r="AE954" s="116">
        <f>(幕後結果!$AG$2+幕後結果!$AG$4*幕後結果_最佳化!$S1955)*12/3</f>
        <v>0.3101248042042844</v>
      </c>
      <c r="AF954" s="116">
        <f>(幕後結果!$AH$2+幕後結果!$AH$4*幕後結果_最佳化!$T1955)*12/3</f>
        <v>2.8193959792649492E-2</v>
      </c>
      <c r="AG954" s="116">
        <f>(幕後結果!$AI$2+幕後結果!$AI$4*幕後結果_最佳化!$U1955)*12/3</f>
        <v>1.3803729985625861</v>
      </c>
      <c r="AH954" s="116">
        <f>(幕後結果!$AJ$2+幕後結果!$AJ$4*幕後結果_最佳化!$V1955)*12/3</f>
        <v>-1.629484958378643</v>
      </c>
      <c r="AI954" s="90">
        <f>(幕後結果!$AK$2+幕後結果!$AK$4*幕後結果_最佳化!$W1955)*12/3</f>
        <v>3.6068658752782534E-3</v>
      </c>
      <c r="AJ954" s="50"/>
      <c r="AK954" s="50"/>
      <c r="AL954" s="50"/>
      <c r="AM954" s="98">
        <v>953</v>
      </c>
      <c r="AN954" s="116">
        <f t="shared" si="183"/>
        <v>3.0923305548002648E-2</v>
      </c>
      <c r="AO954" s="116">
        <f t="shared" si="184"/>
        <v>6.7514213769397896E-2</v>
      </c>
      <c r="AP954" s="116">
        <f t="shared" si="185"/>
        <v>0.15051170061622157</v>
      </c>
      <c r="AQ954" s="116">
        <f t="shared" si="186"/>
        <v>0.10256986004650258</v>
      </c>
      <c r="AR954" s="116">
        <f t="shared" si="187"/>
        <v>4.3195482023423923E-2</v>
      </c>
      <c r="AS954" s="116">
        <f t="shared" si="188"/>
        <v>7.3455054157709657E-2</v>
      </c>
      <c r="AT954" s="116">
        <f t="shared" si="189"/>
        <v>0.20385657885451125</v>
      </c>
      <c r="AU954" s="116">
        <f t="shared" si="190"/>
        <v>7.7578508606949856E-2</v>
      </c>
      <c r="AV954" s="116">
        <f t="shared" si="191"/>
        <v>0.1984654518493339</v>
      </c>
      <c r="AW954" s="116">
        <f t="shared" si="192"/>
        <v>5.1929844527946745E-2</v>
      </c>
      <c r="AX954" s="116">
        <f t="shared" si="193"/>
        <v>1</v>
      </c>
      <c r="AY954" s="116">
        <f>SUMPRODUCT(AN954:AW954,幕後結果_最佳化!$Z$1005:$AI$1005)</f>
        <v>0.2661194184776669</v>
      </c>
      <c r="AZ954" s="116">
        <f>(SUMPRODUCT(AN954:AW954,MMULT(AN954:AW954,幕後結果!$AB$9:$AK$18)))*252</f>
        <v>4.5739384493370387E-2</v>
      </c>
      <c r="BA954" s="116">
        <f t="shared" si="194"/>
        <v>0.21386767987092015</v>
      </c>
      <c r="BB954" s="92">
        <f t="shared" si="195"/>
        <v>1.0437267501680993</v>
      </c>
      <c r="BC954" s="50"/>
      <c r="BD954" s="50"/>
    </row>
    <row r="955" spans="1:56">
      <c r="A955" s="85">
        <v>954</v>
      </c>
      <c r="B955" s="116">
        <v>0.97075063720923493</v>
      </c>
      <c r="C955" s="116">
        <v>9.4390987878909538E-2</v>
      </c>
      <c r="D955" s="116">
        <v>0.47420263477227054</v>
      </c>
      <c r="E955" s="116">
        <v>0.60042250651159002</v>
      </c>
      <c r="F955" s="116">
        <v>0.48850603279292537</v>
      </c>
      <c r="G955" s="116">
        <v>0.36775298204272877</v>
      </c>
      <c r="H955" s="116">
        <v>8.5906335126090916E-2</v>
      </c>
      <c r="I955" s="116">
        <v>0.63497349524171498</v>
      </c>
      <c r="J955" s="116">
        <v>0.6180600517810082</v>
      </c>
      <c r="K955" s="94">
        <v>7.9945050311316601E-2</v>
      </c>
      <c r="L955" s="95"/>
      <c r="M955" s="96">
        <v>954</v>
      </c>
      <c r="N955" s="119">
        <v>1.8919418755170141</v>
      </c>
      <c r="O955" s="119">
        <v>-1.3141908831307036</v>
      </c>
      <c r="P955" s="119">
        <v>-6.4709536707563589E-2</v>
      </c>
      <c r="Q955" s="119">
        <v>0.25444086087732537</v>
      </c>
      <c r="R955" s="119">
        <v>-2.8815090265860627E-2</v>
      </c>
      <c r="S955" s="119">
        <v>-0.33781054330667171</v>
      </c>
      <c r="T955" s="119">
        <v>-1.3664024818319374</v>
      </c>
      <c r="U955" s="116">
        <v>0.34505501780997194</v>
      </c>
      <c r="V955" s="116">
        <v>0.30038973003010172</v>
      </c>
      <c r="W955" s="88">
        <v>-1.405441274164837</v>
      </c>
      <c r="X955" s="50"/>
      <c r="Y955" s="89">
        <v>954</v>
      </c>
      <c r="Z955" s="116">
        <f>(幕後結果!$AB$2+幕後結果!$AB$4*幕後結果_最佳化!$N1956)*12/3</f>
        <v>2.3006508614976102</v>
      </c>
      <c r="AA955" s="116">
        <f>(幕後結果!$AC$2+幕後結果!$AC$4*幕後結果_最佳化!$O1956)*12/3</f>
        <v>-3.0245880518969277</v>
      </c>
      <c r="AB955" s="116">
        <f>(幕後結果!$AD$2+幕後結果!$AD$4*幕後結果_最佳化!$P1956)*12/3</f>
        <v>0.84267651208113603</v>
      </c>
      <c r="AC955" s="116">
        <f>(幕後結果!$AE$2+幕後結果!$AE$4*幕後結果_最佳化!$Q1956)*12/3</f>
        <v>0.94242060337125044</v>
      </c>
      <c r="AD955" s="116">
        <f>(幕後結果!$AF$2+幕後結果!$AF$4*幕後結果_最佳化!$R1956)*12/3</f>
        <v>-0.30144692222041014</v>
      </c>
      <c r="AE955" s="116">
        <f>(幕後結果!$AG$2+幕後結果!$AG$4*幕後結果_最佳化!$S1956)*12/3</f>
        <v>0.27519260616168889</v>
      </c>
      <c r="AF955" s="116">
        <f>(幕後結果!$AH$2+幕後結果!$AH$4*幕後結果_最佳化!$T1956)*12/3</f>
        <v>0.33481816905640899</v>
      </c>
      <c r="AG955" s="116">
        <f>(幕後結果!$AI$2+幕後結果!$AI$4*幕後結果_最佳化!$U1956)*12/3</f>
        <v>0.54504919374987471</v>
      </c>
      <c r="AH955" s="116">
        <f>(幕後結果!$AJ$2+幕後結果!$AJ$4*幕後結果_最佳化!$V1956)*12/3</f>
        <v>5.45115829641446E-2</v>
      </c>
      <c r="AI955" s="90">
        <f>(幕後結果!$AK$2+幕後結果!$AK$4*幕後結果_最佳化!$W1956)*12/3</f>
        <v>-0.8793719244480972</v>
      </c>
      <c r="AJ955" s="50"/>
      <c r="AK955" s="50"/>
      <c r="AL955" s="50"/>
      <c r="AM955" s="98">
        <v>954</v>
      </c>
      <c r="AN955" s="116">
        <f t="shared" si="183"/>
        <v>5.0438600722362635E-2</v>
      </c>
      <c r="AO955" s="116">
        <f t="shared" si="184"/>
        <v>9.4677339085062401E-2</v>
      </c>
      <c r="AP955" s="116">
        <f t="shared" si="185"/>
        <v>4.4999894768842981E-2</v>
      </c>
      <c r="AQ955" s="116">
        <f t="shared" si="186"/>
        <v>0.12659581834275746</v>
      </c>
      <c r="AR955" s="116">
        <f t="shared" si="187"/>
        <v>0.14180087270136854</v>
      </c>
      <c r="AS955" s="116">
        <f t="shared" si="188"/>
        <v>0.12202518008777082</v>
      </c>
      <c r="AT955" s="116">
        <f t="shared" si="189"/>
        <v>0.10368443102221762</v>
      </c>
      <c r="AU955" s="116">
        <f t="shared" si="190"/>
        <v>0.14875928705917599</v>
      </c>
      <c r="AV955" s="116">
        <f t="shared" si="191"/>
        <v>0.12320455531661273</v>
      </c>
      <c r="AW955" s="116">
        <f t="shared" si="192"/>
        <v>4.3814020893828812E-2</v>
      </c>
      <c r="AX955" s="116">
        <f t="shared" si="193"/>
        <v>0.99999999999999989</v>
      </c>
      <c r="AY955" s="116">
        <f>SUMPRODUCT(AN955:AW955,幕後結果_最佳化!$Z$1005:$AI$1005)</f>
        <v>3.0778674586290102E-2</v>
      </c>
      <c r="AZ955" s="116">
        <f>(SUMPRODUCT(AN955:AW955,MMULT(AN955:AW955,幕後結果!$AB$9:$AK$18)))*252</f>
        <v>4.4556818521465875E-2</v>
      </c>
      <c r="BA955" s="116">
        <f t="shared" si="194"/>
        <v>0.21108486094806958</v>
      </c>
      <c r="BB955" s="92">
        <f t="shared" si="195"/>
        <v>-5.7423944849801178E-2</v>
      </c>
      <c r="BC955" s="50"/>
      <c r="BD955" s="50"/>
    </row>
    <row r="956" spans="1:56">
      <c r="A956" s="85">
        <v>955</v>
      </c>
      <c r="B956" s="116">
        <v>0.77768957425264729</v>
      </c>
      <c r="C956" s="116">
        <v>0.84735733466424001</v>
      </c>
      <c r="D956" s="116">
        <v>0.12960322191751672</v>
      </c>
      <c r="E956" s="116">
        <v>0.94545202836514664</v>
      </c>
      <c r="F956" s="116">
        <v>0.52542670476825681</v>
      </c>
      <c r="G956" s="116">
        <v>0.86576280825231611</v>
      </c>
      <c r="H956" s="116">
        <v>0.92522920703214795</v>
      </c>
      <c r="I956" s="116">
        <v>0.34508525273410484</v>
      </c>
      <c r="J956" s="116">
        <v>0.84278751635266436</v>
      </c>
      <c r="K956" s="94">
        <v>0.56017862232600457</v>
      </c>
      <c r="L956" s="95"/>
      <c r="M956" s="96">
        <v>955</v>
      </c>
      <c r="N956" s="119">
        <v>0.76441352479292979</v>
      </c>
      <c r="O956" s="119">
        <v>1.0251650192561503</v>
      </c>
      <c r="P956" s="119">
        <v>-1.1282687334963273</v>
      </c>
      <c r="Q956" s="119">
        <v>1.6022698795109009</v>
      </c>
      <c r="R956" s="119">
        <v>6.3778509355202476E-2</v>
      </c>
      <c r="S956" s="119">
        <v>1.1065827159105057</v>
      </c>
      <c r="T956" s="119">
        <v>1.4411525651600803</v>
      </c>
      <c r="U956" s="116">
        <v>-0.39862368705678941</v>
      </c>
      <c r="V956" s="116">
        <v>1.0059804648635022</v>
      </c>
      <c r="W956" s="88">
        <v>0.15142210232703743</v>
      </c>
      <c r="X956" s="50"/>
      <c r="Y956" s="89">
        <v>955</v>
      </c>
      <c r="Z956" s="116">
        <f>(幕後結果!$AB$2+幕後結果!$AB$4*幕後結果_最佳化!$N1957)*12/3</f>
        <v>0.90076759015513685</v>
      </c>
      <c r="AA956" s="116">
        <f>(幕後結果!$AC$2+幕後結果!$AC$4*幕後結果_最佳化!$O1957)*12/3</f>
        <v>0.1012496015805926</v>
      </c>
      <c r="AB956" s="116">
        <f>(幕後結果!$AD$2+幕後結果!$AD$4*幕後結果_最佳化!$P1957)*12/3</f>
        <v>-0.18030188020878302</v>
      </c>
      <c r="AC956" s="116">
        <f>(幕後結果!$AE$2+幕後結果!$AE$4*幕後結果_最佳化!$Q1957)*12/3</f>
        <v>2.006686882553069</v>
      </c>
      <c r="AD956" s="116">
        <f>(幕後結果!$AF$2+幕後結果!$AF$4*幕後結果_最佳化!$R1957)*12/3</f>
        <v>6.9768523868524723E-2</v>
      </c>
      <c r="AE956" s="116">
        <f>(幕後結果!$AG$2+幕後結果!$AG$4*幕後結果_最佳化!$S1957)*12/3</f>
        <v>2.2458871773511531</v>
      </c>
      <c r="AF956" s="116">
        <f>(幕後結果!$AH$2+幕後結果!$AH$4*幕後結果_最佳化!$T1957)*12/3</f>
        <v>2.3945273484056839</v>
      </c>
      <c r="AG956" s="116">
        <f>(幕後結果!$AI$2+幕後結果!$AI$4*幕後結果_最佳化!$U1957)*12/3</f>
        <v>-0.91542215136864014</v>
      </c>
      <c r="AH956" s="116">
        <f>(幕後結果!$AJ$2+幕後結果!$AJ$4*幕後結果_最佳化!$V1957)*12/3</f>
        <v>1.4455948851164768</v>
      </c>
      <c r="AI956" s="90">
        <f>(幕後結果!$AK$2+幕後結果!$AK$4*幕後結果_最佳化!$W1957)*12/3</f>
        <v>0.24764378650049421</v>
      </c>
      <c r="AJ956" s="50"/>
      <c r="AK956" s="50"/>
      <c r="AL956" s="50"/>
      <c r="AM956" s="98">
        <v>955</v>
      </c>
      <c r="AN956" s="116">
        <f t="shared" si="183"/>
        <v>8.5131304300497243E-2</v>
      </c>
      <c r="AO956" s="116">
        <f t="shared" si="184"/>
        <v>9.0266140123729466E-2</v>
      </c>
      <c r="AP956" s="116">
        <f t="shared" si="185"/>
        <v>0.15171253050850048</v>
      </c>
      <c r="AQ956" s="116">
        <f t="shared" si="186"/>
        <v>2.2747395361499417E-2</v>
      </c>
      <c r="AR956" s="116">
        <f t="shared" si="187"/>
        <v>8.2047844459169156E-2</v>
      </c>
      <c r="AS956" s="116">
        <f t="shared" si="188"/>
        <v>0.18112636577112612</v>
      </c>
      <c r="AT956" s="116">
        <f t="shared" si="189"/>
        <v>0.11810259270874061</v>
      </c>
      <c r="AU956" s="116">
        <f t="shared" si="190"/>
        <v>0.23453896756549703</v>
      </c>
      <c r="AV956" s="116">
        <f t="shared" si="191"/>
        <v>8.9363768773850355E-3</v>
      </c>
      <c r="AW956" s="116">
        <f t="shared" si="192"/>
        <v>2.5390482323855459E-2</v>
      </c>
      <c r="AX956" s="116">
        <f t="shared" si="193"/>
        <v>1</v>
      </c>
      <c r="AY956" s="116">
        <f>SUMPRODUCT(AN956:AW956,幕後結果_最佳化!$Z$1005:$AI$1005)</f>
        <v>-4.7981868533441781E-2</v>
      </c>
      <c r="AZ956" s="116">
        <f>(SUMPRODUCT(AN956:AW956,MMULT(AN956:AW956,幕後結果!$AB$9:$AK$18)))*252</f>
        <v>5.7557373328074743E-2</v>
      </c>
      <c r="BA956" s="116">
        <f t="shared" si="194"/>
        <v>0.23991117799734707</v>
      </c>
      <c r="BB956" s="92">
        <f t="shared" si="195"/>
        <v>-0.37881464837143497</v>
      </c>
      <c r="BC956" s="50"/>
      <c r="BD956" s="50"/>
    </row>
    <row r="957" spans="1:56">
      <c r="A957" s="85">
        <v>956</v>
      </c>
      <c r="B957" s="116">
        <v>0.5767695270868245</v>
      </c>
      <c r="C957" s="116">
        <v>2.1385020817782596E-2</v>
      </c>
      <c r="D957" s="116">
        <v>0.96790118638529909</v>
      </c>
      <c r="E957" s="116">
        <v>0.70488077664091198</v>
      </c>
      <c r="F957" s="116">
        <v>0.94440516192605672</v>
      </c>
      <c r="G957" s="116">
        <v>0.75943162460391966</v>
      </c>
      <c r="H957" s="116">
        <v>0.54597192323288368</v>
      </c>
      <c r="I957" s="116">
        <v>0.58875500008301196</v>
      </c>
      <c r="J957" s="116">
        <v>0.7931556872412302</v>
      </c>
      <c r="K957" s="94">
        <v>0.75288915132434231</v>
      </c>
      <c r="L957" s="95"/>
      <c r="M957" s="96">
        <v>956</v>
      </c>
      <c r="N957" s="119">
        <v>0.1936359513513615</v>
      </c>
      <c r="O957" s="119">
        <v>-2.0259487027919656</v>
      </c>
      <c r="P957" s="119">
        <v>1.8508048907585668</v>
      </c>
      <c r="Q957" s="119">
        <v>0.53849052210485226</v>
      </c>
      <c r="R957" s="119">
        <v>1.5928685802644276</v>
      </c>
      <c r="S957" s="119">
        <v>0.70447542220845427</v>
      </c>
      <c r="T957" s="119">
        <v>0.11549074787361382</v>
      </c>
      <c r="U957" s="116">
        <v>0.22434353953208416</v>
      </c>
      <c r="V957" s="116">
        <v>0.81741969284050231</v>
      </c>
      <c r="W957" s="88">
        <v>0.6836096374699584</v>
      </c>
      <c r="X957" s="50"/>
      <c r="Y957" s="89">
        <v>956</v>
      </c>
      <c r="Z957" s="116">
        <f>(幕後結果!$AB$2+幕後結果!$AB$4*幕後結果_最佳化!$N1958)*12/3</f>
        <v>0.19211846731474044</v>
      </c>
      <c r="AA957" s="116">
        <f>(幕後結果!$AC$2+幕後結果!$AC$4*幕後結果_最佳化!$O1958)*12/3</f>
        <v>-4.1529996697357401</v>
      </c>
      <c r="AB957" s="116">
        <f>(幕後結果!$AD$2+幕後結果!$AD$4*幕後結果_最佳化!$P1958)*12/3</f>
        <v>1.9176204048569485</v>
      </c>
      <c r="AC957" s="116">
        <f>(幕後結果!$AE$2+幕後結果!$AE$4*幕後結果_最佳化!$Q1958)*12/3</f>
        <v>1.3756486844326306</v>
      </c>
      <c r="AD957" s="116">
        <f>(幕後結果!$AF$2+幕後結果!$AF$4*幕後結果_最佳化!$R1958)*12/3</f>
        <v>0.98597193092989099</v>
      </c>
      <c r="AE957" s="116">
        <f>(幕後結果!$AG$2+幕後結果!$AG$4*幕後結果_最佳化!$S1958)*12/3</f>
        <v>1.1591571322120449</v>
      </c>
      <c r="AF957" s="116">
        <f>(幕後結果!$AH$2+幕後結果!$AH$4*幕後結果_最佳化!$T1958)*12/3</f>
        <v>1.7673563874778846</v>
      </c>
      <c r="AG957" s="116">
        <f>(幕後結果!$AI$2+幕後結果!$AI$4*幕後結果_最佳化!$U1958)*12/3</f>
        <v>-0.10125213703674385</v>
      </c>
      <c r="AH957" s="116">
        <f>(幕後結果!$AJ$2+幕後結果!$AJ$4*幕後結果_最佳化!$V1958)*12/3</f>
        <v>0.47277995414848323</v>
      </c>
      <c r="AI957" s="90">
        <f>(幕後結果!$AK$2+幕後結果!$AK$4*幕後結果_最佳化!$W1958)*12/3</f>
        <v>8.1728055758245655E-2</v>
      </c>
      <c r="AJ957" s="50"/>
      <c r="AK957" s="50"/>
      <c r="AL957" s="50"/>
      <c r="AM957" s="98">
        <v>956</v>
      </c>
      <c r="AN957" s="116">
        <f t="shared" si="183"/>
        <v>5.6615079592824635E-2</v>
      </c>
      <c r="AO957" s="116">
        <f t="shared" si="184"/>
        <v>0.13461264538326254</v>
      </c>
      <c r="AP957" s="116">
        <f t="shared" si="185"/>
        <v>9.9236271212939667E-2</v>
      </c>
      <c r="AQ957" s="116">
        <f t="shared" si="186"/>
        <v>3.0430000811027707E-4</v>
      </c>
      <c r="AR957" s="116">
        <f t="shared" si="187"/>
        <v>0.19006409322393883</v>
      </c>
      <c r="AS957" s="116">
        <f t="shared" si="188"/>
        <v>2.1221451457514282E-2</v>
      </c>
      <c r="AT957" s="116">
        <f t="shared" si="189"/>
        <v>0.15263115071452052</v>
      </c>
      <c r="AU957" s="116">
        <f t="shared" si="190"/>
        <v>0.15016265979594412</v>
      </c>
      <c r="AV957" s="116">
        <f t="shared" si="191"/>
        <v>1.2142604263021432E-2</v>
      </c>
      <c r="AW957" s="116">
        <f t="shared" si="192"/>
        <v>0.18300974434792358</v>
      </c>
      <c r="AX957" s="116">
        <f t="shared" si="193"/>
        <v>0.99999999999999989</v>
      </c>
      <c r="AY957" s="116">
        <f>SUMPRODUCT(AN957:AW957,幕後結果_最佳化!$Z$1005:$AI$1005)</f>
        <v>-0.16677508933665425</v>
      </c>
      <c r="AZ957" s="116">
        <f>(SUMPRODUCT(AN957:AW957,MMULT(AN957:AW957,幕後結果!$AB$9:$AK$18)))*252</f>
        <v>4.4526197891117503E-2</v>
      </c>
      <c r="BA957" s="116">
        <f t="shared" si="194"/>
        <v>0.21101231691803563</v>
      </c>
      <c r="BB957" s="92">
        <f t="shared" si="195"/>
        <v>-0.99366279845218319</v>
      </c>
      <c r="BC957" s="50"/>
      <c r="BD957" s="50"/>
    </row>
    <row r="958" spans="1:56">
      <c r="A958" s="85">
        <v>957</v>
      </c>
      <c r="B958" s="116">
        <v>8.0359632597980513E-2</v>
      </c>
      <c r="C958" s="116">
        <v>6.5012860709390052E-2</v>
      </c>
      <c r="D958" s="116">
        <v>0.65312023181739076</v>
      </c>
      <c r="E958" s="116">
        <v>5.3217677469645341E-2</v>
      </c>
      <c r="F958" s="116">
        <v>1.7340053362437047E-2</v>
      </c>
      <c r="G958" s="116">
        <v>0.38538608261334462</v>
      </c>
      <c r="H958" s="116">
        <v>0.86225295346333941</v>
      </c>
      <c r="I958" s="116">
        <v>0.69982114743508106</v>
      </c>
      <c r="J958" s="116">
        <v>0.66683947947779121</v>
      </c>
      <c r="K958" s="94">
        <v>0.11003823606991459</v>
      </c>
      <c r="L958" s="95"/>
      <c r="M958" s="96">
        <v>957</v>
      </c>
      <c r="N958" s="119">
        <v>-1.4026565992931179</v>
      </c>
      <c r="O958" s="119">
        <v>-1.5140004655315575</v>
      </c>
      <c r="P958" s="119">
        <v>0.39375824271701415</v>
      </c>
      <c r="Q958" s="119">
        <v>-1.6144246204987176</v>
      </c>
      <c r="R958" s="119">
        <v>-2.112073952703625</v>
      </c>
      <c r="S958" s="119">
        <v>-0.29136501906653717</v>
      </c>
      <c r="T958" s="119">
        <v>1.0904974111799568</v>
      </c>
      <c r="U958" s="116">
        <v>0.52388618353617711</v>
      </c>
      <c r="V958" s="116">
        <v>0.43120263102275413</v>
      </c>
      <c r="W958" s="88">
        <v>-1.2263248005083756</v>
      </c>
      <c r="X958" s="50"/>
      <c r="Y958" s="89">
        <v>957</v>
      </c>
      <c r="Z958" s="116">
        <f>(幕後結果!$AB$2+幕後結果!$AB$4*幕後結果_最佳化!$N1959)*12/3</f>
        <v>-1.7897591824851673</v>
      </c>
      <c r="AA958" s="116">
        <f>(幕後結果!$AC$2+幕後結果!$AC$4*幕後結果_最佳化!$O1959)*12/3</f>
        <v>-3.5861916595604177</v>
      </c>
      <c r="AB958" s="116">
        <f>(幕後結果!$AD$2+幕後結果!$AD$4*幕後結果_最佳化!$P1959)*12/3</f>
        <v>0.22712045554685364</v>
      </c>
      <c r="AC958" s="116">
        <f>(幕後結果!$AE$2+幕後結果!$AE$4*幕後結果_最佳化!$Q1959)*12/3</f>
        <v>-0.53552970635895503</v>
      </c>
      <c r="AD958" s="116">
        <f>(幕後結果!$AF$2+幕後結果!$AF$4*幕後結果_最佳化!$R1959)*12/3</f>
        <v>-1.708856485759825</v>
      </c>
      <c r="AE958" s="116">
        <f>(幕後結果!$AG$2+幕後結果!$AG$4*幕後結果_最佳化!$S1959)*12/3</f>
        <v>-1.592117210343474</v>
      </c>
      <c r="AF958" s="116">
        <f>(幕後結果!$AH$2+幕後結果!$AH$4*幕後結果_最佳化!$T1959)*12/3</f>
        <v>1.59664333847313</v>
      </c>
      <c r="AG958" s="116">
        <f>(幕後結果!$AI$2+幕後結果!$AI$4*幕後結果_最佳化!$U1959)*12/3</f>
        <v>-1.2129097021266113</v>
      </c>
      <c r="AH958" s="116">
        <f>(幕後結果!$AJ$2+幕後結果!$AJ$4*幕後結果_最佳化!$V1959)*12/3</f>
        <v>-0.2378739589855946</v>
      </c>
      <c r="AI958" s="90">
        <f>(幕後結果!$AK$2+幕後結果!$AK$4*幕後結果_最佳化!$W1959)*12/3</f>
        <v>-1.9036714882069237</v>
      </c>
      <c r="AJ958" s="50"/>
      <c r="AK958" s="50"/>
      <c r="AL958" s="50"/>
      <c r="AM958" s="98">
        <v>957</v>
      </c>
      <c r="AN958" s="116">
        <f t="shared" si="183"/>
        <v>5.1143713959351335E-2</v>
      </c>
      <c r="AO958" s="116">
        <f t="shared" si="184"/>
        <v>8.2839509863880667E-2</v>
      </c>
      <c r="AP958" s="116">
        <f t="shared" si="185"/>
        <v>4.9461782867497216E-2</v>
      </c>
      <c r="AQ958" s="116">
        <f t="shared" si="186"/>
        <v>0.15581547072206056</v>
      </c>
      <c r="AR958" s="116">
        <f t="shared" si="187"/>
        <v>8.8438163377211054E-2</v>
      </c>
      <c r="AS958" s="116">
        <f t="shared" si="188"/>
        <v>3.4235135758812624E-2</v>
      </c>
      <c r="AT958" s="116">
        <f t="shared" si="189"/>
        <v>9.4962656012294686E-2</v>
      </c>
      <c r="AU958" s="116">
        <f t="shared" si="190"/>
        <v>0.15578905226272893</v>
      </c>
      <c r="AV958" s="116">
        <f t="shared" si="191"/>
        <v>0.15619701280957113</v>
      </c>
      <c r="AW958" s="116">
        <f t="shared" si="192"/>
        <v>0.13111750236659184</v>
      </c>
      <c r="AX958" s="116">
        <f t="shared" si="193"/>
        <v>1</v>
      </c>
      <c r="AY958" s="116">
        <f>SUMPRODUCT(AN958:AW958,幕後結果_最佳化!$Z$1005:$AI$1005)</f>
        <v>1.1311331922381207E-4</v>
      </c>
      <c r="AZ958" s="116">
        <f>(SUMPRODUCT(AN958:AW958,MMULT(AN958:AW958,幕後結果!$AB$9:$AK$18)))*252</f>
        <v>4.2669180251823403E-2</v>
      </c>
      <c r="BA958" s="116">
        <f t="shared" si="194"/>
        <v>0.20656519612902702</v>
      </c>
      <c r="BB958" s="92">
        <f t="shared" si="195"/>
        <v>-0.20713502314325097</v>
      </c>
      <c r="BC958" s="50"/>
      <c r="BD958" s="50"/>
    </row>
    <row r="959" spans="1:56">
      <c r="A959" s="85">
        <v>958</v>
      </c>
      <c r="B959" s="116">
        <v>0.22165493082900967</v>
      </c>
      <c r="C959" s="116">
        <v>0.60751971212311906</v>
      </c>
      <c r="D959" s="116">
        <v>0.73445158272460698</v>
      </c>
      <c r="E959" s="116">
        <v>0.43622128648845315</v>
      </c>
      <c r="F959" s="116">
        <v>8.7608755348512313E-2</v>
      </c>
      <c r="G959" s="116">
        <v>4.8581848096648894E-2</v>
      </c>
      <c r="H959" s="116">
        <v>0.88527189276307494</v>
      </c>
      <c r="I959" s="116">
        <v>0.11417682991511691</v>
      </c>
      <c r="J959" s="116">
        <v>0.51084142900325102</v>
      </c>
      <c r="K959" s="94">
        <v>0.52005302448830149</v>
      </c>
      <c r="L959" s="95"/>
      <c r="M959" s="96">
        <v>958</v>
      </c>
      <c r="N959" s="119">
        <v>-0.76661599667678193</v>
      </c>
      <c r="O959" s="119">
        <v>0.2728603378711702</v>
      </c>
      <c r="P959" s="119">
        <v>0.62633255930488063</v>
      </c>
      <c r="Q959" s="119">
        <v>-0.16055668445920174</v>
      </c>
      <c r="R959" s="119">
        <v>-1.3556281496655804</v>
      </c>
      <c r="S959" s="119">
        <v>-1.6587623185274245</v>
      </c>
      <c r="T959" s="119">
        <v>1.2017608068939851</v>
      </c>
      <c r="U959" s="116">
        <v>-1.204610607458934</v>
      </c>
      <c r="V959" s="116">
        <v>2.7178778203318623E-2</v>
      </c>
      <c r="W959" s="88">
        <v>5.0286663859112526E-2</v>
      </c>
      <c r="X959" s="50"/>
      <c r="Y959" s="89">
        <v>958</v>
      </c>
      <c r="Z959" s="116">
        <f>(幕後結果!$AB$2+幕後結果!$AB$4*幕後結果_最佳化!$N1960)*12/3</f>
        <v>-1.0000827198708107</v>
      </c>
      <c r="AA959" s="116">
        <f>(幕後結果!$AC$2+幕後結果!$AC$4*幕後結果_最佳化!$O1960)*12/3</f>
        <v>-1.068504726119013</v>
      </c>
      <c r="AB959" s="116">
        <f>(幕後結果!$AD$2+幕後結果!$AD$4*幕後結果_最佳化!$P1960)*12/3</f>
        <v>0.80156237791395002</v>
      </c>
      <c r="AC959" s="116">
        <f>(幕後結果!$AE$2+幕後結果!$AE$4*幕後結果_最佳化!$Q1960)*12/3</f>
        <v>0.92062999147553015</v>
      </c>
      <c r="AD959" s="116">
        <f>(幕後結果!$AF$2+幕後結果!$AF$4*幕後結果_最佳化!$R1960)*12/3</f>
        <v>-0.88470701812153951</v>
      </c>
      <c r="AE959" s="116">
        <f>(幕後結果!$AG$2+幕後結果!$AG$4*幕後結果_最佳化!$S1960)*12/3</f>
        <v>-1.0767021196664623</v>
      </c>
      <c r="AF959" s="116">
        <f>(幕後結果!$AH$2+幕後結果!$AH$4*幕後結果_最佳化!$T1960)*12/3</f>
        <v>1.9386296117541335</v>
      </c>
      <c r="AG959" s="116">
        <f>(幕後結果!$AI$2+幕後結果!$AI$4*幕後結果_最佳化!$U1960)*12/3</f>
        <v>-2.9349274234601097</v>
      </c>
      <c r="AH959" s="116">
        <f>(幕後結果!$AJ$2+幕後結果!$AJ$4*幕後結果_最佳化!$V1960)*12/3</f>
        <v>0.14077013852879439</v>
      </c>
      <c r="AI959" s="90">
        <f>(幕後結果!$AK$2+幕後結果!$AK$4*幕後結果_最佳化!$W1960)*12/3</f>
        <v>-0.89470538775656527</v>
      </c>
      <c r="AJ959" s="50"/>
      <c r="AK959" s="50"/>
      <c r="AL959" s="50"/>
      <c r="AM959" s="98">
        <v>958</v>
      </c>
      <c r="AN959" s="116">
        <f t="shared" si="183"/>
        <v>0.19146432714727576</v>
      </c>
      <c r="AO959" s="116">
        <f t="shared" si="184"/>
        <v>0.10157095552462896</v>
      </c>
      <c r="AP959" s="116">
        <f t="shared" si="185"/>
        <v>0.17134945572575735</v>
      </c>
      <c r="AQ959" s="116">
        <f t="shared" si="186"/>
        <v>0.12221429277857679</v>
      </c>
      <c r="AR959" s="116">
        <f t="shared" si="187"/>
        <v>0.11487525064731179</v>
      </c>
      <c r="AS959" s="116">
        <f t="shared" si="188"/>
        <v>0.13571823749008152</v>
      </c>
      <c r="AT959" s="116">
        <f t="shared" si="189"/>
        <v>1.833158925217374E-4</v>
      </c>
      <c r="AU959" s="116">
        <f t="shared" si="190"/>
        <v>8.0475073709826497E-2</v>
      </c>
      <c r="AV959" s="116">
        <f t="shared" si="191"/>
        <v>1.1306287995360962E-2</v>
      </c>
      <c r="AW959" s="116">
        <f t="shared" si="192"/>
        <v>7.0842803088658535E-2</v>
      </c>
      <c r="AX959" s="116">
        <f t="shared" si="193"/>
        <v>0.99999999999999978</v>
      </c>
      <c r="AY959" s="116">
        <f>SUMPRODUCT(AN959:AW959,幕後結果_最佳化!$Z$1005:$AI$1005)</f>
        <v>-1.1555632661713736E-2</v>
      </c>
      <c r="AZ959" s="116">
        <f>(SUMPRODUCT(AN959:AW959,MMULT(AN959:AW959,幕後結果!$AB$9:$AK$18)))*252</f>
        <v>5.5118427875474385E-2</v>
      </c>
      <c r="BA959" s="116">
        <f t="shared" si="194"/>
        <v>0.23477314129915794</v>
      </c>
      <c r="BB959" s="92">
        <f t="shared" si="195"/>
        <v>-0.23195001080776975</v>
      </c>
      <c r="BC959" s="50"/>
      <c r="BD959" s="50"/>
    </row>
    <row r="960" spans="1:56">
      <c r="A960" s="85">
        <v>959</v>
      </c>
      <c r="B960" s="116">
        <v>0.91744124532352145</v>
      </c>
      <c r="C960" s="116">
        <v>0.85029980896856316</v>
      </c>
      <c r="D960" s="116">
        <v>0.70189466504535702</v>
      </c>
      <c r="E960" s="116">
        <v>0.1218232101250325</v>
      </c>
      <c r="F960" s="116">
        <v>0.51097254969999484</v>
      </c>
      <c r="G960" s="116">
        <v>0.5007766484377485</v>
      </c>
      <c r="H960" s="116">
        <v>0.3121187700179473</v>
      </c>
      <c r="I960" s="116">
        <v>0.67527227788296385</v>
      </c>
      <c r="J960" s="116">
        <v>4.422305972270002E-2</v>
      </c>
      <c r="K960" s="94">
        <v>0.67649608116075988</v>
      </c>
      <c r="L960" s="95"/>
      <c r="M960" s="96">
        <v>959</v>
      </c>
      <c r="N960" s="119">
        <v>1.3880641583684732</v>
      </c>
      <c r="O960" s="119">
        <v>1.0377201049831921</v>
      </c>
      <c r="P960" s="119">
        <v>0.52985759361536922</v>
      </c>
      <c r="Q960" s="119">
        <v>-1.1659209191689726</v>
      </c>
      <c r="R960" s="119">
        <v>2.7507571938865039E-2</v>
      </c>
      <c r="S960" s="119">
        <v>1.9467701631896114E-3</v>
      </c>
      <c r="T960" s="119">
        <v>-0.48985354174798801</v>
      </c>
      <c r="U960" s="116">
        <v>0.45451882710350222</v>
      </c>
      <c r="V960" s="116">
        <v>-1.7036520059180873</v>
      </c>
      <c r="W960" s="88">
        <v>0.4579228948173148</v>
      </c>
      <c r="X960" s="50"/>
      <c r="Y960" s="89">
        <v>959</v>
      </c>
      <c r="Z960" s="116">
        <f>(幕後結果!$AB$2+幕後結果!$AB$4*幕後結果_最佳化!$N1961)*12/3</f>
        <v>1.6750612817894834</v>
      </c>
      <c r="AA960" s="116">
        <f>(幕後結果!$AC$2+幕後結果!$AC$4*幕後結果_最佳化!$O1961)*12/3</f>
        <v>0.17273735661813716</v>
      </c>
      <c r="AB960" s="116">
        <f>(幕後結果!$AD$2+幕後結果!$AD$4*幕後結果_最佳化!$P1961)*12/3</f>
        <v>1.4446518092476943</v>
      </c>
      <c r="AC960" s="116">
        <f>(幕後結果!$AE$2+幕後結果!$AE$4*幕後結果_最佳化!$Q1961)*12/3</f>
        <v>0.42952564021558864</v>
      </c>
      <c r="AD960" s="116">
        <f>(幕後結果!$AF$2+幕後結果!$AF$4*幕後結果_最佳化!$R1961)*12/3</f>
        <v>-4.5965216017885835E-2</v>
      </c>
      <c r="AE960" s="116">
        <f>(幕後結果!$AG$2+幕後結果!$AG$4*幕後結果_最佳化!$S1961)*12/3</f>
        <v>0.35371300514236154</v>
      </c>
      <c r="AF960" s="116">
        <f>(幕後結果!$AH$2+幕後結果!$AH$4*幕後結果_最佳化!$T1961)*12/3</f>
        <v>1.1933630908239592</v>
      </c>
      <c r="AG960" s="116">
        <f>(幕後結果!$AI$2+幕後結果!$AI$4*幕後結果_最佳化!$U1961)*12/3</f>
        <v>0.34811269226691088</v>
      </c>
      <c r="AH960" s="116">
        <f>(幕後結果!$AJ$2+幕後結果!$AJ$4*幕後結果_最佳化!$V1961)*12/3</f>
        <v>-0.45617804592861622</v>
      </c>
      <c r="AI960" s="90">
        <f>(幕後結果!$AK$2+幕後結果!$AK$4*幕後結果_最佳化!$W1961)*12/3</f>
        <v>7.3023084304904395E-2</v>
      </c>
      <c r="AJ960" s="50"/>
      <c r="AK960" s="50"/>
      <c r="AL960" s="50"/>
      <c r="AM960" s="98">
        <v>959</v>
      </c>
      <c r="AN960" s="116">
        <f t="shared" si="183"/>
        <v>5.2942264320716539E-2</v>
      </c>
      <c r="AO960" s="116">
        <f t="shared" si="184"/>
        <v>0.21234756969421109</v>
      </c>
      <c r="AP960" s="116">
        <f t="shared" si="185"/>
        <v>0.19599164810677561</v>
      </c>
      <c r="AQ960" s="116">
        <f t="shared" si="186"/>
        <v>6.9266030599057241E-2</v>
      </c>
      <c r="AR960" s="116">
        <f t="shared" si="187"/>
        <v>6.6593499317714883E-2</v>
      </c>
      <c r="AS960" s="116">
        <f t="shared" si="188"/>
        <v>6.3864395064084159E-2</v>
      </c>
      <c r="AT960" s="116">
        <f t="shared" si="189"/>
        <v>8.2388464738275616E-2</v>
      </c>
      <c r="AU960" s="116">
        <f t="shared" si="190"/>
        <v>0.10024446258454707</v>
      </c>
      <c r="AV960" s="116">
        <f t="shared" si="191"/>
        <v>0.12961187823686227</v>
      </c>
      <c r="AW960" s="116">
        <f t="shared" si="192"/>
        <v>2.6749787337755713E-2</v>
      </c>
      <c r="AX960" s="116">
        <f t="shared" si="193"/>
        <v>1.0000000000000002</v>
      </c>
      <c r="AY960" s="116">
        <f>SUMPRODUCT(AN960:AW960,幕後結果_最佳化!$Z$1005:$AI$1005)</f>
        <v>-0.1019522468254984</v>
      </c>
      <c r="AZ960" s="116">
        <f>(SUMPRODUCT(AN960:AW960,MMULT(AN960:AW960,幕後結果!$AB$9:$AK$18)))*252</f>
        <v>5.5919522928467316E-2</v>
      </c>
      <c r="BA960" s="116">
        <f t="shared" si="194"/>
        <v>0.23647309134120803</v>
      </c>
      <c r="BB960" s="92">
        <f t="shared" si="195"/>
        <v>-0.61255276870589259</v>
      </c>
      <c r="BC960" s="50"/>
      <c r="BD960" s="50"/>
    </row>
    <row r="961" spans="1:56">
      <c r="A961" s="85">
        <v>960</v>
      </c>
      <c r="B961" s="116">
        <v>0.409067948812746</v>
      </c>
      <c r="C961" s="116">
        <v>0.75356088365370533</v>
      </c>
      <c r="D961" s="116">
        <v>0.59997779434466292</v>
      </c>
      <c r="E961" s="116">
        <v>1.1092737084182236E-2</v>
      </c>
      <c r="F961" s="116">
        <v>0.55304045869632246</v>
      </c>
      <c r="G961" s="116">
        <v>0.13015813175635871</v>
      </c>
      <c r="H961" s="116">
        <v>4.1302747589777589E-4</v>
      </c>
      <c r="I961" s="116">
        <v>0.79279656057680237</v>
      </c>
      <c r="J961" s="116">
        <v>0.17191636624679907</v>
      </c>
      <c r="K961" s="94">
        <v>0.15078820630859635</v>
      </c>
      <c r="L961" s="95"/>
      <c r="M961" s="96">
        <v>960</v>
      </c>
      <c r="N961" s="119">
        <v>-0.22994321187293218</v>
      </c>
      <c r="O961" s="119">
        <v>0.68573816932743314</v>
      </c>
      <c r="P961" s="119">
        <v>0.25328962695404028</v>
      </c>
      <c r="Q961" s="119">
        <v>-2.2871773386883345</v>
      </c>
      <c r="R961" s="119">
        <v>0.13334684349405118</v>
      </c>
      <c r="S961" s="119">
        <v>-1.1256439350404237</v>
      </c>
      <c r="T961" s="119">
        <v>-3.3439134796246606</v>
      </c>
      <c r="U961" s="116">
        <v>0.81616306413303974</v>
      </c>
      <c r="V961" s="116">
        <v>-0.94661944358834194</v>
      </c>
      <c r="W961" s="88">
        <v>-1.0330587355086864</v>
      </c>
      <c r="X961" s="50"/>
      <c r="Y961" s="89">
        <v>960</v>
      </c>
      <c r="Z961" s="116">
        <f>(幕後結果!$AB$2+幕後結果!$AB$4*幕後結果_最佳化!$N1962)*12/3</f>
        <v>-0.33377641089931015</v>
      </c>
      <c r="AA961" s="116">
        <f>(幕後結果!$AC$2+幕後結果!$AC$4*幕後結果_最佳化!$O1962)*12/3</f>
        <v>-0.45290010964603256</v>
      </c>
      <c r="AB961" s="116">
        <f>(幕後結果!$AD$2+幕後結果!$AD$4*幕後結果_最佳化!$P1962)*12/3</f>
        <v>0.68209703218323303</v>
      </c>
      <c r="AC961" s="116">
        <f>(幕後結果!$AE$2+幕後結果!$AE$4*幕後結果_最佳化!$Q1962)*12/3</f>
        <v>-0.60603254975917698</v>
      </c>
      <c r="AD961" s="116">
        <f>(幕後結果!$AF$2+幕後結果!$AF$4*幕後結果_最佳化!$R1962)*12/3</f>
        <v>-7.1455752368688077E-2</v>
      </c>
      <c r="AE961" s="116">
        <f>(幕後結果!$AG$2+幕後結果!$AG$4*幕後結果_最佳化!$S1962)*12/3</f>
        <v>-1.5626973583659785</v>
      </c>
      <c r="AF961" s="116">
        <f>(幕後結果!$AH$2+幕後結果!$AH$4*幕後結果_最佳化!$T1962)*12/3</f>
        <v>-1.6470326923213292</v>
      </c>
      <c r="AG961" s="116">
        <f>(幕後結果!$AI$2+幕後結果!$AI$4*幕後結果_最佳化!$U1962)*12/3</f>
        <v>-7.8051729613304643E-2</v>
      </c>
      <c r="AH961" s="116">
        <f>(幕後結果!$AJ$2+幕後結果!$AJ$4*幕後結果_最佳化!$V1962)*12/3</f>
        <v>-0.9248841952797715</v>
      </c>
      <c r="AI961" s="90">
        <f>(幕後結果!$AK$2+幕後結果!$AK$4*幕後結果_最佳化!$W1962)*12/3</f>
        <v>-1.2782475094896313</v>
      </c>
      <c r="AJ961" s="50"/>
      <c r="AK961" s="50"/>
      <c r="AL961" s="50"/>
      <c r="AM961" s="98">
        <v>960</v>
      </c>
      <c r="AN961" s="116">
        <f t="shared" si="183"/>
        <v>2.0093501983942469E-4</v>
      </c>
      <c r="AO961" s="116">
        <f t="shared" si="184"/>
        <v>4.9075992917575507E-2</v>
      </c>
      <c r="AP961" s="116">
        <f t="shared" si="185"/>
        <v>0.12832411085190704</v>
      </c>
      <c r="AQ961" s="116">
        <f t="shared" si="186"/>
        <v>3.3350239917390806E-2</v>
      </c>
      <c r="AR961" s="116">
        <f t="shared" si="187"/>
        <v>0.16466039956814632</v>
      </c>
      <c r="AS961" s="116">
        <f t="shared" si="188"/>
        <v>0.17950491550231237</v>
      </c>
      <c r="AT961" s="116">
        <f t="shared" si="189"/>
        <v>0.13194942401342438</v>
      </c>
      <c r="AU961" s="116">
        <f t="shared" si="190"/>
        <v>0.1083853209446521</v>
      </c>
      <c r="AV961" s="116">
        <f t="shared" si="191"/>
        <v>8.2848513286775088E-2</v>
      </c>
      <c r="AW961" s="116">
        <f t="shared" si="192"/>
        <v>0.121700147977977</v>
      </c>
      <c r="AX961" s="116">
        <f t="shared" si="193"/>
        <v>1</v>
      </c>
      <c r="AY961" s="116">
        <f>SUMPRODUCT(AN961:AW961,幕後結果_最佳化!$Z$1005:$AI$1005)</f>
        <v>9.402154797791587E-2</v>
      </c>
      <c r="AZ961" s="116">
        <f>(SUMPRODUCT(AN961:AW961,MMULT(AN961:AW961,幕後結果!$AB$9:$AK$18)))*252</f>
        <v>4.119353361459252E-2</v>
      </c>
      <c r="BA961" s="116">
        <f t="shared" si="194"/>
        <v>0.20296190187962007</v>
      </c>
      <c r="BB961" s="92">
        <f t="shared" si="195"/>
        <v>0.25187755684432278</v>
      </c>
      <c r="BC961" s="50"/>
      <c r="BD961" s="50"/>
    </row>
    <row r="962" spans="1:56">
      <c r="A962" s="85">
        <v>961</v>
      </c>
      <c r="B962" s="116">
        <v>0.99351874564240128</v>
      </c>
      <c r="C962" s="116">
        <v>0.6654670354025165</v>
      </c>
      <c r="D962" s="116">
        <v>0.22005424090338876</v>
      </c>
      <c r="E962" s="116">
        <v>0.18215555035250164</v>
      </c>
      <c r="F962" s="116">
        <v>0.34496568332977251</v>
      </c>
      <c r="G962" s="116">
        <v>0.74333830317102567</v>
      </c>
      <c r="H962" s="116">
        <v>0.94359643354851142</v>
      </c>
      <c r="I962" s="116">
        <v>0.55647301371977176</v>
      </c>
      <c r="J962" s="116">
        <v>0.43709282918618064</v>
      </c>
      <c r="K962" s="94">
        <v>0.53411761605099972</v>
      </c>
      <c r="L962" s="95"/>
      <c r="M962" s="96">
        <v>961</v>
      </c>
      <c r="N962" s="119">
        <v>2.4847976648178953</v>
      </c>
      <c r="O962" s="119">
        <v>0.42743031749400817</v>
      </c>
      <c r="P962" s="119">
        <v>-0.7720100387649238</v>
      </c>
      <c r="Q962" s="119">
        <v>-0.90718097880335868</v>
      </c>
      <c r="R962" s="119">
        <v>-0.39894820818532545</v>
      </c>
      <c r="S962" s="119">
        <v>0.65367161615588976</v>
      </c>
      <c r="T962" s="119">
        <v>1.5857010851461344</v>
      </c>
      <c r="U962" s="116">
        <v>0.14203295837810045</v>
      </c>
      <c r="V962" s="116">
        <v>-0.15834410165223842</v>
      </c>
      <c r="W962" s="88">
        <v>8.5624693592124781E-2</v>
      </c>
      <c r="X962" s="50"/>
      <c r="Y962" s="89">
        <v>961</v>
      </c>
      <c r="Z962" s="116">
        <f>(幕後結果!$AB$2+幕後結果!$AB$4*幕後結果_最佳化!$N1963)*12/3</f>
        <v>3.0367112020006863</v>
      </c>
      <c r="AA962" s="116">
        <f>(幕後結果!$AC$2+幕後結果!$AC$4*幕後結果_最佳化!$O1963)*12/3</f>
        <v>-0.57299670599452757</v>
      </c>
      <c r="AB962" s="116">
        <f>(幕後結果!$AD$2+幕後結果!$AD$4*幕後結果_最佳化!$P1963)*12/3</f>
        <v>0.58563700161681387</v>
      </c>
      <c r="AC962" s="116">
        <f>(幕後結果!$AE$2+幕後結果!$AE$4*幕後結果_最佳化!$Q1963)*12/3</f>
        <v>0.2699845452341515</v>
      </c>
      <c r="AD962" s="116">
        <f>(幕後結果!$AF$2+幕後結果!$AF$4*幕後結果_最佳化!$R1963)*12/3</f>
        <v>-0.5469910484829188</v>
      </c>
      <c r="AE962" s="116">
        <f>(幕後結果!$AG$2+幕後結果!$AG$4*幕後結果_最佳化!$S1963)*12/3</f>
        <v>0.76621178744233909</v>
      </c>
      <c r="AF962" s="116">
        <f>(幕後結果!$AH$2+幕後結果!$AH$4*幕後結果_最佳化!$T1963)*12/3</f>
        <v>3.1134987056898162</v>
      </c>
      <c r="AG962" s="116">
        <f>(幕後結果!$AI$2+幕後結果!$AI$4*幕後結果_最佳化!$U1963)*12/3</f>
        <v>0.55684306412736162</v>
      </c>
      <c r="AH962" s="116">
        <f>(幕後結果!$AJ$2+幕後結果!$AJ$4*幕後結果_最佳化!$V1963)*12/3</f>
        <v>0.81918510316853743</v>
      </c>
      <c r="AI962" s="90">
        <f>(幕後結果!$AK$2+幕後結果!$AK$4*幕後結果_最佳化!$W1963)*12/3</f>
        <v>0.23729418387571247</v>
      </c>
      <c r="AJ962" s="50"/>
      <c r="AK962" s="50"/>
      <c r="AL962" s="50"/>
      <c r="AM962" s="98">
        <v>961</v>
      </c>
      <c r="AN962" s="116">
        <f t="shared" si="183"/>
        <v>0.16991300882627203</v>
      </c>
      <c r="AO962" s="116">
        <f t="shared" si="184"/>
        <v>1.8372788339137244E-2</v>
      </c>
      <c r="AP962" s="116">
        <f t="shared" si="185"/>
        <v>0.15976657289708926</v>
      </c>
      <c r="AQ962" s="116">
        <f t="shared" si="186"/>
        <v>5.3474476746796312E-2</v>
      </c>
      <c r="AR962" s="116">
        <f t="shared" si="187"/>
        <v>0.11635789366456775</v>
      </c>
      <c r="AS962" s="116">
        <f t="shared" si="188"/>
        <v>5.4210568406196563E-2</v>
      </c>
      <c r="AT962" s="116">
        <f t="shared" si="189"/>
        <v>2.9563074602329348E-2</v>
      </c>
      <c r="AU962" s="116">
        <f t="shared" si="190"/>
        <v>4.2833324034563219E-2</v>
      </c>
      <c r="AV962" s="116">
        <f t="shared" si="191"/>
        <v>0.11736903627204025</v>
      </c>
      <c r="AW962" s="116">
        <f t="shared" si="192"/>
        <v>0.23813925621100798</v>
      </c>
      <c r="AX962" s="116">
        <f t="shared" si="193"/>
        <v>0.99999999999999978</v>
      </c>
      <c r="AY962" s="116">
        <f>SUMPRODUCT(AN962:AW962,幕後結果_最佳化!$Z$1005:$AI$1005)</f>
        <v>1.5399390777732183E-2</v>
      </c>
      <c r="AZ962" s="116">
        <f>(SUMPRODUCT(AN962:AW962,MMULT(AN962:AW962,幕後結果!$AB$9:$AK$18)))*252</f>
        <v>4.5158864659668188E-2</v>
      </c>
      <c r="BA962" s="116">
        <f t="shared" si="194"/>
        <v>0.21250615205134224</v>
      </c>
      <c r="BB962" s="92">
        <f t="shared" si="195"/>
        <v>-0.1294108850816873</v>
      </c>
      <c r="BC962" s="50"/>
      <c r="BD962" s="50"/>
    </row>
    <row r="963" spans="1:56">
      <c r="A963" s="85">
        <v>962</v>
      </c>
      <c r="B963" s="116">
        <v>0.30936982445205485</v>
      </c>
      <c r="C963" s="116">
        <v>0.35116358011185156</v>
      </c>
      <c r="D963" s="116">
        <v>0.79195271659407229</v>
      </c>
      <c r="E963" s="116">
        <v>0.31669706602241932</v>
      </c>
      <c r="F963" s="116">
        <v>7.3440243868427624E-2</v>
      </c>
      <c r="G963" s="116">
        <v>0.50854002127514764</v>
      </c>
      <c r="H963" s="116">
        <v>0.99358215122188165</v>
      </c>
      <c r="I963" s="116">
        <v>0.48252904661148777</v>
      </c>
      <c r="J963" s="116">
        <v>0.7325080481003341</v>
      </c>
      <c r="K963" s="94">
        <v>0.8215449784374369</v>
      </c>
      <c r="L963" s="95"/>
      <c r="M963" s="96">
        <v>962</v>
      </c>
      <c r="N963" s="119">
        <v>-0.49763738448266193</v>
      </c>
      <c r="O963" s="119">
        <v>-0.38218093756151023</v>
      </c>
      <c r="P963" s="119">
        <v>0.81321540814367699</v>
      </c>
      <c r="Q963" s="119">
        <v>-0.47695504750850892</v>
      </c>
      <c r="R963" s="119">
        <v>-1.450638719160015</v>
      </c>
      <c r="S963" s="119">
        <v>2.1408293972376362E-2</v>
      </c>
      <c r="T963" s="119">
        <v>2.4882956586885179</v>
      </c>
      <c r="U963" s="116">
        <v>-4.3807193228987164E-2</v>
      </c>
      <c r="V963" s="116">
        <v>0.62041605683370604</v>
      </c>
      <c r="W963" s="88">
        <v>0.92126892068839639</v>
      </c>
      <c r="X963" s="50"/>
      <c r="Y963" s="89">
        <v>962</v>
      </c>
      <c r="Z963" s="116">
        <f>(幕後結果!$AB$2+幕後結果!$AB$4*幕後結果_最佳化!$N1964)*12/3</f>
        <v>-0.66613221714717197</v>
      </c>
      <c r="AA963" s="116">
        <f>(幕後結果!$AC$2+幕後結果!$AC$4*幕後結果_最佳化!$O1964)*12/3</f>
        <v>-1.9478291477754128</v>
      </c>
      <c r="AB963" s="116">
        <f>(幕後結果!$AD$2+幕後結果!$AD$4*幕後結果_最佳化!$P1964)*12/3</f>
        <v>0.97787491877137322</v>
      </c>
      <c r="AC963" s="116">
        <f>(幕後結果!$AE$2+幕後結果!$AE$4*幕後結果_最佳化!$Q1964)*12/3</f>
        <v>0.63793159311185432</v>
      </c>
      <c r="AD963" s="116">
        <f>(幕後結果!$AF$2+幕後結果!$AF$4*幕後結果_最佳化!$R1964)*12/3</f>
        <v>-1.0390358039057614</v>
      </c>
      <c r="AE963" s="116">
        <f>(幕後結果!$AG$2+幕後結果!$AG$4*幕後結果_最佳化!$S1964)*12/3</f>
        <v>-0.11124606009031263</v>
      </c>
      <c r="AF963" s="116">
        <f>(幕後結果!$AH$2+幕後結果!$AH$4*幕後結果_最佳化!$T1964)*12/3</f>
        <v>3.1432534954841658</v>
      </c>
      <c r="AG963" s="116">
        <f>(幕後結果!$AI$2+幕後結果!$AI$4*幕後結果_最佳化!$U1964)*12/3</f>
        <v>-1.3487465459079759</v>
      </c>
      <c r="AH963" s="116">
        <f>(幕後結果!$AJ$2+幕後結果!$AJ$4*幕後結果_最佳化!$V1964)*12/3</f>
        <v>0.76950658631203472</v>
      </c>
      <c r="AI963" s="90">
        <f>(幕後結果!$AK$2+幕後結果!$AK$4*幕後結果_最佳化!$W1964)*12/3</f>
        <v>-0.29671973673295682</v>
      </c>
      <c r="AJ963" s="50"/>
      <c r="AK963" s="50"/>
      <c r="AL963" s="50"/>
      <c r="AM963" s="98">
        <v>962</v>
      </c>
      <c r="AN963" s="116">
        <f t="shared" si="183"/>
        <v>0.12007726882384852</v>
      </c>
      <c r="AO963" s="116">
        <f t="shared" si="184"/>
        <v>9.9729847039166847E-2</v>
      </c>
      <c r="AP963" s="116">
        <f t="shared" si="185"/>
        <v>6.4331173039247125E-2</v>
      </c>
      <c r="AQ963" s="116">
        <f t="shared" si="186"/>
        <v>0.13566521928835915</v>
      </c>
      <c r="AR963" s="116">
        <f t="shared" si="187"/>
        <v>3.4162780666484411E-3</v>
      </c>
      <c r="AS963" s="116">
        <f t="shared" si="188"/>
        <v>7.5984362865730501E-2</v>
      </c>
      <c r="AT963" s="116">
        <f t="shared" si="189"/>
        <v>1.7930132304378162E-3</v>
      </c>
      <c r="AU963" s="116">
        <f t="shared" si="190"/>
        <v>0.17037298556910616</v>
      </c>
      <c r="AV963" s="116">
        <f t="shared" si="191"/>
        <v>0.15247054028044602</v>
      </c>
      <c r="AW963" s="116">
        <f t="shared" si="192"/>
        <v>0.17615931179700942</v>
      </c>
      <c r="AX963" s="116">
        <f t="shared" si="193"/>
        <v>1</v>
      </c>
      <c r="AY963" s="116">
        <f>SUMPRODUCT(AN963:AW963,幕後結果_最佳化!$Z$1005:$AI$1005)</f>
        <v>-0.15543459711952431</v>
      </c>
      <c r="AZ963" s="116">
        <f>(SUMPRODUCT(AN963:AW963,MMULT(AN963:AW963,幕後結果!$AB$9:$AK$18)))*252</f>
        <v>5.3520799457876349E-2</v>
      </c>
      <c r="BA963" s="116">
        <f t="shared" si="194"/>
        <v>0.23134562770425626</v>
      </c>
      <c r="BB963" s="92">
        <f t="shared" si="195"/>
        <v>-0.8573086039605986</v>
      </c>
      <c r="BC963" s="50"/>
      <c r="BD963" s="50"/>
    </row>
    <row r="964" spans="1:56">
      <c r="A964" s="85">
        <v>963</v>
      </c>
      <c r="B964" s="116">
        <v>0.53077439285805061</v>
      </c>
      <c r="C964" s="116">
        <v>0.54043488888575641</v>
      </c>
      <c r="D964" s="116">
        <v>0.68214408366089962</v>
      </c>
      <c r="E964" s="116">
        <v>0.41376815205375661</v>
      </c>
      <c r="F964" s="116">
        <v>8.5524159531173538E-2</v>
      </c>
      <c r="G964" s="116">
        <v>0.94888717968382674</v>
      </c>
      <c r="H964" s="116">
        <v>0.9589128973555443</v>
      </c>
      <c r="I964" s="116">
        <v>0.27749085077897129</v>
      </c>
      <c r="J964" s="116">
        <v>0.20350665283661784</v>
      </c>
      <c r="K964" s="94">
        <v>0.81841787303049229</v>
      </c>
      <c r="L964" s="95"/>
      <c r="M964" s="96">
        <v>963</v>
      </c>
      <c r="N964" s="119">
        <v>7.7216627528455248E-2</v>
      </c>
      <c r="O964" s="119">
        <v>0.10152939758567209</v>
      </c>
      <c r="P964" s="119">
        <v>0.47370283322468243</v>
      </c>
      <c r="Q964" s="119">
        <v>-0.21786242539668613</v>
      </c>
      <c r="R964" s="119">
        <v>-1.3688431193329302</v>
      </c>
      <c r="S964" s="119">
        <v>1.6341581823596589</v>
      </c>
      <c r="T964" s="119">
        <v>1.7382077995717224</v>
      </c>
      <c r="U964" s="116">
        <v>-0.59031169292545849</v>
      </c>
      <c r="V964" s="116">
        <v>-0.82916100790401881</v>
      </c>
      <c r="W964" s="88">
        <v>0.90935218249752803</v>
      </c>
      <c r="X964" s="50"/>
      <c r="Y964" s="89">
        <v>963</v>
      </c>
      <c r="Z964" s="116">
        <f>(幕後結果!$AB$2+幕後結果!$AB$4*幕後結果_最佳化!$N1965)*12/3</f>
        <v>4.7578009617132024E-2</v>
      </c>
      <c r="AA964" s="116">
        <f>(幕後結果!$AC$2+幕後結果!$AC$4*幕後結果_最佳化!$O1965)*12/3</f>
        <v>-1.2312947968215211</v>
      </c>
      <c r="AB964" s="116">
        <f>(幕後結果!$AD$2+幕後結果!$AD$4*幕後結果_最佳化!$P1965)*12/3</f>
        <v>0.90613857079770221</v>
      </c>
      <c r="AC964" s="116">
        <f>(幕後結果!$AE$2+幕後結果!$AE$4*幕後結果_最佳化!$Q1965)*12/3</f>
        <v>0.86371222919323432</v>
      </c>
      <c r="AD964" s="116">
        <f>(幕後結果!$AF$2+幕後結果!$AF$4*幕後結果_最佳化!$R1965)*12/3</f>
        <v>-0.96439121611940992</v>
      </c>
      <c r="AE964" s="116">
        <f>(幕後結果!$AG$2+幕後結果!$AG$4*幕後結果_最佳化!$S1965)*12/3</f>
        <v>1.4002552357462703</v>
      </c>
      <c r="AF964" s="116">
        <f>(幕後結果!$AH$2+幕後結果!$AH$4*幕後結果_最佳化!$T1965)*12/3</f>
        <v>2.4724254396188581</v>
      </c>
      <c r="AG964" s="116">
        <f>(幕後結果!$AI$2+幕後結果!$AI$4*幕後結果_最佳化!$U1965)*12/3</f>
        <v>-1.6323540584332872</v>
      </c>
      <c r="AH964" s="116">
        <f>(幕後結果!$AJ$2+幕後結果!$AJ$4*幕後結果_最佳化!$V1965)*12/3</f>
        <v>-0.20659426783749582</v>
      </c>
      <c r="AI964" s="90">
        <f>(幕後結果!$AK$2+幕後結果!$AK$4*幕後結果_最佳化!$W1965)*12/3</f>
        <v>-7.7769576525490658E-2</v>
      </c>
      <c r="AJ964" s="50"/>
      <c r="AK964" s="50"/>
      <c r="AL964" s="50"/>
      <c r="AM964" s="98">
        <v>963</v>
      </c>
      <c r="AN964" s="116">
        <f t="shared" ref="AN964:AN1001" si="196">B1965/SUM($B1965:$K1965)</f>
        <v>0.10152506285208245</v>
      </c>
      <c r="AO964" s="116">
        <f t="shared" ref="AO964:AO1001" si="197">C1965/SUM($B1965:$K1965)</f>
        <v>0.18696197481801019</v>
      </c>
      <c r="AP964" s="116">
        <f t="shared" ref="AP964:AP1001" si="198">D1965/SUM($B1965:$K1965)</f>
        <v>0.15432668519454984</v>
      </c>
      <c r="AQ964" s="116">
        <f t="shared" ref="AQ964:AQ1001" si="199">E1965/SUM($B1965:$K1965)</f>
        <v>0.12472656425885308</v>
      </c>
      <c r="AR964" s="116">
        <f t="shared" ref="AR964:AR1001" si="200">F1965/SUM($B1965:$K1965)</f>
        <v>0.2055795456883841</v>
      </c>
      <c r="AS964" s="116">
        <f t="shared" ref="AS964:AS1001" si="201">G1965/SUM($B1965:$K1965)</f>
        <v>2.5649225020199395E-2</v>
      </c>
      <c r="AT964" s="116">
        <f t="shared" ref="AT964:AT1001" si="202">H1965/SUM($B1965:$K1965)</f>
        <v>4.7148483643986785E-2</v>
      </c>
      <c r="AU964" s="116">
        <f t="shared" ref="AU964:AU1001" si="203">I1965/SUM($B1965:$K1965)</f>
        <v>8.1565273869402752E-2</v>
      </c>
      <c r="AV964" s="116">
        <f t="shared" ref="AV964:AV1001" si="204">J1965/SUM($B1965:$K1965)</f>
        <v>3.4426338862195462E-2</v>
      </c>
      <c r="AW964" s="116">
        <f t="shared" ref="AW964:AW1001" si="205">K1965/SUM($B1965:$K1965)</f>
        <v>3.8090845792335772E-2</v>
      </c>
      <c r="AX964" s="116">
        <f t="shared" ref="AX964:AX1001" si="206">SUM(AN964:AW964)</f>
        <v>0.99999999999999989</v>
      </c>
      <c r="AY964" s="116">
        <f>SUMPRODUCT(AN964:AW964,幕後結果_最佳化!$Z$1005:$AI$1005)</f>
        <v>-0.10289132050991229</v>
      </c>
      <c r="AZ964" s="116">
        <f>(SUMPRODUCT(AN964:AW964,MMULT(AN964:AW964,幕後結果!$AB$9:$AK$18)))*252</f>
        <v>4.7872758318994298E-2</v>
      </c>
      <c r="BA964" s="116">
        <f t="shared" ref="BA964:BA1001" si="207">AZ964^0.5</f>
        <v>0.21879844222250372</v>
      </c>
      <c r="BB964" s="92">
        <f t="shared" ref="BB964:BB1001" si="208">(AY964-$BC$2)/$BA964</f>
        <v>-0.66632704981350843</v>
      </c>
      <c r="BC964" s="50"/>
      <c r="BD964" s="50"/>
    </row>
    <row r="965" spans="1:56">
      <c r="A965" s="85">
        <v>964</v>
      </c>
      <c r="B965" s="116">
        <v>0.59552356328583755</v>
      </c>
      <c r="C965" s="116">
        <v>0.38937162543997106</v>
      </c>
      <c r="D965" s="116">
        <v>5.7222842934412377E-4</v>
      </c>
      <c r="E965" s="116">
        <v>0.6117913218571045</v>
      </c>
      <c r="F965" s="116">
        <v>0.75451979674671166</v>
      </c>
      <c r="G965" s="116">
        <v>0.69001632201364793</v>
      </c>
      <c r="H965" s="116">
        <v>0.18399173781281219</v>
      </c>
      <c r="I965" s="116">
        <v>0.39403159935804388</v>
      </c>
      <c r="J965" s="116">
        <v>0.20268126447751289</v>
      </c>
      <c r="K965" s="94">
        <v>0.91139247963951053</v>
      </c>
      <c r="L965" s="95"/>
      <c r="M965" s="96">
        <v>964</v>
      </c>
      <c r="N965" s="119">
        <v>0.24177711377720973</v>
      </c>
      <c r="O965" s="119">
        <v>-0.28095716954177302</v>
      </c>
      <c r="P965" s="119">
        <v>-3.2523731022304676</v>
      </c>
      <c r="Q965" s="119">
        <v>0.28399089755928103</v>
      </c>
      <c r="R965" s="119">
        <v>0.68878209234539112</v>
      </c>
      <c r="S965" s="119">
        <v>0.49589661293867487</v>
      </c>
      <c r="T965" s="119">
        <v>-0.90025704335502921</v>
      </c>
      <c r="U965" s="116">
        <v>-0.26882650128136798</v>
      </c>
      <c r="V965" s="116">
        <v>-0.8320822342717602</v>
      </c>
      <c r="W965" s="88">
        <v>1.3493796907490085</v>
      </c>
      <c r="X965" s="50"/>
      <c r="Y965" s="89">
        <v>964</v>
      </c>
      <c r="Z965" s="116">
        <f>(幕後結果!$AB$2+幕後結果!$AB$4*幕後結果_最佳化!$N1966)*12/3</f>
        <v>0.25188814663113857</v>
      </c>
      <c r="AA965" s="116">
        <f>(幕後結果!$AC$2+幕後結果!$AC$4*幕後結果_最佳化!$O1966)*12/3</f>
        <v>-1.7440913302130028</v>
      </c>
      <c r="AB965" s="116">
        <f>(幕後結果!$AD$2+幕後結果!$AD$4*幕後結果_最佳化!$P1966)*12/3</f>
        <v>-2.3097242366235986</v>
      </c>
      <c r="AC965" s="116">
        <f>(幕後結果!$AE$2+幕後結果!$AE$4*幕後結果_最佳化!$Q1966)*12/3</f>
        <v>0.29287953419341672</v>
      </c>
      <c r="AD965" s="116">
        <f>(幕後結果!$AF$2+幕後結果!$AF$4*幕後結果_最佳化!$R1966)*12/3</f>
        <v>5.0579828492256174E-2</v>
      </c>
      <c r="AE965" s="116">
        <f>(幕後結果!$AG$2+幕後結果!$AG$4*幕後結果_最佳化!$S1966)*12/3</f>
        <v>0.29508362028785112</v>
      </c>
      <c r="AF965" s="116">
        <f>(幕後結果!$AH$2+幕後結果!$AH$4*幕後結果_最佳化!$T1966)*12/3</f>
        <v>0.25678596616748617</v>
      </c>
      <c r="AG965" s="116">
        <f>(幕後結果!$AI$2+幕後結果!$AI$4*幕後結果_最佳化!$U1966)*12/3</f>
        <v>-0.87152869875645322</v>
      </c>
      <c r="AH965" s="116">
        <f>(幕後結果!$AJ$2+幕後結果!$AJ$4*幕後結果_最佳化!$V1966)*12/3</f>
        <v>-0.99547520402194445</v>
      </c>
      <c r="AI965" s="90">
        <f>(幕後結果!$AK$2+幕後結果!$AK$4*幕後結果_最佳化!$W1966)*12/3</f>
        <v>0.22830445848797823</v>
      </c>
      <c r="AJ965" s="50"/>
      <c r="AK965" s="50"/>
      <c r="AL965" s="50"/>
      <c r="AM965" s="98">
        <v>964</v>
      </c>
      <c r="AN965" s="116">
        <f t="shared" si="196"/>
        <v>0.15764504802153106</v>
      </c>
      <c r="AO965" s="116">
        <f t="shared" si="197"/>
        <v>7.8497200608464116E-2</v>
      </c>
      <c r="AP965" s="116">
        <f t="shared" si="198"/>
        <v>0.1574602538863554</v>
      </c>
      <c r="AQ965" s="116">
        <f t="shared" si="199"/>
        <v>0.13556945409417542</v>
      </c>
      <c r="AR965" s="116">
        <f t="shared" si="200"/>
        <v>0.11558685595424674</v>
      </c>
      <c r="AS965" s="116">
        <f t="shared" si="201"/>
        <v>2.5343864167499557E-2</v>
      </c>
      <c r="AT965" s="116">
        <f t="shared" si="202"/>
        <v>2.7452178274028152E-2</v>
      </c>
      <c r="AU965" s="116">
        <f t="shared" si="203"/>
        <v>4.0785261300320681E-2</v>
      </c>
      <c r="AV965" s="116">
        <f t="shared" si="204"/>
        <v>0.19093490832440765</v>
      </c>
      <c r="AW965" s="116">
        <f t="shared" si="205"/>
        <v>7.0724975368971016E-2</v>
      </c>
      <c r="AX965" s="116">
        <f t="shared" si="206"/>
        <v>0.99999999999999978</v>
      </c>
      <c r="AY965" s="116">
        <f>SUMPRODUCT(AN965:AW965,幕後結果_最佳化!$Z$1005:$AI$1005)</f>
        <v>7.6509428205597085E-2</v>
      </c>
      <c r="AZ965" s="116">
        <f>(SUMPRODUCT(AN965:AW965,MMULT(AN965:AW965,幕後結果!$AB$9:$AK$18)))*252</f>
        <v>4.7245941089365605E-2</v>
      </c>
      <c r="BA965" s="116">
        <f t="shared" si="207"/>
        <v>0.21736131461086999</v>
      </c>
      <c r="BB965" s="92">
        <f t="shared" si="208"/>
        <v>0.15462470065460451</v>
      </c>
      <c r="BC965" s="50"/>
      <c r="BD965" s="50"/>
    </row>
    <row r="966" spans="1:56">
      <c r="A966" s="85">
        <v>965</v>
      </c>
      <c r="B966" s="116">
        <v>0.48583413031280154</v>
      </c>
      <c r="C966" s="116">
        <v>0.96557638599237139</v>
      </c>
      <c r="D966" s="116">
        <v>0.94337739387493591</v>
      </c>
      <c r="E966" s="116">
        <v>0.63696550907750038</v>
      </c>
      <c r="F966" s="116">
        <v>0.1481478899638462</v>
      </c>
      <c r="G966" s="116">
        <v>0.3614306676191068</v>
      </c>
      <c r="H966" s="116">
        <v>0.98088979326808645</v>
      </c>
      <c r="I966" s="116">
        <v>9.6833019987183189E-2</v>
      </c>
      <c r="J966" s="116">
        <v>0.4630610535010331</v>
      </c>
      <c r="K966" s="94">
        <v>0.73766686416492555</v>
      </c>
      <c r="L966" s="95"/>
      <c r="M966" s="96">
        <v>965</v>
      </c>
      <c r="N966" s="119">
        <v>-3.5516034667717654E-2</v>
      </c>
      <c r="O966" s="119">
        <v>1.8194209820056091</v>
      </c>
      <c r="P966" s="119">
        <v>1.583773761666782</v>
      </c>
      <c r="Q966" s="119">
        <v>0.35035941334207099</v>
      </c>
      <c r="R966" s="119">
        <v>-1.0444099114324292</v>
      </c>
      <c r="S966" s="119">
        <v>-0.35463729132628619</v>
      </c>
      <c r="T966" s="119">
        <v>2.072483070384612</v>
      </c>
      <c r="U966" s="116">
        <v>-1.2998101671551516</v>
      </c>
      <c r="V966" s="116">
        <v>-9.2724909928035171E-2</v>
      </c>
      <c r="W966" s="88">
        <v>0.63616900688329725</v>
      </c>
      <c r="X966" s="50"/>
      <c r="Y966" s="89">
        <v>965</v>
      </c>
      <c r="Z966" s="116">
        <f>(幕後結果!$AB$2+幕後結果!$AB$4*幕後結果_最佳化!$N1967)*12/3</f>
        <v>-9.2385271874618702E-2</v>
      </c>
      <c r="AA966" s="116">
        <f>(幕後結果!$AC$2+幕後結果!$AC$4*幕後結果_最佳化!$O1967)*12/3</f>
        <v>1.1262903027590225</v>
      </c>
      <c r="AB966" s="116">
        <f>(幕後結果!$AD$2+幕後結果!$AD$4*幕後結果_最佳化!$P1967)*12/3</f>
        <v>2.007923488869507</v>
      </c>
      <c r="AC966" s="116">
        <f>(幕後結果!$AE$2+幕後結果!$AE$4*幕後結果_最佳化!$Q1967)*12/3</f>
        <v>1.8279675062330594</v>
      </c>
      <c r="AD966" s="116">
        <f>(幕後結果!$AF$2+幕後結果!$AF$4*幕後結果_最佳化!$R1967)*12/3</f>
        <v>-0.39793057949190097</v>
      </c>
      <c r="AE966" s="116">
        <f>(幕後結果!$AG$2+幕後結果!$AG$4*幕後結果_最佳化!$S1967)*12/3</f>
        <v>0.91714716560185361</v>
      </c>
      <c r="AF966" s="116">
        <f>(幕後結果!$AH$2+幕後結果!$AH$4*幕後結果_最佳化!$T1967)*12/3</f>
        <v>2.9343120553064144</v>
      </c>
      <c r="AG966" s="116">
        <f>(幕後結果!$AI$2+幕後結果!$AI$4*幕後結果_最佳化!$U1967)*12/3</f>
        <v>-2.6465959714622773</v>
      </c>
      <c r="AH966" s="116">
        <f>(幕後結果!$AJ$2+幕後結果!$AJ$4*幕後結果_最佳化!$V1967)*12/3</f>
        <v>0.99139267974443612</v>
      </c>
      <c r="AI966" s="90">
        <f>(幕後結果!$AK$2+幕後結果!$AK$4*幕後結果_最佳化!$W1967)*12/3</f>
        <v>-1.5325089505320078E-2</v>
      </c>
      <c r="AJ966" s="50"/>
      <c r="AK966" s="50"/>
      <c r="AL966" s="50"/>
      <c r="AM966" s="98">
        <v>965</v>
      </c>
      <c r="AN966" s="116">
        <f t="shared" si="196"/>
        <v>0.11708706448021387</v>
      </c>
      <c r="AO966" s="116">
        <f t="shared" si="197"/>
        <v>8.5463878144958816E-2</v>
      </c>
      <c r="AP966" s="116">
        <f t="shared" si="198"/>
        <v>4.7145701276390076E-2</v>
      </c>
      <c r="AQ966" s="116">
        <f t="shared" si="199"/>
        <v>2.2309456680891675E-2</v>
      </c>
      <c r="AR966" s="116">
        <f t="shared" si="200"/>
        <v>0.22971940121056794</v>
      </c>
      <c r="AS966" s="116">
        <f t="shared" si="201"/>
        <v>0.10016895853292582</v>
      </c>
      <c r="AT966" s="116">
        <f t="shared" si="202"/>
        <v>4.3218369850715643E-2</v>
      </c>
      <c r="AU966" s="116">
        <f t="shared" si="203"/>
        <v>0.16574030870467907</v>
      </c>
      <c r="AV966" s="116">
        <f t="shared" si="204"/>
        <v>0.10412317851388593</v>
      </c>
      <c r="AW966" s="116">
        <f t="shared" si="205"/>
        <v>8.5023682604771153E-2</v>
      </c>
      <c r="AX966" s="116">
        <f t="shared" si="206"/>
        <v>1.0000000000000002</v>
      </c>
      <c r="AY966" s="116">
        <f>SUMPRODUCT(AN966:AW966,幕後結果_最佳化!$Z$1005:$AI$1005)</f>
        <v>-0.1689931537925117</v>
      </c>
      <c r="AZ966" s="116">
        <f>(SUMPRODUCT(AN966:AW966,MMULT(AN966:AW966,幕後結果!$AB$9:$AK$18)))*252</f>
        <v>4.7456409933105216E-2</v>
      </c>
      <c r="BA966" s="116">
        <f t="shared" si="207"/>
        <v>0.21784492175193162</v>
      </c>
      <c r="BB966" s="92">
        <f t="shared" si="208"/>
        <v>-0.97267887673692277</v>
      </c>
      <c r="BC966" s="50"/>
      <c r="BD966" s="50"/>
    </row>
    <row r="967" spans="1:56">
      <c r="A967" s="85">
        <v>966</v>
      </c>
      <c r="B967" s="116">
        <v>4.4732913305242317E-2</v>
      </c>
      <c r="C967" s="116">
        <v>0.34130503729452344</v>
      </c>
      <c r="D967" s="116">
        <v>0.2680759946153175</v>
      </c>
      <c r="E967" s="116">
        <v>0.4355814441132666</v>
      </c>
      <c r="F967" s="116">
        <v>0.44379856459179368</v>
      </c>
      <c r="G967" s="116">
        <v>0.40429613806927622</v>
      </c>
      <c r="H967" s="116">
        <v>0.86699434689317423</v>
      </c>
      <c r="I967" s="116">
        <v>7.1167938780094531E-3</v>
      </c>
      <c r="J967" s="116">
        <v>4.9561054707414787E-2</v>
      </c>
      <c r="K967" s="94">
        <v>0.70665483792472861</v>
      </c>
      <c r="L967" s="95"/>
      <c r="M967" s="96">
        <v>966</v>
      </c>
      <c r="N967" s="119">
        <v>-1.6982222289518383</v>
      </c>
      <c r="O967" s="119">
        <v>-0.40890405295754251</v>
      </c>
      <c r="P967" s="119">
        <v>-0.61864236052590582</v>
      </c>
      <c r="Q967" s="119">
        <v>-0.16218155023787592</v>
      </c>
      <c r="R967" s="119">
        <v>-0.14134534481504812</v>
      </c>
      <c r="S967" s="119">
        <v>-0.24224248598283843</v>
      </c>
      <c r="T967" s="119">
        <v>1.1122950622610168</v>
      </c>
      <c r="U967" s="116">
        <v>-2.451313620386478</v>
      </c>
      <c r="V967" s="116">
        <v>-1.6491246069780672</v>
      </c>
      <c r="W967" s="88">
        <v>0.54363840797972329</v>
      </c>
      <c r="X967" s="50"/>
      <c r="Y967" s="89">
        <v>966</v>
      </c>
      <c r="Z967" s="116">
        <f>(幕後結果!$AB$2+幕後結果!$AB$4*幕後結果_最佳化!$N1968)*12/3</f>
        <v>-2.1567188072940131</v>
      </c>
      <c r="AA967" s="116">
        <f>(幕後結果!$AC$2+幕後結果!$AC$4*幕後結果_最佳化!$O1968)*12/3</f>
        <v>-2.0889684524008212</v>
      </c>
      <c r="AB967" s="116">
        <f>(幕後結果!$AD$2+幕後結果!$AD$4*幕後結果_最佳化!$P1968)*12/3</f>
        <v>-0.62634316370013299</v>
      </c>
      <c r="AC967" s="116">
        <f>(幕後結果!$AE$2+幕後結果!$AE$4*幕後結果_最佳化!$Q1968)*12/3</f>
        <v>0.45251185329131333</v>
      </c>
      <c r="AD967" s="116">
        <f>(幕後結果!$AF$2+幕後結果!$AF$4*幕後結果_最佳化!$R1968)*12/3</f>
        <v>-0.22839909199015529</v>
      </c>
      <c r="AE967" s="116">
        <f>(幕後結果!$AG$2+幕後結果!$AG$4*幕後結果_最佳化!$S1968)*12/3</f>
        <v>-0.52971218814618004</v>
      </c>
      <c r="AF967" s="116">
        <f>(幕後結果!$AH$2+幕後結果!$AH$4*幕後結果_最佳化!$T1968)*12/3</f>
        <v>1.7667357875135545</v>
      </c>
      <c r="AG967" s="116">
        <f>(幕後結果!$AI$2+幕後結果!$AI$4*幕後結果_最佳化!$U1968)*12/3</f>
        <v>-4.5327173801097089</v>
      </c>
      <c r="AH967" s="116">
        <f>(幕後結果!$AJ$2+幕後結果!$AJ$4*幕後結果_最佳化!$V1968)*12/3</f>
        <v>-1.6219193606444167</v>
      </c>
      <c r="AI967" s="90">
        <f>(幕後結果!$AK$2+幕後結果!$AK$4*幕後結果_最佳化!$W1968)*12/3</f>
        <v>-0.78289570647068152</v>
      </c>
      <c r="AJ967" s="50"/>
      <c r="AK967" s="50"/>
      <c r="AL967" s="50"/>
      <c r="AM967" s="98">
        <v>966</v>
      </c>
      <c r="AN967" s="116">
        <f t="shared" si="196"/>
        <v>1.8002884135687708E-2</v>
      </c>
      <c r="AO967" s="116">
        <f t="shared" si="197"/>
        <v>0.13574004596102979</v>
      </c>
      <c r="AP967" s="116">
        <f t="shared" si="198"/>
        <v>9.8258591090202185E-2</v>
      </c>
      <c r="AQ967" s="116">
        <f t="shared" si="199"/>
        <v>7.7684213473899144E-2</v>
      </c>
      <c r="AR967" s="116">
        <f t="shared" si="200"/>
        <v>0.12614988167182586</v>
      </c>
      <c r="AS967" s="116">
        <f t="shared" si="201"/>
        <v>1.813814083630259E-2</v>
      </c>
      <c r="AT967" s="116">
        <f t="shared" si="202"/>
        <v>0.12811191244006023</v>
      </c>
      <c r="AU967" s="116">
        <f t="shared" si="203"/>
        <v>0.18452137981292555</v>
      </c>
      <c r="AV967" s="116">
        <f t="shared" si="204"/>
        <v>6.1643923338630856E-2</v>
      </c>
      <c r="AW967" s="116">
        <f t="shared" si="205"/>
        <v>0.15174902723943617</v>
      </c>
      <c r="AX967" s="116">
        <f t="shared" si="206"/>
        <v>1</v>
      </c>
      <c r="AY967" s="116">
        <f>SUMPRODUCT(AN967:AW967,幕後結果_最佳化!$Z$1005:$AI$1005)</f>
        <v>-0.13301089556230369</v>
      </c>
      <c r="AZ967" s="116">
        <f>(SUMPRODUCT(AN967:AW967,MMULT(AN967:AW967,幕後結果!$AB$9:$AK$18)))*252</f>
        <v>4.4302504576210364E-2</v>
      </c>
      <c r="BA967" s="116">
        <f t="shared" si="207"/>
        <v>0.21048160151474135</v>
      </c>
      <c r="BB967" s="92">
        <f t="shared" si="208"/>
        <v>-0.83575426211294546</v>
      </c>
      <c r="BC967" s="50"/>
      <c r="BD967" s="50"/>
    </row>
    <row r="968" spans="1:56">
      <c r="A968" s="85">
        <v>967</v>
      </c>
      <c r="B968" s="116">
        <v>0.11416334192807676</v>
      </c>
      <c r="C968" s="116">
        <v>0.3538884585036588</v>
      </c>
      <c r="D968" s="116">
        <v>0.89717596623170026</v>
      </c>
      <c r="E968" s="116">
        <v>0.53525169877346501</v>
      </c>
      <c r="F968" s="116">
        <v>0.52722611157115185</v>
      </c>
      <c r="G968" s="116">
        <v>0.66047900649515023</v>
      </c>
      <c r="H968" s="116">
        <v>0.38610609489287628</v>
      </c>
      <c r="I968" s="116">
        <v>0.99924185612934346</v>
      </c>
      <c r="J968" s="116">
        <v>0.99779381168736636</v>
      </c>
      <c r="K968" s="94">
        <v>8.0460918631954703E-2</v>
      </c>
      <c r="L968" s="95"/>
      <c r="M968" s="96">
        <v>967</v>
      </c>
      <c r="N968" s="119">
        <v>-1.2046804555950912</v>
      </c>
      <c r="O968" s="119">
        <v>-0.37484342431171247</v>
      </c>
      <c r="P968" s="119">
        <v>1.2656230560457047</v>
      </c>
      <c r="Q968" s="119">
        <v>8.847820981911067E-2</v>
      </c>
      <c r="R968" s="119">
        <v>6.8298803145424136E-2</v>
      </c>
      <c r="S968" s="119">
        <v>0.41377077767080844</v>
      </c>
      <c r="T968" s="119">
        <v>-0.28948247397676585</v>
      </c>
      <c r="U968" s="116">
        <v>3.1715480638506151</v>
      </c>
      <c r="V968" s="116">
        <v>2.847069225450471</v>
      </c>
      <c r="W968" s="88">
        <v>-1.401977930037456</v>
      </c>
      <c r="X968" s="50"/>
      <c r="Y968" s="89">
        <v>967</v>
      </c>
      <c r="Z968" s="116">
        <f>(幕後結果!$AB$2+幕後結果!$AB$4*幕後結果_最佳化!$N1969)*12/3</f>
        <v>-1.5439618227027871</v>
      </c>
      <c r="AA968" s="116">
        <f>(幕後結果!$AC$2+幕後結果!$AC$4*幕後結果_最佳化!$O1969)*12/3</f>
        <v>-1.9991490087864683</v>
      </c>
      <c r="AB968" s="116">
        <f>(幕後結果!$AD$2+幕後結果!$AD$4*幕後結果_最佳化!$P1969)*12/3</f>
        <v>1.1574325065817606</v>
      </c>
      <c r="AC968" s="116">
        <f>(幕後結果!$AE$2+幕後結果!$AE$4*幕後結果_最佳化!$Q1969)*12/3</f>
        <v>1.113761852757519</v>
      </c>
      <c r="AD968" s="116">
        <f>(幕後結果!$AF$2+幕後結果!$AF$4*幕後結果_最佳化!$R1969)*12/3</f>
        <v>0.10142670933293801</v>
      </c>
      <c r="AE968" s="116">
        <f>(幕後結果!$AG$2+幕後結果!$AG$4*幕後結果_最佳化!$S1969)*12/3</f>
        <v>0.56944663763360381</v>
      </c>
      <c r="AF968" s="116">
        <f>(幕後結果!$AH$2+幕後結果!$AH$4*幕後結果_最佳化!$T1969)*12/3</f>
        <v>0.72426290703119678</v>
      </c>
      <c r="AG968" s="116">
        <f>(幕後結果!$AI$2+幕後結果!$AI$4*幕後結果_最佳化!$U1969)*12/3</f>
        <v>2.2365186666261536</v>
      </c>
      <c r="AH968" s="116">
        <f>(幕後結果!$AJ$2+幕後結果!$AJ$4*幕後結果_最佳化!$V1969)*12/3</f>
        <v>2.1824378203954824</v>
      </c>
      <c r="AI968" s="90">
        <f>(幕後結果!$AK$2+幕後結果!$AK$4*幕後結果_最佳化!$W1969)*12/3</f>
        <v>-1.116587669269975</v>
      </c>
      <c r="AJ968" s="50"/>
      <c r="AK968" s="50"/>
      <c r="AL968" s="50"/>
      <c r="AM968" s="98">
        <v>967</v>
      </c>
      <c r="AN968" s="116">
        <f t="shared" si="196"/>
        <v>0.25399628852031669</v>
      </c>
      <c r="AO968" s="116">
        <f t="shared" si="197"/>
        <v>2.0142882449937772E-2</v>
      </c>
      <c r="AP968" s="116">
        <f t="shared" si="198"/>
        <v>7.6849956634624475E-2</v>
      </c>
      <c r="AQ968" s="116">
        <f t="shared" si="199"/>
        <v>0.16059040969433511</v>
      </c>
      <c r="AR968" s="116">
        <f t="shared" si="200"/>
        <v>0.17069181299844724</v>
      </c>
      <c r="AS968" s="116">
        <f t="shared" si="201"/>
        <v>8.9119970061658435E-2</v>
      </c>
      <c r="AT968" s="116">
        <f t="shared" si="202"/>
        <v>4.9138225040958449E-3</v>
      </c>
      <c r="AU968" s="116">
        <f t="shared" si="203"/>
        <v>4.4407719822038151E-2</v>
      </c>
      <c r="AV968" s="116">
        <f t="shared" si="204"/>
        <v>0.15601190199559031</v>
      </c>
      <c r="AW968" s="116">
        <f t="shared" si="205"/>
        <v>2.3275235318956058E-2</v>
      </c>
      <c r="AX968" s="116">
        <f t="shared" si="206"/>
        <v>1.0000000000000002</v>
      </c>
      <c r="AY968" s="116">
        <f>SUMPRODUCT(AN968:AW968,幕後結果_最佳化!$Z$1005:$AI$1005)</f>
        <v>0.1430404254272466</v>
      </c>
      <c r="AZ968" s="116">
        <f>(SUMPRODUCT(AN968:AW968,MMULT(AN968:AW968,幕後結果!$AB$9:$AK$18)))*252</f>
        <v>5.2539260581423025E-2</v>
      </c>
      <c r="BA968" s="116">
        <f t="shared" si="207"/>
        <v>0.22921444234913083</v>
      </c>
      <c r="BB968" s="92">
        <f t="shared" si="208"/>
        <v>0.43688532188873364</v>
      </c>
      <c r="BC968" s="50"/>
      <c r="BD968" s="50"/>
    </row>
    <row r="969" spans="1:56">
      <c r="A969" s="85">
        <v>968</v>
      </c>
      <c r="B969" s="116">
        <v>0.40296804362066196</v>
      </c>
      <c r="C969" s="116">
        <v>0.73610086744746273</v>
      </c>
      <c r="D969" s="116">
        <v>1.5065792160646074E-2</v>
      </c>
      <c r="E969" s="116">
        <v>0.33491866861449404</v>
      </c>
      <c r="F969" s="116">
        <v>0.63373919507971044</v>
      </c>
      <c r="G969" s="116">
        <v>0.22517833587963931</v>
      </c>
      <c r="H969" s="116">
        <v>0.33654891528295661</v>
      </c>
      <c r="I969" s="116">
        <v>0.57291110581900462</v>
      </c>
      <c r="J969" s="116">
        <v>5.3820134913675099E-2</v>
      </c>
      <c r="K969" s="94">
        <v>0.21052424710569762</v>
      </c>
      <c r="L969" s="95"/>
      <c r="M969" s="96">
        <v>968</v>
      </c>
      <c r="N969" s="119">
        <v>-0.24567207948441247</v>
      </c>
      <c r="O969" s="119">
        <v>0.63137055339633064</v>
      </c>
      <c r="P969" s="119">
        <v>-2.1683563470631939</v>
      </c>
      <c r="Q969" s="119">
        <v>-0.42637126385601914</v>
      </c>
      <c r="R969" s="119">
        <v>0.34177315993841895</v>
      </c>
      <c r="S969" s="119">
        <v>-0.75482053349997669</v>
      </c>
      <c r="T969" s="119">
        <v>-0.42190024587350061</v>
      </c>
      <c r="U969" s="116">
        <v>0.18379052641989777</v>
      </c>
      <c r="V969" s="116">
        <v>-1.6088905791346824</v>
      </c>
      <c r="W969" s="88">
        <v>-0.80460354775073584</v>
      </c>
      <c r="X969" s="50"/>
      <c r="Y969" s="89">
        <v>968</v>
      </c>
      <c r="Z969" s="116">
        <f>(幕後結果!$AB$2+幕後結果!$AB$4*幕後結果_最佳化!$N1970)*12/3</f>
        <v>-0.35330459272492148</v>
      </c>
      <c r="AA969" s="116">
        <f>(幕後結果!$AC$2+幕後結果!$AC$4*幕後結果_最佳化!$O1970)*12/3</f>
        <v>-0.52918925312784815</v>
      </c>
      <c r="AB969" s="116">
        <f>(幕後結果!$AD$2+幕後結果!$AD$4*幕後結果_最佳化!$P1970)*12/3</f>
        <v>-1.4251751370568835</v>
      </c>
      <c r="AC969" s="116">
        <f>(幕後結果!$AE$2+幕後結果!$AE$4*幕後結果_最佳化!$Q1970)*12/3</f>
        <v>0.16212113087243873</v>
      </c>
      <c r="AD969" s="116">
        <f>(幕後結果!$AF$2+幕後結果!$AF$4*幕後結果_最佳化!$R1970)*12/3</f>
        <v>-1.7472214689831095E-2</v>
      </c>
      <c r="AE969" s="116">
        <f>(幕後結果!$AG$2+幕後結果!$AG$4*幕後結果_最佳化!$S1970)*12/3</f>
        <v>-0.71137098083175199</v>
      </c>
      <c r="AF969" s="116">
        <f>(幕後結果!$AH$2+幕後結果!$AH$4*幕後結果_最佳化!$T1970)*12/3</f>
        <v>0.71029015683361807</v>
      </c>
      <c r="AG969" s="116">
        <f>(幕後結果!$AI$2+幕後結果!$AI$4*幕後結果_最佳化!$U1970)*12/3</f>
        <v>-0.75106325682180441</v>
      </c>
      <c r="AH969" s="116">
        <f>(幕後結果!$AJ$2+幕後結果!$AJ$4*幕後結果_最佳化!$V1970)*12/3</f>
        <v>-1.106079499663577</v>
      </c>
      <c r="AI969" s="90">
        <f>(幕後結果!$AK$2+幕後結果!$AK$4*幕後結果_最佳化!$W1970)*12/3</f>
        <v>-0.90169568596892924</v>
      </c>
      <c r="AJ969" s="50"/>
      <c r="AK969" s="50"/>
      <c r="AL969" s="50"/>
      <c r="AM969" s="98">
        <v>968</v>
      </c>
      <c r="AN969" s="116">
        <f t="shared" si="196"/>
        <v>0.16744627479474339</v>
      </c>
      <c r="AO969" s="116">
        <f t="shared" si="197"/>
        <v>2.1022674658610987E-2</v>
      </c>
      <c r="AP969" s="116">
        <f t="shared" si="198"/>
        <v>0.1765308824865183</v>
      </c>
      <c r="AQ969" s="116">
        <f t="shared" si="199"/>
        <v>0.17361082577045739</v>
      </c>
      <c r="AR969" s="116">
        <f t="shared" si="200"/>
        <v>0.17119939523846944</v>
      </c>
      <c r="AS969" s="116">
        <f t="shared" si="201"/>
        <v>1.6821133801317924E-2</v>
      </c>
      <c r="AT969" s="116">
        <f t="shared" si="202"/>
        <v>5.5666540998875844E-2</v>
      </c>
      <c r="AU969" s="116">
        <f t="shared" si="203"/>
        <v>1.7220502846092459E-2</v>
      </c>
      <c r="AV969" s="116">
        <f t="shared" si="204"/>
        <v>2.1958833810946713E-2</v>
      </c>
      <c r="AW969" s="116">
        <f t="shared" si="205"/>
        <v>0.17852293559396765</v>
      </c>
      <c r="AX969" s="116">
        <f t="shared" si="206"/>
        <v>1</v>
      </c>
      <c r="AY969" s="116">
        <f>SUMPRODUCT(AN969:AW969,幕後結果_最佳化!$Z$1005:$AI$1005)</f>
        <v>0.17505584105775851</v>
      </c>
      <c r="AZ969" s="116">
        <f>(SUMPRODUCT(AN969:AW969,MMULT(AN969:AW969,幕後結果!$AB$9:$AK$18)))*252</f>
        <v>4.2022702416535745E-2</v>
      </c>
      <c r="BA969" s="116">
        <f t="shared" si="207"/>
        <v>0.20499439606129663</v>
      </c>
      <c r="BB969" s="92">
        <f t="shared" si="208"/>
        <v>0.64468026247040333</v>
      </c>
      <c r="BC969" s="50"/>
      <c r="BD969" s="50"/>
    </row>
    <row r="970" spans="1:56">
      <c r="A970" s="85">
        <v>969</v>
      </c>
      <c r="B970" s="116">
        <v>0.64182261206481384</v>
      </c>
      <c r="C970" s="116">
        <v>0.62827719103046276</v>
      </c>
      <c r="D970" s="116">
        <v>0.76273983025038072</v>
      </c>
      <c r="E970" s="116">
        <v>0.88231766925910926</v>
      </c>
      <c r="F970" s="116">
        <v>0.41969596274754872</v>
      </c>
      <c r="G970" s="116">
        <v>0.4188238367098891</v>
      </c>
      <c r="H970" s="116">
        <v>0.9450323452690168</v>
      </c>
      <c r="I970" s="116">
        <v>0.7860041986611559</v>
      </c>
      <c r="J970" s="116">
        <v>0.55811691109257189</v>
      </c>
      <c r="K970" s="94">
        <v>0.18496997460549691</v>
      </c>
      <c r="L970" s="95"/>
      <c r="M970" s="96">
        <v>969</v>
      </c>
      <c r="N970" s="119">
        <v>0.36333483279892442</v>
      </c>
      <c r="O970" s="119">
        <v>0.3272938838183001</v>
      </c>
      <c r="P970" s="119">
        <v>0.71514356066345086</v>
      </c>
      <c r="Q970" s="119">
        <v>1.1866526441793412</v>
      </c>
      <c r="R970" s="119">
        <v>-0.20267134016821403</v>
      </c>
      <c r="S970" s="119">
        <v>-0.20490330444999208</v>
      </c>
      <c r="T970" s="119">
        <v>1.5984839729651408</v>
      </c>
      <c r="U970" s="116">
        <v>0.79263312640128891</v>
      </c>
      <c r="V970" s="116">
        <v>0.14619661484155866</v>
      </c>
      <c r="W970" s="88">
        <v>-0.89658585404482694</v>
      </c>
      <c r="X970" s="50"/>
      <c r="Y970" s="89">
        <v>969</v>
      </c>
      <c r="Z970" s="116">
        <f>(幕後結果!$AB$2+幕後結果!$AB$4*幕後結果_最佳化!$N1971)*12/3</f>
        <v>0.40280818092718823</v>
      </c>
      <c r="AA970" s="116">
        <f>(幕後結果!$AC$2+幕後結果!$AC$4*幕後結果_最佳化!$O1971)*12/3</f>
        <v>-0.89531546893753833</v>
      </c>
      <c r="AB970" s="116">
        <f>(幕後結果!$AD$2+幕後結果!$AD$4*幕後結果_最佳化!$P1971)*12/3</f>
        <v>1.2243161149484507</v>
      </c>
      <c r="AC970" s="116">
        <f>(幕後結果!$AE$2+幕後結果!$AE$4*幕後結果_最佳化!$Q1971)*12/3</f>
        <v>1.9952234269343816</v>
      </c>
      <c r="AD970" s="116">
        <f>(幕後結果!$AF$2+幕後結果!$AF$4*幕後結果_最佳化!$R1971)*12/3</f>
        <v>-2.6065193253873409E-2</v>
      </c>
      <c r="AE970" s="116">
        <f>(幕後結果!$AG$2+幕後結果!$AG$4*幕後結果_最佳化!$S1971)*12/3</f>
        <v>1.1097016748739861</v>
      </c>
      <c r="AF970" s="116">
        <f>(幕後結果!$AH$2+幕後結果!$AH$4*幕後結果_最佳化!$T1971)*12/3</f>
        <v>2.6357036930124274</v>
      </c>
      <c r="AG970" s="116">
        <f>(幕後結果!$AI$2+幕後結果!$AI$4*幕後結果_最佳化!$U1971)*12/3</f>
        <v>0.18165991518146152</v>
      </c>
      <c r="AH970" s="116">
        <f>(幕後結果!$AJ$2+幕後結果!$AJ$4*幕後結果_最佳化!$V1971)*12/3</f>
        <v>0.90119301672665963</v>
      </c>
      <c r="AI970" s="90">
        <f>(幕後結果!$AK$2+幕後結果!$AK$4*幕後結果_最佳化!$W1971)*12/3</f>
        <v>-0.55091138596524736</v>
      </c>
      <c r="AJ970" s="50"/>
      <c r="AK970" s="50"/>
      <c r="AL970" s="50"/>
      <c r="AM970" s="98">
        <v>969</v>
      </c>
      <c r="AN970" s="116">
        <f t="shared" si="196"/>
        <v>0.14110030558409209</v>
      </c>
      <c r="AO970" s="116">
        <f t="shared" si="197"/>
        <v>0.15975317205462847</v>
      </c>
      <c r="AP970" s="116">
        <f t="shared" si="198"/>
        <v>0.11731460355559808</v>
      </c>
      <c r="AQ970" s="116">
        <f t="shared" si="199"/>
        <v>9.9387674298480111E-2</v>
      </c>
      <c r="AR970" s="116">
        <f t="shared" si="200"/>
        <v>0.13488345486332901</v>
      </c>
      <c r="AS970" s="116">
        <f t="shared" si="201"/>
        <v>5.0363180433434969E-2</v>
      </c>
      <c r="AT970" s="116">
        <f t="shared" si="202"/>
        <v>6.1010451384458757E-2</v>
      </c>
      <c r="AU970" s="116">
        <f t="shared" si="203"/>
        <v>0.15204930643221123</v>
      </c>
      <c r="AV970" s="116">
        <f t="shared" si="204"/>
        <v>5.5938514868325857E-2</v>
      </c>
      <c r="AW970" s="116">
        <f t="shared" si="205"/>
        <v>2.8199336525441543E-2</v>
      </c>
      <c r="AX970" s="116">
        <f t="shared" si="206"/>
        <v>1.0000000000000002</v>
      </c>
      <c r="AY970" s="116">
        <f>SUMPRODUCT(AN970:AW970,幕後結果_最佳化!$Z$1005:$AI$1005)</f>
        <v>-0.12965196384450106</v>
      </c>
      <c r="AZ970" s="116">
        <f>(SUMPRODUCT(AN970:AW970,MMULT(AN970:AW970,幕後結果!$AB$9:$AK$18)))*252</f>
        <v>5.1998062917793304E-2</v>
      </c>
      <c r="BA970" s="116">
        <f t="shared" si="207"/>
        <v>0.22803083764656329</v>
      </c>
      <c r="BB970" s="92">
        <f t="shared" si="208"/>
        <v>-0.75670451253592375</v>
      </c>
      <c r="BC970" s="50"/>
      <c r="BD970" s="50"/>
    </row>
    <row r="971" spans="1:56">
      <c r="A971" s="85">
        <v>970</v>
      </c>
      <c r="B971" s="116">
        <v>0.33130675209190308</v>
      </c>
      <c r="C971" s="116">
        <v>0.25929323966139539</v>
      </c>
      <c r="D971" s="116">
        <v>0.11877834516996932</v>
      </c>
      <c r="E971" s="116">
        <v>0.8473236818637373</v>
      </c>
      <c r="F971" s="116">
        <v>0.25272896189906247</v>
      </c>
      <c r="G971" s="116">
        <v>0.54193434750834579</v>
      </c>
      <c r="H971" s="116">
        <v>0.46363473564916058</v>
      </c>
      <c r="I971" s="116">
        <v>0.29194912940248163</v>
      </c>
      <c r="J971" s="116">
        <v>0.9536464287790376</v>
      </c>
      <c r="K971" s="94">
        <v>0.26860059380739143</v>
      </c>
      <c r="L971" s="95"/>
      <c r="M971" s="96">
        <v>970</v>
      </c>
      <c r="N971" s="119">
        <v>-0.43630768865404373</v>
      </c>
      <c r="O971" s="119">
        <v>-0.64552583871877867</v>
      </c>
      <c r="P971" s="119">
        <v>-1.18111588496702</v>
      </c>
      <c r="Q971" s="119">
        <v>1.0250223622276138</v>
      </c>
      <c r="R971" s="119">
        <v>-0.66592674635822446</v>
      </c>
      <c r="S971" s="119">
        <v>0.1053081388952494</v>
      </c>
      <c r="T971" s="119">
        <v>-9.1280802986135237E-2</v>
      </c>
      <c r="U971" s="116">
        <v>-0.54769949520314909</v>
      </c>
      <c r="V971" s="116">
        <v>1.6812872024559664</v>
      </c>
      <c r="W971" s="88">
        <v>-0.61705084764715701</v>
      </c>
      <c r="X971" s="50"/>
      <c r="Y971" s="89">
        <v>970</v>
      </c>
      <c r="Z971" s="116">
        <f>(幕後結果!$AB$2+幕後結果!$AB$4*幕後結果_最佳化!$N1972)*12/3</f>
        <v>-0.58998830895021159</v>
      </c>
      <c r="AA971" s="116">
        <f>(幕後結果!$AC$2+幕後結果!$AC$4*幕後結果_最佳化!$O1972)*12/3</f>
        <v>-2.3054089915686102</v>
      </c>
      <c r="AB971" s="116">
        <f>(幕後結果!$AD$2+幕後結果!$AD$4*幕後結果_最佳化!$P1972)*12/3</f>
        <v>-0.75738221502619985</v>
      </c>
      <c r="AC971" s="116">
        <f>(幕後結果!$AE$2+幕後結果!$AE$4*幕後結果_最佳化!$Q1972)*12/3</f>
        <v>1.2150453386895819</v>
      </c>
      <c r="AD971" s="116">
        <f>(幕後結果!$AF$2+幕後結果!$AF$4*幕後結果_最佳化!$R1972)*12/3</f>
        <v>-0.61166062376307095</v>
      </c>
      <c r="AE971" s="116">
        <f>(幕後結果!$AG$2+幕後結果!$AG$4*幕後結果_最佳化!$S1972)*12/3</f>
        <v>0.43080785847070685</v>
      </c>
      <c r="AF971" s="116">
        <f>(幕後結果!$AH$2+幕後結果!$AH$4*幕後結果_最佳化!$T1972)*12/3</f>
        <v>0.6491987988013177</v>
      </c>
      <c r="AG971" s="116">
        <f>(幕後結果!$AI$2+幕後結果!$AI$4*幕後結果_最佳化!$U1972)*12/3</f>
        <v>-1.7851270295799502</v>
      </c>
      <c r="AH971" s="116">
        <f>(幕後結果!$AJ$2+幕後結果!$AJ$4*幕後結果_最佳化!$V1972)*12/3</f>
        <v>0.74836014456581224</v>
      </c>
      <c r="AI971" s="90">
        <f>(幕後結果!$AK$2+幕後結果!$AK$4*幕後結果_最佳化!$W1972)*12/3</f>
        <v>-0.9075456767562109</v>
      </c>
      <c r="AJ971" s="50"/>
      <c r="AK971" s="50"/>
      <c r="AL971" s="50"/>
      <c r="AM971" s="98">
        <v>970</v>
      </c>
      <c r="AN971" s="116">
        <f t="shared" si="196"/>
        <v>7.4609872994197288E-2</v>
      </c>
      <c r="AO971" s="116">
        <f t="shared" si="197"/>
        <v>4.6730244048215755E-2</v>
      </c>
      <c r="AP971" s="116">
        <f t="shared" si="198"/>
        <v>0.15975184237842149</v>
      </c>
      <c r="AQ971" s="116">
        <f t="shared" si="199"/>
        <v>4.2381451219134975E-2</v>
      </c>
      <c r="AR971" s="116">
        <f t="shared" si="200"/>
        <v>0.13030530027451145</v>
      </c>
      <c r="AS971" s="116">
        <f t="shared" si="201"/>
        <v>0.1286404177720861</v>
      </c>
      <c r="AT971" s="116">
        <f t="shared" si="202"/>
        <v>3.4871431330243403E-2</v>
      </c>
      <c r="AU971" s="116">
        <f t="shared" si="203"/>
        <v>0.11731763151063825</v>
      </c>
      <c r="AV971" s="116">
        <f t="shared" si="204"/>
        <v>0.16275804067767261</v>
      </c>
      <c r="AW971" s="116">
        <f t="shared" si="205"/>
        <v>0.10263376779487862</v>
      </c>
      <c r="AX971" s="116">
        <f t="shared" si="206"/>
        <v>1</v>
      </c>
      <c r="AY971" s="116">
        <f>SUMPRODUCT(AN971:AW971,幕後結果_最佳化!$Z$1005:$AI$1005)</f>
        <v>2.1115542371504675E-4</v>
      </c>
      <c r="AZ971" s="116">
        <f>(SUMPRODUCT(AN971:AW971,MMULT(AN971:AW971,幕後結果!$AB$9:$AK$18)))*252</f>
        <v>4.5101246194941672E-2</v>
      </c>
      <c r="BA971" s="116">
        <f t="shared" si="207"/>
        <v>0.21237053984708348</v>
      </c>
      <c r="BB971" s="92">
        <f t="shared" si="208"/>
        <v>-0.20101114122054253</v>
      </c>
      <c r="BC971" s="50"/>
      <c r="BD971" s="50"/>
    </row>
    <row r="972" spans="1:56">
      <c r="A972" s="85">
        <v>971</v>
      </c>
      <c r="B972" s="116">
        <v>0.45573074374643729</v>
      </c>
      <c r="C972" s="116">
        <v>0.88803516879199984</v>
      </c>
      <c r="D972" s="116">
        <v>0.65395087393373519</v>
      </c>
      <c r="E972" s="116">
        <v>0.17566867956927479</v>
      </c>
      <c r="F972" s="116">
        <v>0.29552327195848016</v>
      </c>
      <c r="G972" s="116">
        <v>0.85499088894254305</v>
      </c>
      <c r="H972" s="116">
        <v>0.93252400259897317</v>
      </c>
      <c r="I972" s="116">
        <v>0.45731903484953174</v>
      </c>
      <c r="J972" s="116">
        <v>0.67480893879672688</v>
      </c>
      <c r="K972" s="94">
        <v>0.60409014154079799</v>
      </c>
      <c r="L972" s="95"/>
      <c r="M972" s="96">
        <v>971</v>
      </c>
      <c r="N972" s="119">
        <v>-0.11119528875776769</v>
      </c>
      <c r="O972" s="119">
        <v>1.2161450748095866</v>
      </c>
      <c r="P972" s="119">
        <v>0.39600918527250079</v>
      </c>
      <c r="Q972" s="119">
        <v>-0.93199838678507541</v>
      </c>
      <c r="R972" s="119">
        <v>-0.53732007067136422</v>
      </c>
      <c r="S972" s="119">
        <v>1.0580816441803651</v>
      </c>
      <c r="T972" s="119">
        <v>1.4948561256259718</v>
      </c>
      <c r="U972" s="116">
        <v>-0.10719022546829537</v>
      </c>
      <c r="V972" s="116">
        <v>0.45323140252414662</v>
      </c>
      <c r="W972" s="88">
        <v>0.26394835190059868</v>
      </c>
      <c r="X972" s="50"/>
      <c r="Y972" s="89">
        <v>971</v>
      </c>
      <c r="Z972" s="116">
        <f>(幕後結果!$AB$2+幕後結果!$AB$4*幕後結果_最佳化!$N1973)*12/3</f>
        <v>-0.1863448798262084</v>
      </c>
      <c r="AA972" s="116">
        <f>(幕後結果!$AC$2+幕後結果!$AC$4*幕後結果_最佳化!$O1973)*12/3</f>
        <v>0.2883567095327757</v>
      </c>
      <c r="AB972" s="116">
        <f>(幕後結果!$AD$2+幕後結果!$AD$4*幕後結果_最佳化!$P1973)*12/3</f>
        <v>0.89531959115534177</v>
      </c>
      <c r="AC972" s="116">
        <f>(幕後結果!$AE$2+幕後結果!$AE$4*幕後結果_最佳化!$Q1973)*12/3</f>
        <v>0.50917119317016102</v>
      </c>
      <c r="AD972" s="116">
        <f>(幕後結果!$AF$2+幕後結果!$AF$4*幕後結果_最佳化!$R1973)*12/3</f>
        <v>-0.34230537715163534</v>
      </c>
      <c r="AE972" s="116">
        <f>(幕後結果!$AG$2+幕後結果!$AG$4*幕後結果_最佳化!$S1973)*12/3</f>
        <v>0.89988679255947224</v>
      </c>
      <c r="AF972" s="116">
        <f>(幕後結果!$AH$2+幕後結果!$AH$4*幕後結果_最佳化!$T1973)*12/3</f>
        <v>2.4746411332264904</v>
      </c>
      <c r="AG972" s="116">
        <f>(幕後結果!$AI$2+幕後結果!$AI$4*幕後結果_最佳化!$U1973)*12/3</f>
        <v>-1.1034118697474833</v>
      </c>
      <c r="AH972" s="116">
        <f>(幕後結果!$AJ$2+幕後結果!$AJ$4*幕後結果_最佳化!$V1973)*12/3</f>
        <v>1.0502900497854473</v>
      </c>
      <c r="AI972" s="90">
        <f>(幕後結果!$AK$2+幕後結果!$AK$4*幕後結果_最佳化!$W1973)*12/3</f>
        <v>-0.14289782402953721</v>
      </c>
      <c r="AJ972" s="50"/>
      <c r="AK972" s="50"/>
      <c r="AL972" s="50"/>
      <c r="AM972" s="98">
        <v>971</v>
      </c>
      <c r="AN972" s="116">
        <f t="shared" si="196"/>
        <v>0.17533057643115046</v>
      </c>
      <c r="AO972" s="116">
        <f t="shared" si="197"/>
        <v>7.2636689933521827E-3</v>
      </c>
      <c r="AP972" s="116">
        <f t="shared" si="198"/>
        <v>8.0939562525497666E-2</v>
      </c>
      <c r="AQ972" s="116">
        <f t="shared" si="199"/>
        <v>0.12640624182416865</v>
      </c>
      <c r="AR972" s="116">
        <f t="shared" si="200"/>
        <v>2.6183310984959181E-2</v>
      </c>
      <c r="AS972" s="116">
        <f t="shared" si="201"/>
        <v>0.11414769781697699</v>
      </c>
      <c r="AT972" s="116">
        <f t="shared" si="202"/>
        <v>0.16384912354863435</v>
      </c>
      <c r="AU972" s="116">
        <f t="shared" si="203"/>
        <v>0.1491923074851059</v>
      </c>
      <c r="AV972" s="116">
        <f t="shared" si="204"/>
        <v>0.12046543914302549</v>
      </c>
      <c r="AW972" s="116">
        <f t="shared" si="205"/>
        <v>3.6222071247129083E-2</v>
      </c>
      <c r="AX972" s="116">
        <f t="shared" si="206"/>
        <v>1</v>
      </c>
      <c r="AY972" s="116">
        <f>SUMPRODUCT(AN972:AW972,幕後結果_最佳化!$Z$1005:$AI$1005)</f>
        <v>0.23843842144087712</v>
      </c>
      <c r="AZ972" s="116">
        <f>(SUMPRODUCT(AN972:AW972,MMULT(AN972:AW972,幕後結果!$AB$9:$AK$18)))*252</f>
        <v>5.5545890594193653E-2</v>
      </c>
      <c r="BA972" s="116">
        <f t="shared" si="207"/>
        <v>0.23568175702458105</v>
      </c>
      <c r="BB972" s="92">
        <f t="shared" si="208"/>
        <v>0.82967143452041958</v>
      </c>
      <c r="BC972" s="50"/>
      <c r="BD972" s="50"/>
    </row>
    <row r="973" spans="1:56">
      <c r="A973" s="85">
        <v>972</v>
      </c>
      <c r="B973" s="116">
        <v>0.6005192617206756</v>
      </c>
      <c r="C973" s="116">
        <v>0.85771255477428054</v>
      </c>
      <c r="D973" s="116">
        <v>0.50307092134338038</v>
      </c>
      <c r="E973" s="116">
        <v>0.72543418314725416</v>
      </c>
      <c r="F973" s="116">
        <v>0.73568750777907721</v>
      </c>
      <c r="G973" s="116">
        <v>0.68339538740446715</v>
      </c>
      <c r="H973" s="116">
        <v>0.89639811101336808</v>
      </c>
      <c r="I973" s="116">
        <v>0.25429728102893323</v>
      </c>
      <c r="J973" s="116">
        <v>8.3235795268994162E-2</v>
      </c>
      <c r="K973" s="94">
        <v>0.88394032138637457</v>
      </c>
      <c r="L973" s="95"/>
      <c r="M973" s="96">
        <v>972</v>
      </c>
      <c r="N973" s="119">
        <v>0.25469137734592795</v>
      </c>
      <c r="O973" s="119">
        <v>1.0700986861692021</v>
      </c>
      <c r="P973" s="119">
        <v>7.6977342894954982E-3</v>
      </c>
      <c r="Q973" s="119">
        <v>0.59906186053650723</v>
      </c>
      <c r="R973" s="119">
        <v>0.63010638200192093</v>
      </c>
      <c r="S973" s="119">
        <v>0.47721472710628088</v>
      </c>
      <c r="T973" s="119">
        <v>1.2612916792412303</v>
      </c>
      <c r="U973" s="116">
        <v>-0.66102768059023431</v>
      </c>
      <c r="V973" s="116">
        <v>-1.383630610144297</v>
      </c>
      <c r="W973" s="88">
        <v>1.1949172635169656</v>
      </c>
      <c r="X973" s="50"/>
      <c r="Y973" s="89">
        <v>972</v>
      </c>
      <c r="Z973" s="116">
        <f>(幕後結果!$AB$2+幕後結果!$AB$4*幕後結果_最佳化!$N1974)*12/3</f>
        <v>0.26792185569037985</v>
      </c>
      <c r="AA973" s="116">
        <f>(幕後結果!$AC$2+幕後結果!$AC$4*幕後結果_最佳化!$O1974)*12/3</f>
        <v>0.11888422512423058</v>
      </c>
      <c r="AB973" s="116">
        <f>(幕後結果!$AD$2+幕後結果!$AD$4*幕後結果_最佳化!$P1974)*12/3</f>
        <v>0.65442805537345228</v>
      </c>
      <c r="AC973" s="116">
        <f>(幕後結果!$AE$2+幕後結果!$AE$4*幕後結果_最佳化!$Q1974)*12/3</f>
        <v>1.524410004448675</v>
      </c>
      <c r="AD973" s="116">
        <f>(幕後結果!$AF$2+幕後結果!$AF$4*幕後結果_最佳化!$R1974)*12/3</f>
        <v>0.50223104923739881</v>
      </c>
      <c r="AE973" s="116">
        <f>(幕後結果!$AG$2+幕後結果!$AG$4*幕後結果_最佳化!$S1974)*12/3</f>
        <v>1.4020621184383364</v>
      </c>
      <c r="AF973" s="116">
        <f>(幕後結果!$AH$2+幕後結果!$AH$4*幕後結果_最佳化!$T1974)*12/3</f>
        <v>2.4555052656050851</v>
      </c>
      <c r="AG973" s="116">
        <f>(幕後結果!$AI$2+幕後結果!$AI$4*幕後結果_最佳化!$U1974)*12/3</f>
        <v>-1.4035878738344996</v>
      </c>
      <c r="AH973" s="116">
        <f>(幕後結果!$AJ$2+幕後結果!$AJ$4*幕後結果_最佳化!$V1974)*12/3</f>
        <v>-0.19828921325856771</v>
      </c>
      <c r="AI973" s="90">
        <f>(幕後結果!$AK$2+幕後結果!$AK$4*幕後結果_最佳化!$W1974)*12/3</f>
        <v>0.47914365032685075</v>
      </c>
      <c r="AJ973" s="50"/>
      <c r="AK973" s="50"/>
      <c r="AL973" s="50"/>
      <c r="AM973" s="98">
        <v>972</v>
      </c>
      <c r="AN973" s="116">
        <f t="shared" si="196"/>
        <v>1.7630986153305838E-2</v>
      </c>
      <c r="AO973" s="116">
        <f t="shared" si="197"/>
        <v>0.12256791856674029</v>
      </c>
      <c r="AP973" s="116">
        <f t="shared" si="198"/>
        <v>4.6660783003571599E-2</v>
      </c>
      <c r="AQ973" s="116">
        <f t="shared" si="199"/>
        <v>0.12822591586833212</v>
      </c>
      <c r="AR973" s="116">
        <f t="shared" si="200"/>
        <v>0.16167694694395618</v>
      </c>
      <c r="AS973" s="116">
        <f t="shared" si="201"/>
        <v>0.14541235595884125</v>
      </c>
      <c r="AT973" s="116">
        <f t="shared" si="202"/>
        <v>0.15257344136837236</v>
      </c>
      <c r="AU973" s="116">
        <f t="shared" si="203"/>
        <v>3.4585693828388074E-2</v>
      </c>
      <c r="AV973" s="116">
        <f t="shared" si="204"/>
        <v>4.1728781684706506E-2</v>
      </c>
      <c r="AW973" s="116">
        <f t="shared" si="205"/>
        <v>0.14893717662378589</v>
      </c>
      <c r="AX973" s="116">
        <f t="shared" si="206"/>
        <v>1</v>
      </c>
      <c r="AY973" s="116">
        <f>SUMPRODUCT(AN973:AW973,幕後結果_最佳化!$Z$1005:$AI$1005)</f>
        <v>0.10171678450187313</v>
      </c>
      <c r="AZ973" s="116">
        <f>(SUMPRODUCT(AN973:AW973,MMULT(AN973:AW973,幕後結果!$AB$9:$AK$18)))*252</f>
        <v>4.1786805196432124E-2</v>
      </c>
      <c r="BA973" s="116">
        <f t="shared" si="207"/>
        <v>0.2044182115087404</v>
      </c>
      <c r="BB973" s="92">
        <f t="shared" si="208"/>
        <v>0.28772771304360167</v>
      </c>
      <c r="BC973" s="50"/>
      <c r="BD973" s="50"/>
    </row>
    <row r="974" spans="1:56">
      <c r="A974" s="85">
        <v>973</v>
      </c>
      <c r="B974" s="116">
        <v>0.32698374477802927</v>
      </c>
      <c r="C974" s="116">
        <v>0.2842732686755407</v>
      </c>
      <c r="D974" s="116">
        <v>3.2433103372054628E-2</v>
      </c>
      <c r="E974" s="116">
        <v>0.37063205987520709</v>
      </c>
      <c r="F974" s="116">
        <v>0.18150442546249068</v>
      </c>
      <c r="G974" s="116">
        <v>0.78426791623484915</v>
      </c>
      <c r="H974" s="116">
        <v>0.35498878585516347</v>
      </c>
      <c r="I974" s="116">
        <v>0.5997095160548771</v>
      </c>
      <c r="J974" s="116">
        <v>0.86481753402744821</v>
      </c>
      <c r="K974" s="94">
        <v>0.45833242818233222</v>
      </c>
      <c r="L974" s="95"/>
      <c r="M974" s="96">
        <v>973</v>
      </c>
      <c r="N974" s="119">
        <v>-0.44825733312257321</v>
      </c>
      <c r="O974" s="119">
        <v>-0.57019339216707021</v>
      </c>
      <c r="P974" s="119">
        <v>-1.8461790850277759</v>
      </c>
      <c r="Q974" s="119">
        <v>-0.33017978580665247</v>
      </c>
      <c r="R974" s="119">
        <v>-0.90964672043432815</v>
      </c>
      <c r="S974" s="119">
        <v>0.78668861984220706</v>
      </c>
      <c r="T974" s="119">
        <v>-0.37188621146703715</v>
      </c>
      <c r="U974" s="116">
        <v>0.25259529280146686</v>
      </c>
      <c r="V974" s="116">
        <v>1.1022225472641891</v>
      </c>
      <c r="W974" s="88">
        <v>-0.10463573694551079</v>
      </c>
      <c r="X974" s="50"/>
      <c r="Y974" s="89">
        <v>973</v>
      </c>
      <c r="Z974" s="116">
        <f>(幕後結果!$AB$2+幕後結果!$AB$4*幕後結果_最佳化!$N1975)*12/3</f>
        <v>-0.60482439478276917</v>
      </c>
      <c r="AA974" s="116">
        <f>(幕後結果!$AC$2+幕後結果!$AC$4*幕後結果_最佳化!$O1975)*12/3</f>
        <v>-2.2026336321376117</v>
      </c>
      <c r="AB974" s="116">
        <f>(幕後結果!$AD$2+幕後結果!$AD$4*幕後結果_最佳化!$P1975)*12/3</f>
        <v>-1.3292385012665688</v>
      </c>
      <c r="AC974" s="116">
        <f>(幕後結果!$AE$2+幕後結果!$AE$4*幕後結果_最佳化!$Q1975)*12/3</f>
        <v>8.7857634091672465E-2</v>
      </c>
      <c r="AD974" s="116">
        <f>(幕後結果!$AF$2+幕後結果!$AF$4*幕後結果_最佳化!$R1975)*12/3</f>
        <v>-0.94409626010594938</v>
      </c>
      <c r="AE974" s="116">
        <f>(幕後結果!$AG$2+幕後結果!$AG$4*幕後結果_最佳化!$S1975)*12/3</f>
        <v>5.1455999335443092E-2</v>
      </c>
      <c r="AF974" s="116">
        <f>(幕後結果!$AH$2+幕後結果!$AH$4*幕後結果_最佳化!$T1975)*12/3</f>
        <v>0.38179693539760268</v>
      </c>
      <c r="AG974" s="116">
        <f>(幕後結果!$AI$2+幕後結果!$AI$4*幕後結果_最佳化!$U1975)*12/3</f>
        <v>-0.85714464927161449</v>
      </c>
      <c r="AH974" s="116">
        <f>(幕後結果!$AJ$2+幕後結果!$AJ$4*幕後結果_最佳化!$V1975)*12/3</f>
        <v>0.27417997237059727</v>
      </c>
      <c r="AI974" s="90">
        <f>(幕後結果!$AK$2+幕後結果!$AK$4*幕後結果_最佳化!$W1975)*12/3</f>
        <v>-0.77055054422313418</v>
      </c>
      <c r="AJ974" s="50"/>
      <c r="AK974" s="50"/>
      <c r="AL974" s="50"/>
      <c r="AM974" s="98">
        <v>973</v>
      </c>
      <c r="AN974" s="116">
        <f t="shared" si="196"/>
        <v>0.14866972434805573</v>
      </c>
      <c r="AO974" s="116">
        <f t="shared" si="197"/>
        <v>4.2695563459630645E-2</v>
      </c>
      <c r="AP974" s="116">
        <f t="shared" si="198"/>
        <v>0.13860192162203419</v>
      </c>
      <c r="AQ974" s="116">
        <f t="shared" si="199"/>
        <v>7.2947487867433325E-2</v>
      </c>
      <c r="AR974" s="116">
        <f t="shared" si="200"/>
        <v>0.14829309380834887</v>
      </c>
      <c r="AS974" s="116">
        <f t="shared" si="201"/>
        <v>0.10582104948714366</v>
      </c>
      <c r="AT974" s="116">
        <f t="shared" si="202"/>
        <v>5.3735606741852855E-2</v>
      </c>
      <c r="AU974" s="116">
        <f t="shared" si="203"/>
        <v>0.11303309565100583</v>
      </c>
      <c r="AV974" s="116">
        <f t="shared" si="204"/>
        <v>2.4973346585873534E-2</v>
      </c>
      <c r="AW974" s="116">
        <f t="shared" si="205"/>
        <v>0.15122911042862119</v>
      </c>
      <c r="AX974" s="116">
        <f t="shared" si="206"/>
        <v>0.99999999999999989</v>
      </c>
      <c r="AY974" s="116">
        <f>SUMPRODUCT(AN974:AW974,幕後結果_最佳化!$Z$1005:$AI$1005)</f>
        <v>1.3522894491073412E-4</v>
      </c>
      <c r="AZ974" s="116">
        <f>(SUMPRODUCT(AN974:AW974,MMULT(AN974:AW974,幕後結果!$AB$9:$AK$18)))*252</f>
        <v>4.5915381723976564E-2</v>
      </c>
      <c r="BA974" s="116">
        <f t="shared" si="207"/>
        <v>0.21427874771889199</v>
      </c>
      <c r="BB974" s="92">
        <f t="shared" si="208"/>
        <v>-0.19957541991607827</v>
      </c>
      <c r="BC974" s="50"/>
      <c r="BD974" s="50"/>
    </row>
    <row r="975" spans="1:56">
      <c r="A975" s="85">
        <v>974</v>
      </c>
      <c r="B975" s="116">
        <v>0.64500375128860177</v>
      </c>
      <c r="C975" s="116">
        <v>8.6681188772341766E-3</v>
      </c>
      <c r="D975" s="116">
        <v>0.9146161387751468</v>
      </c>
      <c r="E975" s="116">
        <v>0.51350739489744046</v>
      </c>
      <c r="F975" s="116">
        <v>0.19149790093898189</v>
      </c>
      <c r="G975" s="116">
        <v>0.95020522334453816</v>
      </c>
      <c r="H975" s="116">
        <v>0.91019796274487774</v>
      </c>
      <c r="I975" s="116">
        <v>0.12671327511807062</v>
      </c>
      <c r="J975" s="116">
        <v>0.31936384460467893</v>
      </c>
      <c r="K975" s="94">
        <v>0.44348899428799382</v>
      </c>
      <c r="L975" s="95"/>
      <c r="M975" s="96">
        <v>974</v>
      </c>
      <c r="N975" s="119">
        <v>0.37186616560606278</v>
      </c>
      <c r="O975" s="119">
        <v>-2.3794979859616583</v>
      </c>
      <c r="P975" s="119">
        <v>1.3697411371286952</v>
      </c>
      <c r="Q975" s="119">
        <v>3.3864489506612735E-2</v>
      </c>
      <c r="R975" s="119">
        <v>-0.87238972888396871</v>
      </c>
      <c r="S975" s="119">
        <v>1.6468467310039374</v>
      </c>
      <c r="T975" s="119">
        <v>1.3419750840922886</v>
      </c>
      <c r="U975" s="116">
        <v>-1.142066087882907</v>
      </c>
      <c r="V975" s="116">
        <v>-0.46947844405204198</v>
      </c>
      <c r="W975" s="88">
        <v>-0.1421291562709763</v>
      </c>
      <c r="X975" s="50"/>
      <c r="Y975" s="89">
        <v>974</v>
      </c>
      <c r="Z975" s="116">
        <f>(幕後結果!$AB$2+幕後結果!$AB$4*幕後結果_最佳化!$N1976)*12/3</f>
        <v>0.41340026055986323</v>
      </c>
      <c r="AA975" s="116">
        <f>(幕後結果!$AC$2+幕後結果!$AC$4*幕後結果_最佳化!$O1976)*12/3</f>
        <v>-4.6247308201773309</v>
      </c>
      <c r="AB975" s="116">
        <f>(幕後結果!$AD$2+幕後結果!$AD$4*幕後結果_最佳化!$P1976)*12/3</f>
        <v>1.5188169202694362</v>
      </c>
      <c r="AC975" s="116">
        <f>(幕後結果!$AE$2+幕後結果!$AE$4*幕後結果_最佳化!$Q1976)*12/3</f>
        <v>0.84575614276393229</v>
      </c>
      <c r="AD975" s="116">
        <f>(幕後結果!$AF$2+幕後結果!$AF$4*幕後結果_最佳化!$R1976)*12/3</f>
        <v>-0.80644629076373142</v>
      </c>
      <c r="AE975" s="116">
        <f>(幕後結果!$AG$2+幕後結果!$AG$4*幕後結果_最佳化!$S1976)*12/3</f>
        <v>1.1864734677935476</v>
      </c>
      <c r="AF975" s="116">
        <f>(幕後結果!$AH$2+幕後結果!$AH$4*幕後結果_最佳化!$T1976)*12/3</f>
        <v>2.3518133708578191</v>
      </c>
      <c r="AG975" s="116">
        <f>(幕後結果!$AI$2+幕後結果!$AI$4*幕後結果_最佳化!$U1976)*12/3</f>
        <v>-1.9195853305993289</v>
      </c>
      <c r="AH975" s="116">
        <f>(幕後結果!$AJ$2+幕後結果!$AJ$4*幕後結果_最佳化!$V1976)*12/3</f>
        <v>-0.68920517433898409</v>
      </c>
      <c r="AI975" s="90">
        <f>(幕後結果!$AK$2+幕後結果!$AK$4*幕後結果_最佳化!$W1976)*12/3</f>
        <v>-0.72199766150607247</v>
      </c>
      <c r="AJ975" s="50"/>
      <c r="AK975" s="50"/>
      <c r="AL975" s="50"/>
      <c r="AM975" s="98">
        <v>974</v>
      </c>
      <c r="AN975" s="116">
        <f t="shared" si="196"/>
        <v>4.8263475442239783E-3</v>
      </c>
      <c r="AO975" s="116">
        <f t="shared" si="197"/>
        <v>0.20295840660538336</v>
      </c>
      <c r="AP975" s="116">
        <f t="shared" si="198"/>
        <v>0.15894528440047712</v>
      </c>
      <c r="AQ975" s="116">
        <f t="shared" si="199"/>
        <v>6.0132023820556789E-2</v>
      </c>
      <c r="AR975" s="116">
        <f t="shared" si="200"/>
        <v>0.19483862379190431</v>
      </c>
      <c r="AS975" s="116">
        <f t="shared" si="201"/>
        <v>9.6123578625397374E-2</v>
      </c>
      <c r="AT975" s="116">
        <f t="shared" si="202"/>
        <v>9.3724460576296603E-2</v>
      </c>
      <c r="AU975" s="116">
        <f t="shared" si="203"/>
        <v>9.6532600132324536E-3</v>
      </c>
      <c r="AV975" s="116">
        <f t="shared" si="204"/>
        <v>5.9637918683120891E-2</v>
      </c>
      <c r="AW975" s="116">
        <f t="shared" si="205"/>
        <v>0.11916009593940706</v>
      </c>
      <c r="AX975" s="116">
        <f t="shared" si="206"/>
        <v>0.99999999999999978</v>
      </c>
      <c r="AY975" s="116">
        <f>SUMPRODUCT(AN975:AW975,幕後結果_最佳化!$Z$1005:$AI$1005)</f>
        <v>-6.8703504365112467E-2</v>
      </c>
      <c r="AZ975" s="116">
        <f>(SUMPRODUCT(AN975:AW975,MMULT(AN975:AW975,幕後結果!$AB$9:$AK$18)))*252</f>
        <v>4.9068057557494105E-2</v>
      </c>
      <c r="BA975" s="116">
        <f t="shared" si="207"/>
        <v>0.22151310922266904</v>
      </c>
      <c r="BB975" s="92">
        <f t="shared" si="208"/>
        <v>-0.50382347463204347</v>
      </c>
      <c r="BC975" s="50"/>
      <c r="BD975" s="50"/>
    </row>
    <row r="976" spans="1:56">
      <c r="A976" s="85">
        <v>975</v>
      </c>
      <c r="B976" s="116">
        <v>0.755894375276005</v>
      </c>
      <c r="C976" s="116">
        <v>0.72995554892965275</v>
      </c>
      <c r="D976" s="116">
        <v>0.34949456371032395</v>
      </c>
      <c r="E976" s="116">
        <v>9.9808759190970431E-2</v>
      </c>
      <c r="F976" s="116">
        <v>0.1069103844834729</v>
      </c>
      <c r="G976" s="116">
        <v>0.54795217996417889</v>
      </c>
      <c r="H976" s="116">
        <v>0.12969148613820125</v>
      </c>
      <c r="I976" s="116">
        <v>0.42263749460489386</v>
      </c>
      <c r="J976" s="116">
        <v>1.9587933374847211E-3</v>
      </c>
      <c r="K976" s="94">
        <v>0.94526898340087118</v>
      </c>
      <c r="L976" s="95"/>
      <c r="M976" s="96">
        <v>975</v>
      </c>
      <c r="N976" s="119">
        <v>0.69315665016922889</v>
      </c>
      <c r="O976" s="119">
        <v>0.61267855931605364</v>
      </c>
      <c r="P976" s="119">
        <v>-0.38668539818624981</v>
      </c>
      <c r="Q976" s="119">
        <v>-1.2826420289356064</v>
      </c>
      <c r="R976" s="119">
        <v>-1.2431277294337226</v>
      </c>
      <c r="S976" s="119">
        <v>0.12048919292757583</v>
      </c>
      <c r="T976" s="119">
        <v>-1.1278507120559289</v>
      </c>
      <c r="U976" s="116">
        <v>-0.19515067883711196</v>
      </c>
      <c r="V976" s="116">
        <v>-2.8847226183456023</v>
      </c>
      <c r="W976" s="88">
        <v>1.6006158333313405</v>
      </c>
      <c r="X976" s="50"/>
      <c r="Y976" s="89">
        <v>975</v>
      </c>
      <c r="Z976" s="116">
        <f>(幕後結果!$AB$2+幕後結果!$AB$4*幕後結果_最佳化!$N1977)*12/3</f>
        <v>0.81229858918517672</v>
      </c>
      <c r="AA976" s="116">
        <f>(幕後結果!$AC$2+幕後結果!$AC$4*幕後結果_最佳化!$O1977)*12/3</f>
        <v>-0.47337798072126852</v>
      </c>
      <c r="AB976" s="116">
        <f>(幕後結果!$AD$2+幕後結果!$AD$4*幕後結果_最佳化!$P1977)*12/3</f>
        <v>0.39851350447062411</v>
      </c>
      <c r="AC976" s="116">
        <f>(幕後結果!$AE$2+幕後結果!$AE$4*幕後結果_最佳化!$Q1977)*12/3</f>
        <v>1.3886897586113056E-2</v>
      </c>
      <c r="AD976" s="116">
        <f>(幕後結果!$AF$2+幕後結果!$AF$4*幕後結果_最佳化!$R1977)*12/3</f>
        <v>-1.0194048548995158</v>
      </c>
      <c r="AE976" s="116">
        <f>(幕後結果!$AG$2+幕後結果!$AG$4*幕後結果_最佳化!$S1977)*12/3</f>
        <v>-0.17468399879921637</v>
      </c>
      <c r="AF976" s="116">
        <f>(幕後結果!$AH$2+幕後結果!$AH$4*幕後結果_最佳化!$T1977)*12/3</f>
        <v>9.3981799451987813E-2</v>
      </c>
      <c r="AG976" s="116">
        <f>(幕後結果!$AI$2+幕後結果!$AI$4*幕後結果_最佳化!$U1977)*12/3</f>
        <v>-0.94042709770458544</v>
      </c>
      <c r="AH976" s="116">
        <f>(幕後結果!$AJ$2+幕後結果!$AJ$4*幕後結果_最佳化!$V1977)*12/3</f>
        <v>-1.9529895345232651</v>
      </c>
      <c r="AI976" s="90">
        <f>(幕後結果!$AK$2+幕後結果!$AK$4*幕後結果_最佳化!$W1977)*12/3</f>
        <v>1.8578707066910005E-2</v>
      </c>
      <c r="AJ976" s="50"/>
      <c r="AK976" s="50"/>
      <c r="AL976" s="50"/>
      <c r="AM976" s="98">
        <v>975</v>
      </c>
      <c r="AN976" s="116">
        <f t="shared" si="196"/>
        <v>7.4518753232091825E-2</v>
      </c>
      <c r="AO976" s="116">
        <f t="shared" si="197"/>
        <v>3.0043293424034421E-2</v>
      </c>
      <c r="AP976" s="116">
        <f t="shared" si="198"/>
        <v>9.7376028111100327E-2</v>
      </c>
      <c r="AQ976" s="116">
        <f t="shared" si="199"/>
        <v>4.9268707587606569E-2</v>
      </c>
      <c r="AR976" s="116">
        <f t="shared" si="200"/>
        <v>5.4435591304858547E-2</v>
      </c>
      <c r="AS976" s="116">
        <f t="shared" si="201"/>
        <v>0.10993026162374293</v>
      </c>
      <c r="AT976" s="116">
        <f t="shared" si="202"/>
        <v>8.6294386508387805E-2</v>
      </c>
      <c r="AU976" s="116">
        <f t="shared" si="203"/>
        <v>0.16059783278030693</v>
      </c>
      <c r="AV976" s="116">
        <f t="shared" si="204"/>
        <v>0.14251039833359788</v>
      </c>
      <c r="AW976" s="116">
        <f t="shared" si="205"/>
        <v>0.19502474709427287</v>
      </c>
      <c r="AX976" s="116">
        <f t="shared" si="206"/>
        <v>1</v>
      </c>
      <c r="AY976" s="116">
        <f>SUMPRODUCT(AN976:AW976,幕後結果_最佳化!$Z$1005:$AI$1005)</f>
        <v>-1.8128653173453135E-2</v>
      </c>
      <c r="AZ976" s="116">
        <f>(SUMPRODUCT(AN976:AW976,MMULT(AN976:AW976,幕後結果!$AB$9:$AK$18)))*252</f>
        <v>4.5991675561117454E-2</v>
      </c>
      <c r="BA976" s="116">
        <f t="shared" si="207"/>
        <v>0.2144566985690059</v>
      </c>
      <c r="BB976" s="92">
        <f t="shared" si="208"/>
        <v>-0.28457331284439175</v>
      </c>
      <c r="BC976" s="50"/>
      <c r="BD976" s="50"/>
    </row>
    <row r="977" spans="1:56">
      <c r="A977" s="85">
        <v>976</v>
      </c>
      <c r="B977" s="116">
        <v>0.67367680502113014</v>
      </c>
      <c r="C977" s="116">
        <v>0.25488208911847088</v>
      </c>
      <c r="D977" s="116">
        <v>0.51664622185775255</v>
      </c>
      <c r="E977" s="116">
        <v>0.97700212558524124</v>
      </c>
      <c r="F977" s="116">
        <v>0.23893621090079753</v>
      </c>
      <c r="G977" s="116">
        <v>0.55581057599146177</v>
      </c>
      <c r="H977" s="116">
        <v>0.80130070363810746</v>
      </c>
      <c r="I977" s="116">
        <v>4.0311693124754244E-2</v>
      </c>
      <c r="J977" s="116">
        <v>0.27047894097872893</v>
      </c>
      <c r="K977" s="94">
        <v>0.65251012674902675</v>
      </c>
      <c r="L977" s="95"/>
      <c r="M977" s="96">
        <v>976</v>
      </c>
      <c r="N977" s="119">
        <v>0.45008883094059465</v>
      </c>
      <c r="O977" s="119">
        <v>-0.65920493515817125</v>
      </c>
      <c r="P977" s="119">
        <v>4.1738005567817649E-2</v>
      </c>
      <c r="Q977" s="119">
        <v>1.9954323203173585</v>
      </c>
      <c r="R977" s="119">
        <v>-0.70972865048888967</v>
      </c>
      <c r="S977" s="119">
        <v>0.14035583868001844</v>
      </c>
      <c r="T977" s="119">
        <v>0.84627635947370561</v>
      </c>
      <c r="U977" s="116">
        <v>-1.7470804373788518</v>
      </c>
      <c r="V977" s="116">
        <v>-0.61136513016844118</v>
      </c>
      <c r="W977" s="88">
        <v>0.39210620021682968</v>
      </c>
      <c r="X977" s="50"/>
      <c r="Y977" s="89">
        <v>976</v>
      </c>
      <c r="Z977" s="116">
        <f>(幕後結果!$AB$2+幕後結果!$AB$4*幕後結果_最佳化!$N1978)*12/3</f>
        <v>0.5105176417514854</v>
      </c>
      <c r="AA977" s="116">
        <f>(幕後結果!$AC$2+幕後結果!$AC$4*幕後結果_最佳化!$O1978)*12/3</f>
        <v>-2.2472451570714949</v>
      </c>
      <c r="AB977" s="116">
        <f>(幕後結果!$AD$2+幕後結果!$AD$4*幕後結果_最佳化!$P1978)*12/3</f>
        <v>0.56711893258073987</v>
      </c>
      <c r="AC977" s="116">
        <f>(幕後結果!$AE$2+幕後結果!$AE$4*幕後結果_最佳化!$Q1978)*12/3</f>
        <v>2.257445470392021</v>
      </c>
      <c r="AD977" s="116">
        <f>(幕後結果!$AF$2+幕後結果!$AF$4*幕後結果_最佳化!$R1978)*12/3</f>
        <v>-0.47710754996827437</v>
      </c>
      <c r="AE977" s="116">
        <f>(幕後結果!$AG$2+幕後結果!$AG$4*幕後結果_最佳化!$S1978)*12/3</f>
        <v>1.3979872453156676</v>
      </c>
      <c r="AF977" s="116">
        <f>(幕後結果!$AH$2+幕後結果!$AH$4*幕後結果_最佳化!$T1978)*12/3</f>
        <v>1.7060560571534396</v>
      </c>
      <c r="AG977" s="116">
        <f>(幕後結果!$AI$2+幕後結果!$AI$4*幕後結果_最佳化!$U1978)*12/3</f>
        <v>-2.7383111629578263</v>
      </c>
      <c r="AH977" s="116">
        <f>(幕後結果!$AJ$2+幕後結果!$AJ$4*幕後結果_最佳化!$V1978)*12/3</f>
        <v>-0.45771760761302804</v>
      </c>
      <c r="AI977" s="90">
        <f>(幕後結果!$AK$2+幕後結果!$AK$4*幕後結果_最佳化!$W1978)*12/3</f>
        <v>-0.27086981052434989</v>
      </c>
      <c r="AJ977" s="50"/>
      <c r="AK977" s="50"/>
      <c r="AL977" s="50"/>
      <c r="AM977" s="98">
        <v>976</v>
      </c>
      <c r="AN977" s="116">
        <f t="shared" si="196"/>
        <v>0.14240161623739203</v>
      </c>
      <c r="AO977" s="116">
        <f t="shared" si="197"/>
        <v>0.17255008445593337</v>
      </c>
      <c r="AP977" s="116">
        <f t="shared" si="198"/>
        <v>0.16538225255840991</v>
      </c>
      <c r="AQ977" s="116">
        <f t="shared" si="199"/>
        <v>0.12779786463717394</v>
      </c>
      <c r="AR977" s="116">
        <f t="shared" si="200"/>
        <v>2.3659812159314952E-2</v>
      </c>
      <c r="AS977" s="116">
        <f t="shared" si="201"/>
        <v>2.4534332601659124E-2</v>
      </c>
      <c r="AT977" s="116">
        <f t="shared" si="202"/>
        <v>0.15410387510957599</v>
      </c>
      <c r="AU977" s="116">
        <f t="shared" si="203"/>
        <v>1.9314092208953443E-2</v>
      </c>
      <c r="AV977" s="116">
        <f t="shared" si="204"/>
        <v>0.10468631861850505</v>
      </c>
      <c r="AW977" s="116">
        <f t="shared" si="205"/>
        <v>6.5569751413082134E-2</v>
      </c>
      <c r="AX977" s="116">
        <f t="shared" si="206"/>
        <v>1</v>
      </c>
      <c r="AY977" s="116">
        <f>SUMPRODUCT(AN977:AW977,幕後結果_最佳化!$Z$1005:$AI$1005)</f>
        <v>0.1096971143315966</v>
      </c>
      <c r="AZ977" s="116">
        <f>(SUMPRODUCT(AN977:AW977,MMULT(AN977:AW977,幕後結果!$AB$9:$AK$18)))*252</f>
        <v>5.3580457416501845E-2</v>
      </c>
      <c r="BA977" s="116">
        <f t="shared" si="207"/>
        <v>0.23147452865596649</v>
      </c>
      <c r="BB977" s="92">
        <f t="shared" si="208"/>
        <v>0.28857220152665314</v>
      </c>
      <c r="BC977" s="50"/>
      <c r="BD977" s="50"/>
    </row>
    <row r="978" spans="1:56">
      <c r="A978" s="85">
        <v>977</v>
      </c>
      <c r="B978" s="116">
        <v>0.58529157210282001</v>
      </c>
      <c r="C978" s="116">
        <v>0.6515184729563841</v>
      </c>
      <c r="D978" s="116">
        <v>0.17071489138662121</v>
      </c>
      <c r="E978" s="116">
        <v>0.97796205599979857</v>
      </c>
      <c r="F978" s="116">
        <v>0.16374205593970159</v>
      </c>
      <c r="G978" s="116">
        <v>0.99401477076845768</v>
      </c>
      <c r="H978" s="116">
        <v>0.82335992889358844</v>
      </c>
      <c r="I978" s="116">
        <v>0.95224937145327004</v>
      </c>
      <c r="J978" s="116">
        <v>0.18673043293677072</v>
      </c>
      <c r="K978" s="94">
        <v>0.25280218576075963</v>
      </c>
      <c r="L978" s="95"/>
      <c r="M978" s="96">
        <v>977</v>
      </c>
      <c r="N978" s="119">
        <v>0.2154495318366432</v>
      </c>
      <c r="O978" s="119">
        <v>0.38942327929752235</v>
      </c>
      <c r="P978" s="119">
        <v>-0.95134399032465278</v>
      </c>
      <c r="Q978" s="119">
        <v>2.0133683944520295</v>
      </c>
      <c r="R978" s="119">
        <v>-0.97919404210988248</v>
      </c>
      <c r="S978" s="119">
        <v>2.5130139993973617</v>
      </c>
      <c r="T978" s="119">
        <v>0.92824568351856906</v>
      </c>
      <c r="U978" s="116">
        <v>1.6670661247974023</v>
      </c>
      <c r="V978" s="116">
        <v>-0.89000934943063448</v>
      </c>
      <c r="W978" s="88">
        <v>-0.66569765684247584</v>
      </c>
      <c r="X978" s="50"/>
      <c r="Y978" s="89">
        <v>977</v>
      </c>
      <c r="Z978" s="116">
        <f>(幕後結果!$AB$2+幕後結果!$AB$4*幕後結果_最佳化!$N1979)*12/3</f>
        <v>0.21920112682376156</v>
      </c>
      <c r="AA978" s="116">
        <f>(幕後結果!$AC$2+幕後結果!$AC$4*幕後結果_最佳化!$O1979)*12/3</f>
        <v>-0.82254565629244769</v>
      </c>
      <c r="AB978" s="116">
        <f>(幕後結果!$AD$2+幕後結果!$AD$4*幕後結果_最佳化!$P1979)*12/3</f>
        <v>-0.25700114770518478</v>
      </c>
      <c r="AC978" s="116">
        <f>(幕後結果!$AE$2+幕後結果!$AE$4*幕後結果_最佳化!$Q1979)*12/3</f>
        <v>2.2038068158872575</v>
      </c>
      <c r="AD978" s="116">
        <f>(幕後結果!$AF$2+幕後結果!$AF$4*幕後結果_最佳化!$R1979)*12/3</f>
        <v>-0.62914733839080372</v>
      </c>
      <c r="AE978" s="116">
        <f>(幕後結果!$AG$2+幕後結果!$AG$4*幕後結果_最佳化!$S1979)*12/3</f>
        <v>3.1489682502254195</v>
      </c>
      <c r="AF978" s="116">
        <f>(幕後結果!$AH$2+幕後結果!$AH$4*幕後結果_最佳化!$T1979)*12/3</f>
        <v>1.4736476789696453</v>
      </c>
      <c r="AG978" s="116">
        <f>(幕後結果!$AI$2+幕後結果!$AI$4*幕後結果_最佳化!$U1979)*12/3</f>
        <v>1.0949783353558271</v>
      </c>
      <c r="AH978" s="116">
        <f>(幕後結果!$AJ$2+幕後結果!$AJ$4*幕後結果_最佳化!$V1979)*12/3</f>
        <v>-9.9480112437769955E-2</v>
      </c>
      <c r="AI978" s="90">
        <f>(幕後結果!$AK$2+幕後結果!$AK$4*幕後結果_最佳化!$W1979)*12/3</f>
        <v>-0.42396074671804679</v>
      </c>
      <c r="AJ978" s="50"/>
      <c r="AK978" s="50"/>
      <c r="AL978" s="50"/>
      <c r="AM978" s="98">
        <v>977</v>
      </c>
      <c r="AN978" s="116">
        <f t="shared" si="196"/>
        <v>7.1985484726954582E-2</v>
      </c>
      <c r="AO978" s="116">
        <f t="shared" si="197"/>
        <v>0.10668967196731188</v>
      </c>
      <c r="AP978" s="116">
        <f t="shared" si="198"/>
        <v>0.10106953976393566</v>
      </c>
      <c r="AQ978" s="116">
        <f t="shared" si="199"/>
        <v>0.12537843566332477</v>
      </c>
      <c r="AR978" s="116">
        <f t="shared" si="200"/>
        <v>0.11914082876381268</v>
      </c>
      <c r="AS978" s="116">
        <f t="shared" si="201"/>
        <v>7.9632671374995509E-2</v>
      </c>
      <c r="AT978" s="116">
        <f t="shared" si="202"/>
        <v>0.11621408431036853</v>
      </c>
      <c r="AU978" s="116">
        <f t="shared" si="203"/>
        <v>5.7771023286531914E-2</v>
      </c>
      <c r="AV978" s="116">
        <f t="shared" si="204"/>
        <v>0.12439740884069543</v>
      </c>
      <c r="AW978" s="116">
        <f t="shared" si="205"/>
        <v>9.7720851302068992E-2</v>
      </c>
      <c r="AX978" s="116">
        <f t="shared" si="206"/>
        <v>1</v>
      </c>
      <c r="AY978" s="116">
        <f>SUMPRODUCT(AN978:AW978,幕後結果_最佳化!$Z$1005:$AI$1005)</f>
        <v>9.3953508811374487E-2</v>
      </c>
      <c r="AZ978" s="116">
        <f>(SUMPRODUCT(AN978:AW978,MMULT(AN978:AW978,幕後結果!$AB$9:$AK$18)))*252</f>
        <v>4.1799573980010704E-2</v>
      </c>
      <c r="BA978" s="116">
        <f t="shared" si="207"/>
        <v>0.20444944113401411</v>
      </c>
      <c r="BB978" s="92">
        <f t="shared" si="208"/>
        <v>0.24971214657373181</v>
      </c>
      <c r="BC978" s="50"/>
      <c r="BD978" s="50"/>
    </row>
    <row r="979" spans="1:56">
      <c r="A979" s="85">
        <v>978</v>
      </c>
      <c r="B979" s="116">
        <v>0.46718152160101467</v>
      </c>
      <c r="C979" s="116">
        <v>0.70420655191045922</v>
      </c>
      <c r="D979" s="116">
        <v>0.30679443949748153</v>
      </c>
      <c r="E979" s="116">
        <v>0.81889321003651849</v>
      </c>
      <c r="F979" s="116">
        <v>0.3965187582962808</v>
      </c>
      <c r="G979" s="116">
        <v>0.83768628368337161</v>
      </c>
      <c r="H979" s="116">
        <v>0.94266697855446568</v>
      </c>
      <c r="I979" s="116">
        <v>8.1355188137911538E-2</v>
      </c>
      <c r="J979" s="116">
        <v>0.6180148541656354</v>
      </c>
      <c r="K979" s="94">
        <v>0.47454918455103834</v>
      </c>
      <c r="L979" s="95"/>
      <c r="M979" s="96">
        <v>978</v>
      </c>
      <c r="N979" s="119">
        <v>-8.2356730462615033E-2</v>
      </c>
      <c r="O979" s="119">
        <v>0.53653783271638422</v>
      </c>
      <c r="P979" s="119">
        <v>-0.50495722630480366</v>
      </c>
      <c r="Q979" s="119">
        <v>0.91115524792073022</v>
      </c>
      <c r="R979" s="119">
        <v>-0.26236829116715654</v>
      </c>
      <c r="S979" s="119">
        <v>0.98499315623379013</v>
      </c>
      <c r="T979" s="119">
        <v>1.5775629794303818</v>
      </c>
      <c r="U979" s="116">
        <v>-1.3960136779996093</v>
      </c>
      <c r="V979" s="116">
        <v>0.30027120999041557</v>
      </c>
      <c r="W979" s="88">
        <v>-6.3839069030002846E-2</v>
      </c>
      <c r="X979" s="50"/>
      <c r="Y979" s="89">
        <v>978</v>
      </c>
      <c r="Z979" s="116">
        <f>(幕後結果!$AB$2+幕後結果!$AB$4*幕後結果_最佳化!$N1980)*12/3</f>
        <v>-0.15054035632922189</v>
      </c>
      <c r="AA979" s="116">
        <f>(幕後結果!$AC$2+幕後結果!$AC$4*幕後結果_最佳化!$O1980)*12/3</f>
        <v>-0.64568599201491983</v>
      </c>
      <c r="AB979" s="116">
        <f>(幕後結果!$AD$2+幕後結果!$AD$4*幕後結果_最佳化!$P1980)*12/3</f>
        <v>5.4793449053105514E-2</v>
      </c>
      <c r="AC979" s="116">
        <f>(幕後結果!$AE$2+幕後結果!$AE$4*幕後結果_最佳化!$Q1980)*12/3</f>
        <v>1.5174786116560572</v>
      </c>
      <c r="AD979" s="116">
        <f>(幕後結果!$AF$2+幕後結果!$AF$4*幕後結果_最佳化!$R1980)*12/3</f>
        <v>-0.16763159368806946</v>
      </c>
      <c r="AE979" s="116">
        <f>(幕後結果!$AG$2+幕後結果!$AG$4*幕後結果_最佳化!$S1980)*12/3</f>
        <v>1.5536744148081454</v>
      </c>
      <c r="AF979" s="116">
        <f>(幕後結果!$AH$2+幕後結果!$AH$4*幕後結果_最佳化!$T1980)*12/3</f>
        <v>2.3786770792289058</v>
      </c>
      <c r="AG979" s="116">
        <f>(幕後結果!$AI$2+幕後結果!$AI$4*幕後結果_最佳化!$U1980)*12/3</f>
        <v>-2.5222149672017729</v>
      </c>
      <c r="AH979" s="116">
        <f>(幕後結果!$AJ$2+幕後結果!$AJ$4*幕後結果_最佳化!$V1980)*12/3</f>
        <v>0.57323600829934562</v>
      </c>
      <c r="AI979" s="90">
        <f>(幕後結果!$AK$2+幕後結果!$AK$4*幕後結果_最佳化!$W1980)*12/3</f>
        <v>-0.26681494850340826</v>
      </c>
      <c r="AJ979" s="50"/>
      <c r="AK979" s="50"/>
      <c r="AL979" s="50"/>
      <c r="AM979" s="98">
        <v>978</v>
      </c>
      <c r="AN979" s="116">
        <f t="shared" si="196"/>
        <v>0.16430586133541444</v>
      </c>
      <c r="AO979" s="116">
        <f t="shared" si="197"/>
        <v>3.8941999866569883E-2</v>
      </c>
      <c r="AP979" s="116">
        <f t="shared" si="198"/>
        <v>0.11670423832223759</v>
      </c>
      <c r="AQ979" s="116">
        <f t="shared" si="199"/>
        <v>5.7451476983992923E-2</v>
      </c>
      <c r="AR979" s="116">
        <f t="shared" si="200"/>
        <v>0.14540233717167564</v>
      </c>
      <c r="AS979" s="116">
        <f t="shared" si="201"/>
        <v>0.10143728834600722</v>
      </c>
      <c r="AT979" s="116">
        <f t="shared" si="202"/>
        <v>0.16836947207543043</v>
      </c>
      <c r="AU979" s="116">
        <f t="shared" si="203"/>
        <v>2.018096305373011E-2</v>
      </c>
      <c r="AV979" s="116">
        <f t="shared" si="204"/>
        <v>9.6185102339210723E-2</v>
      </c>
      <c r="AW979" s="116">
        <f t="shared" si="205"/>
        <v>9.1021260505731075E-2</v>
      </c>
      <c r="AX979" s="116">
        <f t="shared" si="206"/>
        <v>1</v>
      </c>
      <c r="AY979" s="116">
        <f>SUMPRODUCT(AN979:AW979,幕後結果_最佳化!$Z$1005:$AI$1005)</f>
        <v>0.22571610225795513</v>
      </c>
      <c r="AZ979" s="116">
        <f>(SUMPRODUCT(AN979:AW979,MMULT(AN979:AW979,幕後結果!$AB$9:$AK$18)))*252</f>
        <v>4.5387909075168237E-2</v>
      </c>
      <c r="BA979" s="116">
        <f t="shared" si="207"/>
        <v>0.21304438287635805</v>
      </c>
      <c r="BB979" s="92">
        <f t="shared" si="208"/>
        <v>0.8581127546744749</v>
      </c>
      <c r="BC979" s="50"/>
      <c r="BD979" s="50"/>
    </row>
    <row r="980" spans="1:56">
      <c r="A980" s="85">
        <v>979</v>
      </c>
      <c r="B980" s="116">
        <v>0.90613108880884141</v>
      </c>
      <c r="C980" s="116">
        <v>0.91480902564134214</v>
      </c>
      <c r="D980" s="116">
        <v>0.48154246944379642</v>
      </c>
      <c r="E980" s="116">
        <v>0.87594649865124552</v>
      </c>
      <c r="F980" s="116">
        <v>0.72925585367819701</v>
      </c>
      <c r="G980" s="116">
        <v>0.98795048270985575</v>
      </c>
      <c r="H980" s="116">
        <v>4.7657234304208762E-2</v>
      </c>
      <c r="I980" s="116">
        <v>0.68083698289680505</v>
      </c>
      <c r="J980" s="116">
        <v>0.65608828459653834</v>
      </c>
      <c r="K980" s="94">
        <v>0.37798519264284836</v>
      </c>
      <c r="L980" s="95"/>
      <c r="M980" s="96">
        <v>979</v>
      </c>
      <c r="N980" s="119">
        <v>1.3173007844564606</v>
      </c>
      <c r="O980" s="119">
        <v>1.3709775686283061</v>
      </c>
      <c r="P980" s="119">
        <v>-4.6282686254607783E-2</v>
      </c>
      <c r="Q980" s="119">
        <v>1.1549595223384552</v>
      </c>
      <c r="R980" s="119">
        <v>0.61056395325289559</v>
      </c>
      <c r="S980" s="119">
        <v>2.2555466979965404</v>
      </c>
      <c r="T980" s="119">
        <v>-1.6680063380455441</v>
      </c>
      <c r="U980" s="116">
        <v>0.47004056772153907</v>
      </c>
      <c r="V980" s="116">
        <v>0.4018105859620314</v>
      </c>
      <c r="W980" s="88">
        <v>-0.31077669817322867</v>
      </c>
      <c r="X980" s="50"/>
      <c r="Y980" s="89">
        <v>979</v>
      </c>
      <c r="Z980" s="116">
        <f>(幕後結果!$AB$2+幕後結果!$AB$4*幕後結果_最佳化!$N1981)*12/3</f>
        <v>1.5872049868239835</v>
      </c>
      <c r="AA980" s="116">
        <f>(幕後結果!$AC$2+幕後結果!$AC$4*幕後結果_最佳化!$O1981)*12/3</f>
        <v>0.62584216426745809</v>
      </c>
      <c r="AB980" s="116">
        <f>(幕後結果!$AD$2+幕後結果!$AD$4*幕後結果_最佳化!$P1981)*12/3</f>
        <v>0.95828040247878166</v>
      </c>
      <c r="AC980" s="116">
        <f>(幕後結果!$AE$2+幕後結果!$AE$4*幕後結果_最佳化!$Q1981)*12/3</f>
        <v>2.0301493435514146</v>
      </c>
      <c r="AD980" s="116">
        <f>(幕後結果!$AF$2+幕後結果!$AF$4*幕後結果_最佳化!$R1981)*12/3</f>
        <v>0.52233771260966955</v>
      </c>
      <c r="AE980" s="116">
        <f>(幕後結果!$AG$2+幕後結果!$AG$4*幕後結果_最佳化!$S1981)*12/3</f>
        <v>3.2976183572112556</v>
      </c>
      <c r="AF980" s="116">
        <f>(幕後結果!$AH$2+幕後結果!$AH$4*幕後結果_最佳化!$T1981)*12/3</f>
        <v>-0.15349696104067934</v>
      </c>
      <c r="AG980" s="116">
        <f>(幕後結果!$AI$2+幕後結果!$AI$4*幕後結果_最佳化!$U1981)*12/3</f>
        <v>0.46826425402013605</v>
      </c>
      <c r="AH980" s="116">
        <f>(幕後結果!$AJ$2+幕後結果!$AJ$4*幕後結果_最佳化!$V1981)*12/3</f>
        <v>0.88559904830536418</v>
      </c>
      <c r="AI980" s="90">
        <f>(幕後結果!$AK$2+幕後結果!$AK$4*幕後結果_最佳化!$W1981)*12/3</f>
        <v>0.19941419323062673</v>
      </c>
      <c r="AJ980" s="50"/>
      <c r="AK980" s="50"/>
      <c r="AL980" s="50"/>
      <c r="AM980" s="98">
        <v>979</v>
      </c>
      <c r="AN980" s="116">
        <f t="shared" si="196"/>
        <v>9.002528559765495E-2</v>
      </c>
      <c r="AO980" s="116">
        <f t="shared" si="197"/>
        <v>0.17853777840171073</v>
      </c>
      <c r="AP980" s="116">
        <f t="shared" si="198"/>
        <v>0.13455800595747006</v>
      </c>
      <c r="AQ980" s="116">
        <f t="shared" si="199"/>
        <v>0.22522396739445216</v>
      </c>
      <c r="AR980" s="116">
        <f t="shared" si="200"/>
        <v>0.1065366053088655</v>
      </c>
      <c r="AS980" s="116">
        <f t="shared" si="201"/>
        <v>3.2551248086317187E-2</v>
      </c>
      <c r="AT980" s="116">
        <f t="shared" si="202"/>
        <v>6.2508520364313147E-2</v>
      </c>
      <c r="AU980" s="116">
        <f t="shared" si="203"/>
        <v>5.4563444336244986E-2</v>
      </c>
      <c r="AV980" s="116">
        <f t="shared" si="204"/>
        <v>1.1291796575198056E-3</v>
      </c>
      <c r="AW980" s="116">
        <f t="shared" si="205"/>
        <v>0.11436596489545153</v>
      </c>
      <c r="AX980" s="116">
        <f t="shared" si="206"/>
        <v>1</v>
      </c>
      <c r="AY980" s="116">
        <f>SUMPRODUCT(AN980:AW980,幕後結果_最佳化!$Z$1005:$AI$1005)</f>
        <v>3.7104961384250637E-3</v>
      </c>
      <c r="AZ980" s="116">
        <f>(SUMPRODUCT(AN980:AW980,MMULT(AN980:AW980,幕後結果!$AB$9:$AK$18)))*252</f>
        <v>4.6990173704914706E-2</v>
      </c>
      <c r="BA980" s="116">
        <f t="shared" si="207"/>
        <v>0.21677217004245428</v>
      </c>
      <c r="BB980" s="92">
        <f t="shared" si="208"/>
        <v>-0.18078660122237911</v>
      </c>
      <c r="BC980" s="50"/>
      <c r="BD980" s="50"/>
    </row>
    <row r="981" spans="1:56">
      <c r="A981" s="85">
        <v>980</v>
      </c>
      <c r="B981" s="116">
        <v>0.895409742656603</v>
      </c>
      <c r="C981" s="116">
        <v>0.52412518426848731</v>
      </c>
      <c r="D981" s="116">
        <v>0.71857672126669181</v>
      </c>
      <c r="E981" s="116">
        <v>0.97676566756769478</v>
      </c>
      <c r="F981" s="116">
        <v>0.98248457771443842</v>
      </c>
      <c r="G981" s="116">
        <v>0.50282427494616311</v>
      </c>
      <c r="H981" s="116">
        <v>0.73372801259653442</v>
      </c>
      <c r="I981" s="116">
        <v>0.10736140699842234</v>
      </c>
      <c r="J981" s="116">
        <v>0.33894192453527205</v>
      </c>
      <c r="K981" s="94">
        <v>0.31435923622294903</v>
      </c>
      <c r="L981" s="95"/>
      <c r="M981" s="96">
        <v>980</v>
      </c>
      <c r="N981" s="119">
        <v>1.2558219963507886</v>
      </c>
      <c r="O981" s="119">
        <v>6.050977415857843E-2</v>
      </c>
      <c r="P981" s="119">
        <v>0.5786185912155285</v>
      </c>
      <c r="Q981" s="119">
        <v>1.9911111867859252</v>
      </c>
      <c r="R981" s="119">
        <v>2.108001674722046</v>
      </c>
      <c r="S981" s="119">
        <v>7.0794665707233865E-3</v>
      </c>
      <c r="T981" s="119">
        <v>0.62412731767429774</v>
      </c>
      <c r="U981" s="116">
        <v>-1.2406831699102767</v>
      </c>
      <c r="V981" s="116">
        <v>-0.4153525336555341</v>
      </c>
      <c r="W981" s="88">
        <v>-0.48353139670970635</v>
      </c>
      <c r="X981" s="50"/>
      <c r="Y981" s="89">
        <v>980</v>
      </c>
      <c r="Z981" s="116">
        <f>(幕後結果!$AB$2+幕後結果!$AB$4*幕後結果_最佳化!$N1982)*12/3</f>
        <v>1.5108759730512744</v>
      </c>
      <c r="AA981" s="116">
        <f>(幕後結果!$AC$2+幕後結果!$AC$4*幕後結果_最佳化!$O1982)*12/3</f>
        <v>-1.1854196149805007</v>
      </c>
      <c r="AB981" s="116">
        <f>(幕後結果!$AD$2+幕後結果!$AD$4*幕後結果_最佳化!$P1982)*12/3</f>
        <v>1.347797301629627</v>
      </c>
      <c r="AC981" s="116">
        <f>(幕後結果!$AE$2+幕後結果!$AE$4*幕後結果_最佳化!$Q1982)*12/3</f>
        <v>2.5533961272477588</v>
      </c>
      <c r="AD981" s="116">
        <f>(幕後結果!$AF$2+幕後結果!$AF$4*幕後結果_最佳化!$R1982)*12/3</f>
        <v>1.5180097455528927</v>
      </c>
      <c r="AE981" s="116">
        <f>(幕後結果!$AG$2+幕後結果!$AG$4*幕後結果_最佳化!$S1982)*12/3</f>
        <v>2.0290171876265743</v>
      </c>
      <c r="AF981" s="116">
        <f>(幕後結果!$AH$2+幕後結果!$AH$4*幕後結果_最佳化!$T1982)*12/3</f>
        <v>2.3695518553306592</v>
      </c>
      <c r="AG981" s="116">
        <f>(幕後結果!$AI$2+幕後結果!$AI$4*幕後結果_最佳化!$U1982)*12/3</f>
        <v>-1.3154224321080066</v>
      </c>
      <c r="AH981" s="116">
        <f>(幕後結果!$AJ$2+幕後結果!$AJ$4*幕後結果_最佳化!$V1982)*12/3</f>
        <v>0.37707089385804354</v>
      </c>
      <c r="AI981" s="90">
        <f>(幕後結果!$AK$2+幕後結果!$AK$4*幕後結果_最佳化!$W1982)*12/3</f>
        <v>0.13283915320362244</v>
      </c>
      <c r="AJ981" s="50"/>
      <c r="AK981" s="50"/>
      <c r="AL981" s="50"/>
      <c r="AM981" s="98">
        <v>980</v>
      </c>
      <c r="AN981" s="116">
        <f t="shared" si="196"/>
        <v>6.3798921904270389E-2</v>
      </c>
      <c r="AO981" s="116">
        <f t="shared" si="197"/>
        <v>7.9415214881589466E-2</v>
      </c>
      <c r="AP981" s="116">
        <f t="shared" si="198"/>
        <v>0.17529158332169492</v>
      </c>
      <c r="AQ981" s="116">
        <f t="shared" si="199"/>
        <v>7.5277800032268971E-2</v>
      </c>
      <c r="AR981" s="116">
        <f t="shared" si="200"/>
        <v>4.5578811463719657E-2</v>
      </c>
      <c r="AS981" s="116">
        <f t="shared" si="201"/>
        <v>4.9128976428759047E-2</v>
      </c>
      <c r="AT981" s="116">
        <f t="shared" si="202"/>
        <v>0.18218435501952998</v>
      </c>
      <c r="AU981" s="116">
        <f t="shared" si="203"/>
        <v>4.2705937413512328E-2</v>
      </c>
      <c r="AV981" s="116">
        <f t="shared" si="204"/>
        <v>0.15386512144539985</v>
      </c>
      <c r="AW981" s="116">
        <f t="shared" si="205"/>
        <v>0.13275327808925538</v>
      </c>
      <c r="AX981" s="116">
        <f t="shared" si="206"/>
        <v>1</v>
      </c>
      <c r="AY981" s="116">
        <f>SUMPRODUCT(AN981:AW981,幕後結果_最佳化!$Z$1005:$AI$1005)</f>
        <v>0.19206167724493256</v>
      </c>
      <c r="AZ981" s="116">
        <f>(SUMPRODUCT(AN981:AW981,MMULT(AN981:AW981,幕後結果!$AB$9:$AK$18)))*252</f>
        <v>4.437261511381297E-2</v>
      </c>
      <c r="BA981" s="116">
        <f t="shared" si="207"/>
        <v>0.21064808357498288</v>
      </c>
      <c r="BB981" s="92">
        <f t="shared" si="208"/>
        <v>0.70810839915301937</v>
      </c>
      <c r="BC981" s="50"/>
      <c r="BD981" s="50"/>
    </row>
    <row r="982" spans="1:56">
      <c r="A982" s="85">
        <v>981</v>
      </c>
      <c r="B982" s="116">
        <v>0.35331546760933485</v>
      </c>
      <c r="C982" s="116">
        <v>0.20937444623091483</v>
      </c>
      <c r="D982" s="116">
        <v>0.59441937277306178</v>
      </c>
      <c r="E982" s="116">
        <v>0.54365371900939508</v>
      </c>
      <c r="F982" s="116">
        <v>0.71701566837481079</v>
      </c>
      <c r="G982" s="116">
        <v>0.62797234619581443</v>
      </c>
      <c r="H982" s="116">
        <v>6.2268946238846823E-2</v>
      </c>
      <c r="I982" s="116">
        <v>0.45461232265127194</v>
      </c>
      <c r="J982" s="116">
        <v>0.53908296409566137</v>
      </c>
      <c r="K982" s="94">
        <v>0.219549162773921</v>
      </c>
      <c r="L982" s="95"/>
      <c r="M982" s="96">
        <v>981</v>
      </c>
      <c r="N982" s="119">
        <v>-0.37638467792871472</v>
      </c>
      <c r="O982" s="119">
        <v>-0.80859369529260949</v>
      </c>
      <c r="P982" s="119">
        <v>0.23892820495614264</v>
      </c>
      <c r="Q982" s="119">
        <v>0.10964293086290952</v>
      </c>
      <c r="R982" s="119">
        <v>0.57399872620354464</v>
      </c>
      <c r="S982" s="119">
        <v>0.32648781406667204</v>
      </c>
      <c r="T982" s="119">
        <v>-1.5360019891975487</v>
      </c>
      <c r="U982" s="116">
        <v>-0.11401658619555623</v>
      </c>
      <c r="V982" s="116">
        <v>9.8123695779538056E-2</v>
      </c>
      <c r="W982" s="88">
        <v>-0.77371672793669777</v>
      </c>
      <c r="X982" s="50"/>
      <c r="Y982" s="89">
        <v>981</v>
      </c>
      <c r="Z982" s="116">
        <f>(幕後結果!$AB$2+幕後結果!$AB$4*幕後結果_最佳化!$N1983)*12/3</f>
        <v>-0.51559087120153446</v>
      </c>
      <c r="AA982" s="116">
        <f>(幕後結果!$AC$2+幕後結果!$AC$4*幕後結果_最佳化!$O1983)*12/3</f>
        <v>-2.52492197488841</v>
      </c>
      <c r="AB982" s="116">
        <f>(幕後結果!$AD$2+幕後結果!$AD$4*幕後結果_最佳化!$P1983)*12/3</f>
        <v>0.47378412233667982</v>
      </c>
      <c r="AC982" s="116">
        <f>(幕後結果!$AE$2+幕後結果!$AE$4*幕後結果_最佳化!$Q1983)*12/3</f>
        <v>0.86136693850472368</v>
      </c>
      <c r="AD982" s="116">
        <f>(幕後結果!$AF$2+幕後結果!$AF$4*幕後結果_最佳化!$R1983)*12/3</f>
        <v>0.26404088389186631</v>
      </c>
      <c r="AE982" s="116">
        <f>(幕後結果!$AG$2+幕後結果!$AG$4*幕後結果_最佳化!$S1983)*12/3</f>
        <v>0.44184404689200901</v>
      </c>
      <c r="AF982" s="116">
        <f>(幕後結果!$AH$2+幕後結果!$AH$4*幕後結果_最佳化!$T1983)*12/3</f>
        <v>-0.19755368141780205</v>
      </c>
      <c r="AG982" s="116">
        <f>(幕後結果!$AI$2+幕後結果!$AI$4*幕後結果_最佳化!$U1983)*12/3</f>
        <v>-1.0315987401263202</v>
      </c>
      <c r="AH982" s="116">
        <f>(幕後結果!$AJ$2+幕後結果!$AJ$4*幕後結果_最佳化!$V1983)*12/3</f>
        <v>-0.37894007570139765</v>
      </c>
      <c r="AI982" s="90">
        <f>(幕後結果!$AK$2+幕後結果!$AK$4*幕後結果_最佳化!$W1983)*12/3</f>
        <v>-0.93063279159779666</v>
      </c>
      <c r="AJ982" s="50"/>
      <c r="AK982" s="50"/>
      <c r="AL982" s="50"/>
      <c r="AM982" s="98">
        <v>981</v>
      </c>
      <c r="AN982" s="116">
        <f t="shared" si="196"/>
        <v>4.0665577722389511E-2</v>
      </c>
      <c r="AO982" s="116">
        <f t="shared" si="197"/>
        <v>0.15691754390820722</v>
      </c>
      <c r="AP982" s="116">
        <f t="shared" si="198"/>
        <v>4.8030718052742387E-2</v>
      </c>
      <c r="AQ982" s="116">
        <f t="shared" si="199"/>
        <v>0.13735857304884805</v>
      </c>
      <c r="AR982" s="116">
        <f t="shared" si="200"/>
        <v>0.10066579323164072</v>
      </c>
      <c r="AS982" s="116">
        <f t="shared" si="201"/>
        <v>0.1884872265802367</v>
      </c>
      <c r="AT982" s="116">
        <f t="shared" si="202"/>
        <v>6.7643043515162843E-2</v>
      </c>
      <c r="AU982" s="116">
        <f t="shared" si="203"/>
        <v>9.3026407602909311E-2</v>
      </c>
      <c r="AV982" s="116">
        <f t="shared" si="204"/>
        <v>0.16104153978078073</v>
      </c>
      <c r="AW982" s="116">
        <f t="shared" si="205"/>
        <v>6.1635765570824189E-3</v>
      </c>
      <c r="AX982" s="116">
        <f t="shared" si="206"/>
        <v>1</v>
      </c>
      <c r="AY982" s="116">
        <f>SUMPRODUCT(AN982:AW982,幕後結果_最佳化!$Z$1005:$AI$1005)</f>
        <v>9.8891581975088967E-3</v>
      </c>
      <c r="AZ982" s="116">
        <f>(SUMPRODUCT(AN982:AW982,MMULT(AN982:AW982,幕後結果!$AB$9:$AK$18)))*252</f>
        <v>5.3102461058579978E-2</v>
      </c>
      <c r="BA982" s="116">
        <f t="shared" si="207"/>
        <v>0.23043971241645825</v>
      </c>
      <c r="BB982" s="92">
        <f t="shared" si="208"/>
        <v>-0.14325153184895847</v>
      </c>
      <c r="BC982" s="50"/>
      <c r="BD982" s="50"/>
    </row>
    <row r="983" spans="1:56">
      <c r="A983" s="85">
        <v>982</v>
      </c>
      <c r="B983" s="116">
        <v>0.67829083005667279</v>
      </c>
      <c r="C983" s="116">
        <v>0.62060228805410467</v>
      </c>
      <c r="D983" s="116">
        <v>5.716766185473654E-2</v>
      </c>
      <c r="E983" s="116">
        <v>9.3988731237635736E-2</v>
      </c>
      <c r="F983" s="116">
        <v>0.73167376830091335</v>
      </c>
      <c r="G983" s="116">
        <v>0.76759728752057499</v>
      </c>
      <c r="H983" s="116">
        <v>0.35241945168390365</v>
      </c>
      <c r="I983" s="116">
        <v>0.64850042852910295</v>
      </c>
      <c r="J983" s="116">
        <v>0.26744660714342472</v>
      </c>
      <c r="K983" s="94">
        <v>0.28929437163518257</v>
      </c>
      <c r="L983" s="95"/>
      <c r="M983" s="96">
        <v>982</v>
      </c>
      <c r="N983" s="119">
        <v>0.46292470314844741</v>
      </c>
      <c r="O983" s="119">
        <v>0.30706299462901954</v>
      </c>
      <c r="P983" s="119">
        <v>-1.5790031971834106</v>
      </c>
      <c r="Q983" s="119">
        <v>-1.3165859153803723</v>
      </c>
      <c r="R983" s="119">
        <v>0.61788300375286342</v>
      </c>
      <c r="S983" s="119">
        <v>0.73095698879399718</v>
      </c>
      <c r="T983" s="119">
        <v>-0.37879661212430149</v>
      </c>
      <c r="U983" s="116">
        <v>0.38127507994162196</v>
      </c>
      <c r="V983" s="116">
        <v>-0.62055384725751817</v>
      </c>
      <c r="W983" s="88">
        <v>-0.55544730576744683</v>
      </c>
      <c r="X983" s="50"/>
      <c r="Y983" s="89">
        <v>982</v>
      </c>
      <c r="Z983" s="116">
        <f>(幕後結果!$AB$2+幕後結果!$AB$4*幕後結果_最佳化!$N1984)*12/3</f>
        <v>0.52645402398553176</v>
      </c>
      <c r="AA983" s="116">
        <f>(幕後結果!$AC$2+幕後結果!$AC$4*幕後結果_最佳化!$O1984)*12/3</f>
        <v>-0.91454223640303345</v>
      </c>
      <c r="AB983" s="116">
        <f>(幕後結果!$AD$2+幕後結果!$AD$4*幕後結果_最佳化!$P1984)*12/3</f>
        <v>-0.73434979945414181</v>
      </c>
      <c r="AC983" s="116">
        <f>(幕後結果!$AE$2+幕後結果!$AE$4*幕後結果_最佳化!$Q1984)*12/3</f>
        <v>-0.35839428884980684</v>
      </c>
      <c r="AD983" s="116">
        <f>(幕後結果!$AF$2+幕後結果!$AF$4*幕後結果_最佳化!$R1984)*12/3</f>
        <v>8.8737076261886247E-2</v>
      </c>
      <c r="AE983" s="116">
        <f>(幕後結果!$AG$2+幕後結果!$AG$4*幕後結果_最佳化!$S1984)*12/3</f>
        <v>8.5390213301186527E-2</v>
      </c>
      <c r="AF983" s="116">
        <f>(幕後結果!$AH$2+幕後結果!$AH$4*幕後結果_最佳化!$T1984)*12/3</f>
        <v>1.0443368197326035</v>
      </c>
      <c r="AG983" s="116">
        <f>(幕後結果!$AI$2+幕後結果!$AI$4*幕後結果_最佳化!$U1984)*12/3</f>
        <v>-1.8760133240041887E-2</v>
      </c>
      <c r="AH983" s="116">
        <f>(幕後結果!$AJ$2+幕後結果!$AJ$4*幕後結果_最佳化!$V1984)*12/3</f>
        <v>-0.30626248746440576</v>
      </c>
      <c r="AI983" s="90">
        <f>(幕後結果!$AK$2+幕後結果!$AK$4*幕後結果_最佳化!$W1984)*12/3</f>
        <v>-0.50417231360649128</v>
      </c>
      <c r="AJ983" s="50"/>
      <c r="AK983" s="50"/>
      <c r="AL983" s="50"/>
      <c r="AM983" s="98">
        <v>982</v>
      </c>
      <c r="AN983" s="116">
        <f t="shared" si="196"/>
        <v>1.4762155066758615E-3</v>
      </c>
      <c r="AO983" s="116">
        <f t="shared" si="197"/>
        <v>0.22482796717226852</v>
      </c>
      <c r="AP983" s="116">
        <f t="shared" si="198"/>
        <v>0.16449195289601801</v>
      </c>
      <c r="AQ983" s="116">
        <f t="shared" si="199"/>
        <v>0.17417680065204466</v>
      </c>
      <c r="AR983" s="116">
        <f t="shared" si="200"/>
        <v>5.0288802162883443E-3</v>
      </c>
      <c r="AS983" s="116">
        <f t="shared" si="201"/>
        <v>5.366534283313603E-2</v>
      </c>
      <c r="AT983" s="116">
        <f t="shared" si="202"/>
        <v>0.1955569799987221</v>
      </c>
      <c r="AU983" s="116">
        <f t="shared" si="203"/>
        <v>0.13840564861861318</v>
      </c>
      <c r="AV983" s="116">
        <f t="shared" si="204"/>
        <v>7.2560302669198349E-4</v>
      </c>
      <c r="AW983" s="116">
        <f t="shared" si="205"/>
        <v>4.1644609079541248E-2</v>
      </c>
      <c r="AX983" s="116">
        <f t="shared" si="206"/>
        <v>1</v>
      </c>
      <c r="AY983" s="116">
        <f>SUMPRODUCT(AN983:AW983,幕後結果_最佳化!$Z$1005:$AI$1005)</f>
        <v>3.9941614820658417E-2</v>
      </c>
      <c r="AZ983" s="116">
        <f>(SUMPRODUCT(AN983:AW983,MMULT(AN983:AW983,幕後結果!$AB$9:$AK$18)))*252</f>
        <v>5.4089110184324572E-2</v>
      </c>
      <c r="BA983" s="116">
        <f t="shared" si="207"/>
        <v>0.23257065632689902</v>
      </c>
      <c r="BB983" s="92">
        <f t="shared" si="208"/>
        <v>-1.2720371632710651E-2</v>
      </c>
      <c r="BC983" s="50"/>
      <c r="BD983" s="50"/>
    </row>
    <row r="984" spans="1:56">
      <c r="A984" s="85">
        <v>983</v>
      </c>
      <c r="B984" s="116">
        <v>0.81148739500834011</v>
      </c>
      <c r="C984" s="116">
        <v>0.26035615489173303</v>
      </c>
      <c r="D984" s="116">
        <v>0.94847527388855357</v>
      </c>
      <c r="E984" s="116">
        <v>0.86086113636915917</v>
      </c>
      <c r="F984" s="116">
        <v>0.4235102867695808</v>
      </c>
      <c r="G984" s="116">
        <v>7.673412106083588E-2</v>
      </c>
      <c r="H984" s="116">
        <v>0.48161924622601449</v>
      </c>
      <c r="I984" s="116">
        <v>0.26734506466979235</v>
      </c>
      <c r="J984" s="116">
        <v>0.20202172149690911</v>
      </c>
      <c r="K984" s="94">
        <v>0.13213402454624679</v>
      </c>
      <c r="L984" s="95"/>
      <c r="M984" s="96">
        <v>983</v>
      </c>
      <c r="N984" s="119">
        <v>0.88339070705718714</v>
      </c>
      <c r="O984" s="119">
        <v>-0.64224778699358975</v>
      </c>
      <c r="P984" s="119">
        <v>1.6302462989778548</v>
      </c>
      <c r="Q984" s="119">
        <v>1.0841964005759064</v>
      </c>
      <c r="R984" s="119">
        <v>-0.19292133812478304</v>
      </c>
      <c r="S984" s="119">
        <v>-1.4273874643138293</v>
      </c>
      <c r="T984" s="119">
        <v>-4.6090030025536667E-2</v>
      </c>
      <c r="U984" s="116">
        <v>-0.62086245005622542</v>
      </c>
      <c r="V984" s="116">
        <v>-0.83442161172664664</v>
      </c>
      <c r="W984" s="88">
        <v>-1.1163600446331914</v>
      </c>
      <c r="X984" s="50"/>
      <c r="Y984" s="89">
        <v>983</v>
      </c>
      <c r="Z984" s="116">
        <f>(幕後結果!$AB$2+幕後結果!$AB$4*幕後結果_最佳化!$N1985)*12/3</f>
        <v>1.0484837580157846</v>
      </c>
      <c r="AA984" s="116">
        <f>(幕後結果!$AC$2+幕後結果!$AC$4*幕後結果_最佳化!$O1985)*12/3</f>
        <v>-2.1862295047925095</v>
      </c>
      <c r="AB984" s="116">
        <f>(幕後結果!$AD$2+幕後結果!$AD$4*幕後結果_最佳化!$P1985)*12/3</f>
        <v>2.0749048705885089</v>
      </c>
      <c r="AC984" s="116">
        <f>(幕後結果!$AE$2+幕後結果!$AE$4*幕後結果_最佳化!$Q1985)*12/3</f>
        <v>1.9998739545944637</v>
      </c>
      <c r="AD984" s="116">
        <f>(幕後結果!$AF$2+幕後結果!$AF$4*幕後結果_最佳化!$R1985)*12/3</f>
        <v>-6.5558282214530805E-2</v>
      </c>
      <c r="AE984" s="116">
        <f>(幕後結果!$AG$2+幕後結果!$AG$4*幕後結果_最佳化!$S1985)*12/3</f>
        <v>0.19269404255658518</v>
      </c>
      <c r="AF984" s="116">
        <f>(幕後結果!$AH$2+幕後結果!$AH$4*幕後結果_最佳化!$T1985)*12/3</f>
        <v>1.3805446721081693</v>
      </c>
      <c r="AG984" s="116">
        <f>(幕後結果!$AI$2+幕後結果!$AI$4*幕後結果_最佳化!$U1985)*12/3</f>
        <v>-1.2070565021471229</v>
      </c>
      <c r="AH984" s="116">
        <f>(幕後結果!$AJ$2+幕後結果!$AJ$4*幕後結果_最佳化!$V1985)*12/3</f>
        <v>-0.35829211039396119</v>
      </c>
      <c r="AI984" s="90">
        <f>(幕後結果!$AK$2+幕後結果!$AK$4*幕後結果_最佳化!$W1985)*12/3</f>
        <v>-0.93775575392274624</v>
      </c>
      <c r="AJ984" s="50"/>
      <c r="AK984" s="50"/>
      <c r="AL984" s="50"/>
      <c r="AM984" s="98">
        <v>983</v>
      </c>
      <c r="AN984" s="116">
        <f t="shared" si="196"/>
        <v>2.9796788839438746E-3</v>
      </c>
      <c r="AO984" s="116">
        <f t="shared" si="197"/>
        <v>9.7733222252830279E-2</v>
      </c>
      <c r="AP984" s="116">
        <f t="shared" si="198"/>
        <v>8.1208937078251803E-2</v>
      </c>
      <c r="AQ984" s="116">
        <f t="shared" si="199"/>
        <v>0.12487814938743208</v>
      </c>
      <c r="AR984" s="116">
        <f t="shared" si="200"/>
        <v>0.14846045866448132</v>
      </c>
      <c r="AS984" s="116">
        <f t="shared" si="201"/>
        <v>0.16344546698996204</v>
      </c>
      <c r="AT984" s="116">
        <f t="shared" si="202"/>
        <v>4.4083909461889108E-2</v>
      </c>
      <c r="AU984" s="116">
        <f t="shared" si="203"/>
        <v>7.6469440388374554E-2</v>
      </c>
      <c r="AV984" s="116">
        <f t="shared" si="204"/>
        <v>0.15631489209101362</v>
      </c>
      <c r="AW984" s="116">
        <f t="shared" si="205"/>
        <v>0.10442584480182138</v>
      </c>
      <c r="AX984" s="116">
        <f t="shared" si="206"/>
        <v>1</v>
      </c>
      <c r="AY984" s="116">
        <f>SUMPRODUCT(AN984:AW984,幕後結果_最佳化!$Z$1005:$AI$1005)</f>
        <v>2.6849495741998818E-2</v>
      </c>
      <c r="AZ984" s="116">
        <f>(SUMPRODUCT(AN984:AW984,MMULT(AN984:AW984,幕後結果!$AB$9:$AK$18)))*252</f>
        <v>4.4087786956560363E-2</v>
      </c>
      <c r="BA984" s="116">
        <f t="shared" si="207"/>
        <v>0.20997091931160458</v>
      </c>
      <c r="BB984" s="92">
        <f t="shared" si="208"/>
        <v>-7.644155824350915E-2</v>
      </c>
      <c r="BC984" s="50"/>
      <c r="BD984" s="50"/>
    </row>
    <row r="985" spans="1:56">
      <c r="A985" s="85">
        <v>984</v>
      </c>
      <c r="B985" s="116">
        <v>0.24802526219800169</v>
      </c>
      <c r="C985" s="116">
        <v>0.36923717339577355</v>
      </c>
      <c r="D985" s="116">
        <v>0.39556987627711138</v>
      </c>
      <c r="E985" s="116">
        <v>0.57056644522711442</v>
      </c>
      <c r="F985" s="116">
        <v>0.43966605803327341</v>
      </c>
      <c r="G985" s="116">
        <v>0.13202277703973486</v>
      </c>
      <c r="H985" s="116">
        <v>0.72744722935374462</v>
      </c>
      <c r="I985" s="116">
        <v>0.34934000686341316</v>
      </c>
      <c r="J985" s="116">
        <v>0.6062779349964762</v>
      </c>
      <c r="K985" s="94">
        <v>0.70145197091423839</v>
      </c>
      <c r="L985" s="95"/>
      <c r="M985" s="96">
        <v>984</v>
      </c>
      <c r="N985" s="119">
        <v>-0.68071708370835748</v>
      </c>
      <c r="O985" s="119">
        <v>-0.33387438866500463</v>
      </c>
      <c r="P985" s="119">
        <v>-0.26483087300918218</v>
      </c>
      <c r="Q985" s="119">
        <v>0.17781647349515953</v>
      </c>
      <c r="R985" s="119">
        <v>-0.15181593175609895</v>
      </c>
      <c r="S985" s="119">
        <v>-1.1168801941400028</v>
      </c>
      <c r="T985" s="119">
        <v>0.60511055529486202</v>
      </c>
      <c r="U985" s="116">
        <v>-0.3871029230326985</v>
      </c>
      <c r="V985" s="116">
        <v>0.26963102440398518</v>
      </c>
      <c r="W985" s="88">
        <v>0.52858112298393622</v>
      </c>
      <c r="X985" s="50"/>
      <c r="Y985" s="89">
        <v>984</v>
      </c>
      <c r="Z985" s="116">
        <f>(幕後結果!$AB$2+幕後結果!$AB$4*幕後結果_最佳化!$N1986)*12/3</f>
        <v>-0.89343489038272883</v>
      </c>
      <c r="AA985" s="116">
        <f>(幕後結果!$AC$2+幕後結果!$AC$4*幕後結果_最佳化!$O1986)*12/3</f>
        <v>-1.8971660936786812</v>
      </c>
      <c r="AB985" s="116">
        <f>(幕後結果!$AD$2+幕後結果!$AD$4*幕後結果_最佳化!$P1986)*12/3</f>
        <v>-5.8881516688271685E-3</v>
      </c>
      <c r="AC985" s="116">
        <f>(幕後結果!$AE$2+幕後結果!$AE$4*幕後結果_最佳化!$Q1986)*12/3</f>
        <v>0.85605867716173334</v>
      </c>
      <c r="AD985" s="116">
        <f>(幕後結果!$AF$2+幕後結果!$AF$4*幕後結果_最佳化!$R1986)*12/3</f>
        <v>-0.20357577563310367</v>
      </c>
      <c r="AE985" s="116">
        <f>(幕後結果!$AG$2+幕後結果!$AG$4*幕後結果_最佳化!$S1986)*12/3</f>
        <v>-0.6800915577172062</v>
      </c>
      <c r="AF985" s="116">
        <f>(幕後結果!$AH$2+幕後結果!$AH$4*幕後結果_最佳化!$T1986)*12/3</f>
        <v>1.5601847618143332</v>
      </c>
      <c r="AG985" s="116">
        <f>(幕後結果!$AI$2+幕後結果!$AI$4*幕後結果_最佳化!$U1986)*12/3</f>
        <v>-1.6941193188859895</v>
      </c>
      <c r="AH985" s="116">
        <f>(幕後結果!$AJ$2+幕後結果!$AJ$4*幕後結果_最佳化!$V1986)*12/3</f>
        <v>0.11517805752775927</v>
      </c>
      <c r="AI985" s="90">
        <f>(幕後結果!$AK$2+幕後結果!$AK$4*幕後結果_最佳化!$W1986)*12/3</f>
        <v>-0.47307870339442143</v>
      </c>
      <c r="AJ985" s="50"/>
      <c r="AK985" s="50"/>
      <c r="AL985" s="50"/>
      <c r="AM985" s="98">
        <v>984</v>
      </c>
      <c r="AN985" s="116">
        <f t="shared" si="196"/>
        <v>7.7684730553602588E-2</v>
      </c>
      <c r="AO985" s="116">
        <f t="shared" si="197"/>
        <v>0.132497523832317</v>
      </c>
      <c r="AP985" s="116">
        <f t="shared" si="198"/>
        <v>0.14517548115918527</v>
      </c>
      <c r="AQ985" s="116">
        <f t="shared" si="199"/>
        <v>0.11830164029315247</v>
      </c>
      <c r="AR985" s="116">
        <f t="shared" si="200"/>
        <v>2.4051947333549261E-3</v>
      </c>
      <c r="AS985" s="116">
        <f t="shared" si="201"/>
        <v>0.12589510206488055</v>
      </c>
      <c r="AT985" s="116">
        <f t="shared" si="202"/>
        <v>7.4117585306304412E-2</v>
      </c>
      <c r="AU985" s="116">
        <f t="shared" si="203"/>
        <v>3.6944714326894681E-2</v>
      </c>
      <c r="AV985" s="116">
        <f t="shared" si="204"/>
        <v>0.17556191802657456</v>
      </c>
      <c r="AW985" s="116">
        <f t="shared" si="205"/>
        <v>0.11141610970373345</v>
      </c>
      <c r="AX985" s="116">
        <f t="shared" si="206"/>
        <v>1</v>
      </c>
      <c r="AY985" s="116">
        <f>SUMPRODUCT(AN985:AW985,幕後結果_最佳化!$Z$1005:$AI$1005)</f>
        <v>6.5941718194442583E-2</v>
      </c>
      <c r="AZ985" s="116">
        <f>(SUMPRODUCT(AN985:AW985,MMULT(AN985:AW985,幕後結果!$AB$9:$AK$18)))*252</f>
        <v>5.1106523903246985E-2</v>
      </c>
      <c r="BA985" s="116">
        <f t="shared" si="207"/>
        <v>0.22606752067302147</v>
      </c>
      <c r="BB985" s="92">
        <f t="shared" si="208"/>
        <v>0.10192405404299347</v>
      </c>
      <c r="BC985" s="50"/>
      <c r="BD985" s="50"/>
    </row>
    <row r="986" spans="1:56">
      <c r="A986" s="85">
        <v>985</v>
      </c>
      <c r="B986" s="116">
        <v>0.6587897772526532</v>
      </c>
      <c r="C986" s="116">
        <v>0.29380085965463598</v>
      </c>
      <c r="D986" s="116">
        <v>0.25087517770325252</v>
      </c>
      <c r="E986" s="116">
        <v>0.91629747138206907</v>
      </c>
      <c r="F986" s="116">
        <v>0.92061538314414815</v>
      </c>
      <c r="G986" s="116">
        <v>0.4481747832930052</v>
      </c>
      <c r="H986" s="116">
        <v>0.58477235964593488</v>
      </c>
      <c r="I986" s="116">
        <v>0.39927821860280877</v>
      </c>
      <c r="J986" s="116">
        <v>0.11737532724913247</v>
      </c>
      <c r="K986" s="94">
        <v>0.78066080090976864</v>
      </c>
      <c r="L986" s="95"/>
      <c r="M986" s="96">
        <v>985</v>
      </c>
      <c r="N986" s="119">
        <v>0.40916245469236834</v>
      </c>
      <c r="O986" s="119">
        <v>-0.54231471642507667</v>
      </c>
      <c r="P986" s="119">
        <v>-0.67173823537084865</v>
      </c>
      <c r="Q986" s="119">
        <v>1.3805900083200293</v>
      </c>
      <c r="R986" s="119">
        <v>1.409223017360048</v>
      </c>
      <c r="S986" s="119">
        <v>-0.13027410511098561</v>
      </c>
      <c r="T986" s="119">
        <v>0.21411769045511342</v>
      </c>
      <c r="U986" s="116">
        <v>-0.2552157886240955</v>
      </c>
      <c r="V986" s="116">
        <v>-1.188210077178061</v>
      </c>
      <c r="W986" s="88">
        <v>0.77442687117801001</v>
      </c>
      <c r="X986" s="50"/>
      <c r="Y986" s="89">
        <v>985</v>
      </c>
      <c r="Z986" s="116">
        <f>(幕後結果!$AB$2+幕後結果!$AB$4*幕後結果_最佳化!$N1987)*12/3</f>
        <v>0.45970548307736631</v>
      </c>
      <c r="AA986" s="116">
        <f>(幕後結果!$AC$2+幕後結果!$AC$4*幕後結果_最佳化!$O1987)*12/3</f>
        <v>-2.0897178023386047</v>
      </c>
      <c r="AB986" s="116">
        <f>(幕後結果!$AD$2+幕後結果!$AD$4*幕後結果_最佳化!$P1987)*12/3</f>
        <v>-5.1166842273173141E-2</v>
      </c>
      <c r="AC986" s="116">
        <f>(幕後結果!$AE$2+幕後結果!$AE$4*幕後結果_最佳化!$Q1987)*12/3</f>
        <v>1.6611841776493073</v>
      </c>
      <c r="AD986" s="116">
        <f>(幕後結果!$AF$2+幕後結果!$AF$4*幕後結果_最佳化!$R1987)*12/3</f>
        <v>0.84197632267771338</v>
      </c>
      <c r="AE986" s="116">
        <f>(幕後結果!$AG$2+幕後結果!$AG$4*幕後結果_最佳化!$S1987)*12/3</f>
        <v>0.95785276557750176</v>
      </c>
      <c r="AF986" s="116">
        <f>(幕後結果!$AH$2+幕後結果!$AH$4*幕後結果_最佳化!$T1987)*12/3</f>
        <v>1.6120277344259148</v>
      </c>
      <c r="AG986" s="116">
        <f>(幕後結果!$AI$2+幕後結果!$AI$4*幕後結果_最佳化!$U1987)*12/3</f>
        <v>-0.68889631314795086</v>
      </c>
      <c r="AH986" s="116">
        <f>(幕後結果!$AJ$2+幕後結果!$AJ$4*幕後結果_最佳化!$V1987)*12/3</f>
        <v>-0.69194572919712316</v>
      </c>
      <c r="AI986" s="90">
        <f>(幕後結果!$AK$2+幕後結果!$AK$4*幕後結果_最佳化!$W1987)*12/3</f>
        <v>0.20328371381333263</v>
      </c>
      <c r="AJ986" s="50"/>
      <c r="AK986" s="50"/>
      <c r="AL986" s="50"/>
      <c r="AM986" s="98">
        <v>985</v>
      </c>
      <c r="AN986" s="116">
        <f t="shared" si="196"/>
        <v>0.17749742904955165</v>
      </c>
      <c r="AO986" s="116">
        <f t="shared" si="197"/>
        <v>0.14082866626132096</v>
      </c>
      <c r="AP986" s="116">
        <f t="shared" si="198"/>
        <v>6.0429256202977386E-2</v>
      </c>
      <c r="AQ986" s="116">
        <f t="shared" si="199"/>
        <v>3.9887255005391468E-2</v>
      </c>
      <c r="AR986" s="116">
        <f t="shared" si="200"/>
        <v>0.11204415556199024</v>
      </c>
      <c r="AS986" s="116">
        <f t="shared" si="201"/>
        <v>0.12541226906065989</v>
      </c>
      <c r="AT986" s="116">
        <f t="shared" si="202"/>
        <v>0.1196139668420589</v>
      </c>
      <c r="AU986" s="116">
        <f t="shared" si="203"/>
        <v>1.5589921230568442E-2</v>
      </c>
      <c r="AV986" s="116">
        <f t="shared" si="204"/>
        <v>2.9361325305927468E-2</v>
      </c>
      <c r="AW986" s="116">
        <f t="shared" si="205"/>
        <v>0.17933575547955352</v>
      </c>
      <c r="AX986" s="116">
        <f t="shared" si="206"/>
        <v>1.0000000000000002</v>
      </c>
      <c r="AY986" s="116">
        <f>SUMPRODUCT(AN986:AW986,幕後結果_最佳化!$Z$1005:$AI$1005)</f>
        <v>-3.9942429212381489E-2</v>
      </c>
      <c r="AZ986" s="116">
        <f>(SUMPRODUCT(AN986:AW986,MMULT(AN986:AW986,幕後結果!$AB$9:$AK$18)))*252</f>
        <v>4.9796711463380453E-2</v>
      </c>
      <c r="BA986" s="116">
        <f t="shared" si="207"/>
        <v>0.22315176778009277</v>
      </c>
      <c r="BB986" s="92">
        <f t="shared" si="208"/>
        <v>-0.37123805935527893</v>
      </c>
      <c r="BC986" s="50"/>
      <c r="BD986" s="50"/>
    </row>
    <row r="987" spans="1:56">
      <c r="A987" s="85">
        <v>986</v>
      </c>
      <c r="B987" s="116">
        <v>0.96050511237447767</v>
      </c>
      <c r="C987" s="116">
        <v>0.33121184059354514</v>
      </c>
      <c r="D987" s="116">
        <v>0.9609351123802925</v>
      </c>
      <c r="E987" s="116">
        <v>0.94735239200985588</v>
      </c>
      <c r="F987" s="116">
        <v>0.22402272636225495</v>
      </c>
      <c r="G987" s="116">
        <v>6.2904646528786579E-2</v>
      </c>
      <c r="H987" s="116">
        <v>0.68152810363842953</v>
      </c>
      <c r="I987" s="116">
        <v>0.85100170891264071</v>
      </c>
      <c r="J987" s="116">
        <v>0.5987914054164154</v>
      </c>
      <c r="K987" s="94">
        <v>0.48044378783430908</v>
      </c>
      <c r="L987" s="95"/>
      <c r="M987" s="96">
        <v>986</v>
      </c>
      <c r="N987" s="119">
        <v>1.7565779433425051</v>
      </c>
      <c r="O987" s="119">
        <v>-0.43656936873467039</v>
      </c>
      <c r="P987" s="119">
        <v>1.7616421643617313</v>
      </c>
      <c r="Q987" s="119">
        <v>1.619707073644469</v>
      </c>
      <c r="R987" s="119">
        <v>-0.7586775782843298</v>
      </c>
      <c r="S987" s="119">
        <v>-1.5308385759414045</v>
      </c>
      <c r="T987" s="119">
        <v>0.47197617741195341</v>
      </c>
      <c r="U987" s="116">
        <v>1.0407392486843201</v>
      </c>
      <c r="V987" s="116">
        <v>0.25022003902212281</v>
      </c>
      <c r="W987" s="88">
        <v>-4.9039803259929141E-2</v>
      </c>
      <c r="X987" s="50"/>
      <c r="Y987" s="89">
        <v>986</v>
      </c>
      <c r="Z987" s="116">
        <f>(幕後結果!$AB$2+幕後結果!$AB$4*幕後結果_最佳化!$N1988)*12/3</f>
        <v>2.1325897177822064</v>
      </c>
      <c r="AA987" s="116">
        <f>(幕後結果!$AC$2+幕後結果!$AC$4*幕後結果_最佳化!$O1988)*12/3</f>
        <v>-1.8269227073519232</v>
      </c>
      <c r="AB987" s="116">
        <f>(幕後結果!$AD$2+幕後結果!$AD$4*幕後結果_最佳化!$P1988)*12/3</f>
        <v>2.4725635883103796</v>
      </c>
      <c r="AC987" s="116">
        <f>(幕後結果!$AE$2+幕後結果!$AE$4*幕後結果_最佳化!$Q1988)*12/3</f>
        <v>2.5067749037896925</v>
      </c>
      <c r="AD987" s="116">
        <f>(幕後結果!$AF$2+幕後結果!$AF$4*幕後結果_最佳化!$R1988)*12/3</f>
        <v>-0.39968088610581853</v>
      </c>
      <c r="AE987" s="116">
        <f>(幕後結果!$AG$2+幕後結果!$AG$4*幕後結果_最佳化!$S1988)*12/3</f>
        <v>0.62032329465516456</v>
      </c>
      <c r="AF987" s="116">
        <f>(幕後結果!$AH$2+幕後結果!$AH$4*幕後結果_最佳化!$T1988)*12/3</f>
        <v>1.8898568556318487</v>
      </c>
      <c r="AG987" s="116">
        <f>(幕後結果!$AI$2+幕後結果!$AI$4*幕後結果_最佳化!$U1988)*12/3</f>
        <v>1.035870565668138</v>
      </c>
      <c r="AH987" s="116">
        <f>(幕後結果!$AJ$2+幕後結果!$AJ$4*幕後結果_最佳化!$V1988)*12/3</f>
        <v>0.90062134708717101</v>
      </c>
      <c r="AI987" s="90">
        <f>(幕後結果!$AK$2+幕後結果!$AK$4*幕後結果_最佳化!$W1988)*12/3</f>
        <v>-0.17880847692566845</v>
      </c>
      <c r="AJ987" s="50"/>
      <c r="AK987" s="50"/>
      <c r="AL987" s="50"/>
      <c r="AM987" s="98">
        <v>986</v>
      </c>
      <c r="AN987" s="116">
        <f t="shared" si="196"/>
        <v>1.8768067772221869E-2</v>
      </c>
      <c r="AO987" s="116">
        <f t="shared" si="197"/>
        <v>0.19942580901081741</v>
      </c>
      <c r="AP987" s="116">
        <f t="shared" si="198"/>
        <v>5.2188962641978059E-2</v>
      </c>
      <c r="AQ987" s="116">
        <f t="shared" si="199"/>
        <v>6.0423832597380697E-3</v>
      </c>
      <c r="AR987" s="116">
        <f t="shared" si="200"/>
        <v>0.1286539690789959</v>
      </c>
      <c r="AS987" s="116">
        <f t="shared" si="201"/>
        <v>3.8866529569653079E-2</v>
      </c>
      <c r="AT987" s="116">
        <f t="shared" si="202"/>
        <v>0.11387448494238922</v>
      </c>
      <c r="AU987" s="116">
        <f t="shared" si="203"/>
        <v>0.20003044145136545</v>
      </c>
      <c r="AV987" s="116">
        <f t="shared" si="204"/>
        <v>8.2196660895784673E-2</v>
      </c>
      <c r="AW987" s="116">
        <f t="shared" si="205"/>
        <v>0.15995269137705634</v>
      </c>
      <c r="AX987" s="116">
        <f t="shared" si="206"/>
        <v>1</v>
      </c>
      <c r="AY987" s="116">
        <f>SUMPRODUCT(AN987:AW987,幕後結果_最佳化!$Z$1005:$AI$1005)</f>
        <v>-0.32673223720672195</v>
      </c>
      <c r="AZ987" s="116">
        <f>(SUMPRODUCT(AN987:AW987,MMULT(AN987:AW987,幕後結果!$AB$9:$AK$18)))*252</f>
        <v>5.2752151143343078E-2</v>
      </c>
      <c r="BA987" s="116">
        <f t="shared" si="207"/>
        <v>0.22967836455213425</v>
      </c>
      <c r="BB987" s="92">
        <f t="shared" si="208"/>
        <v>-1.6093472187835081</v>
      </c>
      <c r="BC987" s="50"/>
      <c r="BD987" s="50"/>
    </row>
    <row r="988" spans="1:56">
      <c r="A988" s="85">
        <v>987</v>
      </c>
      <c r="B988" s="116">
        <v>0.34881674311045097</v>
      </c>
      <c r="C988" s="116">
        <v>0.22068872389946992</v>
      </c>
      <c r="D988" s="116">
        <v>0.60288897728021573</v>
      </c>
      <c r="E988" s="116">
        <v>0.26756545030381518</v>
      </c>
      <c r="F988" s="116">
        <v>0.48739888544300536</v>
      </c>
      <c r="G988" s="116">
        <v>0.93447802741313302</v>
      </c>
      <c r="H988" s="116">
        <v>0.73837141367448278</v>
      </c>
      <c r="I988" s="116">
        <v>0.91124217317094325</v>
      </c>
      <c r="J988" s="116">
        <v>0.59800435215718895</v>
      </c>
      <c r="K988" s="94">
        <v>0.38137426346045578</v>
      </c>
      <c r="L988" s="95"/>
      <c r="M988" s="96">
        <v>987</v>
      </c>
      <c r="N988" s="119">
        <v>-0.38851698621544462</v>
      </c>
      <c r="O988" s="119">
        <v>-0.76986926402269062</v>
      </c>
      <c r="P988" s="119">
        <v>0.26083202660039484</v>
      </c>
      <c r="Q988" s="119">
        <v>-0.62019274012069447</v>
      </c>
      <c r="R988" s="119">
        <v>-3.1591564125772652E-2</v>
      </c>
      <c r="S988" s="119">
        <v>1.5099979582103429</v>
      </c>
      <c r="T988" s="119">
        <v>0.63833263453067046</v>
      </c>
      <c r="U988" s="116">
        <v>1.3484438958290377</v>
      </c>
      <c r="V988" s="116">
        <v>0.24818496889273353</v>
      </c>
      <c r="W988" s="88">
        <v>-0.30187346185286829</v>
      </c>
      <c r="X988" s="50"/>
      <c r="Y988" s="89">
        <v>987</v>
      </c>
      <c r="Z988" s="116">
        <f>(幕後結果!$AB$2+幕後結果!$AB$4*幕後結果_最佳化!$N1989)*12/3</f>
        <v>-0.53065374337007554</v>
      </c>
      <c r="AA988" s="116">
        <f>(幕後結果!$AC$2+幕後結果!$AC$4*幕後結果_最佳化!$O1989)*12/3</f>
        <v>-2.4726110010141698</v>
      </c>
      <c r="AB988" s="116">
        <f>(幕後結果!$AD$2+幕後結果!$AD$4*幕後結果_最佳化!$P1989)*12/3</f>
        <v>0.49303064807194291</v>
      </c>
      <c r="AC988" s="116">
        <f>(幕後結果!$AE$2+幕後結果!$AE$4*幕後結果_最佳化!$Q1989)*12/3</f>
        <v>0.34326504886264808</v>
      </c>
      <c r="AD988" s="116">
        <f>(幕後結果!$AF$2+幕後結果!$AF$4*幕後結果_最佳化!$R1989)*12/3</f>
        <v>-0.19704276706700644</v>
      </c>
      <c r="AE988" s="116">
        <f>(幕後結果!$AG$2+幕後結果!$AG$4*幕後結果_最佳化!$S1989)*12/3</f>
        <v>0.85557146780065507</v>
      </c>
      <c r="AF988" s="116">
        <f>(幕後結果!$AH$2+幕後結果!$AH$4*幕後結果_最佳化!$T1989)*12/3</f>
        <v>1.6907766463454681</v>
      </c>
      <c r="AG988" s="116">
        <f>(幕後結果!$AI$2+幕後結果!$AI$4*幕後結果_最佳化!$U1989)*12/3</f>
        <v>0.63041929681945663</v>
      </c>
      <c r="AH988" s="116">
        <f>(幕後結果!$AJ$2+幕後結果!$AJ$4*幕後結果_最佳化!$V1989)*12/3</f>
        <v>0.25219581989034656</v>
      </c>
      <c r="AI988" s="90">
        <f>(幕後結果!$AK$2+幕後結果!$AK$4*幕後結果_最佳化!$W1989)*12/3</f>
        <v>-0.59486859405480241</v>
      </c>
      <c r="AJ988" s="50"/>
      <c r="AK988" s="50"/>
      <c r="AL988" s="50"/>
      <c r="AM988" s="98">
        <v>987</v>
      </c>
      <c r="AN988" s="116">
        <f t="shared" si="196"/>
        <v>9.5507414306579719E-2</v>
      </c>
      <c r="AO988" s="116">
        <f t="shared" si="197"/>
        <v>0.14188678090768614</v>
      </c>
      <c r="AP988" s="116">
        <f t="shared" si="198"/>
        <v>6.6466092993387516E-2</v>
      </c>
      <c r="AQ988" s="116">
        <f t="shared" si="199"/>
        <v>0.1655905309799022</v>
      </c>
      <c r="AR988" s="116">
        <f t="shared" si="200"/>
        <v>7.3343295976439366E-3</v>
      </c>
      <c r="AS988" s="116">
        <f t="shared" si="201"/>
        <v>0.14667713502416177</v>
      </c>
      <c r="AT988" s="116">
        <f t="shared" si="202"/>
        <v>0.10361709437691141</v>
      </c>
      <c r="AU988" s="116">
        <f t="shared" si="203"/>
        <v>7.3254782401021332E-2</v>
      </c>
      <c r="AV988" s="116">
        <f t="shared" si="204"/>
        <v>0.10207012541116116</v>
      </c>
      <c r="AW988" s="116">
        <f t="shared" si="205"/>
        <v>9.7595714001544639E-2</v>
      </c>
      <c r="AX988" s="116">
        <f t="shared" si="206"/>
        <v>0.99999999999999989</v>
      </c>
      <c r="AY988" s="116">
        <f>SUMPRODUCT(AN988:AW988,幕後結果_最佳化!$Z$1005:$AI$1005)</f>
        <v>6.6993983645880481E-2</v>
      </c>
      <c r="AZ988" s="116">
        <f>(SUMPRODUCT(AN988:AW988,MMULT(AN988:AW988,幕後結果!$AB$9:$AK$18)))*252</f>
        <v>5.0867351222803746E-2</v>
      </c>
      <c r="BA988" s="116">
        <f t="shared" si="207"/>
        <v>0.22553791526659933</v>
      </c>
      <c r="BB988" s="92">
        <f t="shared" si="208"/>
        <v>0.1068289720484467</v>
      </c>
      <c r="BC988" s="50"/>
      <c r="BD988" s="50"/>
    </row>
    <row r="989" spans="1:56">
      <c r="A989" s="85">
        <v>988</v>
      </c>
      <c r="B989" s="116">
        <v>0.80546886537065299</v>
      </c>
      <c r="C989" s="116">
        <v>0.6784385257394967</v>
      </c>
      <c r="D989" s="116">
        <v>0.23357656948565642</v>
      </c>
      <c r="E989" s="116">
        <v>0.59451201164818257</v>
      </c>
      <c r="F989" s="116">
        <v>6.0041453709666737E-2</v>
      </c>
      <c r="G989" s="116">
        <v>0.73039349315719138</v>
      </c>
      <c r="H989" s="116">
        <v>0.47569254949777351</v>
      </c>
      <c r="I989" s="116">
        <v>0.6768791343626237</v>
      </c>
      <c r="J989" s="116">
        <v>0.89591450990461241</v>
      </c>
      <c r="K989" s="94">
        <v>0.37048467669113716</v>
      </c>
      <c r="L989" s="95"/>
      <c r="M989" s="96">
        <v>988</v>
      </c>
      <c r="N989" s="119">
        <v>0.8613191902290066</v>
      </c>
      <c r="O989" s="119">
        <v>0.46333683262052466</v>
      </c>
      <c r="P989" s="119">
        <v>-0.72711887177701884</v>
      </c>
      <c r="Q989" s="119">
        <v>0.239167146587625</v>
      </c>
      <c r="R989" s="119">
        <v>-1.5544256977805302</v>
      </c>
      <c r="S989" s="119">
        <v>0.61400350104111234</v>
      </c>
      <c r="T989" s="119">
        <v>-6.0967491380292511E-2</v>
      </c>
      <c r="U989" s="116">
        <v>0.45898946516065181</v>
      </c>
      <c r="V989" s="116">
        <v>1.2586107003384595</v>
      </c>
      <c r="W989" s="88">
        <v>-0.33056994240933624</v>
      </c>
      <c r="X989" s="50"/>
      <c r="Y989" s="89">
        <v>988</v>
      </c>
      <c r="Z989" s="116">
        <f>(幕後結果!$AB$2+幕後結果!$AB$4*幕後結果_最佳化!$N1990)*12/3</f>
        <v>1.021080857537866</v>
      </c>
      <c r="AA989" s="116">
        <f>(幕後結果!$AC$2+幕後結果!$AC$4*幕後結果_最佳化!$O1990)*12/3</f>
        <v>-0.66457095656460163</v>
      </c>
      <c r="AB989" s="116">
        <f>(幕後結果!$AD$2+幕後結果!$AD$4*幕後結果_最佳化!$P1990)*12/3</f>
        <v>0.13919623843900747</v>
      </c>
      <c r="AC989" s="116">
        <f>(幕後結果!$AE$2+幕後結果!$AE$4*幕後結果_最佳化!$Q1990)*12/3</f>
        <v>1.0213563457977983</v>
      </c>
      <c r="AD989" s="116">
        <f>(幕後結果!$AF$2+幕後結果!$AF$4*幕後結果_最佳化!$R1990)*12/3</f>
        <v>-1.1582880078915476</v>
      </c>
      <c r="AE989" s="116">
        <f>(幕後結果!$AG$2+幕後結果!$AG$4*幕後結果_最佳化!$S1990)*12/3</f>
        <v>0.92797458027378055</v>
      </c>
      <c r="AF989" s="116">
        <f>(幕後結果!$AH$2+幕後結果!$AH$4*幕後結果_最佳化!$T1990)*12/3</f>
        <v>0.85078403428104477</v>
      </c>
      <c r="AG989" s="116">
        <f>(幕後結果!$AI$2+幕後結果!$AI$4*幕後結果_最佳化!$U1990)*12/3</f>
        <v>-0.13784939741494473</v>
      </c>
      <c r="AH989" s="116">
        <f>(幕後結果!$AJ$2+幕後結果!$AJ$4*幕後結果_最佳化!$V1990)*12/3</f>
        <v>1.1401599991726299</v>
      </c>
      <c r="AI989" s="90">
        <f>(幕後結果!$AK$2+幕後結果!$AK$4*幕後結果_最佳化!$W1990)*12/3</f>
        <v>-0.48201697914621566</v>
      </c>
      <c r="AJ989" s="50"/>
      <c r="AK989" s="50"/>
      <c r="AL989" s="50"/>
      <c r="AM989" s="98">
        <v>988</v>
      </c>
      <c r="AN989" s="116">
        <f t="shared" si="196"/>
        <v>7.2171821944521292E-2</v>
      </c>
      <c r="AO989" s="116">
        <f t="shared" si="197"/>
        <v>0.10194958365195958</v>
      </c>
      <c r="AP989" s="116">
        <f t="shared" si="198"/>
        <v>0.15545346839718355</v>
      </c>
      <c r="AQ989" s="116">
        <f t="shared" si="199"/>
        <v>0.12079397086575944</v>
      </c>
      <c r="AR989" s="116">
        <f t="shared" si="200"/>
        <v>9.0756744608167295E-2</v>
      </c>
      <c r="AS989" s="116">
        <f t="shared" si="201"/>
        <v>9.1730389637524598E-2</v>
      </c>
      <c r="AT989" s="116">
        <f t="shared" si="202"/>
        <v>0.13949409808095697</v>
      </c>
      <c r="AU989" s="116">
        <f t="shared" si="203"/>
        <v>6.1023973298317737E-3</v>
      </c>
      <c r="AV989" s="116">
        <f t="shared" si="204"/>
        <v>0.14995438883514448</v>
      </c>
      <c r="AW989" s="116">
        <f t="shared" si="205"/>
        <v>7.1593136648950825E-2</v>
      </c>
      <c r="AX989" s="116">
        <f t="shared" si="206"/>
        <v>0.99999999999999978</v>
      </c>
      <c r="AY989" s="116">
        <f>SUMPRODUCT(AN989:AW989,幕後結果_最佳化!$Z$1005:$AI$1005)</f>
        <v>0.21139187320646716</v>
      </c>
      <c r="AZ989" s="116">
        <f>(SUMPRODUCT(AN989:AW989,MMULT(AN989:AW989,幕後結果!$AB$9:$AK$18)))*252</f>
        <v>4.4823247020980568E-2</v>
      </c>
      <c r="BA989" s="116">
        <f t="shared" si="207"/>
        <v>0.21171501368816659</v>
      </c>
      <c r="BB989" s="92">
        <f t="shared" si="208"/>
        <v>0.7958428184721823</v>
      </c>
      <c r="BC989" s="50"/>
      <c r="BD989" s="50"/>
    </row>
    <row r="990" spans="1:56">
      <c r="A990" s="85">
        <v>989</v>
      </c>
      <c r="B990" s="116">
        <v>9.4479647698234359E-2</v>
      </c>
      <c r="C990" s="116">
        <v>0.33410506473948454</v>
      </c>
      <c r="D990" s="116">
        <v>0.32242305839958973</v>
      </c>
      <c r="E990" s="116">
        <v>0.95622546024099697</v>
      </c>
      <c r="F990" s="116">
        <v>0.57899509518662917</v>
      </c>
      <c r="G990" s="116">
        <v>0.64720012707786578</v>
      </c>
      <c r="H990" s="116">
        <v>0.5540117482332374</v>
      </c>
      <c r="I990" s="116">
        <v>0.40333488044779919</v>
      </c>
      <c r="J990" s="116">
        <v>0.73038993637658423</v>
      </c>
      <c r="K990" s="94">
        <v>0.44073554892435385</v>
      </c>
      <c r="L990" s="95"/>
      <c r="M990" s="96">
        <v>989</v>
      </c>
      <c r="N990" s="119">
        <v>-1.3136640162134214</v>
      </c>
      <c r="O990" s="119">
        <v>-0.42860579237559537</v>
      </c>
      <c r="P990" s="119">
        <v>-0.46093377801436886</v>
      </c>
      <c r="Q990" s="119">
        <v>1.7084704789522718</v>
      </c>
      <c r="R990" s="119">
        <v>0.19932335682982219</v>
      </c>
      <c r="S990" s="119">
        <v>0.37777230949564572</v>
      </c>
      <c r="T990" s="119">
        <v>0.13580365250513923</v>
      </c>
      <c r="U990" s="116">
        <v>-0.24472449433080481</v>
      </c>
      <c r="V990" s="116">
        <v>0.61399273613736105</v>
      </c>
      <c r="W990" s="88">
        <v>-0.14910459790240538</v>
      </c>
      <c r="X990" s="50"/>
      <c r="Y990" s="89">
        <v>989</v>
      </c>
      <c r="Z990" s="116">
        <f>(幕後結果!$AB$2+幕後結果!$AB$4*幕後結果_最佳化!$N1991)*12/3</f>
        <v>-1.6792704056425987</v>
      </c>
      <c r="AA990" s="116">
        <f>(幕後結果!$AC$2+幕後結果!$AC$4*幕後結果_最佳化!$O1991)*12/3</f>
        <v>-2.0827065174472579</v>
      </c>
      <c r="AB990" s="116">
        <f>(幕後結果!$AD$2+幕後結果!$AD$4*幕後結果_最佳化!$P1991)*12/3</f>
        <v>-0.37595551565697266</v>
      </c>
      <c r="AC990" s="116">
        <f>(幕後結果!$AE$2+幕後結果!$AE$4*幕後結果_最佳化!$Q1991)*12/3</f>
        <v>1.8656971731273522</v>
      </c>
      <c r="AD990" s="116">
        <f>(幕後結果!$AF$2+幕後結果!$AF$4*幕後結果_最佳化!$R1991)*12/3</f>
        <v>0.15456457920468003</v>
      </c>
      <c r="AE990" s="116">
        <f>(幕後結果!$AG$2+幕後結果!$AG$4*幕後結果_最佳化!$S1991)*12/3</f>
        <v>1.0924661781431226</v>
      </c>
      <c r="AF990" s="116">
        <f>(幕後結果!$AH$2+幕後結果!$AH$4*幕後結果_最佳化!$T1991)*12/3</f>
        <v>0.83143950971680169</v>
      </c>
      <c r="AG990" s="116">
        <f>(幕後結果!$AI$2+幕後結果!$AI$4*幕後結果_最佳化!$U1991)*12/3</f>
        <v>-1.7480562380503617</v>
      </c>
      <c r="AH990" s="116">
        <f>(幕後結果!$AJ$2+幕後結果!$AJ$4*幕後結果_最佳化!$V1991)*12/3</f>
        <v>0.15897543622750138</v>
      </c>
      <c r="AI990" s="90">
        <f>(幕後結果!$AK$2+幕後結果!$AK$4*幕後結果_最佳化!$W1991)*12/3</f>
        <v>-0.66816862301749902</v>
      </c>
      <c r="AJ990" s="50"/>
      <c r="AK990" s="50"/>
      <c r="AL990" s="50"/>
      <c r="AM990" s="98">
        <v>989</v>
      </c>
      <c r="AN990" s="116">
        <f t="shared" si="196"/>
        <v>5.7682915850037556E-2</v>
      </c>
      <c r="AO990" s="116">
        <f t="shared" si="197"/>
        <v>2.5094837221913809E-2</v>
      </c>
      <c r="AP990" s="116">
        <f t="shared" si="198"/>
        <v>4.5842715425716427E-2</v>
      </c>
      <c r="AQ990" s="116">
        <f t="shared" si="199"/>
        <v>0.12206360930531862</v>
      </c>
      <c r="AR990" s="116">
        <f t="shared" si="200"/>
        <v>0.15364044203508009</v>
      </c>
      <c r="AS990" s="116">
        <f t="shared" si="201"/>
        <v>0.16631365258439204</v>
      </c>
      <c r="AT990" s="116">
        <f t="shared" si="202"/>
        <v>0.1071930328781983</v>
      </c>
      <c r="AU990" s="116">
        <f t="shared" si="203"/>
        <v>0.14253426333326732</v>
      </c>
      <c r="AV990" s="116">
        <f t="shared" si="204"/>
        <v>0.11514001225641843</v>
      </c>
      <c r="AW990" s="116">
        <f t="shared" si="205"/>
        <v>6.4494519109657505E-2</v>
      </c>
      <c r="AX990" s="116">
        <f t="shared" si="206"/>
        <v>1</v>
      </c>
      <c r="AY990" s="116">
        <f>SUMPRODUCT(AN990:AW990,幕後結果_最佳化!$Z$1005:$AI$1005)</f>
        <v>0.13429369459136292</v>
      </c>
      <c r="AZ990" s="116">
        <f>(SUMPRODUCT(AN990:AW990,MMULT(AN990:AW990,幕後結果!$AB$9:$AK$18)))*252</f>
        <v>4.3533609181628012E-2</v>
      </c>
      <c r="BA990" s="116">
        <f t="shared" si="207"/>
        <v>0.20864709243511642</v>
      </c>
      <c r="BB990" s="92">
        <f t="shared" si="208"/>
        <v>0.43803004165890252</v>
      </c>
      <c r="BC990" s="50"/>
      <c r="BD990" s="50"/>
    </row>
    <row r="991" spans="1:56">
      <c r="A991" s="85">
        <v>990</v>
      </c>
      <c r="B991" s="116">
        <v>0.21782808383034413</v>
      </c>
      <c r="C991" s="116">
        <v>0.78961153723376221</v>
      </c>
      <c r="D991" s="116">
        <v>0.73151359035103036</v>
      </c>
      <c r="E991" s="116">
        <v>0.33140439595283122</v>
      </c>
      <c r="F991" s="116">
        <v>0.40364808069733282</v>
      </c>
      <c r="G991" s="116">
        <v>0.84304390887951497</v>
      </c>
      <c r="H991" s="116">
        <v>0.6336972894322932</v>
      </c>
      <c r="I991" s="116">
        <v>0.70168396253444354</v>
      </c>
      <c r="J991" s="116">
        <v>0.7512572866024434</v>
      </c>
      <c r="K991" s="94">
        <v>0.12753726929926668</v>
      </c>
      <c r="L991" s="95"/>
      <c r="M991" s="96">
        <v>990</v>
      </c>
      <c r="N991" s="119">
        <v>-0.77954936910691697</v>
      </c>
      <c r="O991" s="119">
        <v>0.80507409161661003</v>
      </c>
      <c r="P991" s="119">
        <v>0.61739712284556236</v>
      </c>
      <c r="Q991" s="119">
        <v>-0.43603850636396729</v>
      </c>
      <c r="R991" s="119">
        <v>-0.24391563302246966</v>
      </c>
      <c r="S991" s="119">
        <v>1.0070470134185008</v>
      </c>
      <c r="T991" s="119">
        <v>0.34166180257131173</v>
      </c>
      <c r="U991" s="116">
        <v>0.52924994342056841</v>
      </c>
      <c r="V991" s="116">
        <v>0.67845156050865918</v>
      </c>
      <c r="W991" s="88">
        <v>-1.1381100344496484</v>
      </c>
      <c r="X991" s="50"/>
      <c r="Y991" s="89">
        <v>990</v>
      </c>
      <c r="Z991" s="116">
        <f>(幕後結果!$AB$2+幕後結果!$AB$4*幕後結果_最佳化!$N1992)*12/3</f>
        <v>-1.016140153544528</v>
      </c>
      <c r="AA991" s="116">
        <f>(幕後結果!$AC$2+幕後結果!$AC$4*幕後結果_最佳化!$O1992)*12/3</f>
        <v>-0.33619907733890075</v>
      </c>
      <c r="AB991" s="116">
        <f>(幕後結果!$AD$2+幕後結果!$AD$4*幕後結果_最佳化!$P1992)*12/3</f>
        <v>0.84398360297338504</v>
      </c>
      <c r="AC991" s="116">
        <f>(幕後結果!$AE$2+幕後結果!$AE$4*幕後結果_最佳化!$Q1992)*12/3</f>
        <v>0.81007231479043951</v>
      </c>
      <c r="AD991" s="116">
        <f>(幕後結果!$AF$2+幕後結果!$AF$4*幕後結果_最佳化!$R1992)*12/3</f>
        <v>-0.1017854286950643</v>
      </c>
      <c r="AE991" s="116">
        <f>(幕後結果!$AG$2+幕後結果!$AG$4*幕後結果_最佳化!$S1992)*12/3</f>
        <v>0.95726731591316672</v>
      </c>
      <c r="AF991" s="116">
        <f>(幕後結果!$AH$2+幕後結果!$AH$4*幕後結果_最佳化!$T1992)*12/3</f>
        <v>1.2979584228386933</v>
      </c>
      <c r="AG991" s="116">
        <f>(幕後結果!$AI$2+幕後結果!$AI$4*幕後結果_最佳化!$U1992)*12/3</f>
        <v>-0.66126633833733772</v>
      </c>
      <c r="AH991" s="116">
        <f>(幕後結果!$AJ$2+幕後結果!$AJ$4*幕後結果_最佳化!$V1992)*12/3</f>
        <v>0.85305610279824551</v>
      </c>
      <c r="AI991" s="90">
        <f>(幕後結果!$AK$2+幕後結果!$AK$4*幕後結果_最佳化!$W1992)*12/3</f>
        <v>-0.93256044713220876</v>
      </c>
      <c r="AJ991" s="50"/>
      <c r="AK991" s="50"/>
      <c r="AL991" s="50"/>
      <c r="AM991" s="98">
        <v>990</v>
      </c>
      <c r="AN991" s="116">
        <f t="shared" si="196"/>
        <v>0.11052803174934331</v>
      </c>
      <c r="AO991" s="116">
        <f t="shared" si="197"/>
        <v>0.13881641196487637</v>
      </c>
      <c r="AP991" s="116">
        <f t="shared" si="198"/>
        <v>7.2573812566023202E-2</v>
      </c>
      <c r="AQ991" s="116">
        <f t="shared" si="199"/>
        <v>0.13264166711066827</v>
      </c>
      <c r="AR991" s="116">
        <f t="shared" si="200"/>
        <v>7.9680053467473241E-2</v>
      </c>
      <c r="AS991" s="116">
        <f t="shared" si="201"/>
        <v>0.11438412423311975</v>
      </c>
      <c r="AT991" s="116">
        <f t="shared" si="202"/>
        <v>0.11885564645999673</v>
      </c>
      <c r="AU991" s="116">
        <f t="shared" si="203"/>
        <v>0.13066273034638234</v>
      </c>
      <c r="AV991" s="116">
        <f t="shared" si="204"/>
        <v>5.6406520595747418E-2</v>
      </c>
      <c r="AW991" s="116">
        <f t="shared" si="205"/>
        <v>4.5451001506369243E-2</v>
      </c>
      <c r="AX991" s="116">
        <f t="shared" si="206"/>
        <v>0.99999999999999989</v>
      </c>
      <c r="AY991" s="116">
        <f>SUMPRODUCT(AN991:AW991,幕後結果_最佳化!$Z$1005:$AI$1005)</f>
        <v>1.3017668607206923E-2</v>
      </c>
      <c r="AZ991" s="116">
        <f>(SUMPRODUCT(AN991:AW991,MMULT(AN991:AW991,幕後結果!$AB$9:$AK$18)))*252</f>
        <v>4.9206562394113536E-2</v>
      </c>
      <c r="BA991" s="116">
        <f t="shared" si="207"/>
        <v>0.2218255224137059</v>
      </c>
      <c r="BB991" s="92">
        <f t="shared" si="208"/>
        <v>-0.1347109704403732</v>
      </c>
      <c r="BC991" s="50"/>
      <c r="BD991" s="50"/>
    </row>
    <row r="992" spans="1:56">
      <c r="A992" s="85">
        <v>991</v>
      </c>
      <c r="B992" s="116">
        <v>0.6396725035948565</v>
      </c>
      <c r="C992" s="116">
        <v>0.30878685061531153</v>
      </c>
      <c r="D992" s="116">
        <v>0.57051115305919398</v>
      </c>
      <c r="E992" s="116">
        <v>0.47523186709270271</v>
      </c>
      <c r="F992" s="116">
        <v>0.32051563838686947</v>
      </c>
      <c r="G992" s="116">
        <v>0.85535323991345513</v>
      </c>
      <c r="H992" s="116">
        <v>0.50996110314259235</v>
      </c>
      <c r="I992" s="116">
        <v>0.54390424441548046</v>
      </c>
      <c r="J992" s="116">
        <v>0.86562887505862229</v>
      </c>
      <c r="K992" s="94">
        <v>0.12674378777178585</v>
      </c>
      <c r="L992" s="95"/>
      <c r="M992" s="96">
        <v>991</v>
      </c>
      <c r="N992" s="119">
        <v>0.35758354705091738</v>
      </c>
      <c r="O992" s="119">
        <v>-0.49929198428637389</v>
      </c>
      <c r="P992" s="119">
        <v>0.17767566980715832</v>
      </c>
      <c r="Q992" s="119">
        <v>-6.2124440119393255E-2</v>
      </c>
      <c r="R992" s="119">
        <v>-0.46625738693858415</v>
      </c>
      <c r="S992" s="119">
        <v>1.0596727145161979</v>
      </c>
      <c r="T992" s="119">
        <v>2.4971377773466846E-2</v>
      </c>
      <c r="U992" s="116">
        <v>0.11027471283753283</v>
      </c>
      <c r="V992" s="116">
        <v>1.1059636573752241</v>
      </c>
      <c r="W992" s="88">
        <v>-1.1419192757665764</v>
      </c>
      <c r="X992" s="50"/>
      <c r="Y992" s="89">
        <v>991</v>
      </c>
      <c r="Z992" s="116">
        <f>(幕後結果!$AB$2+幕後結果!$AB$4*幕後結果_最佳化!$N1993)*12/3</f>
        <v>0.39566766982414131</v>
      </c>
      <c r="AA992" s="116">
        <f>(幕後結果!$AC$2+幕後結果!$AC$4*幕後結果_最佳化!$O1993)*12/3</f>
        <v>-2.0349107770959787</v>
      </c>
      <c r="AB992" s="116">
        <f>(幕後結果!$AD$2+幕後結果!$AD$4*幕後結果_最佳化!$P1993)*12/3</f>
        <v>0.6732141925716767</v>
      </c>
      <c r="AC992" s="116">
        <f>(幕後結果!$AE$2+幕後結果!$AE$4*幕後結果_最佳化!$Q1993)*12/3</f>
        <v>0.81960490526523699</v>
      </c>
      <c r="AD992" s="116">
        <f>(幕後結果!$AF$2+幕後結果!$AF$4*幕後結果_最佳化!$R1993)*12/3</f>
        <v>-0.44997680384764482</v>
      </c>
      <c r="AE992" s="116">
        <f>(幕後結果!$AG$2+幕後結果!$AG$4*幕後結果_最佳化!$S1993)*12/3</f>
        <v>1.0053317097324483</v>
      </c>
      <c r="AF992" s="116">
        <f>(幕後結果!$AH$2+幕後結果!$AH$4*幕後結果_最佳化!$T1993)*12/3</f>
        <v>1.1516266244905584</v>
      </c>
      <c r="AG992" s="116">
        <f>(幕後結果!$AI$2+幕後結果!$AI$4*幕後結果_最佳化!$U1993)*12/3</f>
        <v>-0.54089891336806517</v>
      </c>
      <c r="AH992" s="116">
        <f>(幕後結果!$AJ$2+幕後結果!$AJ$4*幕後結果_最佳化!$V1993)*12/3</f>
        <v>0.78471859491168938</v>
      </c>
      <c r="AI992" s="90">
        <f>(幕後結果!$AK$2+幕後結果!$AK$4*幕後結果_最佳化!$W1993)*12/3</f>
        <v>-0.87961294684008351</v>
      </c>
      <c r="AJ992" s="50"/>
      <c r="AK992" s="50"/>
      <c r="AL992" s="50"/>
      <c r="AM992" s="98">
        <v>991</v>
      </c>
      <c r="AN992" s="116">
        <f t="shared" si="196"/>
        <v>0.18937513866420513</v>
      </c>
      <c r="AO992" s="116">
        <f t="shared" si="197"/>
        <v>4.5039410447975235E-2</v>
      </c>
      <c r="AP992" s="116">
        <f t="shared" si="198"/>
        <v>0.10125777938916553</v>
      </c>
      <c r="AQ992" s="116">
        <f t="shared" si="199"/>
        <v>0.10276246170316829</v>
      </c>
      <c r="AR992" s="116">
        <f t="shared" si="200"/>
        <v>0.17563305296255777</v>
      </c>
      <c r="AS992" s="116">
        <f t="shared" si="201"/>
        <v>0.14934389793539246</v>
      </c>
      <c r="AT992" s="116">
        <f t="shared" si="202"/>
        <v>9.5060234274137359E-2</v>
      </c>
      <c r="AU992" s="116">
        <f t="shared" si="203"/>
        <v>7.3588203280974297E-3</v>
      </c>
      <c r="AV992" s="116">
        <f t="shared" si="204"/>
        <v>9.1302369085900184E-2</v>
      </c>
      <c r="AW992" s="116">
        <f t="shared" si="205"/>
        <v>4.2866835209400662E-2</v>
      </c>
      <c r="AX992" s="116">
        <f t="shared" si="206"/>
        <v>1</v>
      </c>
      <c r="AY992" s="116">
        <f>SUMPRODUCT(AN992:AW992,幕後結果_最佳化!$Z$1005:$AI$1005)</f>
        <v>0.21009857471665419</v>
      </c>
      <c r="AZ992" s="116">
        <f>(SUMPRODUCT(AN992:AW992,MMULT(AN992:AW992,幕後結果!$AB$9:$AK$18)))*252</f>
        <v>4.719445153401329E-2</v>
      </c>
      <c r="BA992" s="116">
        <f t="shared" si="207"/>
        <v>0.21724284000632402</v>
      </c>
      <c r="BB992" s="92">
        <f t="shared" si="208"/>
        <v>0.76963905789386189</v>
      </c>
      <c r="BC992" s="50"/>
      <c r="BD992" s="50"/>
    </row>
    <row r="993" spans="1:56">
      <c r="A993" s="85">
        <v>992</v>
      </c>
      <c r="B993" s="116">
        <v>0.15465535325100022</v>
      </c>
      <c r="C993" s="116">
        <v>0.26604076097511498</v>
      </c>
      <c r="D993" s="116">
        <v>0.23441160028559516</v>
      </c>
      <c r="E993" s="116">
        <v>0.72296402274143179</v>
      </c>
      <c r="F993" s="116">
        <v>0.72253510017111222</v>
      </c>
      <c r="G993" s="116">
        <v>0.42440315843271303</v>
      </c>
      <c r="H993" s="116">
        <v>0.56770780019417488</v>
      </c>
      <c r="I993" s="116">
        <v>0.46057477867495078</v>
      </c>
      <c r="J993" s="116">
        <v>0.67859983685283543</v>
      </c>
      <c r="K993" s="94">
        <v>0.49450394892639826</v>
      </c>
      <c r="L993" s="95"/>
      <c r="M993" s="96">
        <v>992</v>
      </c>
      <c r="N993" s="119">
        <v>-1.0166694437197634</v>
      </c>
      <c r="O993" s="119">
        <v>-0.62483170142951316</v>
      </c>
      <c r="P993" s="119">
        <v>-0.72439511085804742</v>
      </c>
      <c r="Q993" s="119">
        <v>0.59166945476323363</v>
      </c>
      <c r="R993" s="119">
        <v>0.59038912519068532</v>
      </c>
      <c r="S993" s="119">
        <v>-0.19064170072613731</v>
      </c>
      <c r="T993" s="119">
        <v>0.17054137342620795</v>
      </c>
      <c r="U993" s="116">
        <v>-9.8985784051695641E-2</v>
      </c>
      <c r="V993" s="116">
        <v>0.46378704447360097</v>
      </c>
      <c r="W993" s="88">
        <v>-1.3776992832406014E-2</v>
      </c>
      <c r="X993" s="50"/>
      <c r="Y993" s="89">
        <v>992</v>
      </c>
      <c r="Z993" s="116">
        <f>(幕後結果!$AB$2+幕後結果!$AB$4*幕後結果_最佳化!$N1994)*12/3</f>
        <v>-1.3105366762899073</v>
      </c>
      <c r="AA993" s="116">
        <f>(幕後結果!$AC$2+幕後結果!$AC$4*幕後結果_最佳化!$O1994)*12/3</f>
        <v>-2.3273157350977711</v>
      </c>
      <c r="AB993" s="116">
        <f>(幕後結果!$AD$2+幕後結果!$AD$4*幕後結果_最佳化!$P1994)*12/3</f>
        <v>-0.53457912723481282</v>
      </c>
      <c r="AC993" s="116">
        <f>(幕後結果!$AE$2+幕後結果!$AE$4*幕後結果_最佳化!$Q1994)*12/3</f>
        <v>0.97747562472349925</v>
      </c>
      <c r="AD993" s="116">
        <f>(幕後結果!$AF$2+幕後結果!$AF$4*幕後結果_最佳化!$R1994)*12/3</f>
        <v>0.2662154735515726</v>
      </c>
      <c r="AE993" s="116">
        <f>(幕後結果!$AG$2+幕後結果!$AG$4*幕後結果_最佳化!$S1994)*12/3</f>
        <v>6.4666821036340472E-2</v>
      </c>
      <c r="AF993" s="116">
        <f>(幕後結果!$AH$2+幕後結果!$AH$4*幕後結果_最佳化!$T1994)*12/3</f>
        <v>1.1363809160014038</v>
      </c>
      <c r="AG993" s="116">
        <f>(幕後結果!$AI$2+幕後結果!$AI$4*幕後結果_最佳化!$U1994)*12/3</f>
        <v>-1.3574649479020107</v>
      </c>
      <c r="AH993" s="116">
        <f>(幕後結果!$AJ$2+幕後結果!$AJ$4*幕後結果_最佳化!$V1994)*12/3</f>
        <v>5.3230452506622082E-2</v>
      </c>
      <c r="AI993" s="90">
        <f>(幕後結果!$AK$2+幕後結果!$AK$4*幕後結果_最佳化!$W1994)*12/3</f>
        <v>-0.61239497356449724</v>
      </c>
      <c r="AJ993" s="50"/>
      <c r="AK993" s="50"/>
      <c r="AL993" s="50"/>
      <c r="AM993" s="98">
        <v>992</v>
      </c>
      <c r="AN993" s="116">
        <f t="shared" si="196"/>
        <v>0.21088940248067722</v>
      </c>
      <c r="AO993" s="116">
        <f t="shared" si="197"/>
        <v>0.17155662319070042</v>
      </c>
      <c r="AP993" s="116">
        <f t="shared" si="198"/>
        <v>8.1416979045104892E-2</v>
      </c>
      <c r="AQ993" s="116">
        <f t="shared" si="199"/>
        <v>0.16853484171825384</v>
      </c>
      <c r="AR993" s="116">
        <f t="shared" si="200"/>
        <v>5.4633881644294099E-2</v>
      </c>
      <c r="AS993" s="116">
        <f t="shared" si="201"/>
        <v>2.9257018567232763E-2</v>
      </c>
      <c r="AT993" s="116">
        <f t="shared" si="202"/>
        <v>2.738436080171254E-2</v>
      </c>
      <c r="AU993" s="116">
        <f t="shared" si="203"/>
        <v>5.8480973024556293E-2</v>
      </c>
      <c r="AV993" s="116">
        <f t="shared" si="204"/>
        <v>0.18296824853858104</v>
      </c>
      <c r="AW993" s="116">
        <f t="shared" si="205"/>
        <v>1.4877670988886926E-2</v>
      </c>
      <c r="AX993" s="116">
        <f t="shared" si="206"/>
        <v>1</v>
      </c>
      <c r="AY993" s="116">
        <f>SUMPRODUCT(AN993:AW993,幕後結果_最佳化!$Z$1005:$AI$1005)</f>
        <v>-4.1147465981006236E-2</v>
      </c>
      <c r="AZ993" s="116">
        <f>(SUMPRODUCT(AN993:AW993,MMULT(AN993:AW993,幕後結果!$AB$9:$AK$18)))*252</f>
        <v>5.9710452607450858E-2</v>
      </c>
      <c r="BA993" s="116">
        <f t="shared" si="207"/>
        <v>0.24435722335844884</v>
      </c>
      <c r="BB993" s="92">
        <f t="shared" si="208"/>
        <v>-0.34395326983117902</v>
      </c>
      <c r="BC993" s="50"/>
      <c r="BD993" s="50"/>
    </row>
    <row r="994" spans="1:56">
      <c r="A994" s="85">
        <v>993</v>
      </c>
      <c r="B994" s="116">
        <v>0.8390461414873962</v>
      </c>
      <c r="C994" s="116">
        <v>0.27689199916574148</v>
      </c>
      <c r="D994" s="116">
        <v>4.4681928826805217E-2</v>
      </c>
      <c r="E994" s="116">
        <v>0.47689990608991506</v>
      </c>
      <c r="F994" s="116">
        <v>0.56355191877987942</v>
      </c>
      <c r="G994" s="116">
        <v>0.16916381620860976</v>
      </c>
      <c r="H994" s="116">
        <v>0.81331170234750294</v>
      </c>
      <c r="I994" s="116">
        <v>3.1362921283071055E-2</v>
      </c>
      <c r="J994" s="116">
        <v>0.91398489715623255</v>
      </c>
      <c r="K994" s="94">
        <v>0.49542828563613317</v>
      </c>
      <c r="L994" s="95"/>
      <c r="M994" s="96">
        <v>993</v>
      </c>
      <c r="N994" s="119">
        <v>0.99054518091157484</v>
      </c>
      <c r="O994" s="119">
        <v>-0.59209944534009495</v>
      </c>
      <c r="P994" s="119">
        <v>-1.6987629471692665</v>
      </c>
      <c r="Q994" s="119">
        <v>-5.7935742935924801E-2</v>
      </c>
      <c r="R994" s="119">
        <v>0.15998084613863395</v>
      </c>
      <c r="S994" s="119">
        <v>-0.95747485440442448</v>
      </c>
      <c r="T994" s="119">
        <v>0.89016630334115721</v>
      </c>
      <c r="U994" s="116">
        <v>-1.8611298444105677</v>
      </c>
      <c r="V994" s="116">
        <v>1.3657093588251141</v>
      </c>
      <c r="W994" s="88">
        <v>-1.1459839315868846E-2</v>
      </c>
      <c r="X994" s="50"/>
      <c r="Y994" s="89">
        <v>993</v>
      </c>
      <c r="Z994" s="116">
        <f>(幕後結果!$AB$2+幕後結果!$AB$4*幕後結果_最佳化!$N1995)*12/3</f>
        <v>1.1815214375578833</v>
      </c>
      <c r="AA994" s="116">
        <f>(幕後結果!$AC$2+幕後結果!$AC$4*幕後結果_最佳化!$O1995)*12/3</f>
        <v>-2.1078113084263239</v>
      </c>
      <c r="AB994" s="116">
        <f>(幕後結果!$AD$2+幕後結果!$AD$4*幕後結果_最佳化!$P1995)*12/3</f>
        <v>-0.77046905997571036</v>
      </c>
      <c r="AC994" s="116">
        <f>(幕後結果!$AE$2+幕後結果!$AE$4*幕後結果_最佳化!$Q1995)*12/3</f>
        <v>0.40193951172098225</v>
      </c>
      <c r="AD994" s="116">
        <f>(幕後結果!$AF$2+幕後結果!$AF$4*幕後結果_最佳化!$R1995)*12/3</f>
        <v>-0.24535298820465665</v>
      </c>
      <c r="AE994" s="116">
        <f>(幕後結果!$AG$2+幕後結果!$AG$4*幕後結果_最佳化!$S1995)*12/3</f>
        <v>-0.638688543743689</v>
      </c>
      <c r="AF994" s="116">
        <f>(幕後結果!$AH$2+幕後結果!$AH$4*幕後結果_最佳化!$T1995)*12/3</f>
        <v>2.1825819151958825</v>
      </c>
      <c r="AG994" s="116">
        <f>(幕後結果!$AI$2+幕後結果!$AI$4*幕後結果_最佳化!$U1995)*12/3</f>
        <v>-2.4548197554592166</v>
      </c>
      <c r="AH994" s="116">
        <f>(幕後結果!$AJ$2+幕後結果!$AJ$4*幕後結果_最佳化!$V1995)*12/3</f>
        <v>0.86004913311072639</v>
      </c>
      <c r="AI994" s="90">
        <f>(幕後結果!$AK$2+幕後結果!$AK$4*幕後結果_最佳化!$W1995)*12/3</f>
        <v>-0.30760749238900609</v>
      </c>
      <c r="AJ994" s="50"/>
      <c r="AK994" s="50"/>
      <c r="AL994" s="50"/>
      <c r="AM994" s="98">
        <v>993</v>
      </c>
      <c r="AN994" s="116">
        <f t="shared" si="196"/>
        <v>0.12513938844583097</v>
      </c>
      <c r="AO994" s="116">
        <f t="shared" si="197"/>
        <v>0.1138739937936952</v>
      </c>
      <c r="AP994" s="116">
        <f t="shared" si="198"/>
        <v>8.4691313696386064E-2</v>
      </c>
      <c r="AQ994" s="116">
        <f t="shared" si="199"/>
        <v>0.10257519372508794</v>
      </c>
      <c r="AR994" s="116">
        <f t="shared" si="200"/>
        <v>0.1297722405201541</v>
      </c>
      <c r="AS994" s="116">
        <f t="shared" si="201"/>
        <v>0.12601522051275385</v>
      </c>
      <c r="AT994" s="116">
        <f t="shared" si="202"/>
        <v>9.7074371580952917E-2</v>
      </c>
      <c r="AU994" s="116">
        <f t="shared" si="203"/>
        <v>6.6197202677631739E-2</v>
      </c>
      <c r="AV994" s="116">
        <f t="shared" si="204"/>
        <v>1.7924354069045561E-2</v>
      </c>
      <c r="AW994" s="116">
        <f t="shared" si="205"/>
        <v>0.13673672097846173</v>
      </c>
      <c r="AX994" s="116">
        <f t="shared" si="206"/>
        <v>1</v>
      </c>
      <c r="AY994" s="116">
        <f>SUMPRODUCT(AN994:AW994,幕後結果_最佳化!$Z$1005:$AI$1005)</f>
        <v>1.1011580082459893E-2</v>
      </c>
      <c r="AZ994" s="116">
        <f>(SUMPRODUCT(AN994:AW994,MMULT(AN994:AW994,幕後結果!$AB$9:$AK$18)))*252</f>
        <v>4.4605368096287713E-2</v>
      </c>
      <c r="BA994" s="116">
        <f t="shared" si="207"/>
        <v>0.21119982977333981</v>
      </c>
      <c r="BB994" s="92">
        <f t="shared" si="208"/>
        <v>-0.15098695842587961</v>
      </c>
      <c r="BC994" s="50"/>
      <c r="BD994" s="50"/>
    </row>
    <row r="995" spans="1:56">
      <c r="A995" s="85">
        <v>994</v>
      </c>
      <c r="B995" s="116">
        <v>0.97133705561557937</v>
      </c>
      <c r="C995" s="116">
        <v>1.7238950485211291E-2</v>
      </c>
      <c r="D995" s="116">
        <v>0.27042330450685226</v>
      </c>
      <c r="E995" s="116">
        <v>0.32495930269746198</v>
      </c>
      <c r="F995" s="116">
        <v>0.95161505109029076</v>
      </c>
      <c r="G995" s="116">
        <v>0.4557946434557878</v>
      </c>
      <c r="H995" s="116">
        <v>0.91525282930937468</v>
      </c>
      <c r="I995" s="116">
        <v>0.40704165559948891</v>
      </c>
      <c r="J995" s="116">
        <v>0.86356966549902037</v>
      </c>
      <c r="K995" s="94">
        <v>0.5717838593555522</v>
      </c>
      <c r="L995" s="95"/>
      <c r="M995" s="96">
        <v>994</v>
      </c>
      <c r="N995" s="119">
        <v>1.9008177464558929</v>
      </c>
      <c r="O995" s="119">
        <v>-2.1144376950919317</v>
      </c>
      <c r="P995" s="119">
        <v>-0.61153325597487973</v>
      </c>
      <c r="Q995" s="119">
        <v>-0.45387526796866007</v>
      </c>
      <c r="R995" s="119">
        <v>1.6607189891161045</v>
      </c>
      <c r="S995" s="119">
        <v>-0.11103412409601665</v>
      </c>
      <c r="T995" s="119">
        <v>1.373830398894788</v>
      </c>
      <c r="U995" s="116">
        <v>-0.23516159724044453</v>
      </c>
      <c r="V995" s="116">
        <v>1.096498523802186</v>
      </c>
      <c r="W995" s="88">
        <v>0.18091756524624555</v>
      </c>
      <c r="X995" s="50"/>
      <c r="Y995" s="89">
        <v>994</v>
      </c>
      <c r="Z995" s="116">
        <f>(幕後結果!$AB$2+幕後結果!$AB$4*幕後結果_最佳化!$N1996)*12/3</f>
        <v>2.31167070258449</v>
      </c>
      <c r="AA995" s="116">
        <f>(幕後結果!$AC$2+幕後結果!$AC$4*幕後結果_最佳化!$O1996)*12/3</f>
        <v>-4.1266153382548731</v>
      </c>
      <c r="AB995" s="116">
        <f>(幕後結果!$AD$2+幕後結果!$AD$4*幕後結果_最佳化!$P1996)*12/3</f>
        <v>0.29055349274553277</v>
      </c>
      <c r="AC995" s="116">
        <f>(幕後結果!$AE$2+幕後結果!$AE$4*幕後結果_最佳化!$Q1996)*12/3</f>
        <v>0.16194238045158738</v>
      </c>
      <c r="AD995" s="116">
        <f>(幕後結果!$AF$2+幕後結果!$AF$4*幕後結果_最佳化!$R1996)*12/3</f>
        <v>0.63455696717384003</v>
      </c>
      <c r="AE995" s="116">
        <f>(幕後結果!$AG$2+幕後結果!$AG$4*幕後結果_最佳化!$S1996)*12/3</f>
        <v>-9.0013002574008405E-2</v>
      </c>
      <c r="AF995" s="116">
        <f>(幕後結果!$AH$2+幕後結果!$AH$4*幕後結果_最佳化!$T1996)*12/3</f>
        <v>3.2777671696834858</v>
      </c>
      <c r="AG995" s="116">
        <f>(幕後結果!$AI$2+幕後結果!$AI$4*幕後結果_最佳化!$U1996)*12/3</f>
        <v>0.25914746489952001</v>
      </c>
      <c r="AH995" s="116">
        <f>(幕後結果!$AJ$2+幕後結果!$AJ$4*幕後結果_最佳化!$V1996)*12/3</f>
        <v>0.87798582139936066</v>
      </c>
      <c r="AI995" s="90">
        <f>(幕後結果!$AK$2+幕後結果!$AK$4*幕後結果_最佳化!$W1996)*12/3</f>
        <v>0.17352554845179533</v>
      </c>
      <c r="AJ995" s="50"/>
      <c r="AK995" s="50"/>
      <c r="AL995" s="50"/>
      <c r="AM995" s="98">
        <v>994</v>
      </c>
      <c r="AN995" s="116">
        <f t="shared" si="196"/>
        <v>2.4300987151157732E-2</v>
      </c>
      <c r="AO995" s="116">
        <f t="shared" si="197"/>
        <v>7.6950884287940599E-2</v>
      </c>
      <c r="AP995" s="116">
        <f t="shared" si="198"/>
        <v>0.18096625859442744</v>
      </c>
      <c r="AQ995" s="116">
        <f t="shared" si="199"/>
        <v>4.369466497635742E-2</v>
      </c>
      <c r="AR995" s="116">
        <f t="shared" si="200"/>
        <v>7.144729000067028E-2</v>
      </c>
      <c r="AS995" s="116">
        <f t="shared" si="201"/>
        <v>0.11881623493376418</v>
      </c>
      <c r="AT995" s="116">
        <f t="shared" si="202"/>
        <v>0.14985472635260633</v>
      </c>
      <c r="AU995" s="116">
        <f t="shared" si="203"/>
        <v>6.9293705363850697E-2</v>
      </c>
      <c r="AV995" s="116">
        <f t="shared" si="204"/>
        <v>9.4883387493293753E-2</v>
      </c>
      <c r="AW995" s="116">
        <f t="shared" si="205"/>
        <v>0.16979186084593151</v>
      </c>
      <c r="AX995" s="116">
        <f t="shared" si="206"/>
        <v>1</v>
      </c>
      <c r="AY995" s="116">
        <f>SUMPRODUCT(AN995:AW995,幕後結果_最佳化!$Z$1005:$AI$1005)</f>
        <v>0.10960376531210157</v>
      </c>
      <c r="AZ995" s="116">
        <f>(SUMPRODUCT(AN995:AW995,MMULT(AN995:AW995,幕後結果!$AB$9:$AK$18)))*252</f>
        <v>4.1951055625866644E-2</v>
      </c>
      <c r="BA995" s="116">
        <f t="shared" si="207"/>
        <v>0.20481956846421351</v>
      </c>
      <c r="BB995" s="92">
        <f t="shared" si="208"/>
        <v>0.32567086149171426</v>
      </c>
      <c r="BC995" s="50"/>
      <c r="BD995" s="50"/>
    </row>
    <row r="996" spans="1:56">
      <c r="A996" s="85">
        <v>995</v>
      </c>
      <c r="B996" s="116">
        <v>0.55899276499277906</v>
      </c>
      <c r="C996" s="116">
        <v>0.66103305005776125</v>
      </c>
      <c r="D996" s="116">
        <v>0.29310190530926894</v>
      </c>
      <c r="E996" s="116">
        <v>0.9886717818374593</v>
      </c>
      <c r="F996" s="116">
        <v>0.26938641077156888</v>
      </c>
      <c r="G996" s="116">
        <v>0.32887452085778146</v>
      </c>
      <c r="H996" s="116">
        <v>6.4527195071768739E-2</v>
      </c>
      <c r="I996" s="116">
        <v>0.46305681834792289</v>
      </c>
      <c r="J996" s="116">
        <v>6.0241888808215682E-2</v>
      </c>
      <c r="K996" s="94">
        <v>0.83416649308587143</v>
      </c>
      <c r="L996" s="95"/>
      <c r="M996" s="96">
        <v>995</v>
      </c>
      <c r="N996" s="119">
        <v>0.14841600471404581</v>
      </c>
      <c r="O996" s="119">
        <v>0.41528415403846131</v>
      </c>
      <c r="P996" s="119">
        <v>-0.54434540021232936</v>
      </c>
      <c r="Q996" s="119">
        <v>2.2791788414157832</v>
      </c>
      <c r="R996" s="119">
        <v>-0.61466977933166311</v>
      </c>
      <c r="S996" s="119">
        <v>-0.44302307869424312</v>
      </c>
      <c r="T996" s="119">
        <v>-1.5178413819106715</v>
      </c>
      <c r="U996" s="116">
        <v>-9.2735571623581509E-2</v>
      </c>
      <c r="V996" s="116">
        <v>-1.5527462110263488</v>
      </c>
      <c r="W996" s="88">
        <v>0.97076158989037464</v>
      </c>
      <c r="X996" s="50"/>
      <c r="Y996" s="89">
        <v>995</v>
      </c>
      <c r="Z996" s="116">
        <f>(幕後結果!$AB$2+幕後結果!$AB$4*幕後結果_最佳化!$N1997)*12/3</f>
        <v>0.13597562461998658</v>
      </c>
      <c r="AA996" s="116">
        <f>(幕後結果!$AC$2+幕後結果!$AC$4*幕後結果_最佳化!$O1997)*12/3</f>
        <v>-0.79273169787247733</v>
      </c>
      <c r="AB996" s="116">
        <f>(幕後結果!$AD$2+幕後結果!$AD$4*幕後結果_最佳化!$P1997)*12/3</f>
        <v>7.7874719868634812E-2</v>
      </c>
      <c r="AC996" s="116">
        <f>(幕後結果!$AE$2+幕後結果!$AE$4*幕後結果_最佳化!$Q1997)*12/3</f>
        <v>2.4929868301741909</v>
      </c>
      <c r="AD996" s="116">
        <f>(幕後結果!$AF$2+幕後結果!$AF$4*幕後結果_最佳化!$R1997)*12/3</f>
        <v>-0.31691646529573225</v>
      </c>
      <c r="AE996" s="116">
        <f>(幕後結果!$AG$2+幕後結果!$AG$4*幕後結果_最佳化!$S1997)*12/3</f>
        <v>1.241929875791463</v>
      </c>
      <c r="AF996" s="116">
        <f>(幕後結果!$AH$2+幕後結果!$AH$4*幕後結果_最佳化!$T1997)*12/3</f>
        <v>-0.58174840706984399</v>
      </c>
      <c r="AG996" s="116">
        <f>(幕後結果!$AI$2+幕後結果!$AI$4*幕後結果_最佳化!$U1997)*12/3</f>
        <v>-1.0731030526785525</v>
      </c>
      <c r="AH996" s="116">
        <f>(幕後結果!$AJ$2+幕後結果!$AJ$4*幕後結果_最佳化!$V1997)*12/3</f>
        <v>-1.1371814064522903</v>
      </c>
      <c r="AI996" s="90">
        <f>(幕後結果!$AK$2+幕後結果!$AK$4*幕後結果_最佳化!$W1997)*12/3</f>
        <v>-8.6526673001689314E-2</v>
      </c>
      <c r="AJ996" s="50"/>
      <c r="AK996" s="50"/>
      <c r="AL996" s="50"/>
      <c r="AM996" s="98">
        <v>995</v>
      </c>
      <c r="AN996" s="116">
        <f t="shared" si="196"/>
        <v>7.1704064216856055E-3</v>
      </c>
      <c r="AO996" s="116">
        <f t="shared" si="197"/>
        <v>0.12740468085408696</v>
      </c>
      <c r="AP996" s="116">
        <f t="shared" si="198"/>
        <v>0.13872476501219677</v>
      </c>
      <c r="AQ996" s="116">
        <f t="shared" si="199"/>
        <v>3.0580400775265346E-2</v>
      </c>
      <c r="AR996" s="116">
        <f t="shared" si="200"/>
        <v>0.13914662875516901</v>
      </c>
      <c r="AS996" s="116">
        <f t="shared" si="201"/>
        <v>0.14076090588667606</v>
      </c>
      <c r="AT996" s="116">
        <f t="shared" si="202"/>
        <v>1.7607982335857579E-2</v>
      </c>
      <c r="AU996" s="116">
        <f t="shared" si="203"/>
        <v>0.12380351477711</v>
      </c>
      <c r="AV996" s="116">
        <f t="shared" si="204"/>
        <v>0.13902670593219377</v>
      </c>
      <c r="AW996" s="116">
        <f t="shared" si="205"/>
        <v>0.13577400924975908</v>
      </c>
      <c r="AX996" s="116">
        <f t="shared" si="206"/>
        <v>1.0000000000000002</v>
      </c>
      <c r="AY996" s="116">
        <f>SUMPRODUCT(AN996:AW996,幕後結果_最佳化!$Z$1005:$AI$1005)</f>
        <v>-0.16518242984171486</v>
      </c>
      <c r="AZ996" s="116">
        <f>(SUMPRODUCT(AN996:AW996,MMULT(AN996:AW996,幕後結果!$AB$9:$AK$18)))*252</f>
        <v>4.6638337860942049E-2</v>
      </c>
      <c r="BA996" s="116">
        <f t="shared" si="207"/>
        <v>0.21595911154878844</v>
      </c>
      <c r="BB996" s="92">
        <f t="shared" si="208"/>
        <v>-0.96352697670135523</v>
      </c>
      <c r="BC996" s="50"/>
      <c r="BD996" s="50"/>
    </row>
    <row r="997" spans="1:56">
      <c r="A997" s="85">
        <v>996</v>
      </c>
      <c r="B997" s="116">
        <v>0.52486013768145656</v>
      </c>
      <c r="C997" s="116">
        <v>0.88278157196766194</v>
      </c>
      <c r="D997" s="116">
        <v>0.78959549586019562</v>
      </c>
      <c r="E997" s="116">
        <v>0.66846997929390795</v>
      </c>
      <c r="F997" s="116">
        <v>0.58670036623844046</v>
      </c>
      <c r="G997" s="116">
        <v>0.26795113852618146</v>
      </c>
      <c r="H997" s="116">
        <v>0.61827391530289777</v>
      </c>
      <c r="I997" s="116">
        <v>0.3630860494858541</v>
      </c>
      <c r="J997" s="116">
        <v>0.67724589995242135</v>
      </c>
      <c r="K997" s="94">
        <v>0.61663137480893959</v>
      </c>
      <c r="L997" s="95"/>
      <c r="M997" s="96">
        <v>996</v>
      </c>
      <c r="N997" s="119">
        <v>6.2355509014062296E-2</v>
      </c>
      <c r="O997" s="119">
        <v>1.1890071431130276</v>
      </c>
      <c r="P997" s="119">
        <v>0.80501849293259398</v>
      </c>
      <c r="Q997" s="119">
        <v>0.43569223347441827</v>
      </c>
      <c r="R997" s="119">
        <v>0.21906518871434771</v>
      </c>
      <c r="S997" s="119">
        <v>-0.61902137589827699</v>
      </c>
      <c r="T997" s="119">
        <v>0.30095059371026905</v>
      </c>
      <c r="U997" s="116">
        <v>-0.35022199791703196</v>
      </c>
      <c r="V997" s="116">
        <v>0.46001117392466601</v>
      </c>
      <c r="W997" s="88">
        <v>0.29664539419395208</v>
      </c>
      <c r="X997" s="50"/>
      <c r="Y997" s="89">
        <v>996</v>
      </c>
      <c r="Z997" s="116">
        <f>(幕後結果!$AB$2+幕後結果!$AB$4*幕後結果_最佳化!$N1998)*12/3</f>
        <v>2.9127182027407439E-2</v>
      </c>
      <c r="AA997" s="116">
        <f>(幕後結果!$AC$2+幕後結果!$AC$4*幕後結果_最佳化!$O1998)*12/3</f>
        <v>0.26603763441101935</v>
      </c>
      <c r="AB997" s="116">
        <f>(幕後結果!$AD$2+幕後結果!$AD$4*幕後結果_最佳化!$P1998)*12/3</f>
        <v>1.299013255383511</v>
      </c>
      <c r="AC997" s="116">
        <f>(幕後結果!$AE$2+幕後結果!$AE$4*幕後結果_最佳化!$Q1998)*12/3</f>
        <v>1.603017970880334</v>
      </c>
      <c r="AD997" s="116">
        <f>(幕後結果!$AF$2+幕後結果!$AF$4*幕後結果_最佳化!$R1998)*12/3</f>
        <v>0.31016962388115599</v>
      </c>
      <c r="AE997" s="116">
        <f>(幕後結果!$AG$2+幕後結果!$AG$4*幕後結果_最佳化!$S1998)*12/3</f>
        <v>0.60916699748689207</v>
      </c>
      <c r="AF997" s="116">
        <f>(幕後結果!$AH$2+幕後結果!$AH$4*幕後結果_最佳化!$T1998)*12/3</f>
        <v>1.556239226523551</v>
      </c>
      <c r="AG997" s="116">
        <f>(幕後結果!$AI$2+幕後結果!$AI$4*幕後結果_最佳化!$U1998)*12/3</f>
        <v>-1.2801519043083491</v>
      </c>
      <c r="AH997" s="116">
        <f>(幕後結果!$AJ$2+幕後結果!$AJ$4*幕後結果_最佳化!$V1998)*12/3</f>
        <v>0.97629925313734489</v>
      </c>
      <c r="AI997" s="90">
        <f>(幕後結果!$AK$2+幕後結果!$AK$4*幕後結果_最佳化!$W1998)*12/3</f>
        <v>-7.8009973662090393E-2</v>
      </c>
      <c r="AJ997" s="50"/>
      <c r="AK997" s="50"/>
      <c r="AL997" s="50"/>
      <c r="AM997" s="98">
        <v>996</v>
      </c>
      <c r="AN997" s="116">
        <f t="shared" si="196"/>
        <v>0.14700073753253645</v>
      </c>
      <c r="AO997" s="116">
        <f t="shared" si="197"/>
        <v>0.10595883724512573</v>
      </c>
      <c r="AP997" s="116">
        <f t="shared" si="198"/>
        <v>9.2087787565502413E-2</v>
      </c>
      <c r="AQ997" s="116">
        <f t="shared" si="199"/>
        <v>7.6659792148110251E-2</v>
      </c>
      <c r="AR997" s="116">
        <f t="shared" si="200"/>
        <v>0.1102751879859471</v>
      </c>
      <c r="AS997" s="116">
        <f t="shared" si="201"/>
        <v>0.16423919684459146</v>
      </c>
      <c r="AT997" s="116">
        <f t="shared" si="202"/>
        <v>5.8153666215756024E-2</v>
      </c>
      <c r="AU997" s="116">
        <f t="shared" si="203"/>
        <v>2.2132681261993734E-2</v>
      </c>
      <c r="AV997" s="116">
        <f t="shared" si="204"/>
        <v>0.17173725060537504</v>
      </c>
      <c r="AW997" s="116">
        <f t="shared" si="205"/>
        <v>5.1754862595061922E-2</v>
      </c>
      <c r="AX997" s="116">
        <f t="shared" si="206"/>
        <v>1</v>
      </c>
      <c r="AY997" s="116">
        <f>SUMPRODUCT(AN997:AW997,幕後結果_最佳化!$Z$1005:$AI$1005)</f>
        <v>6.2864005274962886E-2</v>
      </c>
      <c r="AZ997" s="116">
        <f>(SUMPRODUCT(AN997:AW997,MMULT(AN997:AW997,幕後結果!$AB$9:$AK$18)))*252</f>
        <v>5.0641590567301067E-2</v>
      </c>
      <c r="BA997" s="116">
        <f t="shared" si="207"/>
        <v>0.22503686490728816</v>
      </c>
      <c r="BB997" s="92">
        <f t="shared" si="208"/>
        <v>8.8714377011907625E-2</v>
      </c>
      <c r="BC997" s="50"/>
      <c r="BD997" s="50"/>
    </row>
    <row r="998" spans="1:56">
      <c r="A998" s="85">
        <v>997</v>
      </c>
      <c r="B998" s="116">
        <v>0.83515252561576547</v>
      </c>
      <c r="C998" s="116">
        <v>0.51513223391026619</v>
      </c>
      <c r="D998" s="116">
        <v>0.56197297881720765</v>
      </c>
      <c r="E998" s="116">
        <v>0.1568019185696139</v>
      </c>
      <c r="F998" s="116">
        <v>0.67311306200127818</v>
      </c>
      <c r="G998" s="116">
        <v>0.66642124340810871</v>
      </c>
      <c r="H998" s="116">
        <v>7.9573678960632055E-2</v>
      </c>
      <c r="I998" s="116">
        <v>0.89841678842420403</v>
      </c>
      <c r="J998" s="116">
        <v>0.68258877418771036</v>
      </c>
      <c r="K998" s="94">
        <v>0.32183790401663415</v>
      </c>
      <c r="L998" s="95"/>
      <c r="M998" s="96">
        <v>997</v>
      </c>
      <c r="N998" s="119">
        <v>0.97472850641818265</v>
      </c>
      <c r="O998" s="119">
        <v>3.7939985484103697E-2</v>
      </c>
      <c r="P998" s="119">
        <v>0.15597333142049041</v>
      </c>
      <c r="Q998" s="119">
        <v>-1.007688896432966</v>
      </c>
      <c r="R998" s="119">
        <v>0.44852565385488424</v>
      </c>
      <c r="S998" s="119">
        <v>0.43005241546754036</v>
      </c>
      <c r="T998" s="119">
        <v>-1.4079449958371697</v>
      </c>
      <c r="U998" s="116">
        <v>1.2725819608618583</v>
      </c>
      <c r="V998" s="116">
        <v>0.47495022491991096</v>
      </c>
      <c r="W998" s="88">
        <v>-0.46256554820507334</v>
      </c>
      <c r="X998" s="50"/>
      <c r="Y998" s="89">
        <v>997</v>
      </c>
      <c r="Z998" s="116">
        <f>(幕後結果!$AB$2+幕後結果!$AB$4*幕後結果_最佳化!$N1999)*12/3</f>
        <v>1.1618842390631847</v>
      </c>
      <c r="AA998" s="116">
        <f>(幕後結果!$AC$2+幕後結果!$AC$4*幕後結果_最佳化!$O1999)*12/3</f>
        <v>-1.2409452583403737</v>
      </c>
      <c r="AB998" s="116">
        <f>(幕後結果!$AD$2+幕後結果!$AD$4*幕後結果_最佳化!$P1999)*12/3</f>
        <v>0.89485728280609589</v>
      </c>
      <c r="AC998" s="116">
        <f>(幕後結果!$AE$2+幕後結果!$AE$4*幕後結果_最佳化!$Q1999)*12/3</f>
        <v>0.25852338569828182</v>
      </c>
      <c r="AD998" s="116">
        <f>(幕後結果!$AF$2+幕後結果!$AF$4*幕後結果_最佳化!$R1999)*12/3</f>
        <v>0.11996581762889763</v>
      </c>
      <c r="AE998" s="116">
        <f>(幕後結果!$AG$2+幕後結果!$AG$4*幕後結果_最佳化!$S1999)*12/3</f>
        <v>0.37986438582670307</v>
      </c>
      <c r="AF998" s="116">
        <f>(幕後結果!$AH$2+幕後結果!$AH$4*幕後結果_最佳化!$T1999)*12/3</f>
        <v>0.29162328414088023</v>
      </c>
      <c r="AG998" s="116">
        <f>(幕後結果!$AI$2+幕後結果!$AI$4*幕後結果_最佳化!$U1999)*12/3</f>
        <v>1.2150389914930382</v>
      </c>
      <c r="AH998" s="116">
        <f>(幕後結果!$AJ$2+幕後結果!$AJ$4*幕後結果_最佳化!$V1999)*12/3</f>
        <v>0.55150473224549401</v>
      </c>
      <c r="AI998" s="90">
        <f>(幕後結果!$AK$2+幕後結果!$AK$4*幕後結果_最佳化!$W1999)*12/3</f>
        <v>-0.38515016965303017</v>
      </c>
      <c r="AJ998" s="50"/>
      <c r="AK998" s="50"/>
      <c r="AL998" s="50"/>
      <c r="AM998" s="98">
        <v>997</v>
      </c>
      <c r="AN998" s="116">
        <f t="shared" si="196"/>
        <v>0.18467742231711756</v>
      </c>
      <c r="AO998" s="116">
        <f t="shared" si="197"/>
        <v>4.5553111018265795E-3</v>
      </c>
      <c r="AP998" s="116">
        <f t="shared" si="198"/>
        <v>0.20431640612590299</v>
      </c>
      <c r="AQ998" s="116">
        <f t="shared" si="199"/>
        <v>0.21568930032551686</v>
      </c>
      <c r="AR998" s="116">
        <f t="shared" si="200"/>
        <v>0.16547492656918653</v>
      </c>
      <c r="AS998" s="116">
        <f t="shared" si="201"/>
        <v>9.1374876796731286E-2</v>
      </c>
      <c r="AT998" s="116">
        <f t="shared" si="202"/>
        <v>1.2921358136223589E-2</v>
      </c>
      <c r="AU998" s="116">
        <f t="shared" si="203"/>
        <v>2.7251739391538288E-2</v>
      </c>
      <c r="AV998" s="116">
        <f t="shared" si="204"/>
        <v>8.0709967992198803E-2</v>
      </c>
      <c r="AW998" s="116">
        <f t="shared" si="205"/>
        <v>1.3028691243757358E-2</v>
      </c>
      <c r="AX998" s="116">
        <f t="shared" si="206"/>
        <v>0.99999999999999989</v>
      </c>
      <c r="AY998" s="116">
        <f>SUMPRODUCT(AN998:AW998,幕後結果_最佳化!$Z$1005:$AI$1005)</f>
        <v>0.29140179212343281</v>
      </c>
      <c r="AZ998" s="116">
        <f>(SUMPRODUCT(AN998:AW998,MMULT(AN998:AW998,幕後結果!$AB$9:$AK$18)))*252</f>
        <v>5.0507827636138057E-2</v>
      </c>
      <c r="BA998" s="116">
        <f t="shared" si="207"/>
        <v>0.22473946612942297</v>
      </c>
      <c r="BB998" s="92">
        <f t="shared" si="208"/>
        <v>1.1057327687177365</v>
      </c>
      <c r="BC998" s="50"/>
      <c r="BD998" s="50"/>
    </row>
    <row r="999" spans="1:56">
      <c r="A999" s="85">
        <v>998</v>
      </c>
      <c r="B999" s="116">
        <v>5.0049457603018821E-2</v>
      </c>
      <c r="C999" s="116">
        <v>3.2915193238493456E-2</v>
      </c>
      <c r="D999" s="116">
        <v>0.57408479830137948</v>
      </c>
      <c r="E999" s="116">
        <v>0.73635333463449237</v>
      </c>
      <c r="F999" s="116">
        <v>0.22314821765308257</v>
      </c>
      <c r="G999" s="116">
        <v>0.31952826773667065</v>
      </c>
      <c r="H999" s="116">
        <v>0.4456656850341989</v>
      </c>
      <c r="I999" s="116">
        <v>0.88808582067926944</v>
      </c>
      <c r="J999" s="116">
        <v>0.14115707228848562</v>
      </c>
      <c r="K999" s="94">
        <v>0.16584889521167123</v>
      </c>
      <c r="L999" s="95"/>
      <c r="M999" s="96">
        <v>998</v>
      </c>
      <c r="N999" s="119">
        <v>-1.6443742765582097</v>
      </c>
      <c r="O999" s="119">
        <v>-1.8395768446645471</v>
      </c>
      <c r="P999" s="119">
        <v>0.18678347568352208</v>
      </c>
      <c r="Q999" s="119">
        <v>0.63214316633812673</v>
      </c>
      <c r="R999" s="119">
        <v>-0.76160391869877164</v>
      </c>
      <c r="S999" s="119">
        <v>-0.46901832800113391</v>
      </c>
      <c r="T999" s="119">
        <v>-0.1366197431321087</v>
      </c>
      <c r="U999" s="116">
        <v>1.2164110973953748</v>
      </c>
      <c r="V999" s="116">
        <v>-1.0751353282560434</v>
      </c>
      <c r="W999" s="88">
        <v>-0.97069980215450713</v>
      </c>
      <c r="X999" s="50"/>
      <c r="Y999" s="89">
        <v>998</v>
      </c>
      <c r="Z999" s="116">
        <f>(幕後結果!$AB$2+幕後結果!$AB$4*幕後結果_最佳化!$N2000)*12/3</f>
        <v>-2.0898638606281685</v>
      </c>
      <c r="AA999" s="116">
        <f>(幕後結果!$AC$2+幕後結果!$AC$4*幕後結果_最佳化!$O2000)*12/3</f>
        <v>-4.0558613117647617</v>
      </c>
      <c r="AB999" s="116">
        <f>(幕後結果!$AD$2+幕後結果!$AD$4*幕後結果_最佳化!$P2000)*12/3</f>
        <v>-5.797621526546648E-2</v>
      </c>
      <c r="AC999" s="116">
        <f>(幕後結果!$AE$2+幕後結果!$AE$4*幕後結果_最佳化!$Q2000)*12/3</f>
        <v>0.97405514095029344</v>
      </c>
      <c r="AD999" s="116">
        <f>(幕後結果!$AF$2+幕後結果!$AF$4*幕後結果_最佳化!$R2000)*12/3</f>
        <v>-0.66055914002854477</v>
      </c>
      <c r="AE999" s="116">
        <f>(幕後結果!$AG$2+幕後結果!$AG$4*幕後結果_最佳化!$S2000)*12/3</f>
        <v>-0.52583460232854307</v>
      </c>
      <c r="AF999" s="116">
        <f>(幕後結果!$AH$2+幕後結果!$AH$4*幕後結果_最佳化!$T2000)*12/3</f>
        <v>0.49024355607663034</v>
      </c>
      <c r="AG999" s="116">
        <f>(幕後結果!$AI$2+幕後結果!$AI$4*幕後結果_最佳化!$U2000)*12/3</f>
        <v>-0.34866778676845273</v>
      </c>
      <c r="AH999" s="116">
        <f>(幕後結果!$AJ$2+幕後結果!$AJ$4*幕後結果_最佳化!$V2000)*12/3</f>
        <v>-1.4348559923239979</v>
      </c>
      <c r="AI999" s="90">
        <f>(幕後結果!$AK$2+幕後結果!$AK$4*幕後結果_最佳化!$W2000)*12/3</f>
        <v>-1.640596759710389</v>
      </c>
      <c r="AJ999" s="50"/>
      <c r="AK999" s="50"/>
      <c r="AL999" s="50"/>
      <c r="AM999" s="98">
        <v>998</v>
      </c>
      <c r="AN999" s="116">
        <f t="shared" si="196"/>
        <v>1.1816936174126096E-2</v>
      </c>
      <c r="AO999" s="116">
        <f t="shared" si="197"/>
        <v>6.936823626054571E-2</v>
      </c>
      <c r="AP999" s="116">
        <f t="shared" si="198"/>
        <v>0.13638902740025294</v>
      </c>
      <c r="AQ999" s="116">
        <f t="shared" si="199"/>
        <v>0.10305945289721032</v>
      </c>
      <c r="AR999" s="116">
        <f t="shared" si="200"/>
        <v>8.851759309142701E-2</v>
      </c>
      <c r="AS999" s="116">
        <f t="shared" si="201"/>
        <v>5.4538020396488224E-2</v>
      </c>
      <c r="AT999" s="116">
        <f t="shared" si="202"/>
        <v>0.1745413023647768</v>
      </c>
      <c r="AU999" s="116">
        <f t="shared" si="203"/>
        <v>0.19369566527941218</v>
      </c>
      <c r="AV999" s="116">
        <f t="shared" si="204"/>
        <v>2.4818952640819885E-2</v>
      </c>
      <c r="AW999" s="116">
        <f t="shared" si="205"/>
        <v>0.1432548134949409</v>
      </c>
      <c r="AX999" s="116">
        <f t="shared" si="206"/>
        <v>1.0000000000000002</v>
      </c>
      <c r="AY999" s="116">
        <f>SUMPRODUCT(AN999:AW999,幕後結果_最佳化!$Z$1005:$AI$1005)</f>
        <v>5.6076051875720768E-2</v>
      </c>
      <c r="AZ999" s="116">
        <f>(SUMPRODUCT(AN999:AW999,MMULT(AN999:AW999,幕後結果!$AB$9:$AK$18)))*252</f>
        <v>4.3431564592731335E-2</v>
      </c>
      <c r="BA999" s="116">
        <f t="shared" si="207"/>
        <v>0.20840241023733708</v>
      </c>
      <c r="BB999" s="92">
        <f t="shared" si="208"/>
        <v>6.322408584773731E-2</v>
      </c>
      <c r="BC999" s="50"/>
      <c r="BD999" s="50"/>
    </row>
    <row r="1000" spans="1:56">
      <c r="A1000" s="85">
        <v>999</v>
      </c>
      <c r="B1000" s="116">
        <v>0.34772954107891518</v>
      </c>
      <c r="C1000" s="116">
        <v>0.65011415316825949</v>
      </c>
      <c r="D1000" s="116">
        <v>0.70848664996655675</v>
      </c>
      <c r="E1000" s="116">
        <v>0.28673970722086839</v>
      </c>
      <c r="F1000" s="116">
        <v>0.62815250302679759</v>
      </c>
      <c r="G1000" s="116">
        <v>0.5572302563425704</v>
      </c>
      <c r="H1000" s="116">
        <v>0.52627529868386791</v>
      </c>
      <c r="I1000" s="116">
        <v>0.82111216760900074</v>
      </c>
      <c r="J1000" s="116">
        <v>0.47591542994453095</v>
      </c>
      <c r="K1000" s="94">
        <v>0.69764994765423372</v>
      </c>
      <c r="L1000" s="95"/>
      <c r="M1000" s="96">
        <v>999</v>
      </c>
      <c r="N1000" s="119">
        <v>-0.39145752057575683</v>
      </c>
      <c r="O1000" s="119">
        <v>0.38562867444051419</v>
      </c>
      <c r="P1000" s="119">
        <v>0.5489690351843598</v>
      </c>
      <c r="Q1000" s="119">
        <v>-0.56293460591428035</v>
      </c>
      <c r="R1000" s="119">
        <v>0.3269641585188176</v>
      </c>
      <c r="S1000" s="119">
        <v>0.14395058912057712</v>
      </c>
      <c r="T1000" s="119">
        <v>6.5910095981432854E-2</v>
      </c>
      <c r="U1000" s="116">
        <v>0.9196117872902223</v>
      </c>
      <c r="V1000" s="116">
        <v>-6.040778319211447E-2</v>
      </c>
      <c r="W1000" s="88">
        <v>0.5176534175386811</v>
      </c>
      <c r="X1000" s="50"/>
      <c r="Y1000" s="89">
        <v>999</v>
      </c>
      <c r="Z1000" s="116">
        <f>(幕後結果!$AB$2+幕後結果!$AB$4*幕後結果_最佳化!$N2001)*12/3</f>
        <v>-0.53430456497218004</v>
      </c>
      <c r="AA1000" s="116">
        <f>(幕後結果!$AC$2+幕後結果!$AC$4*幕後結果_最佳化!$O2001)*12/3</f>
        <v>-0.88050606252499486</v>
      </c>
      <c r="AB1000" s="116">
        <f>(幕後結果!$AD$2+幕後結果!$AD$4*幕後結果_最佳化!$P2001)*12/3</f>
        <v>0.85901368156667479</v>
      </c>
      <c r="AC1000" s="116">
        <f>(幕後結果!$AE$2+幕後結果!$AE$4*幕後結果_最佳化!$Q2001)*12/3</f>
        <v>0.65246449853769228</v>
      </c>
      <c r="AD1000" s="116">
        <f>(幕後結果!$AF$2+幕後結果!$AF$4*幕後結果_最佳化!$R2001)*12/3</f>
        <v>0.20398354049670528</v>
      </c>
      <c r="AE1000" s="116">
        <f>(幕後結果!$AG$2+幕後結果!$AG$4*幕後結果_最佳化!$S2001)*12/3</f>
        <v>0.27540559858963859</v>
      </c>
      <c r="AF1000" s="116">
        <f>(幕後結果!$AH$2+幕後結果!$AH$4*幕後結果_最佳化!$T2001)*12/3</f>
        <v>1.3109301121840395</v>
      </c>
      <c r="AG1000" s="116">
        <f>(幕後結果!$AI$2+幕後結果!$AI$4*幕後結果_最佳化!$U2001)*12/3</f>
        <v>6.4850714746788607E-2</v>
      </c>
      <c r="AH1000" s="116">
        <f>(幕後結果!$AJ$2+幕後結果!$AJ$4*幕後結果_最佳化!$V2001)*12/3</f>
        <v>0.32136051222025186</v>
      </c>
      <c r="AI1000" s="90">
        <f>(幕後結果!$AK$2+幕後結果!$AK$4*幕後結果_最佳化!$W2001)*12/3</f>
        <v>-0.17376808681030628</v>
      </c>
      <c r="AJ1000" s="50"/>
      <c r="AK1000" s="50"/>
      <c r="AL1000" s="50"/>
      <c r="AM1000" s="98">
        <v>999</v>
      </c>
      <c r="AN1000" s="116">
        <f t="shared" si="196"/>
        <v>0.15581511937912917</v>
      </c>
      <c r="AO1000" s="116">
        <f t="shared" si="197"/>
        <v>3.6143998231672622E-2</v>
      </c>
      <c r="AP1000" s="116">
        <f t="shared" si="198"/>
        <v>0.12206630596819457</v>
      </c>
      <c r="AQ1000" s="116">
        <f t="shared" si="199"/>
        <v>0.17089897782653013</v>
      </c>
      <c r="AR1000" s="116">
        <f t="shared" si="200"/>
        <v>0.13873235550995353</v>
      </c>
      <c r="AS1000" s="116">
        <f t="shared" si="201"/>
        <v>3.1892497148217941E-3</v>
      </c>
      <c r="AT1000" s="116">
        <f t="shared" si="202"/>
        <v>0.16654711571393069</v>
      </c>
      <c r="AU1000" s="116">
        <f t="shared" si="203"/>
        <v>3.1923081024914243E-2</v>
      </c>
      <c r="AV1000" s="116">
        <f t="shared" si="204"/>
        <v>0.11356904537454862</v>
      </c>
      <c r="AW1000" s="116">
        <f t="shared" si="205"/>
        <v>6.1114751256304563E-2</v>
      </c>
      <c r="AX1000" s="116">
        <f t="shared" si="206"/>
        <v>1</v>
      </c>
      <c r="AY1000" s="116">
        <f>SUMPRODUCT(AN1000:AW1000,幕後結果_最佳化!$Z$1005:$AI$1005)</f>
        <v>0.3032942540662773</v>
      </c>
      <c r="AZ1000" s="116">
        <f>(SUMPRODUCT(AN1000:AW1000,MMULT(AN1000:AW1000,幕後結果!$AB$9:$AK$18)))*252</f>
        <v>4.2833402198433554E-2</v>
      </c>
      <c r="BA1000" s="116">
        <f t="shared" si="207"/>
        <v>0.20696232072151094</v>
      </c>
      <c r="BB1000" s="92">
        <f t="shared" si="208"/>
        <v>1.2581722757963492</v>
      </c>
      <c r="BC1000" s="50"/>
      <c r="BD1000" s="50"/>
    </row>
    <row r="1001" spans="1:56" ht="17.5" thickBot="1">
      <c r="A1001" s="112">
        <v>1000</v>
      </c>
      <c r="B1001" s="116">
        <v>1.0098342265232541E-2</v>
      </c>
      <c r="C1001" s="116">
        <v>0.8367740140877471</v>
      </c>
      <c r="D1001" s="116">
        <v>0.40448756226209648</v>
      </c>
      <c r="E1001" s="116">
        <v>0.75454146374903064</v>
      </c>
      <c r="F1001" s="116">
        <v>0.31702744480454736</v>
      </c>
      <c r="G1001" s="116">
        <v>0.80137967452134906</v>
      </c>
      <c r="H1001" s="116">
        <v>0.7330772494626161</v>
      </c>
      <c r="I1001" s="116">
        <v>0.83866019645247669</v>
      </c>
      <c r="J1001" s="116">
        <v>0.43850984126979586</v>
      </c>
      <c r="K1001" s="94">
        <v>6.5366798754370681E-2</v>
      </c>
      <c r="L1001" s="95"/>
      <c r="M1001" s="99">
        <v>1000</v>
      </c>
      <c r="N1001" s="119">
        <v>-2.3226737676210778</v>
      </c>
      <c r="O1001" s="119">
        <v>0.98128549865221903</v>
      </c>
      <c r="P1001" s="119">
        <v>-0.24174839913346124</v>
      </c>
      <c r="Q1001" s="119">
        <v>0.68885094460914398</v>
      </c>
      <c r="R1001" s="119">
        <v>-0.47602735501399229</v>
      </c>
      <c r="S1001" s="119">
        <v>0.84655958102051709</v>
      </c>
      <c r="T1001" s="119">
        <v>0.62214656105389066</v>
      </c>
      <c r="U1001" s="116">
        <v>0.98896634713991294</v>
      </c>
      <c r="V1001" s="116">
        <v>-0.15474838646699554</v>
      </c>
      <c r="W1001" s="88">
        <v>-1.5112153313597909</v>
      </c>
      <c r="X1001" s="50"/>
      <c r="Y1001" s="100">
        <v>1000</v>
      </c>
      <c r="Z1001" s="101">
        <f>(幕後結果!$AB$2+幕後結果!$AB$4*幕後結果_最佳化!$N2002)*12/3</f>
        <v>-2.9320068629653071</v>
      </c>
      <c r="AA1001" s="101">
        <f>(幕後結果!$AC$2+幕後結果!$AC$4*幕後結果_最佳化!$O2002)*12/3</f>
        <v>-0.22744138491639521</v>
      </c>
      <c r="AB1001" s="101">
        <f>(幕後結果!$AD$2+幕後結果!$AD$4*幕後結果_最佳化!$P2002)*12/3</f>
        <v>-0.3468523984750263</v>
      </c>
      <c r="AC1001" s="101">
        <f>(幕後結果!$AE$2+幕後結果!$AE$4*幕後結果_最佳化!$Q2002)*12/3</f>
        <v>1.3618302462520326</v>
      </c>
      <c r="AD1001" s="101">
        <f>(幕後結果!$AF$2+幕後結果!$AF$4*幕後結果_最佳化!$R2002)*12/3</f>
        <v>-0.16940113252187125</v>
      </c>
      <c r="AE1001" s="101">
        <f>(幕後結果!$AG$2+幕後結果!$AG$4*幕後結果_最佳化!$S2002)*12/3</f>
        <v>0.9952487223222054</v>
      </c>
      <c r="AF1001" s="101">
        <f>(幕後結果!$AH$2+幕後結果!$AH$4*幕後結果_最佳化!$T2002)*12/3</f>
        <v>0.98097769279195257</v>
      </c>
      <c r="AG1001" s="101">
        <f>(幕後結果!$AI$2+幕後結果!$AI$4*幕後結果_最佳化!$U2002)*12/3</f>
        <v>-0.98344906652830455</v>
      </c>
      <c r="AH1001" s="101">
        <f>(幕後結果!$AJ$2+幕後結果!$AJ$4*幕後結果_最佳化!$V2002)*12/3</f>
        <v>5.8049389366140153E-2</v>
      </c>
      <c r="AI1001" s="102">
        <f>(幕後結果!$AK$2+幕後結果!$AK$4*幕後結果_最佳化!$W2002)*12/3</f>
        <v>-1.4258649773254219</v>
      </c>
      <c r="AJ1001" s="50"/>
      <c r="AK1001" s="50"/>
      <c r="AL1001" s="50"/>
      <c r="AM1001" s="103">
        <v>1000</v>
      </c>
      <c r="AN1001" s="104">
        <f t="shared" si="196"/>
        <v>0.18105095875280056</v>
      </c>
      <c r="AO1001" s="104">
        <f t="shared" si="197"/>
        <v>0.1037608773108433</v>
      </c>
      <c r="AP1001" s="104">
        <f t="shared" si="198"/>
        <v>2.7595573137605113E-2</v>
      </c>
      <c r="AQ1001" s="104">
        <f t="shared" si="199"/>
        <v>5.1526097802302752E-2</v>
      </c>
      <c r="AR1001" s="104">
        <f t="shared" si="200"/>
        <v>0.14983529285694192</v>
      </c>
      <c r="AS1001" s="104">
        <f t="shared" si="201"/>
        <v>6.3602595478338519E-2</v>
      </c>
      <c r="AT1001" s="104">
        <f t="shared" si="202"/>
        <v>0.16854606939525996</v>
      </c>
      <c r="AU1001" s="104">
        <f t="shared" si="203"/>
        <v>3.3086073067156961E-2</v>
      </c>
      <c r="AV1001" s="104">
        <f t="shared" si="204"/>
        <v>2.6077714198516531E-2</v>
      </c>
      <c r="AW1001" s="104">
        <f t="shared" si="205"/>
        <v>0.1949187480002344</v>
      </c>
      <c r="AX1001" s="104">
        <f t="shared" si="206"/>
        <v>1</v>
      </c>
      <c r="AY1001" s="104">
        <f>SUMPRODUCT(AN1001:AW1001,幕後結果_最佳化!$Z$1005:$AI$1005)</f>
        <v>1.6878320494582252E-2</v>
      </c>
      <c r="AZ1001" s="104">
        <f>(SUMPRODUCT(AN1001:AW1001,MMULT(AN1001:AW1001,幕後結果!$AB$9:$AK$18)))*252</f>
        <v>4.6127437577273736E-2</v>
      </c>
      <c r="BA1001" s="104">
        <f t="shared" si="207"/>
        <v>0.21477299080022547</v>
      </c>
      <c r="BB1001" s="105">
        <f t="shared" si="208"/>
        <v>-0.12115899400787425</v>
      </c>
      <c r="BC1001" s="50"/>
      <c r="BD1001" s="50"/>
    </row>
    <row r="1002" spans="1:56" ht="19.5" thickTop="1">
      <c r="A1002" s="63" t="s">
        <v>724</v>
      </c>
      <c r="B1002" s="64" t="s">
        <v>739</v>
      </c>
      <c r="C1002" s="65" t="s">
        <v>765</v>
      </c>
      <c r="D1002" s="66" t="s">
        <v>746</v>
      </c>
      <c r="E1002" s="65" t="s">
        <v>764</v>
      </c>
      <c r="F1002" s="66" t="s">
        <v>769</v>
      </c>
      <c r="G1002" s="64" t="s">
        <v>768</v>
      </c>
      <c r="H1002" s="65" t="s">
        <v>767</v>
      </c>
      <c r="I1002" s="66" t="s">
        <v>766</v>
      </c>
      <c r="J1002" s="65" t="s">
        <v>771</v>
      </c>
      <c r="K1002" s="67" t="s">
        <v>770</v>
      </c>
      <c r="M1002" s="46" t="s">
        <v>707</v>
      </c>
      <c r="N1002" s="108" t="s">
        <v>738</v>
      </c>
      <c r="O1002" s="109" t="s">
        <v>757</v>
      </c>
      <c r="P1002" s="110" t="s">
        <v>745</v>
      </c>
      <c r="Q1002" s="109" t="s">
        <v>756</v>
      </c>
      <c r="R1002" s="110" t="s">
        <v>761</v>
      </c>
      <c r="S1002" s="108" t="s">
        <v>760</v>
      </c>
      <c r="T1002" s="109" t="s">
        <v>759</v>
      </c>
      <c r="U1002" s="110" t="s">
        <v>758</v>
      </c>
      <c r="V1002" s="109" t="s">
        <v>763</v>
      </c>
      <c r="W1002" s="111" t="s">
        <v>762</v>
      </c>
    </row>
    <row r="1003" spans="1:56" ht="19.5" thickBot="1">
      <c r="A1003" s="85">
        <v>1</v>
      </c>
      <c r="B1003" s="118">
        <v>0</v>
      </c>
      <c r="C1003" s="118">
        <v>0</v>
      </c>
      <c r="D1003" s="118">
        <v>0</v>
      </c>
      <c r="E1003" s="118">
        <v>0</v>
      </c>
      <c r="F1003" s="118">
        <v>0</v>
      </c>
      <c r="G1003" s="118">
        <v>0</v>
      </c>
      <c r="H1003" s="118">
        <v>0</v>
      </c>
      <c r="I1003" s="118">
        <v>0</v>
      </c>
      <c r="J1003" s="118">
        <v>0</v>
      </c>
      <c r="K1003" s="48">
        <v>0</v>
      </c>
      <c r="M1003" s="41">
        <v>1</v>
      </c>
      <c r="N1003" s="118" cm="1">
        <f t="array" ref="N1003:W1003">(TRANSPOSE(MMULT(幕後結果!$AB$37:$AK$46, TRANSPOSE(N2:W2))))</f>
        <v>0.6414369931529964</v>
      </c>
      <c r="O1003" s="118">
        <v>-1.2253657184231244</v>
      </c>
      <c r="P1003" s="118">
        <v>-0.33105037418850969</v>
      </c>
      <c r="Q1003" s="118">
        <v>-0.30898443138617321</v>
      </c>
      <c r="R1003" s="118">
        <v>0.34376829160481676</v>
      </c>
      <c r="S1003" s="118">
        <v>-0.10438220587194204</v>
      </c>
      <c r="T1003" s="118">
        <v>0.21074774457049178</v>
      </c>
      <c r="U1003" s="118">
        <v>1.0271250392289513</v>
      </c>
      <c r="V1003" s="118">
        <v>1.5261839820008973</v>
      </c>
      <c r="W1003" s="40">
        <v>0.6754617889602339</v>
      </c>
    </row>
    <row r="1004" spans="1:56" ht="19.5" thickTop="1">
      <c r="A1004" s="85">
        <v>2</v>
      </c>
      <c r="B1004" s="118">
        <v>0.40212567266572874</v>
      </c>
      <c r="C1004" s="118">
        <v>0.92996791426989844</v>
      </c>
      <c r="D1004" s="118">
        <v>0.65319818505909</v>
      </c>
      <c r="E1004" s="118">
        <v>0.37220588960744272</v>
      </c>
      <c r="F1004" s="118">
        <v>0.66246471263951867</v>
      </c>
      <c r="G1004" s="118">
        <v>0.90169298234960227</v>
      </c>
      <c r="H1004" s="118">
        <v>0.15998612391870326</v>
      </c>
      <c r="I1004" s="118">
        <v>0.96516319118530625</v>
      </c>
      <c r="J1004" s="118">
        <v>0.76394752482873751</v>
      </c>
      <c r="K1004" s="48">
        <v>0.76404455144168026</v>
      </c>
      <c r="M1004" s="41">
        <v>2</v>
      </c>
      <c r="N1004" s="118" cm="1">
        <f t="array" ref="N1004:W1004">(TRANSPOSE(MMULT(幕後結果!$AB$37:$AK$46, TRANSPOSE(N3:W3))))</f>
        <v>-0.50225637293647585</v>
      </c>
      <c r="O1004" s="118">
        <v>-0.98469412409334145</v>
      </c>
      <c r="P1004" s="118">
        <v>-0.56727975405644071</v>
      </c>
      <c r="Q1004" s="118">
        <v>-1.0514410353817918</v>
      </c>
      <c r="R1004" s="118">
        <v>1.1444312430552996</v>
      </c>
      <c r="S1004" s="118">
        <v>-9.6991277889793004E-2</v>
      </c>
      <c r="T1004" s="118">
        <v>-0.21462671987114637</v>
      </c>
      <c r="U1004" s="118">
        <v>-0.17328880486594342</v>
      </c>
      <c r="V1004" s="118">
        <v>-1.9392358522247581</v>
      </c>
      <c r="W1004" s="40">
        <v>-0.10472166349060656</v>
      </c>
      <c r="Y1004" s="45"/>
      <c r="Z1004" s="74" t="s">
        <v>739</v>
      </c>
      <c r="AA1004" s="75" t="s">
        <v>765</v>
      </c>
      <c r="AB1004" s="76" t="s">
        <v>746</v>
      </c>
      <c r="AC1004" s="75" t="s">
        <v>764</v>
      </c>
      <c r="AD1004" s="76" t="s">
        <v>769</v>
      </c>
      <c r="AE1004" s="74" t="s">
        <v>768</v>
      </c>
      <c r="AF1004" s="75" t="s">
        <v>767</v>
      </c>
      <c r="AG1004" s="76" t="s">
        <v>766</v>
      </c>
      <c r="AH1004" s="75" t="s">
        <v>771</v>
      </c>
      <c r="AI1004" s="77" t="s">
        <v>770</v>
      </c>
    </row>
    <row r="1005" spans="1:56" ht="19.5" thickBot="1">
      <c r="A1005" s="85">
        <v>3</v>
      </c>
      <c r="B1005" s="118">
        <v>0.31883860516055873</v>
      </c>
      <c r="C1005" s="118">
        <v>0.55944383859615288</v>
      </c>
      <c r="D1005" s="118">
        <v>0.91189173921496725</v>
      </c>
      <c r="E1005" s="118">
        <v>0.57140265273604118</v>
      </c>
      <c r="F1005" s="118">
        <v>0.32592946501940934</v>
      </c>
      <c r="G1005" s="118">
        <v>0.30865680269563001</v>
      </c>
      <c r="H1005" s="118">
        <v>0.27863757240998965</v>
      </c>
      <c r="I1005" s="118">
        <v>0.26977569508626842</v>
      </c>
      <c r="J1005" s="118">
        <v>0.47257275334640481</v>
      </c>
      <c r="K1005" s="48">
        <v>0.61546298921851506</v>
      </c>
      <c r="M1005" s="41">
        <v>3</v>
      </c>
      <c r="N1005" s="118" cm="1">
        <f t="array" ref="N1005:W1005">(TRANSPOSE(MMULT(幕後結果!$AB$37:$AK$46, TRANSPOSE(N4:W4))))</f>
        <v>1.158707099918348</v>
      </c>
      <c r="O1005" s="118">
        <v>0.25602243445614259</v>
      </c>
      <c r="P1005" s="118">
        <v>-0.25039589433575526</v>
      </c>
      <c r="Q1005" s="118">
        <v>0.26049181698685897</v>
      </c>
      <c r="R1005" s="118">
        <v>1.6806741882246343</v>
      </c>
      <c r="S1005" s="118">
        <v>0.30786936643419471</v>
      </c>
      <c r="T1005" s="118">
        <v>-0.44806635671940276</v>
      </c>
      <c r="U1005" s="118">
        <v>1.6681199573270278</v>
      </c>
      <c r="V1005" s="118">
        <v>1.724685251168286</v>
      </c>
      <c r="W1005" s="40">
        <v>0.13189461844975447</v>
      </c>
      <c r="Y1005" s="44" t="s">
        <v>706</v>
      </c>
      <c r="Z1005" s="43">
        <f>AVERAGE(Z2:Z1001)</f>
        <v>-2.4490766758989889E-2</v>
      </c>
      <c r="AA1005" s="43">
        <f t="shared" ref="AA1005:AI1005" si="209">AVERAGE(AA2:AA1001)</f>
        <v>-1.3409825649806142</v>
      </c>
      <c r="AB1005" s="43">
        <f t="shared" si="209"/>
        <v>0.44634062374906014</v>
      </c>
      <c r="AC1005" s="43">
        <f t="shared" si="209"/>
        <v>0.89770041656098121</v>
      </c>
      <c r="AD1005" s="43">
        <f t="shared" si="209"/>
        <v>-6.8394483111437004E-2</v>
      </c>
      <c r="AE1005" s="43">
        <f t="shared" si="209"/>
        <v>0.3439204645786888</v>
      </c>
      <c r="AF1005" s="43">
        <f t="shared" si="209"/>
        <v>1.1631797180274188</v>
      </c>
      <c r="AG1005" s="43">
        <f t="shared" si="209"/>
        <v>-0.84255731204649953</v>
      </c>
      <c r="AH1005" s="43">
        <f t="shared" si="209"/>
        <v>0.12974368666350994</v>
      </c>
      <c r="AI1005" s="42">
        <f t="shared" si="209"/>
        <v>-0.417098422633431</v>
      </c>
    </row>
    <row r="1006" spans="1:56" ht="19.5" thickTop="1">
      <c r="A1006" s="85">
        <v>4</v>
      </c>
      <c r="B1006" s="118">
        <v>0.22524835972986601</v>
      </c>
      <c r="C1006" s="118">
        <v>0.32511130872268801</v>
      </c>
      <c r="D1006" s="118">
        <v>0.7831800861038769</v>
      </c>
      <c r="E1006" s="118">
        <v>0.6397548885719444</v>
      </c>
      <c r="F1006" s="118">
        <v>0.28055484520997331</v>
      </c>
      <c r="G1006" s="118">
        <v>0.28431571242670817</v>
      </c>
      <c r="H1006" s="118">
        <v>0.35900259271432633</v>
      </c>
      <c r="I1006" s="118">
        <v>0.83175554264358365</v>
      </c>
      <c r="J1006" s="118">
        <v>5.8292129019323458E-2</v>
      </c>
      <c r="K1006" s="48">
        <v>0.9348392434027899</v>
      </c>
      <c r="M1006" s="41">
        <v>4</v>
      </c>
      <c r="N1006" s="118" cm="1">
        <f t="array" ref="N1006:W1006">(TRANSPOSE(MMULT(幕後結果!$AB$37:$AK$46, TRANSPOSE(N5:W5))))</f>
        <v>-3.7070665238962658E-2</v>
      </c>
      <c r="O1006" s="118">
        <v>0.25695284214513908</v>
      </c>
      <c r="P1006" s="118">
        <v>-1.1819192406160952</v>
      </c>
      <c r="Q1006" s="118">
        <v>-0.46181797436355787</v>
      </c>
      <c r="R1006" s="118">
        <v>0.48323326521400251</v>
      </c>
      <c r="S1006" s="118">
        <v>0.59658111547807346</v>
      </c>
      <c r="T1006" s="118">
        <v>-0.99423982349068663</v>
      </c>
      <c r="U1006" s="118">
        <v>-0.50371257399428282</v>
      </c>
      <c r="V1006" s="118">
        <v>-0.16731138578170648</v>
      </c>
      <c r="W1006" s="40">
        <v>0.80131381839689853</v>
      </c>
    </row>
    <row r="1007" spans="1:56" ht="19">
      <c r="A1007" s="85">
        <v>5</v>
      </c>
      <c r="B1007" s="118">
        <v>0.58505270828533185</v>
      </c>
      <c r="C1007" s="118">
        <v>0.86506904431571052</v>
      </c>
      <c r="D1007" s="118">
        <v>0.2611257280788597</v>
      </c>
      <c r="E1007" s="118">
        <v>0.47581830624960797</v>
      </c>
      <c r="F1007" s="118">
        <v>0.74866381978979124</v>
      </c>
      <c r="G1007" s="118">
        <v>0.22819578594783296</v>
      </c>
      <c r="H1007" s="118">
        <v>0.66630323110163858</v>
      </c>
      <c r="I1007" s="118">
        <v>0.82064015476860774</v>
      </c>
      <c r="J1007" s="118">
        <v>0.20373402472117719</v>
      </c>
      <c r="K1007" s="48">
        <v>1.176005659020074E-2</v>
      </c>
      <c r="M1007" s="41">
        <v>5</v>
      </c>
      <c r="N1007" s="118" cm="1">
        <f t="array" ref="N1007:W1007">(TRANSPOSE(MMULT(幕後結果!$AB$37:$AK$46, TRANSPOSE(N6:W6))))</f>
        <v>1.2998662259548319</v>
      </c>
      <c r="O1007" s="118">
        <v>-1.1637973024888177</v>
      </c>
      <c r="P1007" s="118">
        <v>0.11392077081705004</v>
      </c>
      <c r="Q1007" s="118">
        <v>1.1518391770417216</v>
      </c>
      <c r="R1007" s="118">
        <v>-1.2972849696635369</v>
      </c>
      <c r="S1007" s="118">
        <v>1.6323190784037358</v>
      </c>
      <c r="T1007" s="118">
        <v>-1.6321502327303408</v>
      </c>
      <c r="U1007" s="118">
        <v>0.58665499828818934</v>
      </c>
      <c r="V1007" s="118">
        <v>-0.81857720335320217</v>
      </c>
      <c r="W1007" s="40">
        <v>4.5234452514316979E-2</v>
      </c>
    </row>
    <row r="1008" spans="1:56" ht="19">
      <c r="A1008" s="85">
        <v>6</v>
      </c>
      <c r="B1008" s="118">
        <v>0.49467653137256007</v>
      </c>
      <c r="C1008" s="118">
        <v>0.90922286965235544</v>
      </c>
      <c r="D1008" s="118">
        <v>0.63330856337337482</v>
      </c>
      <c r="E1008" s="118">
        <v>0.79623053520166365</v>
      </c>
      <c r="F1008" s="118">
        <v>0.8190500972531447</v>
      </c>
      <c r="G1008" s="118">
        <v>0.4516848510414524</v>
      </c>
      <c r="H1008" s="118">
        <v>0.49230887561773251</v>
      </c>
      <c r="I1008" s="118">
        <v>0.55988603261524417</v>
      </c>
      <c r="J1008" s="118">
        <v>0.45740454559932875</v>
      </c>
      <c r="K1008" s="48">
        <v>4.646217581079326E-2</v>
      </c>
      <c r="M1008" s="41">
        <v>6</v>
      </c>
      <c r="N1008" s="118" cm="1">
        <f t="array" ref="N1008:W1008">(TRANSPOSE(MMULT(幕後結果!$AB$37:$AK$46, TRANSPOSE(N7:W7))))</f>
        <v>-1.0556395575958222</v>
      </c>
      <c r="O1008" s="118">
        <v>0.89999223128448591</v>
      </c>
      <c r="P1008" s="118">
        <v>-1.3920987500807178</v>
      </c>
      <c r="Q1008" s="118">
        <v>-0.34120726639601134</v>
      </c>
      <c r="R1008" s="118">
        <v>-1.3494896080714445</v>
      </c>
      <c r="S1008" s="118">
        <v>-0.3192653581079069</v>
      </c>
      <c r="T1008" s="118">
        <v>-8.7730063545517822E-2</v>
      </c>
      <c r="U1008" s="118">
        <v>-1.017455201384682</v>
      </c>
      <c r="V1008" s="118">
        <v>-0.36894341535216979</v>
      </c>
      <c r="W1008" s="40">
        <v>-1.3237405633655979</v>
      </c>
    </row>
    <row r="1009" spans="1:23" ht="19">
      <c r="A1009" s="85">
        <v>7</v>
      </c>
      <c r="B1009" s="118">
        <v>0.48618517346151635</v>
      </c>
      <c r="C1009" s="118">
        <v>0.83725049561204345</v>
      </c>
      <c r="D1009" s="118">
        <v>0.43207749485082259</v>
      </c>
      <c r="E1009" s="118">
        <v>0.14624882432793429</v>
      </c>
      <c r="F1009" s="118">
        <v>0.92389578859729826</v>
      </c>
      <c r="G1009" s="118">
        <v>0.21325123233034526</v>
      </c>
      <c r="H1009" s="118">
        <v>6.1631022419928572E-2</v>
      </c>
      <c r="I1009" s="118">
        <v>0.84635733079520836</v>
      </c>
      <c r="J1009" s="118">
        <v>0.41917855982216468</v>
      </c>
      <c r="K1009" s="48">
        <v>0.56514956552318174</v>
      </c>
      <c r="M1009" s="41">
        <v>7</v>
      </c>
      <c r="N1009" s="118" cm="1">
        <f t="array" ref="N1009:W1009">(TRANSPOSE(MMULT(幕後結果!$AB$37:$AK$46, TRANSPOSE(N8:W8))))</f>
        <v>0.15586985134438866</v>
      </c>
      <c r="O1009" s="118">
        <v>1.2175154318615806</v>
      </c>
      <c r="P1009" s="118">
        <v>0.55021962623271259</v>
      </c>
      <c r="Q1009" s="118">
        <v>1.6910985114877464</v>
      </c>
      <c r="R1009" s="118">
        <v>-2.4284758924183021</v>
      </c>
      <c r="S1009" s="118">
        <v>-8.0943025791265666E-2</v>
      </c>
      <c r="T1009" s="118">
        <v>-0.61379853774804161</v>
      </c>
      <c r="U1009" s="118">
        <v>0.14013236536577667</v>
      </c>
      <c r="V1009" s="118">
        <v>-1.0896348594005267</v>
      </c>
      <c r="W1009" s="40">
        <v>1.6181118778526866</v>
      </c>
    </row>
    <row r="1010" spans="1:23" ht="19">
      <c r="A1010" s="85">
        <v>8</v>
      </c>
      <c r="B1010" s="118">
        <v>0.13517964249119929</v>
      </c>
      <c r="C1010" s="118">
        <v>0.23156658149369624</v>
      </c>
      <c r="D1010" s="118">
        <v>0.81385093605868875</v>
      </c>
      <c r="E1010" s="118">
        <v>8.1562881899262418E-2</v>
      </c>
      <c r="F1010" s="118">
        <v>6.7190820206717294E-3</v>
      </c>
      <c r="G1010" s="118">
        <v>0.66161608337730904</v>
      </c>
      <c r="H1010" s="118">
        <v>0.20895809529292952</v>
      </c>
      <c r="I1010" s="118">
        <v>0.70449627771333279</v>
      </c>
      <c r="J1010" s="118">
        <v>0.98395897766850404</v>
      </c>
      <c r="K1010" s="48">
        <v>0.26753075422590733</v>
      </c>
      <c r="M1010" s="41">
        <v>8</v>
      </c>
      <c r="N1010" s="118" cm="1">
        <f t="array" ref="N1010:W1010">(TRANSPOSE(MMULT(幕後結果!$AB$37:$AK$46, TRANSPOSE(N9:W9))))</f>
        <v>-0.34713800780772786</v>
      </c>
      <c r="O1010" s="118">
        <v>-0.24084895154459465</v>
      </c>
      <c r="P1010" s="118">
        <v>-1.1777587571560271</v>
      </c>
      <c r="Q1010" s="118">
        <v>1.732151114702126</v>
      </c>
      <c r="R1010" s="118">
        <v>1.3556312912033768</v>
      </c>
      <c r="S1010" s="118">
        <v>1.1453776970464746</v>
      </c>
      <c r="T1010" s="118">
        <v>0.82975024253353213</v>
      </c>
      <c r="U1010" s="118">
        <v>-0.35661354531923573</v>
      </c>
      <c r="V1010" s="118">
        <v>-0.51763046888333453</v>
      </c>
      <c r="W1010" s="40">
        <v>2.4745102197462545</v>
      </c>
    </row>
    <row r="1011" spans="1:23" ht="19">
      <c r="A1011" s="85">
        <v>9</v>
      </c>
      <c r="B1011" s="118">
        <v>0.21826712019599248</v>
      </c>
      <c r="C1011" s="118">
        <v>0.52009585995696406</v>
      </c>
      <c r="D1011" s="118">
        <v>0.90887095147251595</v>
      </c>
      <c r="E1011" s="118">
        <v>0.42044554129772993</v>
      </c>
      <c r="F1011" s="118">
        <v>0.81583755760174781</v>
      </c>
      <c r="G1011" s="118">
        <v>0.64503233625167233</v>
      </c>
      <c r="H1011" s="118">
        <v>0.47972943713346639</v>
      </c>
      <c r="I1011" s="118">
        <v>0.78044173737107836</v>
      </c>
      <c r="J1011" s="118">
        <v>0.32441535359782669</v>
      </c>
      <c r="K1011" s="48">
        <v>0.78364469845392315</v>
      </c>
      <c r="M1011" s="41">
        <v>9</v>
      </c>
      <c r="N1011" s="118" cm="1">
        <f t="array" ref="N1011:W1011">(TRANSPOSE(MMULT(幕後結果!$AB$37:$AK$46, TRANSPOSE(N10:W10))))</f>
        <v>-0.90153846840166318</v>
      </c>
      <c r="O1011" s="118">
        <v>0.52555054004363755</v>
      </c>
      <c r="P1011" s="118">
        <v>-0.69950856239453207</v>
      </c>
      <c r="Q1011" s="118">
        <v>-0.17599558461533937</v>
      </c>
      <c r="R1011" s="118">
        <v>-0.30982945275216289</v>
      </c>
      <c r="S1011" s="118">
        <v>-0.26204373858617319</v>
      </c>
      <c r="T1011" s="118">
        <v>-1.183106795983156</v>
      </c>
      <c r="U1011" s="118">
        <v>-0.81906195054084718</v>
      </c>
      <c r="V1011" s="118">
        <v>-0.15884923595274555</v>
      </c>
      <c r="W1011" s="40">
        <v>-0.30281644417468551</v>
      </c>
    </row>
    <row r="1012" spans="1:23" ht="19">
      <c r="A1012" s="85">
        <v>10</v>
      </c>
      <c r="B1012" s="118">
        <v>0.35017433476661375</v>
      </c>
      <c r="C1012" s="118">
        <v>8.8232818277003133E-3</v>
      </c>
      <c r="D1012" s="118">
        <v>0.64334279497190883</v>
      </c>
      <c r="E1012" s="118">
        <v>0.80026188531042286</v>
      </c>
      <c r="F1012" s="118">
        <v>0.39238681239690476</v>
      </c>
      <c r="G1012" s="118">
        <v>0.2789166654138493</v>
      </c>
      <c r="H1012" s="118">
        <v>0.75675195514439464</v>
      </c>
      <c r="I1012" s="118">
        <v>0.73122886283302302</v>
      </c>
      <c r="J1012" s="118">
        <v>0.20908635074146997</v>
      </c>
      <c r="K1012" s="48">
        <v>0.33333186930390224</v>
      </c>
      <c r="M1012" s="41">
        <v>10</v>
      </c>
      <c r="N1012" s="118" cm="1">
        <f t="array" ref="N1012:W1012">(TRANSPOSE(MMULT(幕後結果!$AB$37:$AK$46, TRANSPOSE(N11:W11))))</f>
        <v>-0.60284966374582682</v>
      </c>
      <c r="O1012" s="118">
        <v>-0.32104922353511173</v>
      </c>
      <c r="P1012" s="118">
        <v>-0.18338286074749455</v>
      </c>
      <c r="Q1012" s="118">
        <v>-0.83093310006210053</v>
      </c>
      <c r="R1012" s="118">
        <v>-0.88956560196235757</v>
      </c>
      <c r="S1012" s="118">
        <v>-1.9250524127932271</v>
      </c>
      <c r="T1012" s="118">
        <v>-0.36567077971762968</v>
      </c>
      <c r="U1012" s="118">
        <v>-1.3041760696172719</v>
      </c>
      <c r="V1012" s="118">
        <v>0.44388467851777569</v>
      </c>
      <c r="W1012" s="40">
        <v>-0.56318214830152447</v>
      </c>
    </row>
    <row r="1013" spans="1:23" ht="19">
      <c r="A1013" s="85">
        <v>11</v>
      </c>
      <c r="B1013" s="118">
        <v>0.65691784195590874</v>
      </c>
      <c r="C1013" s="118">
        <v>0.33343663230267984</v>
      </c>
      <c r="D1013" s="118">
        <v>0.2004358378508706</v>
      </c>
      <c r="E1013" s="118">
        <v>0.21470407570006467</v>
      </c>
      <c r="F1013" s="118">
        <v>0.52916122396449605</v>
      </c>
      <c r="G1013" s="118">
        <v>0.34593254297580867</v>
      </c>
      <c r="H1013" s="118">
        <v>5.8953805742234966E-2</v>
      </c>
      <c r="I1013" s="118">
        <v>7.003465421405064E-3</v>
      </c>
      <c r="J1013" s="118">
        <v>0.58432403375203457</v>
      </c>
      <c r="K1013" s="48">
        <v>0.13809277486864424</v>
      </c>
      <c r="M1013" s="41">
        <v>11</v>
      </c>
      <c r="N1013" s="118" cm="1">
        <f t="array" ref="N1013:W1013">(TRANSPOSE(MMULT(幕後結果!$AB$37:$AK$46, TRANSPOSE(N12:W12))))</f>
        <v>0.79506898067855492</v>
      </c>
      <c r="O1013" s="118">
        <v>-0.55759488294574211</v>
      </c>
      <c r="P1013" s="118">
        <v>-2.1370339828414369</v>
      </c>
      <c r="Q1013" s="118">
        <v>-0.68284782318143</v>
      </c>
      <c r="R1013" s="118">
        <v>-0.83551037107088566</v>
      </c>
      <c r="S1013" s="118">
        <v>-1.0331593414065363</v>
      </c>
      <c r="T1013" s="118">
        <v>-0.679944397696854</v>
      </c>
      <c r="U1013" s="118">
        <v>-1.3365574428983813</v>
      </c>
      <c r="V1013" s="118">
        <v>-0.32716560545355239</v>
      </c>
      <c r="W1013" s="40">
        <v>-0.15738468545090228</v>
      </c>
    </row>
    <row r="1014" spans="1:23" ht="19">
      <c r="A1014" s="85">
        <v>12</v>
      </c>
      <c r="B1014" s="118">
        <v>0.43612790670307011</v>
      </c>
      <c r="C1014" s="118">
        <v>0.45567999893021027</v>
      </c>
      <c r="D1014" s="118">
        <v>0.58903696278057716</v>
      </c>
      <c r="E1014" s="118">
        <v>0.39858766834055492</v>
      </c>
      <c r="F1014" s="118">
        <v>0.88561057716124303</v>
      </c>
      <c r="G1014" s="118">
        <v>0.92188008581483993</v>
      </c>
      <c r="H1014" s="118">
        <v>0.19395316358785553</v>
      </c>
      <c r="I1014" s="118">
        <v>9.7420125032473104E-2</v>
      </c>
      <c r="J1014" s="118">
        <v>0.96703144458313384</v>
      </c>
      <c r="K1014" s="48">
        <v>0.98473603145369926</v>
      </c>
      <c r="M1014" s="41">
        <v>12</v>
      </c>
      <c r="N1014" s="118" cm="1">
        <f t="array" ref="N1014:W1014">(TRANSPOSE(MMULT(幕後結果!$AB$37:$AK$46, TRANSPOSE(N13:W13))))</f>
        <v>2.8463477581646402E-2</v>
      </c>
      <c r="O1014" s="118">
        <v>0.34627610185950486</v>
      </c>
      <c r="P1014" s="118">
        <v>-0.37969536796229614</v>
      </c>
      <c r="Q1014" s="118">
        <v>-0.12693971566361931</v>
      </c>
      <c r="R1014" s="118">
        <v>-1.7188183464413254</v>
      </c>
      <c r="S1014" s="118">
        <v>-0.49951207683600329</v>
      </c>
      <c r="T1014" s="118">
        <v>-0.11656792120167991</v>
      </c>
      <c r="U1014" s="118">
        <v>0.76383748453084754</v>
      </c>
      <c r="V1014" s="118">
        <v>1.1922579350225866</v>
      </c>
      <c r="W1014" s="40">
        <v>-0.18996438430300258</v>
      </c>
    </row>
    <row r="1015" spans="1:23" ht="19">
      <c r="A1015" s="85">
        <v>13</v>
      </c>
      <c r="B1015" s="118">
        <v>5.4838237470917539E-2</v>
      </c>
      <c r="C1015" s="118">
        <v>0.37323827391829756</v>
      </c>
      <c r="D1015" s="118">
        <v>0.63451023133358508</v>
      </c>
      <c r="E1015" s="118">
        <v>0.38052353269698558</v>
      </c>
      <c r="F1015" s="118">
        <v>0.15805008343468185</v>
      </c>
      <c r="G1015" s="118">
        <v>0.88540940293711046</v>
      </c>
      <c r="H1015" s="118">
        <v>0.22180211632771729</v>
      </c>
      <c r="I1015" s="118">
        <v>0.79136105713906879</v>
      </c>
      <c r="J1015" s="118">
        <v>0.53751309630909239</v>
      </c>
      <c r="K1015" s="48">
        <v>0.17806421794936589</v>
      </c>
      <c r="M1015" s="41">
        <v>13</v>
      </c>
      <c r="N1015" s="118" cm="1">
        <f t="array" ref="N1015:W1015">(TRANSPOSE(MMULT(幕後結果!$AB$37:$AK$46, TRANSPOSE(N14:W14))))</f>
        <v>-2.1361159426623013</v>
      </c>
      <c r="O1015" s="118">
        <v>0.41160979622679827</v>
      </c>
      <c r="P1015" s="118">
        <v>-1.3183586719517499</v>
      </c>
      <c r="Q1015" s="118">
        <v>-1.045232498225245</v>
      </c>
      <c r="R1015" s="118">
        <v>0.5779026984432819</v>
      </c>
      <c r="S1015" s="118">
        <v>-0.53557724782317162</v>
      </c>
      <c r="T1015" s="118">
        <v>-9.3382969076422018E-2</v>
      </c>
      <c r="U1015" s="118">
        <v>-0.51988883464521929</v>
      </c>
      <c r="V1015" s="118">
        <v>-0.64469202006267468</v>
      </c>
      <c r="W1015" s="40">
        <v>-0.8983252822649217</v>
      </c>
    </row>
    <row r="1016" spans="1:23" ht="19">
      <c r="A1016" s="85">
        <v>14</v>
      </c>
      <c r="B1016" s="118">
        <v>0.92138420167378454</v>
      </c>
      <c r="C1016" s="118">
        <v>0.7750291906457607</v>
      </c>
      <c r="D1016" s="118">
        <v>0.27632056857754694</v>
      </c>
      <c r="E1016" s="118">
        <v>0.11512899633081153</v>
      </c>
      <c r="F1016" s="118">
        <v>0.52138980647406497</v>
      </c>
      <c r="G1016" s="118">
        <v>0.85424786625589144</v>
      </c>
      <c r="H1016" s="118">
        <v>0.2493551118874171</v>
      </c>
      <c r="I1016" s="118">
        <v>0.81540143053040914</v>
      </c>
      <c r="J1016" s="118">
        <v>0.44223400004874325</v>
      </c>
      <c r="K1016" s="48">
        <v>0.32806674394996138</v>
      </c>
      <c r="M1016" s="41">
        <v>14</v>
      </c>
      <c r="N1016" s="118" cm="1">
        <f t="array" ref="N1016:W1016">(TRANSPOSE(MMULT(幕後結果!$AB$37:$AK$46, TRANSPOSE(N15:W15))))</f>
        <v>-1.5967258039868557</v>
      </c>
      <c r="O1016" s="118">
        <v>-0.76621079408851478</v>
      </c>
      <c r="P1016" s="118">
        <v>-0.93742029765480983</v>
      </c>
      <c r="Q1016" s="118">
        <v>1.4957652867936084</v>
      </c>
      <c r="R1016" s="118">
        <v>-1.5150270756160715</v>
      </c>
      <c r="S1016" s="118">
        <v>0.59978453893410555</v>
      </c>
      <c r="T1016" s="118">
        <v>-1.5095243268731571</v>
      </c>
      <c r="U1016" s="118">
        <v>-1.4508510474541012</v>
      </c>
      <c r="V1016" s="118">
        <v>-0.48245429951617669</v>
      </c>
      <c r="W1016" s="40">
        <v>-1.3687960429968424</v>
      </c>
    </row>
    <row r="1017" spans="1:23" ht="19">
      <c r="A1017" s="85">
        <v>15</v>
      </c>
      <c r="B1017" s="118">
        <v>0.973622067666152</v>
      </c>
      <c r="C1017" s="118">
        <v>0.82814869466603036</v>
      </c>
      <c r="D1017" s="118">
        <v>0.39487949350367968</v>
      </c>
      <c r="E1017" s="118">
        <v>0.97407218197254863</v>
      </c>
      <c r="F1017" s="118">
        <v>0.62617980800576478</v>
      </c>
      <c r="G1017" s="118">
        <v>0.31006159561357483</v>
      </c>
      <c r="H1017" s="118">
        <v>0.80380701553446099</v>
      </c>
      <c r="I1017" s="118">
        <v>0.72058307472891459</v>
      </c>
      <c r="J1017" s="118">
        <v>7.7550320980086962E-2</v>
      </c>
      <c r="K1017" s="48">
        <v>0.78331668734583482</v>
      </c>
      <c r="M1017" s="41">
        <v>15</v>
      </c>
      <c r="N1017" s="118" cm="1">
        <f t="array" ref="N1017:W1017">(TRANSPOSE(MMULT(幕後結果!$AB$37:$AK$46, TRANSPOSE(N16:W16))))</f>
        <v>2.0815188205231241</v>
      </c>
      <c r="O1017" s="118">
        <v>-0.72116596888056983</v>
      </c>
      <c r="P1017" s="118">
        <v>-5.6571383818158627E-2</v>
      </c>
      <c r="Q1017" s="118">
        <v>0.15475496450825169</v>
      </c>
      <c r="R1017" s="118">
        <v>9.8284606354935689E-2</v>
      </c>
      <c r="S1017" s="118">
        <v>0.35669337405665136</v>
      </c>
      <c r="T1017" s="118">
        <v>0.6458754617638367</v>
      </c>
      <c r="U1017" s="118">
        <v>1.5560296480187557</v>
      </c>
      <c r="V1017" s="118">
        <v>0.7376279785237928</v>
      </c>
      <c r="W1017" s="40">
        <v>0.94370267547877462</v>
      </c>
    </row>
    <row r="1018" spans="1:23" ht="19">
      <c r="A1018" s="85">
        <v>16</v>
      </c>
      <c r="B1018" s="118">
        <v>0.37698220296914631</v>
      </c>
      <c r="C1018" s="118">
        <v>0.40465658606034305</v>
      </c>
      <c r="D1018" s="118">
        <v>0.80847055618217745</v>
      </c>
      <c r="E1018" s="118">
        <v>0.97985167982900467</v>
      </c>
      <c r="F1018" s="118">
        <v>0.58036998056619815</v>
      </c>
      <c r="G1018" s="118">
        <v>2.181790821891072E-3</v>
      </c>
      <c r="H1018" s="118">
        <v>0.10684357220148444</v>
      </c>
      <c r="I1018" s="118">
        <v>0.6021460387898121</v>
      </c>
      <c r="J1018" s="118">
        <v>0.13078863393123141</v>
      </c>
      <c r="K1018" s="48">
        <v>0.62704017568367032</v>
      </c>
      <c r="M1018" s="41">
        <v>16</v>
      </c>
      <c r="N1018" s="118" cm="1">
        <f t="array" ref="N1018:W1018">(TRANSPOSE(MMULT(幕後結果!$AB$37:$AK$46, TRANSPOSE(N17:W17))))</f>
        <v>1.546513502437993</v>
      </c>
      <c r="O1018" s="118">
        <v>1.0552789958786115</v>
      </c>
      <c r="P1018" s="118">
        <v>-0.24922534858492651</v>
      </c>
      <c r="Q1018" s="118">
        <v>-0.43293026504493759</v>
      </c>
      <c r="R1018" s="118">
        <v>0.48936249368815432</v>
      </c>
      <c r="S1018" s="118">
        <v>-0.12487920255767623</v>
      </c>
      <c r="T1018" s="118">
        <v>0.12635238809456578</v>
      </c>
      <c r="U1018" s="118">
        <v>2.2267648948370611</v>
      </c>
      <c r="V1018" s="118">
        <v>-1.2528809239103893</v>
      </c>
      <c r="W1018" s="40">
        <v>0.42804959373746965</v>
      </c>
    </row>
    <row r="1019" spans="1:23" ht="19">
      <c r="A1019" s="85">
        <v>17</v>
      </c>
      <c r="B1019" s="118">
        <v>0.49529625612946315</v>
      </c>
      <c r="C1019" s="118">
        <v>0.28136480182975654</v>
      </c>
      <c r="D1019" s="118">
        <v>0.7719178731438987</v>
      </c>
      <c r="E1019" s="118">
        <v>0.37398786919532356</v>
      </c>
      <c r="F1019" s="118">
        <v>0.93728995760090128</v>
      </c>
      <c r="G1019" s="118">
        <v>0.26033790078029795</v>
      </c>
      <c r="H1019" s="118">
        <v>0.20990929889115328</v>
      </c>
      <c r="I1019" s="118">
        <v>0.32691231229765472</v>
      </c>
      <c r="J1019" s="118">
        <v>0.79334911332574309</v>
      </c>
      <c r="K1019" s="48">
        <v>0.11585361282291751</v>
      </c>
      <c r="M1019" s="41">
        <v>17</v>
      </c>
      <c r="N1019" s="118" cm="1">
        <f t="array" ref="N1019:W1019">(TRANSPOSE(MMULT(幕後結果!$AB$37:$AK$46, TRANSPOSE(N18:W18))))</f>
        <v>6.1049177638316354E-2</v>
      </c>
      <c r="O1019" s="118">
        <v>-2.0406840048862804</v>
      </c>
      <c r="P1019" s="118">
        <v>-0.27852433584725678</v>
      </c>
      <c r="Q1019" s="118">
        <v>-0.79973717048259063</v>
      </c>
      <c r="R1019" s="118">
        <v>-0.31643074277642091</v>
      </c>
      <c r="S1019" s="118">
        <v>-0.61335543977572105</v>
      </c>
      <c r="T1019" s="118">
        <v>0.500104175799851</v>
      </c>
      <c r="U1019" s="118">
        <v>6.3062627452510914E-2</v>
      </c>
      <c r="V1019" s="118">
        <v>0.2495940252475698</v>
      </c>
      <c r="W1019" s="40">
        <v>-0.34608435353095152</v>
      </c>
    </row>
    <row r="1020" spans="1:23" ht="19">
      <c r="A1020" s="85">
        <v>18</v>
      </c>
      <c r="B1020" s="118">
        <v>0.86261594938847863</v>
      </c>
      <c r="C1020" s="118">
        <v>0.99258870552575562</v>
      </c>
      <c r="D1020" s="118">
        <v>0.64400317046080802</v>
      </c>
      <c r="E1020" s="118">
        <v>6.1165477907205945E-2</v>
      </c>
      <c r="F1020" s="118">
        <v>0.59039938169942419</v>
      </c>
      <c r="G1020" s="118">
        <v>0.53613745030071436</v>
      </c>
      <c r="H1020" s="118">
        <v>0.37553092848290714</v>
      </c>
      <c r="I1020" s="118">
        <v>0.2893649585733451</v>
      </c>
      <c r="J1020" s="118">
        <v>0.96636356415060276</v>
      </c>
      <c r="K1020" s="48">
        <v>0.26139071043251327</v>
      </c>
      <c r="M1020" s="41">
        <v>18</v>
      </c>
      <c r="N1020" s="118" cm="1">
        <f t="array" ref="N1020:W1020">(TRANSPOSE(MMULT(幕後結果!$AB$37:$AK$46, TRANSPOSE(N19:W19))))</f>
        <v>-0.46733888865911766</v>
      </c>
      <c r="O1020" s="118">
        <v>-0.22903832318891293</v>
      </c>
      <c r="P1020" s="118">
        <v>0.15987360629578207</v>
      </c>
      <c r="Q1020" s="118">
        <v>0.43838189371107972</v>
      </c>
      <c r="R1020" s="118">
        <v>-0.1058155566219246</v>
      </c>
      <c r="S1020" s="118">
        <v>9.4942973991260726E-2</v>
      </c>
      <c r="T1020" s="118">
        <v>-0.24820547770235979</v>
      </c>
      <c r="U1020" s="118">
        <v>5.5485372927255805E-2</v>
      </c>
      <c r="V1020" s="118">
        <v>0.93207648036071322</v>
      </c>
      <c r="W1020" s="40">
        <v>-1.0806681409193564</v>
      </c>
    </row>
    <row r="1021" spans="1:23" ht="19">
      <c r="A1021" s="85">
        <v>19</v>
      </c>
      <c r="B1021" s="118">
        <v>4.2586650160531647E-2</v>
      </c>
      <c r="C1021" s="118">
        <v>0.72139500979171878</v>
      </c>
      <c r="D1021" s="118">
        <v>0.10903528810770324</v>
      </c>
      <c r="E1021" s="118">
        <v>0.27591174821489561</v>
      </c>
      <c r="F1021" s="118">
        <v>0.85027162283186519</v>
      </c>
      <c r="G1021" s="118">
        <v>0.32094839709517164</v>
      </c>
      <c r="H1021" s="118">
        <v>7.0488712135716725E-3</v>
      </c>
      <c r="I1021" s="118">
        <v>0.70925736097438663</v>
      </c>
      <c r="J1021" s="118">
        <v>0.38724393106564903</v>
      </c>
      <c r="K1021" s="48">
        <v>0.35098742672219885</v>
      </c>
      <c r="M1021" s="41">
        <v>19</v>
      </c>
      <c r="N1021" s="118" cm="1">
        <f t="array" ref="N1021:W1021">(TRANSPOSE(MMULT(幕後結果!$AB$37:$AK$46, TRANSPOSE(N20:W20))))</f>
        <v>-0.56074093575807027</v>
      </c>
      <c r="O1021" s="118">
        <v>-0.24629391065281367</v>
      </c>
      <c r="P1021" s="118">
        <v>-0.34580850692091625</v>
      </c>
      <c r="Q1021" s="118">
        <v>0.7325121498712599</v>
      </c>
      <c r="R1021" s="118">
        <v>0.50230535503175755</v>
      </c>
      <c r="S1021" s="118">
        <v>1.296778624934789</v>
      </c>
      <c r="T1021" s="118">
        <v>-0.78156677967175614</v>
      </c>
      <c r="U1021" s="118">
        <v>-0.48111109030109533</v>
      </c>
      <c r="V1021" s="118">
        <v>-0.92043269826920815</v>
      </c>
      <c r="W1021" s="40">
        <v>-0.3890701334645742</v>
      </c>
    </row>
    <row r="1022" spans="1:23" ht="19">
      <c r="A1022" s="85">
        <v>20</v>
      </c>
      <c r="B1022" s="118">
        <v>0.20220229314901883</v>
      </c>
      <c r="C1022" s="118">
        <v>0.74412265137657285</v>
      </c>
      <c r="D1022" s="118">
        <v>0.75025771747331205</v>
      </c>
      <c r="E1022" s="118">
        <v>0.19851039550146443</v>
      </c>
      <c r="F1022" s="118">
        <v>0.39376665392274468</v>
      </c>
      <c r="G1022" s="118">
        <v>0.27842125734551804</v>
      </c>
      <c r="H1022" s="118">
        <v>0.87667939270952711</v>
      </c>
      <c r="I1022" s="118">
        <v>0.98473173335405328</v>
      </c>
      <c r="J1022" s="118">
        <v>0.98994171397806729</v>
      </c>
      <c r="K1022" s="48">
        <v>0.41882057677628337</v>
      </c>
      <c r="M1022" s="41">
        <v>20</v>
      </c>
      <c r="N1022" s="118" cm="1">
        <f t="array" ref="N1022:W1022">(TRANSPOSE(MMULT(幕後結果!$AB$37:$AK$46, TRANSPOSE(N21:W21))))</f>
        <v>-0.49291401936399992</v>
      </c>
      <c r="O1022" s="118">
        <v>0.73731908878292396</v>
      </c>
      <c r="P1022" s="118">
        <v>-1.8679032161045799</v>
      </c>
      <c r="Q1022" s="118">
        <v>-1.7926483980298868</v>
      </c>
      <c r="R1022" s="118">
        <v>-0.93290066130155835</v>
      </c>
      <c r="S1022" s="118">
        <v>-0.46101950768206179</v>
      </c>
      <c r="T1022" s="118">
        <v>-0.8159376119641617</v>
      </c>
      <c r="U1022" s="118">
        <v>-2.8544664081097508</v>
      </c>
      <c r="V1022" s="118">
        <v>-0.94841813546907716</v>
      </c>
      <c r="W1022" s="40">
        <v>0.71102091672371381</v>
      </c>
    </row>
    <row r="1023" spans="1:23" ht="19">
      <c r="A1023" s="85">
        <v>21</v>
      </c>
      <c r="B1023" s="118">
        <v>0.13508248456480798</v>
      </c>
      <c r="C1023" s="118">
        <v>0.76629678728941353</v>
      </c>
      <c r="D1023" s="118">
        <v>0.69991937512185887</v>
      </c>
      <c r="E1023" s="118">
        <v>0.26810805849696462</v>
      </c>
      <c r="F1023" s="118">
        <v>0.73141180770115843</v>
      </c>
      <c r="G1023" s="118">
        <v>6.8663090728833476E-2</v>
      </c>
      <c r="H1023" s="118">
        <v>0.61681591906170063</v>
      </c>
      <c r="I1023" s="118">
        <v>0.74518219611058867</v>
      </c>
      <c r="J1023" s="118">
        <v>0.41682315389035307</v>
      </c>
      <c r="K1023" s="48">
        <v>0.67857678496812834</v>
      </c>
      <c r="M1023" s="41">
        <v>21</v>
      </c>
      <c r="N1023" s="118" cm="1">
        <f t="array" ref="N1023:W1023">(TRANSPOSE(MMULT(幕後結果!$AB$37:$AK$46, TRANSPOSE(N22:W22))))</f>
        <v>1.6960282722742963</v>
      </c>
      <c r="O1023" s="118">
        <v>0.86684401612527284</v>
      </c>
      <c r="P1023" s="118">
        <v>-0.27776153475350585</v>
      </c>
      <c r="Q1023" s="118">
        <v>1.291313618961901</v>
      </c>
      <c r="R1023" s="118">
        <v>-0.71861920109693778</v>
      </c>
      <c r="S1023" s="118">
        <v>0.64665537313456867</v>
      </c>
      <c r="T1023" s="118">
        <v>-0.52710480294004425</v>
      </c>
      <c r="U1023" s="118">
        <v>0.14104069245687667</v>
      </c>
      <c r="V1023" s="118">
        <v>1.9100229074835606</v>
      </c>
      <c r="W1023" s="40">
        <v>1.5900038366872682</v>
      </c>
    </row>
    <row r="1024" spans="1:23" ht="19">
      <c r="A1024" s="85">
        <v>22</v>
      </c>
      <c r="B1024" s="118">
        <v>5.4624201054004118E-2</v>
      </c>
      <c r="C1024" s="118">
        <v>0.58721975780448066</v>
      </c>
      <c r="D1024" s="118">
        <v>0.93119905212285281</v>
      </c>
      <c r="E1024" s="118">
        <v>0.65742007372258282</v>
      </c>
      <c r="F1024" s="118">
        <v>0.57253055750268578</v>
      </c>
      <c r="G1024" s="118">
        <v>0.2991440239263079</v>
      </c>
      <c r="H1024" s="118">
        <v>0.76647516684919004</v>
      </c>
      <c r="I1024" s="118">
        <v>0.99722845972872354</v>
      </c>
      <c r="J1024" s="118">
        <v>0.10062197935018924</v>
      </c>
      <c r="K1024" s="48">
        <v>0.95272238213582727</v>
      </c>
      <c r="M1024" s="41">
        <v>22</v>
      </c>
      <c r="N1024" s="118" cm="1">
        <f t="array" ref="N1024:W1024">(TRANSPOSE(MMULT(幕後結果!$AB$37:$AK$46, TRANSPOSE(N23:W23))))</f>
        <v>-0.14743795345478081</v>
      </c>
      <c r="O1024" s="118">
        <v>0.52719719161005929</v>
      </c>
      <c r="P1024" s="118">
        <v>-0.87172188859561639</v>
      </c>
      <c r="Q1024" s="118">
        <v>-0.4170059513279013</v>
      </c>
      <c r="R1024" s="118">
        <v>0.30496127462990807</v>
      </c>
      <c r="S1024" s="118">
        <v>0.54760044197411828</v>
      </c>
      <c r="T1024" s="118">
        <v>-0.46460619061083031</v>
      </c>
      <c r="U1024" s="118">
        <v>-0.84329408925118543</v>
      </c>
      <c r="V1024" s="118">
        <v>-0.66463854165918945</v>
      </c>
      <c r="W1024" s="40">
        <v>7.4358428327371912E-2</v>
      </c>
    </row>
    <row r="1025" spans="1:23" ht="19">
      <c r="A1025" s="85">
        <v>23</v>
      </c>
      <c r="B1025" s="118">
        <v>0.26058979014274208</v>
      </c>
      <c r="C1025" s="118">
        <v>0.82584350918685612</v>
      </c>
      <c r="D1025" s="118">
        <v>0.33202673608634048</v>
      </c>
      <c r="E1025" s="118">
        <v>0.96924160823948657</v>
      </c>
      <c r="F1025" s="118">
        <v>0.53423571389467872</v>
      </c>
      <c r="G1025" s="118">
        <v>2.110158209809021E-2</v>
      </c>
      <c r="H1025" s="118">
        <v>0.10736156997544355</v>
      </c>
      <c r="I1025" s="118">
        <v>0.94496663141731618</v>
      </c>
      <c r="J1025" s="118">
        <v>0.38112545317378776</v>
      </c>
      <c r="K1025" s="48">
        <v>0.49454745928301769</v>
      </c>
      <c r="M1025" s="41">
        <v>23</v>
      </c>
      <c r="N1025" s="118" cm="1">
        <f t="array" ref="N1025:W1025">(TRANSPOSE(MMULT(幕後結果!$AB$37:$AK$46, TRANSPOSE(N24:W24))))</f>
        <v>0.31869725060654802</v>
      </c>
      <c r="O1025" s="118">
        <v>0.83463053641363261</v>
      </c>
      <c r="P1025" s="118">
        <v>-0.63959210394705046</v>
      </c>
      <c r="Q1025" s="118">
        <v>-0.44016649723090084</v>
      </c>
      <c r="R1025" s="118">
        <v>-0.16953602247774999</v>
      </c>
      <c r="S1025" s="118">
        <v>-0.89344413325483085</v>
      </c>
      <c r="T1025" s="118">
        <v>-0.22161697513351855</v>
      </c>
      <c r="U1025" s="118">
        <v>-1.0698966930202922</v>
      </c>
      <c r="V1025" s="118">
        <v>-0.36069505650659489</v>
      </c>
      <c r="W1025" s="40">
        <v>-0.45462900934485584</v>
      </c>
    </row>
    <row r="1026" spans="1:23" ht="19">
      <c r="A1026" s="85">
        <v>24</v>
      </c>
      <c r="B1026" s="118">
        <v>2.6338354807837527E-2</v>
      </c>
      <c r="C1026" s="118">
        <v>0.30662096603708155</v>
      </c>
      <c r="D1026" s="118">
        <v>0.59906768009579991</v>
      </c>
      <c r="E1026" s="118">
        <v>2.7136771589106212E-2</v>
      </c>
      <c r="F1026" s="118">
        <v>0.66525028149818022</v>
      </c>
      <c r="G1026" s="118">
        <v>0.60878964419784976</v>
      </c>
      <c r="H1026" s="118">
        <v>0.78329382202703113</v>
      </c>
      <c r="I1026" s="118">
        <v>0.48728946911566084</v>
      </c>
      <c r="J1026" s="118">
        <v>0.91857431092011965</v>
      </c>
      <c r="K1026" s="48">
        <v>0.84491658909882461</v>
      </c>
      <c r="M1026" s="41">
        <v>24</v>
      </c>
      <c r="N1026" s="118" cm="1">
        <f t="array" ref="N1026:W1026">(TRANSPOSE(MMULT(幕後結果!$AB$37:$AK$46, TRANSPOSE(N25:W25))))</f>
        <v>-0.42121205517408178</v>
      </c>
      <c r="O1026" s="118">
        <v>0.63093872884037994</v>
      </c>
      <c r="P1026" s="118">
        <v>1.4781953371115921</v>
      </c>
      <c r="Q1026" s="118">
        <v>2.4955311097525068</v>
      </c>
      <c r="R1026" s="118">
        <v>1.2503043467403265</v>
      </c>
      <c r="S1026" s="118">
        <v>0.9977367875956763</v>
      </c>
      <c r="T1026" s="118">
        <v>-1.8829381169407859</v>
      </c>
      <c r="U1026" s="118">
        <v>-0.64132666421034823</v>
      </c>
      <c r="V1026" s="118">
        <v>-0.42836106933964618</v>
      </c>
      <c r="W1026" s="40">
        <v>0.20901109927905476</v>
      </c>
    </row>
    <row r="1027" spans="1:23" ht="19">
      <c r="A1027" s="85">
        <v>25</v>
      </c>
      <c r="B1027" s="118">
        <v>0.97316310789677041</v>
      </c>
      <c r="C1027" s="118">
        <v>0.60627679947626034</v>
      </c>
      <c r="D1027" s="118">
        <v>0.36078365773824639</v>
      </c>
      <c r="E1027" s="118">
        <v>0.2398417173703542</v>
      </c>
      <c r="F1027" s="118">
        <v>0.39470275860882076</v>
      </c>
      <c r="G1027" s="118">
        <v>0.94620945065259487</v>
      </c>
      <c r="H1027" s="118">
        <v>0.77995978164008828</v>
      </c>
      <c r="I1027" s="118">
        <v>0.27290508031979166</v>
      </c>
      <c r="J1027" s="118">
        <v>0.84431378952083547</v>
      </c>
      <c r="K1027" s="48">
        <v>0.33786247582062545</v>
      </c>
      <c r="M1027" s="41">
        <v>25</v>
      </c>
      <c r="N1027" s="118" cm="1">
        <f t="array" ref="N1027:W1027">(TRANSPOSE(MMULT(幕後結果!$AB$37:$AK$46, TRANSPOSE(N26:W26))))</f>
        <v>2.3474986183253117</v>
      </c>
      <c r="O1027" s="118">
        <v>-0.44437467509386763</v>
      </c>
      <c r="P1027" s="118">
        <v>0.96466327674931607</v>
      </c>
      <c r="Q1027" s="118">
        <v>0.59682144353212663</v>
      </c>
      <c r="R1027" s="118">
        <v>0.21202168757677775</v>
      </c>
      <c r="S1027" s="118">
        <v>0.72951182758016686</v>
      </c>
      <c r="T1027" s="118">
        <v>0.12979549439627697</v>
      </c>
      <c r="U1027" s="118">
        <v>2.077678090973242</v>
      </c>
      <c r="V1027" s="118">
        <v>1.2484752540695814</v>
      </c>
      <c r="W1027" s="40">
        <v>1.1268197327064988</v>
      </c>
    </row>
    <row r="1028" spans="1:23" ht="19">
      <c r="A1028" s="85">
        <v>26</v>
      </c>
      <c r="B1028" s="118">
        <v>0.91175542474573978</v>
      </c>
      <c r="C1028" s="118">
        <v>0.60148119414289458</v>
      </c>
      <c r="D1028" s="118">
        <v>0.12780102074232924</v>
      </c>
      <c r="E1028" s="118">
        <v>0.54635920986749542</v>
      </c>
      <c r="F1028" s="118">
        <v>0.72414269804407905</v>
      </c>
      <c r="G1028" s="118">
        <v>0.34275497407014566</v>
      </c>
      <c r="H1028" s="118">
        <v>0.57573158231839838</v>
      </c>
      <c r="I1028" s="118">
        <v>0.10314627069718751</v>
      </c>
      <c r="J1028" s="118">
        <v>0.88528550048477883</v>
      </c>
      <c r="K1028" s="48">
        <v>0.72192763054760456</v>
      </c>
      <c r="M1028" s="41">
        <v>26</v>
      </c>
      <c r="N1028" s="118" cm="1">
        <f t="array" ref="N1028:W1028">(TRANSPOSE(MMULT(幕後結果!$AB$37:$AK$46, TRANSPOSE(N27:W27))))</f>
        <v>-0.35659913286285871</v>
      </c>
      <c r="O1028" s="118">
        <v>-0.64737869816441351</v>
      </c>
      <c r="P1028" s="118">
        <v>-1.5383406924298424</v>
      </c>
      <c r="Q1028" s="118">
        <v>0.46325805802605147</v>
      </c>
      <c r="R1028" s="118">
        <v>-0.70589932629704355</v>
      </c>
      <c r="S1028" s="118">
        <v>0.59183641343002957</v>
      </c>
      <c r="T1028" s="118">
        <v>-0.43610789979844072</v>
      </c>
      <c r="U1028" s="118">
        <v>-1.1880514190016025</v>
      </c>
      <c r="V1028" s="118">
        <v>-0.28231516382589267</v>
      </c>
      <c r="W1028" s="40">
        <v>-1.1002860835028268</v>
      </c>
    </row>
    <row r="1029" spans="1:23" ht="19">
      <c r="A1029" s="85">
        <v>27</v>
      </c>
      <c r="B1029" s="118">
        <v>2.5057584414440504E-2</v>
      </c>
      <c r="C1029" s="118">
        <v>0.12898325815165257</v>
      </c>
      <c r="D1029" s="118">
        <v>0.21710505351261933</v>
      </c>
      <c r="E1029" s="118">
        <v>0.72371360134415252</v>
      </c>
      <c r="F1029" s="118">
        <v>0.19717785042532965</v>
      </c>
      <c r="G1029" s="118">
        <v>0.20529156295345374</v>
      </c>
      <c r="H1029" s="118">
        <v>0.23358590957613479</v>
      </c>
      <c r="I1029" s="118">
        <v>0.30406965200486402</v>
      </c>
      <c r="J1029" s="118">
        <v>0.69133592562390422</v>
      </c>
      <c r="K1029" s="48">
        <v>0.57703846009607673</v>
      </c>
      <c r="M1029" s="41">
        <v>27</v>
      </c>
      <c r="N1029" s="118" cm="1">
        <f t="array" ref="N1029:W1029">(TRANSPOSE(MMULT(幕後結果!$AB$37:$AK$46, TRANSPOSE(N28:W28))))</f>
        <v>-0.23037156075045878</v>
      </c>
      <c r="O1029" s="118">
        <v>0.68312951388671384</v>
      </c>
      <c r="P1029" s="118">
        <v>-1.0754522211330593</v>
      </c>
      <c r="Q1029" s="118">
        <v>0.22367390057741049</v>
      </c>
      <c r="R1029" s="118">
        <v>0.20931850310093511</v>
      </c>
      <c r="S1029" s="118">
        <v>0.38030678250128724</v>
      </c>
      <c r="T1029" s="118">
        <v>-0.34431171217756229</v>
      </c>
      <c r="U1029" s="118">
        <v>-0.29411445993828333</v>
      </c>
      <c r="V1029" s="118">
        <v>0.41532301556925233</v>
      </c>
      <c r="W1029" s="40">
        <v>1.063662788976355</v>
      </c>
    </row>
    <row r="1030" spans="1:23" ht="19">
      <c r="A1030" s="85">
        <v>28</v>
      </c>
      <c r="B1030" s="118">
        <v>0.90292966710600386</v>
      </c>
      <c r="C1030" s="118">
        <v>0.20094038970768624</v>
      </c>
      <c r="D1030" s="118">
        <v>0.15721562515373932</v>
      </c>
      <c r="E1030" s="118">
        <v>0.7938848806981087</v>
      </c>
      <c r="F1030" s="118">
        <v>0.39886556993314448</v>
      </c>
      <c r="G1030" s="118">
        <v>0.81365235581774908</v>
      </c>
      <c r="H1030" s="118">
        <v>0.95923989055972148</v>
      </c>
      <c r="I1030" s="118">
        <v>0.31549541561445715</v>
      </c>
      <c r="J1030" s="118">
        <v>0.56796288899778324</v>
      </c>
      <c r="K1030" s="48">
        <v>0.67101853440294579</v>
      </c>
      <c r="M1030" s="41">
        <v>28</v>
      </c>
      <c r="N1030" s="118" cm="1">
        <f t="array" ref="N1030:W1030">(TRANSPOSE(MMULT(幕後結果!$AB$37:$AK$46, TRANSPOSE(N29:W29))))</f>
        <v>0.47695613494201955</v>
      </c>
      <c r="O1030" s="118">
        <v>-0.30016932384651906</v>
      </c>
      <c r="P1030" s="118">
        <v>-0.21307696770460963</v>
      </c>
      <c r="Q1030" s="118">
        <v>0.6025480530576105</v>
      </c>
      <c r="R1030" s="118">
        <v>-3.4780673228105536</v>
      </c>
      <c r="S1030" s="118">
        <v>-0.48124807253074187</v>
      </c>
      <c r="T1030" s="118">
        <v>-0.5521724534248772</v>
      </c>
      <c r="U1030" s="118">
        <v>-0.92415238959147672</v>
      </c>
      <c r="V1030" s="118">
        <v>-1.626710065351163</v>
      </c>
      <c r="W1030" s="40">
        <v>-0.97750623302648909</v>
      </c>
    </row>
    <row r="1031" spans="1:23" ht="19">
      <c r="A1031" s="85">
        <v>29</v>
      </c>
      <c r="B1031" s="118">
        <v>0.72652847005204602</v>
      </c>
      <c r="C1031" s="118">
        <v>0.8780044677170844</v>
      </c>
      <c r="D1031" s="118">
        <v>0.79742300105017216</v>
      </c>
      <c r="E1031" s="118">
        <v>0.34202241241828046</v>
      </c>
      <c r="F1031" s="118">
        <v>0.23911878145410359</v>
      </c>
      <c r="G1031" s="118">
        <v>0.44418838659957594</v>
      </c>
      <c r="H1031" s="118">
        <v>0.34929844338180893</v>
      </c>
      <c r="I1031" s="118">
        <v>0.33263376492838681</v>
      </c>
      <c r="J1031" s="118">
        <v>0.11939117324622694</v>
      </c>
      <c r="K1031" s="48">
        <v>0.94922753423692274</v>
      </c>
      <c r="M1031" s="41">
        <v>29</v>
      </c>
      <c r="N1031" s="118" cm="1">
        <f t="array" ref="N1031:W1031">(TRANSPOSE(MMULT(幕後結果!$AB$37:$AK$46, TRANSPOSE(N30:W30))))</f>
        <v>-0.25537712768340315</v>
      </c>
      <c r="O1031" s="118">
        <v>-2.0799987276363425</v>
      </c>
      <c r="P1031" s="118">
        <v>-0.73495842235327624</v>
      </c>
      <c r="Q1031" s="118">
        <v>-0.64724092937467947</v>
      </c>
      <c r="R1031" s="118">
        <v>0.59105015043696252</v>
      </c>
      <c r="S1031" s="118">
        <v>0.11305717692564676</v>
      </c>
      <c r="T1031" s="118">
        <v>0.32831744198467505</v>
      </c>
      <c r="U1031" s="118">
        <v>0.17430336117101297</v>
      </c>
      <c r="V1031" s="118">
        <v>-0.2303881660282967</v>
      </c>
      <c r="W1031" s="40">
        <v>-0.96900107772419153</v>
      </c>
    </row>
    <row r="1032" spans="1:23" ht="19">
      <c r="A1032" s="85">
        <v>30</v>
      </c>
      <c r="B1032" s="118">
        <v>4.1689459351142766E-2</v>
      </c>
      <c r="C1032" s="118">
        <v>0.12902266723593581</v>
      </c>
      <c r="D1032" s="118">
        <v>0.44822845596348859</v>
      </c>
      <c r="E1032" s="118">
        <v>0.35048685101746413</v>
      </c>
      <c r="F1032" s="118">
        <v>0.41723873495634356</v>
      </c>
      <c r="G1032" s="118">
        <v>0.98831473399198955</v>
      </c>
      <c r="H1032" s="118">
        <v>0.77676222365948644</v>
      </c>
      <c r="I1032" s="118">
        <v>0.32100725402557395</v>
      </c>
      <c r="J1032" s="118">
        <v>0.41954454792721263</v>
      </c>
      <c r="K1032" s="48">
        <v>0.42151645322513587</v>
      </c>
      <c r="M1032" s="41">
        <v>30</v>
      </c>
      <c r="N1032" s="118" cm="1">
        <f t="array" ref="N1032:W1032">(TRANSPOSE(MMULT(幕後結果!$AB$37:$AK$46, TRANSPOSE(N31:W31))))</f>
        <v>0.93548015507075843</v>
      </c>
      <c r="O1032" s="118">
        <v>-0.30577472462823307</v>
      </c>
      <c r="P1032" s="118">
        <v>-1.2410586854123777</v>
      </c>
      <c r="Q1032" s="118">
        <v>-0.87275497509625366</v>
      </c>
      <c r="R1032" s="118">
        <v>0.19523105484506792</v>
      </c>
      <c r="S1032" s="118">
        <v>0.14506703754643369</v>
      </c>
      <c r="T1032" s="118">
        <v>-1.2657495318483591</v>
      </c>
      <c r="U1032" s="118">
        <v>-0.79816973328821184</v>
      </c>
      <c r="V1032" s="118">
        <v>0.1584318865824843</v>
      </c>
      <c r="W1032" s="40">
        <v>1.0695468883546924</v>
      </c>
    </row>
    <row r="1033" spans="1:23" ht="19">
      <c r="A1033" s="85">
        <v>31</v>
      </c>
      <c r="B1033" s="118">
        <v>0.88875335405858102</v>
      </c>
      <c r="C1033" s="118">
        <v>0.6665980201660473</v>
      </c>
      <c r="D1033" s="118">
        <v>0.93583803931297349</v>
      </c>
      <c r="E1033" s="118">
        <v>9.2529381510298325E-2</v>
      </c>
      <c r="F1033" s="118">
        <v>7.8391515119583755E-2</v>
      </c>
      <c r="G1033" s="118">
        <v>0.45489584265411165</v>
      </c>
      <c r="H1033" s="118">
        <v>2.5032070135640794E-2</v>
      </c>
      <c r="I1033" s="118">
        <v>0.77271978258031115</v>
      </c>
      <c r="J1033" s="118">
        <v>0.84449340031999998</v>
      </c>
      <c r="K1033" s="48">
        <v>0.71956024366950633</v>
      </c>
      <c r="M1033" s="41">
        <v>31</v>
      </c>
      <c r="N1033" s="118" cm="1">
        <f t="array" ref="N1033:W1033">(TRANSPOSE(MMULT(幕後結果!$AB$37:$AK$46, TRANSPOSE(N32:W32))))</f>
        <v>2.7167923224081125</v>
      </c>
      <c r="O1033" s="118">
        <v>0.93841277139838575</v>
      </c>
      <c r="P1033" s="118">
        <v>1.7017335469319563</v>
      </c>
      <c r="Q1033" s="118">
        <v>-0.61120872265351478</v>
      </c>
      <c r="R1033" s="118">
        <v>0.56498869628091208</v>
      </c>
      <c r="S1033" s="118">
        <v>1.6296155325476807</v>
      </c>
      <c r="T1033" s="118">
        <v>2.6159971415582959</v>
      </c>
      <c r="U1033" s="118">
        <v>2.6187314579806604</v>
      </c>
      <c r="V1033" s="118">
        <v>1.7933139931062567</v>
      </c>
      <c r="W1033" s="40">
        <v>1.9976516191990981</v>
      </c>
    </row>
    <row r="1034" spans="1:23" ht="19">
      <c r="A1034" s="85">
        <v>32</v>
      </c>
      <c r="B1034" s="118">
        <v>0.73070762219964469</v>
      </c>
      <c r="C1034" s="118">
        <v>0.10491165506871369</v>
      </c>
      <c r="D1034" s="118">
        <v>0.5586983065556157</v>
      </c>
      <c r="E1034" s="118">
        <v>4.6389037832884839E-2</v>
      </c>
      <c r="F1034" s="118">
        <v>0.35596939045534803</v>
      </c>
      <c r="G1034" s="118">
        <v>0.8732132886191839</v>
      </c>
      <c r="H1034" s="118">
        <v>0.6659913204400767</v>
      </c>
      <c r="I1034" s="118">
        <v>5.1785967225183249E-2</v>
      </c>
      <c r="J1034" s="118">
        <v>4.5753042276239109E-2</v>
      </c>
      <c r="K1034" s="48">
        <v>2.9609426234888936E-2</v>
      </c>
      <c r="M1034" s="41">
        <v>32</v>
      </c>
      <c r="N1034" s="118" cm="1">
        <f t="array" ref="N1034:W1034">(TRANSPOSE(MMULT(幕後結果!$AB$37:$AK$46, TRANSPOSE(N33:W33))))</f>
        <v>1.5499164740688938</v>
      </c>
      <c r="O1034" s="118">
        <v>2.0542868375886383</v>
      </c>
      <c r="P1034" s="118">
        <v>-0.33923562772719418</v>
      </c>
      <c r="Q1034" s="118">
        <v>0.28996392716459629</v>
      </c>
      <c r="R1034" s="118">
        <v>-3.7715101720071642E-2</v>
      </c>
      <c r="S1034" s="118">
        <v>0.36065262494095957</v>
      </c>
      <c r="T1034" s="118">
        <v>0.8600844479788613</v>
      </c>
      <c r="U1034" s="118">
        <v>1.1479717975104733</v>
      </c>
      <c r="V1034" s="118">
        <v>0.6220238080004189</v>
      </c>
      <c r="W1034" s="40">
        <v>-0.27911439056251597</v>
      </c>
    </row>
    <row r="1035" spans="1:23" ht="19">
      <c r="A1035" s="85">
        <v>33</v>
      </c>
      <c r="B1035" s="118">
        <v>0.26860747718235167</v>
      </c>
      <c r="C1035" s="118">
        <v>2.7000896642048744E-3</v>
      </c>
      <c r="D1035" s="118">
        <v>0.96486956071568208</v>
      </c>
      <c r="E1035" s="118">
        <v>0.28392130235362001</v>
      </c>
      <c r="F1035" s="118">
        <v>0.18550120803718406</v>
      </c>
      <c r="G1035" s="118">
        <v>0.91667553412123204</v>
      </c>
      <c r="H1035" s="118">
        <v>0.91945803966926243</v>
      </c>
      <c r="I1035" s="118">
        <v>0.32791744593303696</v>
      </c>
      <c r="J1035" s="118">
        <v>0.8885847046676143</v>
      </c>
      <c r="K1035" s="48">
        <v>6.1764108643444615E-2</v>
      </c>
      <c r="M1035" s="41">
        <v>33</v>
      </c>
      <c r="N1035" s="118" cm="1">
        <f t="array" ref="N1035:W1035">(TRANSPOSE(MMULT(幕後結果!$AB$37:$AK$46, TRANSPOSE(N34:W34))))</f>
        <v>9.1675265416161208E-2</v>
      </c>
      <c r="O1035" s="118">
        <v>-4.5049574218236375E-2</v>
      </c>
      <c r="P1035" s="118">
        <v>0.10123096509041662</v>
      </c>
      <c r="Q1035" s="118">
        <v>-2.904812967684316E-2</v>
      </c>
      <c r="R1035" s="118">
        <v>-1.5967813850276943E-2</v>
      </c>
      <c r="S1035" s="118">
        <v>0.82975296288205158</v>
      </c>
      <c r="T1035" s="118">
        <v>-0.97120487263226485</v>
      </c>
      <c r="U1035" s="118">
        <v>-0.31171476394224351</v>
      </c>
      <c r="V1035" s="118">
        <v>-1.218945779432</v>
      </c>
      <c r="W1035" s="40">
        <v>-0.84868253072672828</v>
      </c>
    </row>
    <row r="1036" spans="1:23" ht="19">
      <c r="A1036" s="85">
        <v>34</v>
      </c>
      <c r="B1036" s="118">
        <v>0.66601719467450793</v>
      </c>
      <c r="C1036" s="118">
        <v>0.61844559702665314</v>
      </c>
      <c r="D1036" s="118">
        <v>0.71545542176472554</v>
      </c>
      <c r="E1036" s="118">
        <v>0.41756327232443935</v>
      </c>
      <c r="F1036" s="118">
        <v>0.16685181226176971</v>
      </c>
      <c r="G1036" s="118">
        <v>0.77279763267140344</v>
      </c>
      <c r="H1036" s="118">
        <v>1.9281680246953536E-2</v>
      </c>
      <c r="I1036" s="118">
        <v>0.31655166176266447</v>
      </c>
      <c r="J1036" s="118">
        <v>0.9546775969722785</v>
      </c>
      <c r="K1036" s="48">
        <v>0.13516144256343265</v>
      </c>
      <c r="M1036" s="41">
        <v>34</v>
      </c>
      <c r="N1036" s="118" cm="1">
        <f t="array" ref="N1036:W1036">(TRANSPOSE(MMULT(幕後結果!$AB$37:$AK$46, TRANSPOSE(N35:W35))))</f>
        <v>0.27273758132395426</v>
      </c>
      <c r="O1036" s="118">
        <v>0.36780199904827743</v>
      </c>
      <c r="P1036" s="118">
        <v>7.723461351667868E-2</v>
      </c>
      <c r="Q1036" s="118">
        <v>-1.0131665930985387</v>
      </c>
      <c r="R1036" s="118">
        <v>0.56108696903921684</v>
      </c>
      <c r="S1036" s="118">
        <v>-1.1320565046024911</v>
      </c>
      <c r="T1036" s="118">
        <v>-0.15294137173842548</v>
      </c>
      <c r="U1036" s="118">
        <v>-0.76999865067700346</v>
      </c>
      <c r="V1036" s="118">
        <v>-0.22982375181080661</v>
      </c>
      <c r="W1036" s="40">
        <v>-2.1286442841132067</v>
      </c>
    </row>
    <row r="1037" spans="1:23" ht="19">
      <c r="A1037" s="85">
        <v>35</v>
      </c>
      <c r="B1037" s="118">
        <v>0.59715742344355971</v>
      </c>
      <c r="C1037" s="118">
        <v>0.44933665701265202</v>
      </c>
      <c r="D1037" s="118">
        <v>0.41299719435829352</v>
      </c>
      <c r="E1037" s="118">
        <v>7.6680706843626822E-2</v>
      </c>
      <c r="F1037" s="118">
        <v>0.55310226626852987</v>
      </c>
      <c r="G1037" s="118">
        <v>0.2460198397461868</v>
      </c>
      <c r="H1037" s="118">
        <v>0.84496412540411425</v>
      </c>
      <c r="I1037" s="118">
        <v>0.74890448731833126</v>
      </c>
      <c r="J1037" s="118">
        <v>0.46068522032103387</v>
      </c>
      <c r="K1037" s="48">
        <v>0.70855232715481797</v>
      </c>
      <c r="M1037" s="41">
        <v>35</v>
      </c>
      <c r="N1037" s="118" cm="1">
        <f t="array" ref="N1037:W1037">(TRANSPOSE(MMULT(幕後結果!$AB$37:$AK$46, TRANSPOSE(N36:W36))))</f>
        <v>0.30371784332049928</v>
      </c>
      <c r="O1037" s="118">
        <v>-2.3877282271487821</v>
      </c>
      <c r="P1037" s="118">
        <v>-1.0079894585073066</v>
      </c>
      <c r="Q1037" s="118">
        <v>-2.6355875349009819</v>
      </c>
      <c r="R1037" s="118">
        <v>-1.714154153967113</v>
      </c>
      <c r="S1037" s="118">
        <v>-1.7196839660252772</v>
      </c>
      <c r="T1037" s="118">
        <v>-2.210260684720208</v>
      </c>
      <c r="U1037" s="118">
        <v>0.13113462456348046</v>
      </c>
      <c r="V1037" s="118">
        <v>-0.42410973742733526</v>
      </c>
      <c r="W1037" s="40">
        <v>-1.2026798293405758</v>
      </c>
    </row>
    <row r="1038" spans="1:23" ht="19">
      <c r="A1038" s="85">
        <v>36</v>
      </c>
      <c r="B1038" s="118">
        <v>0.42021949500012057</v>
      </c>
      <c r="C1038" s="118">
        <v>0.38880657640582039</v>
      </c>
      <c r="D1038" s="118">
        <v>0.43291899174434345</v>
      </c>
      <c r="E1038" s="118">
        <v>0.90756217682651896</v>
      </c>
      <c r="F1038" s="118">
        <v>0.14326311725647733</v>
      </c>
      <c r="G1038" s="118">
        <v>0.83001912308358783</v>
      </c>
      <c r="H1038" s="118">
        <v>0.84976904200049064</v>
      </c>
      <c r="I1038" s="118">
        <v>0.38334484461103635</v>
      </c>
      <c r="J1038" s="118">
        <v>0.8754209430476565</v>
      </c>
      <c r="K1038" s="48">
        <v>0.77052288921470513</v>
      </c>
      <c r="M1038" s="41">
        <v>36</v>
      </c>
      <c r="N1038" s="118" cm="1">
        <f t="array" ref="N1038:W1038">(TRANSPOSE(MMULT(幕後結果!$AB$37:$AK$46, TRANSPOSE(N37:W37))))</f>
        <v>-0.4310574493648246</v>
      </c>
      <c r="O1038" s="118">
        <v>0.84253950061192928</v>
      </c>
      <c r="P1038" s="118">
        <v>0.20874540801214464</v>
      </c>
      <c r="Q1038" s="118">
        <v>1.1238113268525687</v>
      </c>
      <c r="R1038" s="118">
        <v>1.7608050231556909</v>
      </c>
      <c r="S1038" s="118">
        <v>0.25340162937654775</v>
      </c>
      <c r="T1038" s="118">
        <v>1.5804829978335095</v>
      </c>
      <c r="U1038" s="118">
        <v>-1.0948121899413974</v>
      </c>
      <c r="V1038" s="118">
        <v>2.6734366496470248</v>
      </c>
      <c r="W1038" s="40">
        <v>0.95432103479372343</v>
      </c>
    </row>
    <row r="1039" spans="1:23" ht="19">
      <c r="A1039" s="85">
        <v>37</v>
      </c>
      <c r="B1039" s="118">
        <v>0.30783992710103947</v>
      </c>
      <c r="C1039" s="118">
        <v>0.56294023743874178</v>
      </c>
      <c r="D1039" s="118">
        <v>0.45166461874432984</v>
      </c>
      <c r="E1039" s="118">
        <v>0.9432828566146656</v>
      </c>
      <c r="F1039" s="118">
        <v>5.8027619600371061E-2</v>
      </c>
      <c r="G1039" s="118">
        <v>0.12491490134674033</v>
      </c>
      <c r="H1039" s="118">
        <v>3.7398624547380299E-2</v>
      </c>
      <c r="I1039" s="118">
        <v>0.383879151317845</v>
      </c>
      <c r="J1039" s="118">
        <v>0.76907299964556342</v>
      </c>
      <c r="K1039" s="48">
        <v>0.82515121496805532</v>
      </c>
      <c r="M1039" s="41">
        <v>37</v>
      </c>
      <c r="N1039" s="118" cm="1">
        <f t="array" ref="N1039:W1039">(TRANSPOSE(MMULT(幕後結果!$AB$37:$AK$46, TRANSPOSE(N38:W38))))</f>
        <v>-0.19346159478298613</v>
      </c>
      <c r="O1039" s="118">
        <v>-0.86301544792455043</v>
      </c>
      <c r="P1039" s="118">
        <v>-1.7980526810800259</v>
      </c>
      <c r="Q1039" s="118">
        <v>0.32022647123051728</v>
      </c>
      <c r="R1039" s="118">
        <v>0.95468192872315116</v>
      </c>
      <c r="S1039" s="118">
        <v>0.16050617709486464</v>
      </c>
      <c r="T1039" s="118">
        <v>9.3912575709747523E-2</v>
      </c>
      <c r="U1039" s="118">
        <v>9.6436615284240912E-2</v>
      </c>
      <c r="V1039" s="118">
        <v>-2.2474399126627738</v>
      </c>
      <c r="W1039" s="40">
        <v>1.202549523444314</v>
      </c>
    </row>
    <row r="1040" spans="1:23" ht="19">
      <c r="A1040" s="85">
        <v>38</v>
      </c>
      <c r="B1040" s="118">
        <v>0.78236877745017597</v>
      </c>
      <c r="C1040" s="118">
        <v>0.29130462511595812</v>
      </c>
      <c r="D1040" s="118">
        <v>0.8325669720292368</v>
      </c>
      <c r="E1040" s="118">
        <v>0.41814487562448077</v>
      </c>
      <c r="F1040" s="118">
        <v>0.60222236580620558</v>
      </c>
      <c r="G1040" s="118">
        <v>2.2074881121687095E-2</v>
      </c>
      <c r="H1040" s="118">
        <v>0.1895309141565793</v>
      </c>
      <c r="I1040" s="118">
        <v>0.4473986483903043</v>
      </c>
      <c r="J1040" s="118">
        <v>0.17881685800997205</v>
      </c>
      <c r="K1040" s="48">
        <v>0.82879991063138836</v>
      </c>
      <c r="M1040" s="41">
        <v>38</v>
      </c>
      <c r="N1040" s="118" cm="1">
        <f t="array" ref="N1040:W1040">(TRANSPOSE(MMULT(幕後結果!$AB$37:$AK$46, TRANSPOSE(N39:W39))))</f>
        <v>-0.40720420064220481</v>
      </c>
      <c r="O1040" s="118">
        <v>2.9541977298837976</v>
      </c>
      <c r="P1040" s="118">
        <v>0.87510944378375699</v>
      </c>
      <c r="Q1040" s="118">
        <v>0.85574751793591752</v>
      </c>
      <c r="R1040" s="118">
        <v>0.49557081875118991</v>
      </c>
      <c r="S1040" s="118">
        <v>0.22927261666013343</v>
      </c>
      <c r="T1040" s="118">
        <v>-0.58932073165972032</v>
      </c>
      <c r="U1040" s="118">
        <v>-1.4721833265054993</v>
      </c>
      <c r="V1040" s="118">
        <v>0.53540848217065595</v>
      </c>
      <c r="W1040" s="40">
        <v>0.64341493958306617</v>
      </c>
    </row>
    <row r="1041" spans="1:23" ht="19">
      <c r="A1041" s="85">
        <v>39</v>
      </c>
      <c r="B1041" s="118">
        <v>0.46354137539883977</v>
      </c>
      <c r="C1041" s="118">
        <v>0.25363842099544121</v>
      </c>
      <c r="D1041" s="118">
        <v>0.15624258027020921</v>
      </c>
      <c r="E1041" s="118">
        <v>0.31211283336768103</v>
      </c>
      <c r="F1041" s="118">
        <v>0.90431103064351848</v>
      </c>
      <c r="G1041" s="118">
        <v>0.86476179854894109</v>
      </c>
      <c r="H1041" s="118">
        <v>7.4493484340781846E-2</v>
      </c>
      <c r="I1041" s="118">
        <v>0.11459705662729469</v>
      </c>
      <c r="J1041" s="118">
        <v>0.49514213313077549</v>
      </c>
      <c r="K1041" s="48">
        <v>0.31239447471719672</v>
      </c>
      <c r="M1041" s="41">
        <v>39</v>
      </c>
      <c r="N1041" s="118" cm="1">
        <f t="array" ref="N1041:W1041">(TRANSPOSE(MMULT(幕後結果!$AB$37:$AK$46, TRANSPOSE(N40:W40))))</f>
        <v>-0.81087055567987809</v>
      </c>
      <c r="O1041" s="118">
        <v>0.15827718946325181</v>
      </c>
      <c r="P1041" s="118">
        <v>-0.9510741814082857</v>
      </c>
      <c r="Q1041" s="118">
        <v>-0.16637803398348966</v>
      </c>
      <c r="R1041" s="118">
        <v>-1.2998693217313551</v>
      </c>
      <c r="S1041" s="118">
        <v>1.9805196191680585E-2</v>
      </c>
      <c r="T1041" s="118">
        <v>-0.24699491243562349</v>
      </c>
      <c r="U1041" s="118">
        <v>-0.850082387804727</v>
      </c>
      <c r="V1041" s="118">
        <v>-0.52749743469250165</v>
      </c>
      <c r="W1041" s="40">
        <v>-0.24637332727930206</v>
      </c>
    </row>
    <row r="1042" spans="1:23" ht="19">
      <c r="A1042" s="85">
        <v>40</v>
      </c>
      <c r="B1042" s="118">
        <v>0.31608257413522445</v>
      </c>
      <c r="C1042" s="118">
        <v>0.17325331967911928</v>
      </c>
      <c r="D1042" s="118">
        <v>0.83735604733975655</v>
      </c>
      <c r="E1042" s="118">
        <v>0.55495642203892737</v>
      </c>
      <c r="F1042" s="118">
        <v>0.9597002031662818</v>
      </c>
      <c r="G1042" s="118">
        <v>0.27261183015606494</v>
      </c>
      <c r="H1042" s="118">
        <v>0.57772915652980039</v>
      </c>
      <c r="I1042" s="118">
        <v>0.78786160865074084</v>
      </c>
      <c r="J1042" s="118">
        <v>0.33777585058745885</v>
      </c>
      <c r="K1042" s="48">
        <v>0.63882939805196837</v>
      </c>
      <c r="M1042" s="41">
        <v>40</v>
      </c>
      <c r="N1042" s="118" cm="1">
        <f t="array" ref="N1042:W1042">(TRANSPOSE(MMULT(幕後結果!$AB$37:$AK$46, TRANSPOSE(N41:W41))))</f>
        <v>-0.9097636846558097</v>
      </c>
      <c r="O1042" s="118">
        <v>0.66561600452072955</v>
      </c>
      <c r="P1042" s="118">
        <v>0.45730522181824523</v>
      </c>
      <c r="Q1042" s="118">
        <v>-2.2609911870020163</v>
      </c>
      <c r="R1042" s="118">
        <v>0.58537707894798852</v>
      </c>
      <c r="S1042" s="118">
        <v>-2.5182846369117278</v>
      </c>
      <c r="T1042" s="118">
        <v>0.61231332377209657</v>
      </c>
      <c r="U1042" s="118">
        <v>-0.48827630734291982</v>
      </c>
      <c r="V1042" s="118">
        <v>1.5940391566824494</v>
      </c>
      <c r="W1042" s="40">
        <v>0.76712864888077092</v>
      </c>
    </row>
    <row r="1043" spans="1:23" ht="19">
      <c r="A1043" s="85">
        <v>41</v>
      </c>
      <c r="B1043" s="118">
        <v>0.25198035003629315</v>
      </c>
      <c r="C1043" s="118">
        <v>0.20864391186742415</v>
      </c>
      <c r="D1043" s="118">
        <v>0.79235037188514945</v>
      </c>
      <c r="E1043" s="118">
        <v>4.8695988919387423E-2</v>
      </c>
      <c r="F1043" s="118">
        <v>0.58632585310336105</v>
      </c>
      <c r="G1043" s="118">
        <v>0.6125834488520836</v>
      </c>
      <c r="H1043" s="118">
        <v>0.57064320737580609</v>
      </c>
      <c r="I1043" s="118">
        <v>0.45698568953125229</v>
      </c>
      <c r="J1043" s="118">
        <v>0.18612141196367205</v>
      </c>
      <c r="K1043" s="48">
        <v>0.56873118703351344</v>
      </c>
      <c r="M1043" s="41">
        <v>41</v>
      </c>
      <c r="N1043" s="118" cm="1">
        <f t="array" ref="N1043:W1043">(TRANSPOSE(MMULT(幕後結果!$AB$37:$AK$46, TRANSPOSE(N42:W42))))</f>
        <v>3.5553260034202179E-2</v>
      </c>
      <c r="O1043" s="118">
        <v>-0.33180862516026755</v>
      </c>
      <c r="P1043" s="118">
        <v>-0.67046772884305317</v>
      </c>
      <c r="Q1043" s="118">
        <v>-1.6278511320559423</v>
      </c>
      <c r="R1043" s="118">
        <v>-0.99799193727393665</v>
      </c>
      <c r="S1043" s="118">
        <v>-1.2220223931244292</v>
      </c>
      <c r="T1043" s="118">
        <v>1.4707702761390939</v>
      </c>
      <c r="U1043" s="118">
        <v>3.0291818852106349E-2</v>
      </c>
      <c r="V1043" s="118">
        <v>0.19723391132884621</v>
      </c>
      <c r="W1043" s="40">
        <v>-0.86410279694161318</v>
      </c>
    </row>
    <row r="1044" spans="1:23" ht="19">
      <c r="A1044" s="85">
        <v>42</v>
      </c>
      <c r="B1044" s="118">
        <v>0.86672008274609125</v>
      </c>
      <c r="C1044" s="118">
        <v>0.63925450614873958</v>
      </c>
      <c r="D1044" s="118">
        <v>0.28262616538910335</v>
      </c>
      <c r="E1044" s="118">
        <v>0.515065787242307</v>
      </c>
      <c r="F1044" s="118">
        <v>0.86199332417722974</v>
      </c>
      <c r="G1044" s="118">
        <v>0.43038027636239806</v>
      </c>
      <c r="H1044" s="118">
        <v>0.80480664251606848</v>
      </c>
      <c r="I1044" s="118">
        <v>0.49374327797786854</v>
      </c>
      <c r="J1044" s="118">
        <v>0.12582246077615911</v>
      </c>
      <c r="K1044" s="48">
        <v>0.4990975377596385</v>
      </c>
      <c r="M1044" s="41">
        <v>42</v>
      </c>
      <c r="N1044" s="118" cm="1">
        <f t="array" ref="N1044:W1044">(TRANSPOSE(MMULT(幕後結果!$AB$37:$AK$46, TRANSPOSE(N43:W43))))</f>
        <v>1.2951617599697987</v>
      </c>
      <c r="O1044" s="118">
        <v>1.7553819563270734</v>
      </c>
      <c r="P1044" s="118">
        <v>0.28290310351709125</v>
      </c>
      <c r="Q1044" s="118">
        <v>1.2702347969961374</v>
      </c>
      <c r="R1044" s="118">
        <v>0.24521692746593646</v>
      </c>
      <c r="S1044" s="118">
        <v>2.4068518484524981</v>
      </c>
      <c r="T1044" s="118">
        <v>1.2635307977681445</v>
      </c>
      <c r="U1044" s="118">
        <v>-0.71591842789807014</v>
      </c>
      <c r="V1044" s="118">
        <v>0.87019587049063007</v>
      </c>
      <c r="W1044" s="40">
        <v>0.83482914243881745</v>
      </c>
    </row>
    <row r="1045" spans="1:23" ht="19">
      <c r="A1045" s="85">
        <v>43</v>
      </c>
      <c r="B1045" s="118">
        <v>0.98833872891724184</v>
      </c>
      <c r="C1045" s="118">
        <v>0.40955363792884381</v>
      </c>
      <c r="D1045" s="118">
        <v>0.48929627872064962</v>
      </c>
      <c r="E1045" s="118">
        <v>0.47501345483590263</v>
      </c>
      <c r="F1045" s="118">
        <v>0.61415524664144705</v>
      </c>
      <c r="G1045" s="118">
        <v>7.6322986016064132E-3</v>
      </c>
      <c r="H1045" s="118">
        <v>0.8747253891740836</v>
      </c>
      <c r="I1045" s="118">
        <v>0.83452138585875613</v>
      </c>
      <c r="J1045" s="118">
        <v>0.44890788148380678</v>
      </c>
      <c r="K1045" s="48">
        <v>0.79537140930217087</v>
      </c>
      <c r="M1045" s="41">
        <v>43</v>
      </c>
      <c r="N1045" s="118" cm="1">
        <f t="array" ref="N1045:W1045">(TRANSPOSE(MMULT(幕後結果!$AB$37:$AK$46, TRANSPOSE(N44:W44))))</f>
        <v>-0.49120154677081679</v>
      </c>
      <c r="O1045" s="118">
        <v>-0.91193222785600103</v>
      </c>
      <c r="P1045" s="118">
        <v>-0.47066795247225357</v>
      </c>
      <c r="Q1045" s="118">
        <v>-2.2485727358116314</v>
      </c>
      <c r="R1045" s="118">
        <v>-0.75466969882312918</v>
      </c>
      <c r="S1045" s="118">
        <v>-1.7021282686338783</v>
      </c>
      <c r="T1045" s="118">
        <v>-0.45119526394468734</v>
      </c>
      <c r="U1045" s="118">
        <v>-0.99642729797535856</v>
      </c>
      <c r="V1045" s="118">
        <v>-0.11832497436765754</v>
      </c>
      <c r="W1045" s="40">
        <v>-0.48113403483269196</v>
      </c>
    </row>
    <row r="1046" spans="1:23" ht="19">
      <c r="A1046" s="85">
        <v>44</v>
      </c>
      <c r="B1046" s="118">
        <v>0.92335829959212523</v>
      </c>
      <c r="C1046" s="118">
        <v>0.43123899553109157</v>
      </c>
      <c r="D1046" s="118">
        <v>0.32777331946623045</v>
      </c>
      <c r="E1046" s="118">
        <v>0.47081024993689824</v>
      </c>
      <c r="F1046" s="118">
        <v>0.80234999783892302</v>
      </c>
      <c r="G1046" s="118">
        <v>0.90790007275179763</v>
      </c>
      <c r="H1046" s="118">
        <v>0.88176153916817634</v>
      </c>
      <c r="I1046" s="118">
        <v>2.1286728316165515E-2</v>
      </c>
      <c r="J1046" s="118">
        <v>0.93051002571965302</v>
      </c>
      <c r="K1046" s="48">
        <v>0.34735491371595484</v>
      </c>
      <c r="M1046" s="41">
        <v>44</v>
      </c>
      <c r="N1046" s="118" cm="1">
        <f t="array" ref="N1046:W1046">(TRANSPOSE(MMULT(幕後結果!$AB$37:$AK$46, TRANSPOSE(N45:W45))))</f>
        <v>0.61681027139519651</v>
      </c>
      <c r="O1046" s="118">
        <v>-0.58237111609324799</v>
      </c>
      <c r="P1046" s="118">
        <v>1.7920591232438141</v>
      </c>
      <c r="Q1046" s="118">
        <v>1.7294234681069964</v>
      </c>
      <c r="R1046" s="118">
        <v>1.226048317440978</v>
      </c>
      <c r="S1046" s="118">
        <v>-6.3416674066875345E-2</v>
      </c>
      <c r="T1046" s="118">
        <v>-0.16478111154786235</v>
      </c>
      <c r="U1046" s="118">
        <v>-0.50509464931928316</v>
      </c>
      <c r="V1046" s="118">
        <v>1.5565815145858948</v>
      </c>
      <c r="W1046" s="40">
        <v>0.14901238961672181</v>
      </c>
    </row>
    <row r="1047" spans="1:23" ht="19">
      <c r="A1047" s="85">
        <v>45</v>
      </c>
      <c r="B1047" s="118">
        <v>0.81757262584380985</v>
      </c>
      <c r="C1047" s="118">
        <v>0.62294851958513031</v>
      </c>
      <c r="D1047" s="118">
        <v>0.65587880154259248</v>
      </c>
      <c r="E1047" s="118">
        <v>5.1225929661749214E-2</v>
      </c>
      <c r="F1047" s="118">
        <v>0.13186516728220354</v>
      </c>
      <c r="G1047" s="118">
        <v>0.8509192601741955</v>
      </c>
      <c r="H1047" s="118">
        <v>0.77507760828077954</v>
      </c>
      <c r="I1047" s="118">
        <v>0.32915036667217379</v>
      </c>
      <c r="J1047" s="118">
        <v>5.2829292472975631E-2</v>
      </c>
      <c r="K1047" s="48">
        <v>0.75148290722714739</v>
      </c>
      <c r="M1047" s="41">
        <v>45</v>
      </c>
      <c r="N1047" s="118" cm="1">
        <f t="array" ref="N1047:W1047">(TRANSPOSE(MMULT(幕後結果!$AB$37:$AK$46, TRANSPOSE(N46:W46))))</f>
        <v>0.8241880610795963</v>
      </c>
      <c r="O1047" s="118">
        <v>-0.23163778039751765</v>
      </c>
      <c r="P1047" s="118">
        <v>-0.69378178312130112</v>
      </c>
      <c r="Q1047" s="118">
        <v>-0.5155552425618295</v>
      </c>
      <c r="R1047" s="118">
        <v>-1.0228502520624794</v>
      </c>
      <c r="S1047" s="118">
        <v>8.1291211742991143E-2</v>
      </c>
      <c r="T1047" s="118">
        <v>-0.20354709695072282</v>
      </c>
      <c r="U1047" s="118">
        <v>0.15045149676365133</v>
      </c>
      <c r="V1047" s="118">
        <v>-0.64689220743714848</v>
      </c>
      <c r="W1047" s="40">
        <v>-0.57728615571676456</v>
      </c>
    </row>
    <row r="1048" spans="1:23" ht="19">
      <c r="A1048" s="85">
        <v>46</v>
      </c>
      <c r="B1048" s="118">
        <v>0.3263361244521028</v>
      </c>
      <c r="C1048" s="118">
        <v>0.72985253655404847</v>
      </c>
      <c r="D1048" s="118">
        <v>0.1403389712082348</v>
      </c>
      <c r="E1048" s="118">
        <v>0.92815473478894983</v>
      </c>
      <c r="F1048" s="118">
        <v>0.5653558029629564</v>
      </c>
      <c r="G1048" s="118">
        <v>0.15571431727389085</v>
      </c>
      <c r="H1048" s="118">
        <v>0.73145698159069616</v>
      </c>
      <c r="I1048" s="118">
        <v>2.7974579088303031E-2</v>
      </c>
      <c r="J1048" s="118">
        <v>0.15368125727685933</v>
      </c>
      <c r="K1048" s="48">
        <v>0.59701334500110037</v>
      </c>
      <c r="M1048" s="41">
        <v>46</v>
      </c>
      <c r="N1048" s="118" cm="1">
        <f t="array" ref="N1048:W1048">(TRANSPOSE(MMULT(幕後結果!$AB$37:$AK$46, TRANSPOSE(N47:W47))))</f>
        <v>1.9303252678578884</v>
      </c>
      <c r="O1048" s="118">
        <v>0.41024841353753266</v>
      </c>
      <c r="P1048" s="118">
        <v>1.7061281695255139</v>
      </c>
      <c r="Q1048" s="118">
        <v>1.2865864374676927</v>
      </c>
      <c r="R1048" s="118">
        <v>-0.86675582665638506</v>
      </c>
      <c r="S1048" s="118">
        <v>1.8302159678658445</v>
      </c>
      <c r="T1048" s="118">
        <v>0.81145015436377665</v>
      </c>
      <c r="U1048" s="118">
        <v>1.7896989011332853</v>
      </c>
      <c r="V1048" s="118">
        <v>0.26162826126560002</v>
      </c>
      <c r="W1048" s="40">
        <v>0.99735906109968786</v>
      </c>
    </row>
    <row r="1049" spans="1:23" ht="19">
      <c r="A1049" s="85">
        <v>47</v>
      </c>
      <c r="B1049" s="118">
        <v>0.52792393790576453</v>
      </c>
      <c r="C1049" s="118">
        <v>0.25759610831425928</v>
      </c>
      <c r="D1049" s="118">
        <v>0.945815294591557</v>
      </c>
      <c r="E1049" s="118">
        <v>0.7334471856126783</v>
      </c>
      <c r="F1049" s="118">
        <v>2.619765974531485E-2</v>
      </c>
      <c r="G1049" s="118">
        <v>0.28748128081211677</v>
      </c>
      <c r="H1049" s="118">
        <v>0.22072104096493228</v>
      </c>
      <c r="I1049" s="118">
        <v>0.26913324267758698</v>
      </c>
      <c r="J1049" s="118">
        <v>0.69685932017067787</v>
      </c>
      <c r="K1049" s="48">
        <v>0.47378875141664545</v>
      </c>
      <c r="M1049" s="41">
        <v>47</v>
      </c>
      <c r="N1049" s="118" cm="1">
        <f t="array" ref="N1049:W1049">(TRANSPOSE(MMULT(幕後結果!$AB$37:$AK$46, TRANSPOSE(N48:W48))))</f>
        <v>0.40398148994003141</v>
      </c>
      <c r="O1049" s="118">
        <v>-1.9538840115154608</v>
      </c>
      <c r="P1049" s="118">
        <v>-0.36795488218670547</v>
      </c>
      <c r="Q1049" s="118">
        <v>0.36106690954113685</v>
      </c>
      <c r="R1049" s="118">
        <v>-1.1333433766170109</v>
      </c>
      <c r="S1049" s="118">
        <v>-0.88800421126847384</v>
      </c>
      <c r="T1049" s="118">
        <v>0.42828225515144325</v>
      </c>
      <c r="U1049" s="118">
        <v>-0.25806155365272621</v>
      </c>
      <c r="V1049" s="118">
        <v>0.72430694455981048</v>
      </c>
      <c r="W1049" s="40">
        <v>-0.44423295313979921</v>
      </c>
    </row>
    <row r="1050" spans="1:23" ht="19">
      <c r="A1050" s="85">
        <v>48</v>
      </c>
      <c r="B1050" s="118">
        <v>0.74461516828639862</v>
      </c>
      <c r="C1050" s="118">
        <v>0.42873436572693402</v>
      </c>
      <c r="D1050" s="118">
        <v>0.95792801463345012</v>
      </c>
      <c r="E1050" s="118">
        <v>1.5901022493423067E-3</v>
      </c>
      <c r="F1050" s="118">
        <v>0.21862404435195693</v>
      </c>
      <c r="G1050" s="118">
        <v>0.32467613204044188</v>
      </c>
      <c r="H1050" s="118">
        <v>0.45015442212934231</v>
      </c>
      <c r="I1050" s="118">
        <v>0.443575776456407</v>
      </c>
      <c r="J1050" s="118">
        <v>0.90225959803505296</v>
      </c>
      <c r="K1050" s="48">
        <v>0.60281940105166232</v>
      </c>
      <c r="M1050" s="41">
        <v>48</v>
      </c>
      <c r="N1050" s="118" cm="1">
        <f t="array" ref="N1050:W1050">(TRANSPOSE(MMULT(幕後結果!$AB$37:$AK$46, TRANSPOSE(N49:W49))))</f>
        <v>-3.2187916254946374</v>
      </c>
      <c r="O1050" s="118">
        <v>-1.5977006512746943</v>
      </c>
      <c r="P1050" s="118">
        <v>-0.15783200965279387</v>
      </c>
      <c r="Q1050" s="118">
        <v>0.63427684987906585</v>
      </c>
      <c r="R1050" s="118">
        <v>-3.7739879841083124E-2</v>
      </c>
      <c r="S1050" s="118">
        <v>-0.97943372933093797</v>
      </c>
      <c r="T1050" s="118">
        <v>0.37828572990630005</v>
      </c>
      <c r="U1050" s="118">
        <v>-1.4547313628305927</v>
      </c>
      <c r="V1050" s="118">
        <v>-1.4040386202786141</v>
      </c>
      <c r="W1050" s="40">
        <v>-2.4710401518204836</v>
      </c>
    </row>
    <row r="1051" spans="1:23" ht="19">
      <c r="A1051" s="85">
        <v>49</v>
      </c>
      <c r="B1051" s="118">
        <v>0.4993041679145469</v>
      </c>
      <c r="C1051" s="118">
        <v>0.39213430144004913</v>
      </c>
      <c r="D1051" s="118">
        <v>0.43336401890075127</v>
      </c>
      <c r="E1051" s="118">
        <v>0.7171488692479473</v>
      </c>
      <c r="F1051" s="118">
        <v>0.2131800150328953</v>
      </c>
      <c r="G1051" s="118">
        <v>0.69670799638136449</v>
      </c>
      <c r="H1051" s="118">
        <v>0.85059135434130329</v>
      </c>
      <c r="I1051" s="118">
        <v>0.27012783848882815</v>
      </c>
      <c r="J1051" s="118">
        <v>0.54916804630267557</v>
      </c>
      <c r="K1051" s="48">
        <v>0.25472321610030635</v>
      </c>
      <c r="M1051" s="41">
        <v>49</v>
      </c>
      <c r="N1051" s="118" cm="1">
        <f t="array" ref="N1051:W1051">(TRANSPOSE(MMULT(幕後結果!$AB$37:$AK$46, TRANSPOSE(N50:W50))))</f>
        <v>0.12006366331277749</v>
      </c>
      <c r="O1051" s="118">
        <v>0.7916357860711436</v>
      </c>
      <c r="P1051" s="118">
        <v>0.70257681620938706</v>
      </c>
      <c r="Q1051" s="118">
        <v>1.1232787088099978</v>
      </c>
      <c r="R1051" s="118">
        <v>-0.31844507201683964</v>
      </c>
      <c r="S1051" s="118">
        <v>2.0341221323483492</v>
      </c>
      <c r="T1051" s="118">
        <v>-0.77350151192931704</v>
      </c>
      <c r="U1051" s="118">
        <v>-5.7546361045233474E-2</v>
      </c>
      <c r="V1051" s="118">
        <v>0.85573676344193506</v>
      </c>
      <c r="W1051" s="40">
        <v>0.39430145071217865</v>
      </c>
    </row>
    <row r="1052" spans="1:23" ht="19">
      <c r="A1052" s="85">
        <v>50</v>
      </c>
      <c r="B1052" s="118">
        <v>0.25833460992181578</v>
      </c>
      <c r="C1052" s="118">
        <v>0.51126168561512353</v>
      </c>
      <c r="D1052" s="118">
        <v>0.32805021768260989</v>
      </c>
      <c r="E1052" s="118">
        <v>0.48499640334010286</v>
      </c>
      <c r="F1052" s="118">
        <v>0.80488430455284155</v>
      </c>
      <c r="G1052" s="118">
        <v>0.28616675576302808</v>
      </c>
      <c r="H1052" s="118">
        <v>0.87940868754560908</v>
      </c>
      <c r="I1052" s="118">
        <v>2.7371194995104542E-2</v>
      </c>
      <c r="J1052" s="118">
        <v>0.16187774925677179</v>
      </c>
      <c r="K1052" s="48">
        <v>0.10071387645808572</v>
      </c>
      <c r="M1052" s="41">
        <v>50</v>
      </c>
      <c r="N1052" s="118" cm="1">
        <f t="array" ref="N1052:W1052">(TRANSPOSE(MMULT(幕後結果!$AB$37:$AK$46, TRANSPOSE(N51:W51))))</f>
        <v>-0.80071096741100733</v>
      </c>
      <c r="O1052" s="118">
        <v>-5.1679819181040539E-2</v>
      </c>
      <c r="P1052" s="118">
        <v>0.9590816879514783</v>
      </c>
      <c r="Q1052" s="118">
        <v>-1.1456698704595469</v>
      </c>
      <c r="R1052" s="118">
        <v>-1.2661647444324393</v>
      </c>
      <c r="S1052" s="118">
        <v>-1.2518116117773774</v>
      </c>
      <c r="T1052" s="118">
        <v>-1.8667017303446878</v>
      </c>
      <c r="U1052" s="118">
        <v>-1.077521353976838</v>
      </c>
      <c r="V1052" s="118">
        <v>-1.2676837870278677</v>
      </c>
      <c r="W1052" s="40">
        <v>-1.069866895424695</v>
      </c>
    </row>
    <row r="1053" spans="1:23" ht="19">
      <c r="A1053" s="85">
        <v>51</v>
      </c>
      <c r="B1053" s="118">
        <v>0.91244313181909709</v>
      </c>
      <c r="C1053" s="118">
        <v>0.74000917054583581</v>
      </c>
      <c r="D1053" s="118">
        <v>0.96359839668460401</v>
      </c>
      <c r="E1053" s="118">
        <v>0.86189245148841542</v>
      </c>
      <c r="F1053" s="118">
        <v>0.28779456300935213</v>
      </c>
      <c r="G1053" s="118">
        <v>0.63215808531809881</v>
      </c>
      <c r="H1053" s="118">
        <v>0.40646195315698153</v>
      </c>
      <c r="I1053" s="118">
        <v>0.54660137353043781</v>
      </c>
      <c r="J1053" s="118">
        <v>0.58739132803244098</v>
      </c>
      <c r="K1053" s="48">
        <v>0.4130395136158147</v>
      </c>
      <c r="M1053" s="41">
        <v>51</v>
      </c>
      <c r="N1053" s="118" cm="1">
        <f t="array" ref="N1053:W1053">(TRANSPOSE(MMULT(幕後結果!$AB$37:$AK$46, TRANSPOSE(N52:W52))))</f>
        <v>-1.041074728340504</v>
      </c>
      <c r="O1053" s="118">
        <v>0.70632794999136472</v>
      </c>
      <c r="P1053" s="118">
        <v>1.0647353894309928</v>
      </c>
      <c r="Q1053" s="118">
        <v>-1.6492916298894378</v>
      </c>
      <c r="R1053" s="118">
        <v>-1.2297715863089076</v>
      </c>
      <c r="S1053" s="118">
        <v>-0.87475669916107668</v>
      </c>
      <c r="T1053" s="118">
        <v>-0.78421182410119727</v>
      </c>
      <c r="U1053" s="118">
        <v>1.19266056229602</v>
      </c>
      <c r="V1053" s="118">
        <v>-2.192703482227526E-2</v>
      </c>
      <c r="W1053" s="40">
        <v>-0.32896154071890504</v>
      </c>
    </row>
    <row r="1054" spans="1:23" ht="19">
      <c r="A1054" s="85">
        <v>52</v>
      </c>
      <c r="B1054" s="118">
        <v>5.1010176445358324E-2</v>
      </c>
      <c r="C1054" s="118">
        <v>3.8247133352702356E-3</v>
      </c>
      <c r="D1054" s="118">
        <v>0.72010488641038317</v>
      </c>
      <c r="E1054" s="118">
        <v>0.41429185374064192</v>
      </c>
      <c r="F1054" s="118">
        <v>0.26342165187177047</v>
      </c>
      <c r="G1054" s="118">
        <v>0.27266394927352011</v>
      </c>
      <c r="H1054" s="118">
        <v>0.89465832794637645</v>
      </c>
      <c r="I1054" s="118">
        <v>0.77299597759052396</v>
      </c>
      <c r="J1054" s="118">
        <v>0.58991044233248258</v>
      </c>
      <c r="K1054" s="48">
        <v>0.51315071931015299</v>
      </c>
      <c r="M1054" s="41">
        <v>52</v>
      </c>
      <c r="N1054" s="118" cm="1">
        <f t="array" ref="N1054:W1054">(TRANSPOSE(MMULT(幕後結果!$AB$37:$AK$46, TRANSPOSE(N53:W53))))</f>
        <v>-0.60687848027223468</v>
      </c>
      <c r="O1054" s="118">
        <v>-0.84964471372437345</v>
      </c>
      <c r="P1054" s="118">
        <v>-0.22219052100502085</v>
      </c>
      <c r="Q1054" s="118">
        <v>0.42912927319948929</v>
      </c>
      <c r="R1054" s="118">
        <v>-0.13035625135887255</v>
      </c>
      <c r="S1054" s="118">
        <v>0.73126881832921731</v>
      </c>
      <c r="T1054" s="118">
        <v>1.2291568071770897</v>
      </c>
      <c r="U1054" s="118">
        <v>-6.0461813077566651E-3</v>
      </c>
      <c r="V1054" s="118">
        <v>-1.3741420396609163</v>
      </c>
      <c r="W1054" s="40">
        <v>-0.23854858533162232</v>
      </c>
    </row>
    <row r="1055" spans="1:23" ht="19">
      <c r="A1055" s="85">
        <v>53</v>
      </c>
      <c r="B1055" s="118">
        <v>0.64024600111357755</v>
      </c>
      <c r="C1055" s="118">
        <v>0.13733637347071292</v>
      </c>
      <c r="D1055" s="118">
        <v>3.5699837017979963E-2</v>
      </c>
      <c r="E1055" s="118">
        <v>0.43114582271286106</v>
      </c>
      <c r="F1055" s="118">
        <v>0.86002770708070919</v>
      </c>
      <c r="G1055" s="118">
        <v>0.95996015047961003</v>
      </c>
      <c r="H1055" s="118">
        <v>0.24356144907855959</v>
      </c>
      <c r="I1055" s="118">
        <v>0.42766399671397481</v>
      </c>
      <c r="J1055" s="118">
        <v>0.61558868454432769</v>
      </c>
      <c r="K1055" s="48">
        <v>0.27475252181408405</v>
      </c>
      <c r="M1055" s="41">
        <v>53</v>
      </c>
      <c r="N1055" s="118" cm="1">
        <f t="array" ref="N1055:W1055">(TRANSPOSE(MMULT(幕後結果!$AB$37:$AK$46, TRANSPOSE(N54:W54))))</f>
        <v>-0.84707850674011442</v>
      </c>
      <c r="O1055" s="118">
        <v>0.50050750491107998</v>
      </c>
      <c r="P1055" s="118">
        <v>0.46227906639852506</v>
      </c>
      <c r="Q1055" s="118">
        <v>-0.68779215064077792</v>
      </c>
      <c r="R1055" s="118">
        <v>1.1085881094685681</v>
      </c>
      <c r="S1055" s="118">
        <v>-1.4897967596842199E-2</v>
      </c>
      <c r="T1055" s="118">
        <v>-0.59150810966978506</v>
      </c>
      <c r="U1055" s="118">
        <v>-3.2558178668969981</v>
      </c>
      <c r="V1055" s="118">
        <v>-1.7290346639598331E-2</v>
      </c>
      <c r="W1055" s="40">
        <v>-0.70369582325180291</v>
      </c>
    </row>
    <row r="1056" spans="1:23" ht="19">
      <c r="A1056" s="85">
        <v>54</v>
      </c>
      <c r="B1056" s="118">
        <v>0.49101365504751993</v>
      </c>
      <c r="C1056" s="118">
        <v>0.20463579111116847</v>
      </c>
      <c r="D1056" s="118">
        <v>0.61391434008035084</v>
      </c>
      <c r="E1056" s="118">
        <v>0.55360472912688063</v>
      </c>
      <c r="F1056" s="118">
        <v>0.50402112279711009</v>
      </c>
      <c r="G1056" s="118">
        <v>0.28951424175637208</v>
      </c>
      <c r="H1056" s="118">
        <v>0.17331379888245024</v>
      </c>
      <c r="I1056" s="118">
        <v>0.45276965871244323</v>
      </c>
      <c r="J1056" s="118">
        <v>0.53878472063234639</v>
      </c>
      <c r="K1056" s="48">
        <v>0.95709905001815643</v>
      </c>
      <c r="M1056" s="41">
        <v>54</v>
      </c>
      <c r="N1056" s="118" cm="1">
        <f t="array" ref="N1056:W1056">(TRANSPOSE(MMULT(幕後結果!$AB$37:$AK$46, TRANSPOSE(N55:W55))))</f>
        <v>0.1701540625030375</v>
      </c>
      <c r="O1056" s="118">
        <v>0.42992293119078406</v>
      </c>
      <c r="P1056" s="118">
        <v>0.84941598209499913</v>
      </c>
      <c r="Q1056" s="118">
        <v>2.2074079734805996</v>
      </c>
      <c r="R1056" s="118">
        <v>-1.21294845457694</v>
      </c>
      <c r="S1056" s="118">
        <v>0.71249482029389721</v>
      </c>
      <c r="T1056" s="118">
        <v>0.20809302532928797</v>
      </c>
      <c r="U1056" s="118">
        <v>-1.2558677221470131</v>
      </c>
      <c r="V1056" s="118">
        <v>0.12388381830734373</v>
      </c>
      <c r="W1056" s="40">
        <v>0.6505869187540283</v>
      </c>
    </row>
    <row r="1057" spans="1:23" ht="19">
      <c r="A1057" s="85">
        <v>55</v>
      </c>
      <c r="B1057" s="118">
        <v>0.60117086659997754</v>
      </c>
      <c r="C1057" s="118">
        <v>0.9879336836286039</v>
      </c>
      <c r="D1057" s="118">
        <v>0.81991734346770206</v>
      </c>
      <c r="E1057" s="118">
        <v>0.84077258814489331</v>
      </c>
      <c r="F1057" s="118">
        <v>0.33043441860742395</v>
      </c>
      <c r="G1057" s="118">
        <v>0.48717159129828191</v>
      </c>
      <c r="H1057" s="118">
        <v>0.24653354128662763</v>
      </c>
      <c r="I1057" s="118">
        <v>2.3087707093469856E-3</v>
      </c>
      <c r="J1057" s="118">
        <v>0.92461514224754082</v>
      </c>
      <c r="K1057" s="48">
        <v>0.44613411898047084</v>
      </c>
      <c r="M1057" s="41">
        <v>55</v>
      </c>
      <c r="N1057" s="118" cm="1">
        <f t="array" ref="N1057:W1057">(TRANSPOSE(MMULT(幕後結果!$AB$37:$AK$46, TRANSPOSE(N56:W56))))</f>
        <v>-5.0273429717982189E-2</v>
      </c>
      <c r="O1057" s="118">
        <v>1.2517981449358624</v>
      </c>
      <c r="P1057" s="118">
        <v>-0.75424973725286837</v>
      </c>
      <c r="Q1057" s="118">
        <v>-1.754370941644201</v>
      </c>
      <c r="R1057" s="118">
        <v>0.1407861588746282</v>
      </c>
      <c r="S1057" s="118">
        <v>-2.67028260599117E-2</v>
      </c>
      <c r="T1057" s="118">
        <v>-0.71674913269965446</v>
      </c>
      <c r="U1057" s="118">
        <v>0.74922962606708188</v>
      </c>
      <c r="V1057" s="118">
        <v>-0.58365462863316719</v>
      </c>
      <c r="W1057" s="40">
        <v>-1.2543934415396196</v>
      </c>
    </row>
    <row r="1058" spans="1:23" ht="19">
      <c r="A1058" s="85">
        <v>56</v>
      </c>
      <c r="B1058" s="118">
        <v>0.56300914965838</v>
      </c>
      <c r="C1058" s="118">
        <v>1.6568966322657586E-2</v>
      </c>
      <c r="D1058" s="118">
        <v>0.46991856894955597</v>
      </c>
      <c r="E1058" s="118">
        <v>0.21852215938830777</v>
      </c>
      <c r="F1058" s="118">
        <v>0.3651707561332338</v>
      </c>
      <c r="G1058" s="118">
        <v>0.90444332908600789</v>
      </c>
      <c r="H1058" s="118">
        <v>0.73185827111251189</v>
      </c>
      <c r="I1058" s="118">
        <v>0.51352818988898385</v>
      </c>
      <c r="J1058" s="118">
        <v>0.21084445903940074</v>
      </c>
      <c r="K1058" s="48">
        <v>0.67664863678668663</v>
      </c>
      <c r="M1058" s="41">
        <v>56</v>
      </c>
      <c r="N1058" s="118" cm="1">
        <f t="array" ref="N1058:W1058">(TRANSPOSE(MMULT(幕後結果!$AB$37:$AK$46, TRANSPOSE(N57:W57))))</f>
        <v>1.1084214096357818</v>
      </c>
      <c r="O1058" s="118">
        <v>0.32062788763292471</v>
      </c>
      <c r="P1058" s="118">
        <v>-1.2109169258067827</v>
      </c>
      <c r="Q1058" s="118">
        <v>-0.65907700320310347</v>
      </c>
      <c r="R1058" s="118">
        <v>-1.6286908043529749</v>
      </c>
      <c r="S1058" s="118">
        <v>-1.0608032128776375</v>
      </c>
      <c r="T1058" s="118">
        <v>-0.72816313170113056</v>
      </c>
      <c r="U1058" s="118">
        <v>-1.1617033186265044</v>
      </c>
      <c r="V1058" s="118">
        <v>0.37362078440134427</v>
      </c>
      <c r="W1058" s="40">
        <v>0.54415097556216263</v>
      </c>
    </row>
    <row r="1059" spans="1:23" ht="19">
      <c r="A1059" s="85">
        <v>57</v>
      </c>
      <c r="B1059" s="118">
        <v>0.80338280588864297</v>
      </c>
      <c r="C1059" s="118">
        <v>0.94578028586595675</v>
      </c>
      <c r="D1059" s="118">
        <v>9.6427961985681376E-2</v>
      </c>
      <c r="E1059" s="118">
        <v>9.7296729825376405E-2</v>
      </c>
      <c r="F1059" s="118">
        <v>0.72954752443294302</v>
      </c>
      <c r="G1059" s="118">
        <v>0.83428989673272813</v>
      </c>
      <c r="H1059" s="118">
        <v>0.68350039659031614</v>
      </c>
      <c r="I1059" s="118">
        <v>0.60269340480496747</v>
      </c>
      <c r="J1059" s="118">
        <v>1.3658612262882341E-2</v>
      </c>
      <c r="K1059" s="48">
        <v>0.22635609176903948</v>
      </c>
      <c r="M1059" s="41">
        <v>57</v>
      </c>
      <c r="N1059" s="118" cm="1">
        <f t="array" ref="N1059:W1059">(TRANSPOSE(MMULT(幕後結果!$AB$37:$AK$46, TRANSPOSE(N58:W58))))</f>
        <v>-0.44225260003008293</v>
      </c>
      <c r="O1059" s="118">
        <v>1.1161427191757647</v>
      </c>
      <c r="P1059" s="118">
        <v>-0.53161115651546487</v>
      </c>
      <c r="Q1059" s="118">
        <v>-0.22076014293065696</v>
      </c>
      <c r="R1059" s="118">
        <v>0.74918570694050746</v>
      </c>
      <c r="S1059" s="118">
        <v>5.7824323335407921E-2</v>
      </c>
      <c r="T1059" s="118">
        <v>-1.1609362549544355</v>
      </c>
      <c r="U1059" s="118">
        <v>-1.4718085875733349</v>
      </c>
      <c r="V1059" s="118">
        <v>0.47934252457110182</v>
      </c>
      <c r="W1059" s="40">
        <v>-0.76910609659033757</v>
      </c>
    </row>
    <row r="1060" spans="1:23" ht="19">
      <c r="A1060" s="85">
        <v>58</v>
      </c>
      <c r="B1060" s="118">
        <v>0.50701546181104429</v>
      </c>
      <c r="C1060" s="118">
        <v>0.15667442549322064</v>
      </c>
      <c r="D1060" s="118">
        <v>0.91328314701488389</v>
      </c>
      <c r="E1060" s="118">
        <v>0.54699980223079159</v>
      </c>
      <c r="F1060" s="118">
        <v>0.96174266913456541</v>
      </c>
      <c r="G1060" s="118">
        <v>0.63807295724724189</v>
      </c>
      <c r="H1060" s="118">
        <v>0.22944377216426171</v>
      </c>
      <c r="I1060" s="118">
        <v>0.92469573773275804</v>
      </c>
      <c r="J1060" s="118">
        <v>0.39500415578614767</v>
      </c>
      <c r="K1060" s="48">
        <v>0.41907549943558497</v>
      </c>
      <c r="M1060" s="41">
        <v>58</v>
      </c>
      <c r="N1060" s="118" cm="1">
        <f t="array" ref="N1060:W1060">(TRANSPOSE(MMULT(幕後結果!$AB$37:$AK$46, TRANSPOSE(N59:W59))))</f>
        <v>1.1474676654853966</v>
      </c>
      <c r="O1060" s="118">
        <v>-8.6176995071452364E-2</v>
      </c>
      <c r="P1060" s="118">
        <v>1.0143738466391419</v>
      </c>
      <c r="Q1060" s="118">
        <v>0.2373373473280935</v>
      </c>
      <c r="R1060" s="118">
        <v>-1.6195877128398992</v>
      </c>
      <c r="S1060" s="118">
        <v>-0.33457313567498803</v>
      </c>
      <c r="T1060" s="118">
        <v>0.21913825520814545</v>
      </c>
      <c r="U1060" s="118">
        <v>-0.46784859754660091</v>
      </c>
      <c r="V1060" s="118">
        <v>1.3735588890110335</v>
      </c>
      <c r="W1060" s="40">
        <v>-5.65078444003764E-2</v>
      </c>
    </row>
    <row r="1061" spans="1:23" ht="19">
      <c r="A1061" s="85">
        <v>59</v>
      </c>
      <c r="B1061" s="118">
        <v>0.76029101751399497</v>
      </c>
      <c r="C1061" s="118">
        <v>0.27608255330671705</v>
      </c>
      <c r="D1061" s="118">
        <v>0.82245413339973905</v>
      </c>
      <c r="E1061" s="118">
        <v>0.52809578390715761</v>
      </c>
      <c r="F1061" s="118">
        <v>0.71596838538910701</v>
      </c>
      <c r="G1061" s="118">
        <v>0.15484322570966413</v>
      </c>
      <c r="H1061" s="118">
        <v>0.62214875905869915</v>
      </c>
      <c r="I1061" s="118">
        <v>0.44197104311612101</v>
      </c>
      <c r="J1061" s="118">
        <v>0.44525836439559008</v>
      </c>
      <c r="K1061" s="48">
        <v>0.22327406262487215</v>
      </c>
      <c r="M1061" s="41">
        <v>59</v>
      </c>
      <c r="N1061" s="118" cm="1">
        <f t="array" ref="N1061:W1061">(TRANSPOSE(MMULT(幕後結果!$AB$37:$AK$46, TRANSPOSE(N60:W60))))</f>
        <v>0.70617994135990636</v>
      </c>
      <c r="O1061" s="118">
        <v>-0.73694649209417062</v>
      </c>
      <c r="P1061" s="118">
        <v>-0.28551878375787176</v>
      </c>
      <c r="Q1061" s="118">
        <v>0.75904228466573676</v>
      </c>
      <c r="R1061" s="118">
        <v>1.0769502609684212</v>
      </c>
      <c r="S1061" s="118">
        <v>2.6676884083655459</v>
      </c>
      <c r="T1061" s="118">
        <v>0.75022652941454693</v>
      </c>
      <c r="U1061" s="118">
        <v>0.31432521977743716</v>
      </c>
      <c r="V1061" s="118">
        <v>0.34395302436166386</v>
      </c>
      <c r="W1061" s="40">
        <v>0.2746630590225192</v>
      </c>
    </row>
    <row r="1062" spans="1:23" ht="19">
      <c r="A1062" s="85">
        <v>60</v>
      </c>
      <c r="B1062" s="118">
        <v>0.17792925812970606</v>
      </c>
      <c r="C1062" s="118">
        <v>0.54872653240780567</v>
      </c>
      <c r="D1062" s="118">
        <v>0.41419620486118802</v>
      </c>
      <c r="E1062" s="118">
        <v>0.14825051403484424</v>
      </c>
      <c r="F1062" s="118">
        <v>0.49666184372635414</v>
      </c>
      <c r="G1062" s="118">
        <v>0.64057614065084767</v>
      </c>
      <c r="H1062" s="118">
        <v>0.73577807503268478</v>
      </c>
      <c r="I1062" s="118">
        <v>0.46121064226240138</v>
      </c>
      <c r="J1062" s="118">
        <v>0.5809732859887744</v>
      </c>
      <c r="K1062" s="48">
        <v>0.51640044507251126</v>
      </c>
      <c r="M1062" s="41">
        <v>60</v>
      </c>
      <c r="N1062" s="118" cm="1">
        <f t="array" ref="N1062:W1062">(TRANSPOSE(MMULT(幕後結果!$AB$37:$AK$46, TRANSPOSE(N61:W61))))</f>
        <v>0.70935988293286234</v>
      </c>
      <c r="O1062" s="118">
        <v>1.2317141561001523</v>
      </c>
      <c r="P1062" s="118">
        <v>-2.8777882578074965</v>
      </c>
      <c r="Q1062" s="118">
        <v>-0.8282732052864169</v>
      </c>
      <c r="R1062" s="118">
        <v>-1.9704193539540216</v>
      </c>
      <c r="S1062" s="118">
        <v>-0.37399439113448263</v>
      </c>
      <c r="T1062" s="118">
        <v>-1.0525731951806223</v>
      </c>
      <c r="U1062" s="118">
        <v>0.40512286151904936</v>
      </c>
      <c r="V1062" s="118">
        <v>-8.5516724318450768E-2</v>
      </c>
      <c r="W1062" s="40">
        <v>1.6437593158398311</v>
      </c>
    </row>
    <row r="1063" spans="1:23" ht="19">
      <c r="A1063" s="85">
        <v>61</v>
      </c>
      <c r="B1063" s="118">
        <v>0.15126742018654826</v>
      </c>
      <c r="C1063" s="118">
        <v>0.70038538257895211</v>
      </c>
      <c r="D1063" s="118">
        <v>0.26833696509781579</v>
      </c>
      <c r="E1063" s="118">
        <v>0.68041930888902757</v>
      </c>
      <c r="F1063" s="118">
        <v>0.36904929266245023</v>
      </c>
      <c r="G1063" s="118">
        <v>0.74591012122861478</v>
      </c>
      <c r="H1063" s="118">
        <v>0.37629829121383884</v>
      </c>
      <c r="I1063" s="118">
        <v>0.58770868287789368</v>
      </c>
      <c r="J1063" s="118">
        <v>8.260713118664853E-2</v>
      </c>
      <c r="K1063" s="48">
        <v>0.12646022565557224</v>
      </c>
      <c r="M1063" s="41">
        <v>61</v>
      </c>
      <c r="N1063" s="118" cm="1">
        <f t="array" ref="N1063:W1063">(TRANSPOSE(MMULT(幕後結果!$AB$37:$AK$46, TRANSPOSE(N62:W62))))</f>
        <v>0.74395527499928404</v>
      </c>
      <c r="O1063" s="118">
        <v>1.0941584094352828</v>
      </c>
      <c r="P1063" s="118">
        <v>8.1145492296281374E-2</v>
      </c>
      <c r="Q1063" s="118">
        <v>1.2011317142294669</v>
      </c>
      <c r="R1063" s="118">
        <v>-0.40225201325667259</v>
      </c>
      <c r="S1063" s="118">
        <v>1.285001456826854</v>
      </c>
      <c r="T1063" s="118">
        <v>-0.11128639843101219</v>
      </c>
      <c r="U1063" s="118">
        <v>1.3635796429250997</v>
      </c>
      <c r="V1063" s="118">
        <v>1.6089253234047822</v>
      </c>
      <c r="W1063" s="40">
        <v>-0.23111404882163367</v>
      </c>
    </row>
    <row r="1064" spans="1:23" ht="19">
      <c r="A1064" s="85">
        <v>62</v>
      </c>
      <c r="B1064" s="118">
        <v>0.67500786783827293</v>
      </c>
      <c r="C1064" s="118">
        <v>6.6984607266518115E-3</v>
      </c>
      <c r="D1064" s="118">
        <v>0.65069603376836049</v>
      </c>
      <c r="E1064" s="118">
        <v>0.70769292800248351</v>
      </c>
      <c r="F1064" s="118">
        <v>0.92789213006167048</v>
      </c>
      <c r="G1064" s="118">
        <v>0.366732134231184</v>
      </c>
      <c r="H1064" s="118">
        <v>0.18035160927729943</v>
      </c>
      <c r="I1064" s="118">
        <v>0.8793515433889143</v>
      </c>
      <c r="J1064" s="118">
        <v>0.25327352318203822</v>
      </c>
      <c r="K1064" s="48">
        <v>0.26806361137673163</v>
      </c>
      <c r="M1064" s="41">
        <v>62</v>
      </c>
      <c r="N1064" s="118" cm="1">
        <f t="array" ref="N1064:W1064">(TRANSPOSE(MMULT(幕後結果!$AB$37:$AK$46, TRANSPOSE(N63:W63))))</f>
        <v>1.2838482780492679E-2</v>
      </c>
      <c r="O1064" s="118">
        <v>-0.57334366442385853</v>
      </c>
      <c r="P1064" s="118">
        <v>-2.2236887006175619</v>
      </c>
      <c r="Q1064" s="118">
        <v>-2.1618545100973501</v>
      </c>
      <c r="R1064" s="118">
        <v>0.41192034287847701</v>
      </c>
      <c r="S1064" s="118">
        <v>-1.798921758728286</v>
      </c>
      <c r="T1064" s="118">
        <v>0.45886798668257361</v>
      </c>
      <c r="U1064" s="118">
        <v>-0.55807747629347582</v>
      </c>
      <c r="V1064" s="118">
        <v>-1.7319123973340123</v>
      </c>
      <c r="W1064" s="40">
        <v>0.23975310064571129</v>
      </c>
    </row>
    <row r="1065" spans="1:23" ht="19">
      <c r="A1065" s="85">
        <v>63</v>
      </c>
      <c r="B1065" s="118">
        <v>0.44651411939134911</v>
      </c>
      <c r="C1065" s="118">
        <v>0.19668465915738143</v>
      </c>
      <c r="D1065" s="118">
        <v>0.51790373689183222</v>
      </c>
      <c r="E1065" s="118">
        <v>3.7287471176058684E-2</v>
      </c>
      <c r="F1065" s="118">
        <v>0.23465120175667575</v>
      </c>
      <c r="G1065" s="118">
        <v>0.62824111936964733</v>
      </c>
      <c r="H1065" s="118">
        <v>0.35361444460081004</v>
      </c>
      <c r="I1065" s="118">
        <v>0.86129317569288211</v>
      </c>
      <c r="J1065" s="118">
        <v>0.23820717388341706</v>
      </c>
      <c r="K1065" s="48">
        <v>0.34438701063426791</v>
      </c>
      <c r="M1065" s="41">
        <v>63</v>
      </c>
      <c r="N1065" s="118" cm="1">
        <f t="array" ref="N1065:W1065">(TRANSPOSE(MMULT(幕後結果!$AB$37:$AK$46, TRANSPOSE(N64:W64))))</f>
        <v>0.57706044595080519</v>
      </c>
      <c r="O1065" s="118">
        <v>-0.83754609487156439</v>
      </c>
      <c r="P1065" s="118">
        <v>-0.78825037992280733</v>
      </c>
      <c r="Q1065" s="118">
        <v>-2.1020896045747199</v>
      </c>
      <c r="R1065" s="118">
        <v>-0.68514038002753075</v>
      </c>
      <c r="S1065" s="118">
        <v>-1.3077395974028578</v>
      </c>
      <c r="T1065" s="118">
        <v>0.2812235879094811</v>
      </c>
      <c r="U1065" s="118">
        <v>2.1761685345068562</v>
      </c>
      <c r="V1065" s="118">
        <v>-0.364613276873896</v>
      </c>
      <c r="W1065" s="40">
        <v>0.52289061584899976</v>
      </c>
    </row>
    <row r="1066" spans="1:23" ht="19">
      <c r="A1066" s="85">
        <v>64</v>
      </c>
      <c r="B1066" s="118">
        <v>0.27523657372069255</v>
      </c>
      <c r="C1066" s="118">
        <v>0.82409797224233539</v>
      </c>
      <c r="D1066" s="118">
        <v>0.57800894576659223</v>
      </c>
      <c r="E1066" s="118">
        <v>0.98183984944552427</v>
      </c>
      <c r="F1066" s="118">
        <v>0.17609342852427368</v>
      </c>
      <c r="G1066" s="118">
        <v>0.74802469832445517</v>
      </c>
      <c r="H1066" s="118">
        <v>0.85321351973421833</v>
      </c>
      <c r="I1066" s="118">
        <v>0.74780381999354462</v>
      </c>
      <c r="J1066" s="118">
        <v>0.24088077091086801</v>
      </c>
      <c r="K1066" s="48">
        <v>0.69619956903305358</v>
      </c>
      <c r="M1066" s="41">
        <v>64</v>
      </c>
      <c r="N1066" s="118" cm="1">
        <f t="array" ref="N1066:W1066">(TRANSPOSE(MMULT(幕後結果!$AB$37:$AK$46, TRANSPOSE(N65:W65))))</f>
        <v>0.34894020688408128</v>
      </c>
      <c r="O1066" s="118">
        <v>1.0741961308837162</v>
      </c>
      <c r="P1066" s="118">
        <v>3.8391190476833065E-2</v>
      </c>
      <c r="Q1066" s="118">
        <v>0.99490646968565444</v>
      </c>
      <c r="R1066" s="118">
        <v>1.1514756964564437</v>
      </c>
      <c r="S1066" s="118">
        <v>1.6863274783330136</v>
      </c>
      <c r="T1066" s="118">
        <v>-1.2192988416288693</v>
      </c>
      <c r="U1066" s="118">
        <v>0.89350099853057718</v>
      </c>
      <c r="V1066" s="118">
        <v>-0.23166378096441653</v>
      </c>
      <c r="W1066" s="40">
        <v>0.14676685528117916</v>
      </c>
    </row>
    <row r="1067" spans="1:23" ht="19">
      <c r="A1067" s="85">
        <v>65</v>
      </c>
      <c r="B1067" s="118">
        <v>0.5909716995034866</v>
      </c>
      <c r="C1067" s="118">
        <v>5.4599776418920332E-2</v>
      </c>
      <c r="D1067" s="118">
        <v>0.36409325490700017</v>
      </c>
      <c r="E1067" s="118">
        <v>0.46731988795488388</v>
      </c>
      <c r="F1067" s="118">
        <v>0.28707818378643735</v>
      </c>
      <c r="G1067" s="118">
        <v>0.40092278022790384</v>
      </c>
      <c r="H1067" s="118">
        <v>7.5952459532559802E-2</v>
      </c>
      <c r="I1067" s="118">
        <v>0.98559301100068586</v>
      </c>
      <c r="J1067" s="118">
        <v>0.35392297781222459</v>
      </c>
      <c r="K1067" s="48">
        <v>0.43567171572301011</v>
      </c>
      <c r="M1067" s="41">
        <v>65</v>
      </c>
      <c r="N1067" s="118" cm="1">
        <f t="array" ref="N1067:W1067">(TRANSPOSE(MMULT(幕後結果!$AB$37:$AK$46, TRANSPOSE(N66:W66))))</f>
        <v>0.1453882129649339</v>
      </c>
      <c r="O1067" s="118">
        <v>-0.98075053661972411</v>
      </c>
      <c r="P1067" s="118">
        <v>0.28523384485193098</v>
      </c>
      <c r="Q1067" s="118">
        <v>0.55080486967981079</v>
      </c>
      <c r="R1067" s="118">
        <v>-0.5892460601070173</v>
      </c>
      <c r="S1067" s="118">
        <v>0.11963348783375144</v>
      </c>
      <c r="T1067" s="118">
        <v>-0.14615760184824578</v>
      </c>
      <c r="U1067" s="118">
        <v>-0.18064407987743283</v>
      </c>
      <c r="V1067" s="118">
        <v>6.4061185861608694E-2</v>
      </c>
      <c r="W1067" s="40">
        <v>-0.27767048821553703</v>
      </c>
    </row>
    <row r="1068" spans="1:23" ht="19">
      <c r="A1068" s="85">
        <v>66</v>
      </c>
      <c r="B1068" s="118">
        <v>0.69054296543093385</v>
      </c>
      <c r="C1068" s="118">
        <v>0.48382974304607207</v>
      </c>
      <c r="D1068" s="118">
        <v>0.70056421314965123</v>
      </c>
      <c r="E1068" s="118">
        <v>0.16097689333165888</v>
      </c>
      <c r="F1068" s="118">
        <v>2.060396806028808E-2</v>
      </c>
      <c r="G1068" s="118">
        <v>0.47228342849824823</v>
      </c>
      <c r="H1068" s="118">
        <v>0.48556692779420763</v>
      </c>
      <c r="I1068" s="118">
        <v>0.23353110011744138</v>
      </c>
      <c r="J1068" s="118">
        <v>6.6599386747787648E-3</v>
      </c>
      <c r="K1068" s="48">
        <v>0.71319398256658317</v>
      </c>
      <c r="M1068" s="41">
        <v>66</v>
      </c>
      <c r="N1068" s="118" cm="1">
        <f t="array" ref="N1068:W1068">(TRANSPOSE(MMULT(幕後結果!$AB$37:$AK$46, TRANSPOSE(N67:W67))))</f>
        <v>0.44102050243423219</v>
      </c>
      <c r="O1068" s="118">
        <v>0.17643565510900117</v>
      </c>
      <c r="P1068" s="118">
        <v>0.73853944846941599</v>
      </c>
      <c r="Q1068" s="118">
        <v>-1.2627262868360409</v>
      </c>
      <c r="R1068" s="118">
        <v>-1.3073078830410885</v>
      </c>
      <c r="S1068" s="118">
        <v>-3.164537587748121</v>
      </c>
      <c r="T1068" s="118">
        <v>0.98329216011594078</v>
      </c>
      <c r="U1068" s="118">
        <v>1.0985181373714572</v>
      </c>
      <c r="V1068" s="118">
        <v>0.99885999758490818</v>
      </c>
      <c r="W1068" s="40">
        <v>-0.92606902223866538</v>
      </c>
    </row>
    <row r="1069" spans="1:23" ht="19">
      <c r="A1069" s="85">
        <v>67</v>
      </c>
      <c r="B1069" s="118">
        <v>1.360339001149713E-2</v>
      </c>
      <c r="C1069" s="118">
        <v>0.86784409695065157</v>
      </c>
      <c r="D1069" s="118">
        <v>0.79665449488014595</v>
      </c>
      <c r="E1069" s="118">
        <v>0.94506740436730596</v>
      </c>
      <c r="F1069" s="118">
        <v>0.84722285664499775</v>
      </c>
      <c r="G1069" s="118">
        <v>0.89691063773123658</v>
      </c>
      <c r="H1069" s="118">
        <v>0.59408273720160198</v>
      </c>
      <c r="I1069" s="118">
        <v>0.46104750622513446</v>
      </c>
      <c r="J1069" s="118">
        <v>0.59832160552289171</v>
      </c>
      <c r="K1069" s="48">
        <v>0.21436158777416225</v>
      </c>
      <c r="M1069" s="41">
        <v>67</v>
      </c>
      <c r="N1069" s="118" cm="1">
        <f t="array" ref="N1069:W1069">(TRANSPOSE(MMULT(幕後結果!$AB$37:$AK$46, TRANSPOSE(N68:W68))))</f>
        <v>-2.2534154156320665</v>
      </c>
      <c r="O1069" s="118">
        <v>0.32374896168687839</v>
      </c>
      <c r="P1069" s="118">
        <v>-1.2547009496835715</v>
      </c>
      <c r="Q1069" s="118">
        <v>-0.75500254963802294</v>
      </c>
      <c r="R1069" s="118">
        <v>-0.87428781292642144</v>
      </c>
      <c r="S1069" s="118">
        <v>-0.24743403383131635</v>
      </c>
      <c r="T1069" s="118">
        <v>1.4714503503939713</v>
      </c>
      <c r="U1069" s="118">
        <v>-1.5674897655991256</v>
      </c>
      <c r="V1069" s="118">
        <v>-1.273370804644836</v>
      </c>
      <c r="W1069" s="40">
        <v>-1.3461689021298471</v>
      </c>
    </row>
    <row r="1070" spans="1:23" ht="19">
      <c r="A1070" s="85">
        <v>68</v>
      </c>
      <c r="B1070" s="118">
        <v>0.79913429021976112</v>
      </c>
      <c r="C1070" s="118">
        <v>6.5839270084497192E-2</v>
      </c>
      <c r="D1070" s="118">
        <v>0.89519781272050514</v>
      </c>
      <c r="E1070" s="118">
        <v>0.93867395011589094</v>
      </c>
      <c r="F1070" s="118">
        <v>0.61277567231413643</v>
      </c>
      <c r="G1070" s="118">
        <v>8.2722034817916068E-2</v>
      </c>
      <c r="H1070" s="118">
        <v>0.18167435158510514</v>
      </c>
      <c r="I1070" s="118">
        <v>0.39720003413637706</v>
      </c>
      <c r="J1070" s="118">
        <v>5.9903081687032289E-2</v>
      </c>
      <c r="K1070" s="48">
        <v>0.5593381264958075</v>
      </c>
      <c r="M1070" s="41">
        <v>68</v>
      </c>
      <c r="N1070" s="118" cm="1">
        <f t="array" ref="N1070:W1070">(TRANSPOSE(MMULT(幕後結果!$AB$37:$AK$46, TRANSPOSE(N69:W69))))</f>
        <v>-0.50260255963297329</v>
      </c>
      <c r="O1070" s="118">
        <v>1.6244963903001703</v>
      </c>
      <c r="P1070" s="118">
        <v>0.39415072609112023</v>
      </c>
      <c r="Q1070" s="118">
        <v>0.8863570279812315</v>
      </c>
      <c r="R1070" s="118">
        <v>0.96040771949358217</v>
      </c>
      <c r="S1070" s="118">
        <v>1.4152395765553385</v>
      </c>
      <c r="T1070" s="118">
        <v>1.203596417650397</v>
      </c>
      <c r="U1070" s="118">
        <v>-1.1188241677325006</v>
      </c>
      <c r="V1070" s="118">
        <v>0.43988486687616241</v>
      </c>
      <c r="W1070" s="40">
        <v>0.90723132290294184</v>
      </c>
    </row>
    <row r="1071" spans="1:23" ht="19">
      <c r="A1071" s="85">
        <v>69</v>
      </c>
      <c r="B1071" s="118">
        <v>0.66646024868992826</v>
      </c>
      <c r="C1071" s="118">
        <v>0.7606606748380198</v>
      </c>
      <c r="D1071" s="118">
        <v>0.51554687259694343</v>
      </c>
      <c r="E1071" s="118">
        <v>0.70154461468985208</v>
      </c>
      <c r="F1071" s="118">
        <v>0.60064236685873973</v>
      </c>
      <c r="G1071" s="118">
        <v>0.98048025336317846</v>
      </c>
      <c r="H1071" s="118">
        <v>0.53375422178097298</v>
      </c>
      <c r="I1071" s="118">
        <v>0.76612723920159698</v>
      </c>
      <c r="J1071" s="118">
        <v>0.75967586634794104</v>
      </c>
      <c r="K1071" s="48">
        <v>0.69220028904322506</v>
      </c>
      <c r="M1071" s="41">
        <v>69</v>
      </c>
      <c r="N1071" s="118" cm="1">
        <f t="array" ref="N1071:W1071">(TRANSPOSE(MMULT(幕後結果!$AB$37:$AK$46, TRANSPOSE(N70:W70))))</f>
        <v>-0.84845594863709417</v>
      </c>
      <c r="O1071" s="118">
        <v>0.28889557050506176</v>
      </c>
      <c r="P1071" s="118">
        <v>-0.86286336713811507</v>
      </c>
      <c r="Q1071" s="118">
        <v>0.78624638705500005</v>
      </c>
      <c r="R1071" s="118">
        <v>-0.51933911364131746</v>
      </c>
      <c r="S1071" s="118">
        <v>-0.31468574570559915</v>
      </c>
      <c r="T1071" s="118">
        <v>-0.74398215075990959</v>
      </c>
      <c r="U1071" s="118">
        <v>-1.7347171003286355</v>
      </c>
      <c r="V1071" s="118">
        <v>-0.27215904803980961</v>
      </c>
      <c r="W1071" s="40">
        <v>0.65449805213361711</v>
      </c>
    </row>
    <row r="1072" spans="1:23" ht="19">
      <c r="A1072" s="85">
        <v>70</v>
      </c>
      <c r="B1072" s="118">
        <v>0.64326663400154449</v>
      </c>
      <c r="C1072" s="118">
        <v>0.19242444263280079</v>
      </c>
      <c r="D1072" s="118">
        <v>0.32292844644995911</v>
      </c>
      <c r="E1072" s="118">
        <v>0.49963573028143471</v>
      </c>
      <c r="F1072" s="118">
        <v>0.34280730251626035</v>
      </c>
      <c r="G1072" s="118">
        <v>0.3065378761059836</v>
      </c>
      <c r="H1072" s="118">
        <v>0.44122576797622082</v>
      </c>
      <c r="I1072" s="118">
        <v>0.84736933926260849</v>
      </c>
      <c r="J1072" s="118">
        <v>0.11172566557571417</v>
      </c>
      <c r="K1072" s="48">
        <v>0.5793610945912544</v>
      </c>
      <c r="M1072" s="41">
        <v>70</v>
      </c>
      <c r="N1072" s="118" cm="1">
        <f t="array" ref="N1072:W1072">(TRANSPOSE(MMULT(幕後結果!$AB$37:$AK$46, TRANSPOSE(N71:W71))))</f>
        <v>-0.68875064226699145</v>
      </c>
      <c r="O1072" s="118">
        <v>-0.63171111605363761</v>
      </c>
      <c r="P1072" s="118">
        <v>2.0336747012536089</v>
      </c>
      <c r="Q1072" s="118">
        <v>2.9189051465694615E-2</v>
      </c>
      <c r="R1072" s="118">
        <v>1.0218789210818249</v>
      </c>
      <c r="S1072" s="118">
        <v>-0.74004893961745477</v>
      </c>
      <c r="T1072" s="118">
        <v>4.2151549943325484E-2</v>
      </c>
      <c r="U1072" s="118">
        <v>-6.897356623167275E-2</v>
      </c>
      <c r="V1072" s="118">
        <v>-1.1495923274187325</v>
      </c>
      <c r="W1072" s="40">
        <v>-0.72590542038290307</v>
      </c>
    </row>
    <row r="1073" spans="1:23" ht="19">
      <c r="A1073" s="85">
        <v>71</v>
      </c>
      <c r="B1073" s="118">
        <v>0.78015243753082575</v>
      </c>
      <c r="C1073" s="118">
        <v>0.76741023913973372</v>
      </c>
      <c r="D1073" s="118">
        <v>0.6275717361892803</v>
      </c>
      <c r="E1073" s="118">
        <v>0.79849572143144987</v>
      </c>
      <c r="F1073" s="118">
        <v>0.60639811261265919</v>
      </c>
      <c r="G1073" s="118">
        <v>0.55048659212127715</v>
      </c>
      <c r="H1073" s="118">
        <v>0.46826762101413255</v>
      </c>
      <c r="I1073" s="118">
        <v>0.53939318698285832</v>
      </c>
      <c r="J1073" s="118">
        <v>0.69014714981235126</v>
      </c>
      <c r="K1073" s="48">
        <v>0.12695936213324743</v>
      </c>
      <c r="M1073" s="41">
        <v>71</v>
      </c>
      <c r="N1073" s="118" cm="1">
        <f t="array" ref="N1073:W1073">(TRANSPOSE(MMULT(幕後結果!$AB$37:$AK$46, TRANSPOSE(N72:W72))))</f>
        <v>-0.81716584757703026</v>
      </c>
      <c r="O1073" s="118">
        <v>-0.15613635583766078</v>
      </c>
      <c r="P1073" s="118">
        <v>-0.75018605171039132</v>
      </c>
      <c r="Q1073" s="118">
        <v>0.40761824905741328</v>
      </c>
      <c r="R1073" s="118">
        <v>0.96108688735855452</v>
      </c>
      <c r="S1073" s="118">
        <v>0.65293806100431051</v>
      </c>
      <c r="T1073" s="118">
        <v>-0.4908659975978612</v>
      </c>
      <c r="U1073" s="118">
        <v>0.6420147473104818</v>
      </c>
      <c r="V1073" s="118">
        <v>1.1711010846340566</v>
      </c>
      <c r="W1073" s="40">
        <v>-0.22786757774497729</v>
      </c>
    </row>
    <row r="1074" spans="1:23" ht="19">
      <c r="A1074" s="85">
        <v>72</v>
      </c>
      <c r="B1074" s="118">
        <v>0.13634761567242837</v>
      </c>
      <c r="C1074" s="118">
        <v>0.64420667354432237</v>
      </c>
      <c r="D1074" s="118">
        <v>0.50030785419648582</v>
      </c>
      <c r="E1074" s="118">
        <v>0.52812826847023064</v>
      </c>
      <c r="F1074" s="118">
        <v>0.9213782249057465</v>
      </c>
      <c r="G1074" s="118">
        <v>0.47346405455514939</v>
      </c>
      <c r="H1074" s="118">
        <v>0.57703195332928892</v>
      </c>
      <c r="I1074" s="118">
        <v>0.89221531122249953</v>
      </c>
      <c r="J1074" s="118">
        <v>4.2334051276422535E-2</v>
      </c>
      <c r="K1074" s="48">
        <v>0.49317236503515449</v>
      </c>
      <c r="M1074" s="41">
        <v>72</v>
      </c>
      <c r="N1074" s="118" cm="1">
        <f t="array" ref="N1074:W1074">(TRANSPOSE(MMULT(幕後結果!$AB$37:$AK$46, TRANSPOSE(N73:W73))))</f>
        <v>0.45339202068628209</v>
      </c>
      <c r="O1074" s="118">
        <v>0.80424856655583665</v>
      </c>
      <c r="P1074" s="118">
        <v>-0.39877153312619618</v>
      </c>
      <c r="Q1074" s="118">
        <v>-0.56794009165223669</v>
      </c>
      <c r="R1074" s="118">
        <v>-0.10593939726204027</v>
      </c>
      <c r="S1074" s="118">
        <v>0.10845922736427394</v>
      </c>
      <c r="T1074" s="118">
        <v>-0.60342609690760507</v>
      </c>
      <c r="U1074" s="118">
        <v>-4.033550120090465E-2</v>
      </c>
      <c r="V1074" s="118">
        <v>2.438159095566593</v>
      </c>
      <c r="W1074" s="40">
        <v>1.2404825686582885</v>
      </c>
    </row>
    <row r="1075" spans="1:23" ht="19">
      <c r="A1075" s="85">
        <v>73</v>
      </c>
      <c r="B1075" s="118">
        <v>9.6701634995596919E-2</v>
      </c>
      <c r="C1075" s="118">
        <v>0.72732366434210638</v>
      </c>
      <c r="D1075" s="118">
        <v>0.54934585168652728</v>
      </c>
      <c r="E1075" s="118">
        <v>0.48979666342963135</v>
      </c>
      <c r="F1075" s="118">
        <v>0.96590313673702521</v>
      </c>
      <c r="G1075" s="118">
        <v>0.46716689565860037</v>
      </c>
      <c r="H1075" s="118">
        <v>0.8660402103733631</v>
      </c>
      <c r="I1075" s="118">
        <v>0.90098738582107707</v>
      </c>
      <c r="J1075" s="118">
        <v>0.11093053512242079</v>
      </c>
      <c r="K1075" s="48">
        <v>0.8686952862279822</v>
      </c>
      <c r="M1075" s="41">
        <v>73</v>
      </c>
      <c r="N1075" s="118" cm="1">
        <f t="array" ref="N1075:W1075">(TRANSPOSE(MMULT(幕後結果!$AB$37:$AK$46, TRANSPOSE(N74:W74))))</f>
        <v>2.9167366361461347</v>
      </c>
      <c r="O1075" s="118">
        <v>0.18337659932138392</v>
      </c>
      <c r="P1075" s="118">
        <v>-0.54090431571767295</v>
      </c>
      <c r="Q1075" s="118">
        <v>-0.17197979659424339</v>
      </c>
      <c r="R1075" s="118">
        <v>-0.34538695527023444</v>
      </c>
      <c r="S1075" s="118">
        <v>-0.22720364746402688</v>
      </c>
      <c r="T1075" s="118">
        <v>0.5901426616147909</v>
      </c>
      <c r="U1075" s="118">
        <v>1.7308439772820967</v>
      </c>
      <c r="V1075" s="118">
        <v>0.16148139123181005</v>
      </c>
      <c r="W1075" s="40">
        <v>1.434966841288414</v>
      </c>
    </row>
    <row r="1076" spans="1:23" ht="19">
      <c r="A1076" s="85">
        <v>74</v>
      </c>
      <c r="B1076" s="118">
        <v>0.79044876811854636</v>
      </c>
      <c r="C1076" s="118">
        <v>0.57974578181083425</v>
      </c>
      <c r="D1076" s="118">
        <v>0.4893283118367322</v>
      </c>
      <c r="E1076" s="118">
        <v>0.88408891231293785</v>
      </c>
      <c r="F1076" s="118">
        <v>0.26335071447949843</v>
      </c>
      <c r="G1076" s="118">
        <v>0.93174914198366365</v>
      </c>
      <c r="H1076" s="118">
        <v>0.90243040214600545</v>
      </c>
      <c r="I1076" s="118">
        <v>0.54306004294515331</v>
      </c>
      <c r="J1076" s="118">
        <v>0.81466471853450972</v>
      </c>
      <c r="K1076" s="48">
        <v>0.89173300833817737</v>
      </c>
      <c r="M1076" s="41">
        <v>74</v>
      </c>
      <c r="N1076" s="118" cm="1">
        <f t="array" ref="N1076:W1076">(TRANSPOSE(MMULT(幕後結果!$AB$37:$AK$46, TRANSPOSE(N75:W75))))</f>
        <v>0.97834649742563773</v>
      </c>
      <c r="O1076" s="118">
        <v>0.55216181240958362</v>
      </c>
      <c r="P1076" s="118">
        <v>-0.1280018116850451</v>
      </c>
      <c r="Q1076" s="118">
        <v>0.15542073736456119</v>
      </c>
      <c r="R1076" s="118">
        <v>-5.688686958617592E-2</v>
      </c>
      <c r="S1076" s="118">
        <v>0.24561075572351951</v>
      </c>
      <c r="T1076" s="118">
        <v>5.7257581927545306E-2</v>
      </c>
      <c r="U1076" s="118">
        <v>0.19737429348269378</v>
      </c>
      <c r="V1076" s="118">
        <v>0.10835273211499991</v>
      </c>
      <c r="W1076" s="40">
        <v>-0.37509150106003919</v>
      </c>
    </row>
    <row r="1077" spans="1:23" ht="19">
      <c r="A1077" s="85">
        <v>75</v>
      </c>
      <c r="B1077" s="118">
        <v>0.38935437476590806</v>
      </c>
      <c r="C1077" s="118">
        <v>0.87661498149447437</v>
      </c>
      <c r="D1077" s="118">
        <v>2.7647415308590384E-2</v>
      </c>
      <c r="E1077" s="118">
        <v>0.58747878822252231</v>
      </c>
      <c r="F1077" s="118">
        <v>0.66619295269755785</v>
      </c>
      <c r="G1077" s="118">
        <v>0.13957566704737334</v>
      </c>
      <c r="H1077" s="118">
        <v>0.40294980232526867</v>
      </c>
      <c r="I1077" s="118">
        <v>0.69470845899080969</v>
      </c>
      <c r="J1077" s="118">
        <v>0.75997561549922921</v>
      </c>
      <c r="K1077" s="48">
        <v>0.45386163169896765</v>
      </c>
      <c r="M1077" s="41">
        <v>75</v>
      </c>
      <c r="N1077" s="118" cm="1">
        <f t="array" ref="N1077:W1077">(TRANSPOSE(MMULT(幕後結果!$AB$37:$AK$46, TRANSPOSE(N76:W76))))</f>
        <v>0.57403929237296947</v>
      </c>
      <c r="O1077" s="118">
        <v>1.3303584584778929</v>
      </c>
      <c r="P1077" s="118">
        <v>-0.47737565116790992</v>
      </c>
      <c r="Q1077" s="118">
        <v>0.56251944740780824</v>
      </c>
      <c r="R1077" s="118">
        <v>-0.48158533441814694</v>
      </c>
      <c r="S1077" s="118">
        <v>-1.5069301231031575</v>
      </c>
      <c r="T1077" s="118">
        <v>1.1115213318962867</v>
      </c>
      <c r="U1077" s="118">
        <v>0.2229711348590297</v>
      </c>
      <c r="V1077" s="118">
        <v>8.3152318979440976E-2</v>
      </c>
      <c r="W1077" s="40">
        <v>0.66752388239939864</v>
      </c>
    </row>
    <row r="1078" spans="1:23" ht="19">
      <c r="A1078" s="85">
        <v>76</v>
      </c>
      <c r="B1078" s="118">
        <v>0.24238318358787758</v>
      </c>
      <c r="C1078" s="118">
        <v>0.54863352757385608</v>
      </c>
      <c r="D1078" s="118">
        <v>0.22794043270935549</v>
      </c>
      <c r="E1078" s="118">
        <v>0.47893403079940478</v>
      </c>
      <c r="F1078" s="118">
        <v>0.2713163253928399</v>
      </c>
      <c r="G1078" s="118">
        <v>0.14739515716902574</v>
      </c>
      <c r="H1078" s="118">
        <v>5.793325059313803E-2</v>
      </c>
      <c r="I1078" s="118">
        <v>0.93003735295776768</v>
      </c>
      <c r="J1078" s="118">
        <v>0.86327774489345455</v>
      </c>
      <c r="K1078" s="48">
        <v>0.77772948399429298</v>
      </c>
      <c r="M1078" s="41">
        <v>76</v>
      </c>
      <c r="N1078" s="118" cm="1">
        <f t="array" ref="N1078:W1078">(TRANSPOSE(MMULT(幕後結果!$AB$37:$AK$46, TRANSPOSE(N77:W77))))</f>
        <v>-1.4274096369058578</v>
      </c>
      <c r="O1078" s="118">
        <v>0.57793239396915208</v>
      </c>
      <c r="P1078" s="118">
        <v>9.2154754110963411E-2</v>
      </c>
      <c r="Q1078" s="118">
        <v>-0.43513064095840503</v>
      </c>
      <c r="R1078" s="118">
        <v>0.32685113080235495</v>
      </c>
      <c r="S1078" s="118">
        <v>-1.212940106240141</v>
      </c>
      <c r="T1078" s="118">
        <v>0.29901324678358843</v>
      </c>
      <c r="U1078" s="118">
        <v>-0.80193700170873161</v>
      </c>
      <c r="V1078" s="118">
        <v>0.16582973836072229</v>
      </c>
      <c r="W1078" s="40">
        <v>0.54373722987097017</v>
      </c>
    </row>
    <row r="1079" spans="1:23" ht="19">
      <c r="A1079" s="85">
        <v>77</v>
      </c>
      <c r="B1079" s="118">
        <v>0.6353829954311192</v>
      </c>
      <c r="C1079" s="118">
        <v>0.29238944270014522</v>
      </c>
      <c r="D1079" s="118">
        <v>0.41679436500915878</v>
      </c>
      <c r="E1079" s="118">
        <v>0.76555689775950531</v>
      </c>
      <c r="F1079" s="118">
        <v>8.7830273587659713E-2</v>
      </c>
      <c r="G1079" s="118">
        <v>0.77960464387982453</v>
      </c>
      <c r="H1079" s="118">
        <v>0.72230683321524092</v>
      </c>
      <c r="I1079" s="118">
        <v>0.23224528688505619</v>
      </c>
      <c r="J1079" s="118">
        <v>0.28257390293119578</v>
      </c>
      <c r="K1079" s="48">
        <v>0.59347305843090603</v>
      </c>
      <c r="M1079" s="41">
        <v>77</v>
      </c>
      <c r="N1079" s="118" cm="1">
        <f t="array" ref="N1079:W1079">(TRANSPOSE(MMULT(幕後結果!$AB$37:$AK$46, TRANSPOSE(N78:W78))))</f>
        <v>-0.77470579092004954</v>
      </c>
      <c r="O1079" s="118">
        <v>0.68196497702554926</v>
      </c>
      <c r="P1079" s="118">
        <v>-0.12816913254798429</v>
      </c>
      <c r="Q1079" s="118">
        <v>0.99109155537630922</v>
      </c>
      <c r="R1079" s="118">
        <v>-0.47112730540974534</v>
      </c>
      <c r="S1079" s="118">
        <v>-1.3241984937141771</v>
      </c>
      <c r="T1079" s="118">
        <v>-0.51933271167034512</v>
      </c>
      <c r="U1079" s="118">
        <v>-1.8233834675343732</v>
      </c>
      <c r="V1079" s="118">
        <v>0.66997693163686489</v>
      </c>
      <c r="W1079" s="40">
        <v>-0.12745149096394726</v>
      </c>
    </row>
    <row r="1080" spans="1:23" ht="19">
      <c r="A1080" s="85">
        <v>78</v>
      </c>
      <c r="B1080" s="118">
        <v>0.15379346809915506</v>
      </c>
      <c r="C1080" s="118">
        <v>0.56056520824022482</v>
      </c>
      <c r="D1080" s="118">
        <v>0.86879202602149563</v>
      </c>
      <c r="E1080" s="118">
        <v>0.78561761370708116</v>
      </c>
      <c r="F1080" s="118">
        <v>0.95427124744251657</v>
      </c>
      <c r="G1080" s="118">
        <v>0.38499603495456336</v>
      </c>
      <c r="H1080" s="118">
        <v>0.45527483983423389</v>
      </c>
      <c r="I1080" s="118">
        <v>0.91477460828746415</v>
      </c>
      <c r="J1080" s="118">
        <v>0.23921385195069611</v>
      </c>
      <c r="K1080" s="48">
        <v>0.88629548731740804</v>
      </c>
      <c r="M1080" s="41">
        <v>78</v>
      </c>
      <c r="N1080" s="118" cm="1">
        <f t="array" ref="N1080:W1080">(TRANSPOSE(MMULT(幕後結果!$AB$37:$AK$46, TRANSPOSE(N79:W79))))</f>
        <v>1.2957754024193484</v>
      </c>
      <c r="O1080" s="118">
        <v>0.76956213347131563</v>
      </c>
      <c r="P1080" s="118">
        <v>-0.32983670524559738</v>
      </c>
      <c r="Q1080" s="118">
        <v>-1.0467220067327199</v>
      </c>
      <c r="R1080" s="118">
        <v>0.93550144043763306</v>
      </c>
      <c r="S1080" s="118">
        <v>0.12710834715228253</v>
      </c>
      <c r="T1080" s="118">
        <v>0.48647192166880376</v>
      </c>
      <c r="U1080" s="118">
        <v>1.2704520661654293</v>
      </c>
      <c r="V1080" s="118">
        <v>0.25225439780378972</v>
      </c>
      <c r="W1080" s="40">
        <v>2.0020503271377117</v>
      </c>
    </row>
    <row r="1081" spans="1:23" ht="19">
      <c r="A1081" s="85">
        <v>79</v>
      </c>
      <c r="B1081" s="118">
        <v>0.13472090341730381</v>
      </c>
      <c r="C1081" s="118">
        <v>0.48272860475517931</v>
      </c>
      <c r="D1081" s="118">
        <v>0.28490014275379694</v>
      </c>
      <c r="E1081" s="118">
        <v>0.30452201994833006</v>
      </c>
      <c r="F1081" s="118">
        <v>0.43109007702599333</v>
      </c>
      <c r="G1081" s="118">
        <v>1.4452107947723114E-2</v>
      </c>
      <c r="H1081" s="118">
        <v>0.64963461142262502</v>
      </c>
      <c r="I1081" s="118">
        <v>0.14066946112621248</v>
      </c>
      <c r="J1081" s="118">
        <v>0.88138871962721255</v>
      </c>
      <c r="K1081" s="48">
        <v>5.195754200965963E-2</v>
      </c>
      <c r="M1081" s="41">
        <v>79</v>
      </c>
      <c r="N1081" s="118" cm="1">
        <f t="array" ref="N1081:W1081">(TRANSPOSE(MMULT(幕後結果!$AB$37:$AK$46, TRANSPOSE(N80:W80))))</f>
        <v>0.42580475885547464</v>
      </c>
      <c r="O1081" s="118">
        <v>-1.2125922830735709</v>
      </c>
      <c r="P1081" s="118">
        <v>-0.85656371945361065</v>
      </c>
      <c r="Q1081" s="118">
        <v>-2.4612879794078695</v>
      </c>
      <c r="R1081" s="118">
        <v>-0.28588619910572161</v>
      </c>
      <c r="S1081" s="118">
        <v>-1.3299811410815003</v>
      </c>
      <c r="T1081" s="118">
        <v>1.1286284687819197</v>
      </c>
      <c r="U1081" s="118">
        <v>0.13918990577000501</v>
      </c>
      <c r="V1081" s="118">
        <v>-0.23061953511238162</v>
      </c>
      <c r="W1081" s="40">
        <v>0.57804859613424564</v>
      </c>
    </row>
    <row r="1082" spans="1:23" ht="19">
      <c r="A1082" s="85">
        <v>80</v>
      </c>
      <c r="B1082" s="118">
        <v>0.91363088429112072</v>
      </c>
      <c r="C1082" s="118">
        <v>0.57080510297279385</v>
      </c>
      <c r="D1082" s="118">
        <v>0.64303466652892438</v>
      </c>
      <c r="E1082" s="118">
        <v>0.37383546125250544</v>
      </c>
      <c r="F1082" s="118">
        <v>0.21563673830107288</v>
      </c>
      <c r="G1082" s="118">
        <v>0.89965141242095403</v>
      </c>
      <c r="H1082" s="118">
        <v>0.29680246111225239</v>
      </c>
      <c r="I1082" s="118">
        <v>0.99571415372922289</v>
      </c>
      <c r="J1082" s="118">
        <v>0.50508772293626714</v>
      </c>
      <c r="K1082" s="48">
        <v>9.203013596208276E-2</v>
      </c>
      <c r="M1082" s="41">
        <v>80</v>
      </c>
      <c r="N1082" s="118" cm="1">
        <f t="array" ref="N1082:W1082">(TRANSPOSE(MMULT(幕後結果!$AB$37:$AK$46, TRANSPOSE(N81:W81))))</f>
        <v>0.11829332362682872</v>
      </c>
      <c r="O1082" s="118">
        <v>-1.2588077679708194</v>
      </c>
      <c r="P1082" s="118">
        <v>-0.24949653251814505</v>
      </c>
      <c r="Q1082" s="118">
        <v>-0.29509858411819773</v>
      </c>
      <c r="R1082" s="118">
        <v>-0.71942090912139312</v>
      </c>
      <c r="S1082" s="118">
        <v>-1.4158087081378001E-2</v>
      </c>
      <c r="T1082" s="118">
        <v>1.2786640798041213</v>
      </c>
      <c r="U1082" s="118">
        <v>-0.41980426122175168</v>
      </c>
      <c r="V1082" s="118">
        <v>-1.9875872046127085</v>
      </c>
      <c r="W1082" s="40">
        <v>-1.5690947042558152</v>
      </c>
    </row>
    <row r="1083" spans="1:23" ht="19">
      <c r="A1083" s="85">
        <v>81</v>
      </c>
      <c r="B1083" s="118">
        <v>0.38865435207207399</v>
      </c>
      <c r="C1083" s="118">
        <v>0.69981850979422178</v>
      </c>
      <c r="D1083" s="118">
        <v>0.49485986252905745</v>
      </c>
      <c r="E1083" s="118">
        <v>0.72509618663920672</v>
      </c>
      <c r="F1083" s="118">
        <v>6.4187085274306721E-2</v>
      </c>
      <c r="G1083" s="118">
        <v>0.9364667088272538</v>
      </c>
      <c r="H1083" s="118">
        <v>0.90401586901637465</v>
      </c>
      <c r="I1083" s="118">
        <v>0.47630310748780347</v>
      </c>
      <c r="J1083" s="118">
        <v>0.80530508812531876</v>
      </c>
      <c r="K1083" s="48">
        <v>0.60741189036785337</v>
      </c>
      <c r="M1083" s="41">
        <v>81</v>
      </c>
      <c r="N1083" s="118" cm="1">
        <f t="array" ref="N1083:W1083">(TRANSPOSE(MMULT(幕後結果!$AB$37:$AK$46, TRANSPOSE(N82:W82))))</f>
        <v>1.4119181206221283</v>
      </c>
      <c r="O1083" s="118">
        <v>-1.0118739223310689</v>
      </c>
      <c r="P1083" s="118">
        <v>-0.75123634201031275</v>
      </c>
      <c r="Q1083" s="118">
        <v>1.1364878895570931</v>
      </c>
      <c r="R1083" s="118">
        <v>-0.15531823992708077</v>
      </c>
      <c r="S1083" s="118">
        <v>0.87112802614791818</v>
      </c>
      <c r="T1083" s="118">
        <v>-9.6161071239209167E-2</v>
      </c>
      <c r="U1083" s="118">
        <v>0.65225360066388827</v>
      </c>
      <c r="V1083" s="118">
        <v>-1.3698586621639497</v>
      </c>
      <c r="W1083" s="40">
        <v>0.26434771740559682</v>
      </c>
    </row>
    <row r="1084" spans="1:23" ht="19">
      <c r="A1084" s="85">
        <v>82</v>
      </c>
      <c r="B1084" s="118">
        <v>0.86200864112194764</v>
      </c>
      <c r="C1084" s="118">
        <v>0.76497737148172251</v>
      </c>
      <c r="D1084" s="118">
        <v>0.47595124889428897</v>
      </c>
      <c r="E1084" s="118">
        <v>0.25078661569326854</v>
      </c>
      <c r="F1084" s="118">
        <v>0.88663567875173022</v>
      </c>
      <c r="G1084" s="118">
        <v>0.18182723283857416</v>
      </c>
      <c r="H1084" s="118">
        <v>0.16539447083340875</v>
      </c>
      <c r="I1084" s="118">
        <v>0.13778924173429585</v>
      </c>
      <c r="J1084" s="118">
        <v>0.98038414861477441</v>
      </c>
      <c r="K1084" s="48">
        <v>6.4287656209019328E-2</v>
      </c>
      <c r="M1084" s="41">
        <v>82</v>
      </c>
      <c r="N1084" s="118" cm="1">
        <f t="array" ref="N1084:W1084">(TRANSPOSE(MMULT(幕後結果!$AB$37:$AK$46, TRANSPOSE(N83:W83))))</f>
        <v>-2.0209579191347475</v>
      </c>
      <c r="O1084" s="118">
        <v>-0.28495880363034409</v>
      </c>
      <c r="P1084" s="118">
        <v>-0.34149446443996068</v>
      </c>
      <c r="Q1084" s="118">
        <v>-0.81324041292345894</v>
      </c>
      <c r="R1084" s="118">
        <v>2.4444873214188374</v>
      </c>
      <c r="S1084" s="118">
        <v>-1.4661335066624899</v>
      </c>
      <c r="T1084" s="118">
        <v>-2.1683949576114823</v>
      </c>
      <c r="U1084" s="118">
        <v>-1.7291169996404685</v>
      </c>
      <c r="V1084" s="118">
        <v>-0.54061712874606449</v>
      </c>
      <c r="W1084" s="40">
        <v>-1.8214584897206061</v>
      </c>
    </row>
    <row r="1085" spans="1:23" ht="19">
      <c r="A1085" s="85">
        <v>83</v>
      </c>
      <c r="B1085" s="118">
        <v>0.5681159711362882</v>
      </c>
      <c r="C1085" s="118">
        <v>0.15559212967998981</v>
      </c>
      <c r="D1085" s="118">
        <v>0.93668621139006847</v>
      </c>
      <c r="E1085" s="118">
        <v>0.858375433980058</v>
      </c>
      <c r="F1085" s="118">
        <v>0.91262166486562779</v>
      </c>
      <c r="G1085" s="118">
        <v>0.67038402270619124</v>
      </c>
      <c r="H1085" s="118">
        <v>0.26146871496677804</v>
      </c>
      <c r="I1085" s="118">
        <v>0.35415452378143097</v>
      </c>
      <c r="J1085" s="118">
        <v>0.44908548108510882</v>
      </c>
      <c r="K1085" s="48">
        <v>0.63200487230302405</v>
      </c>
      <c r="M1085" s="41">
        <v>83</v>
      </c>
      <c r="N1085" s="118" cm="1">
        <f t="array" ref="N1085:W1085">(TRANSPOSE(MMULT(幕後結果!$AB$37:$AK$46, TRANSPOSE(N84:W84))))</f>
        <v>-1.0883125662423938</v>
      </c>
      <c r="O1085" s="118">
        <v>1.1918100992823943</v>
      </c>
      <c r="P1085" s="118">
        <v>0.86364144840515067</v>
      </c>
      <c r="Q1085" s="118">
        <v>0.66463404013037697</v>
      </c>
      <c r="R1085" s="118">
        <v>2.3236095129186389</v>
      </c>
      <c r="S1085" s="118">
        <v>0.15028390327258356</v>
      </c>
      <c r="T1085" s="118">
        <v>0.26433210145737474</v>
      </c>
      <c r="U1085" s="118">
        <v>-0.95197797683955465</v>
      </c>
      <c r="V1085" s="118">
        <v>0.18507128092885644</v>
      </c>
      <c r="W1085" s="40">
        <v>-0.11500328482950911</v>
      </c>
    </row>
    <row r="1086" spans="1:23" ht="19">
      <c r="A1086" s="85">
        <v>84</v>
      </c>
      <c r="B1086" s="118">
        <v>4.6056044202265278E-2</v>
      </c>
      <c r="C1086" s="118">
        <v>0.48178909969171579</v>
      </c>
      <c r="D1086" s="118">
        <v>0.26044755268955511</v>
      </c>
      <c r="E1086" s="118">
        <v>5.935609927977703E-3</v>
      </c>
      <c r="F1086" s="118">
        <v>0.12422636174143609</v>
      </c>
      <c r="G1086" s="118">
        <v>0.21635742019973558</v>
      </c>
      <c r="H1086" s="118">
        <v>8.2839009070678538E-2</v>
      </c>
      <c r="I1086" s="118">
        <v>0.46473351555293219</v>
      </c>
      <c r="J1086" s="118">
        <v>0.10632409145100996</v>
      </c>
      <c r="K1086" s="48">
        <v>0.81659160307199441</v>
      </c>
      <c r="M1086" s="41">
        <v>84</v>
      </c>
      <c r="N1086" s="118" cm="1">
        <f t="array" ref="N1086:W1086">(TRANSPOSE(MMULT(幕後結果!$AB$37:$AK$46, TRANSPOSE(N85:W85))))</f>
        <v>0.39689073917189455</v>
      </c>
      <c r="O1086" s="118">
        <v>-0.12631055069816302</v>
      </c>
      <c r="P1086" s="118">
        <v>1.5650990742068556</v>
      </c>
      <c r="Q1086" s="118">
        <v>0.35890179077332274</v>
      </c>
      <c r="R1086" s="118">
        <v>2.4198598616585811</v>
      </c>
      <c r="S1086" s="118">
        <v>-0.51107280098828689</v>
      </c>
      <c r="T1086" s="118">
        <v>0.33053210564986574</v>
      </c>
      <c r="U1086" s="118">
        <v>-0.48924522854221947</v>
      </c>
      <c r="V1086" s="118">
        <v>0.51879810176331009</v>
      </c>
      <c r="W1086" s="40">
        <v>1.2543054629082884</v>
      </c>
    </row>
    <row r="1087" spans="1:23" ht="19">
      <c r="A1087" s="85">
        <v>85</v>
      </c>
      <c r="B1087" s="118">
        <v>0.73781437183068643</v>
      </c>
      <c r="C1087" s="118">
        <v>6.9766632690899666E-3</v>
      </c>
      <c r="D1087" s="118">
        <v>0.42365866963550847</v>
      </c>
      <c r="E1087" s="118">
        <v>0.15896415885473303</v>
      </c>
      <c r="F1087" s="118">
        <v>4.9875543271341582E-2</v>
      </c>
      <c r="G1087" s="118">
        <v>0.61044832233951363</v>
      </c>
      <c r="H1087" s="118">
        <v>0.18269221966748894</v>
      </c>
      <c r="I1087" s="118">
        <v>0.88301516630138033</v>
      </c>
      <c r="J1087" s="118">
        <v>0.27364878941545712</v>
      </c>
      <c r="K1087" s="48">
        <v>0.89832533197241093</v>
      </c>
      <c r="M1087" s="41">
        <v>85</v>
      </c>
      <c r="N1087" s="118" cm="1">
        <f t="array" ref="N1087:W1087">(TRANSPOSE(MMULT(幕後結果!$AB$37:$AK$46, TRANSPOSE(N86:W86))))</f>
        <v>-0.60129881110935013</v>
      </c>
      <c r="O1087" s="118">
        <v>2.6039702567703884</v>
      </c>
      <c r="P1087" s="118">
        <v>2.4558899199849563E-2</v>
      </c>
      <c r="Q1087" s="118">
        <v>0.67835345439577877</v>
      </c>
      <c r="R1087" s="118">
        <v>-0.12842135266274113</v>
      </c>
      <c r="S1087" s="118">
        <v>0.31192414082803083</v>
      </c>
      <c r="T1087" s="118">
        <v>-1.2714823210413333</v>
      </c>
      <c r="U1087" s="118">
        <v>-0.15940231478103356</v>
      </c>
      <c r="V1087" s="118">
        <v>1.2847837550646681</v>
      </c>
      <c r="W1087" s="40">
        <v>-2.3713024456209514E-2</v>
      </c>
    </row>
    <row r="1088" spans="1:23" ht="19">
      <c r="A1088" s="85">
        <v>86</v>
      </c>
      <c r="B1088" s="118">
        <v>0.3475064447664411</v>
      </c>
      <c r="C1088" s="118">
        <v>0.42781014149571028</v>
      </c>
      <c r="D1088" s="118">
        <v>4.1531327276117302E-2</v>
      </c>
      <c r="E1088" s="118">
        <v>0.37318458547384403</v>
      </c>
      <c r="F1088" s="118">
        <v>0.80083941531644687</v>
      </c>
      <c r="G1088" s="118">
        <v>0.36770934487113083</v>
      </c>
      <c r="H1088" s="118">
        <v>6.453079311506138E-2</v>
      </c>
      <c r="I1088" s="118">
        <v>0.74915641953241452</v>
      </c>
      <c r="J1088" s="118">
        <v>0.56662044735870043</v>
      </c>
      <c r="K1088" s="48">
        <v>0.96888650760345896</v>
      </c>
      <c r="M1088" s="41">
        <v>86</v>
      </c>
      <c r="N1088" s="118" cm="1">
        <f t="array" ref="N1088:W1088">(TRANSPOSE(MMULT(幕後結果!$AB$37:$AK$46, TRANSPOSE(N87:W87))))</f>
        <v>0.42925597191455389</v>
      </c>
      <c r="O1088" s="118">
        <v>1.4202961055445691</v>
      </c>
      <c r="P1088" s="118">
        <v>0.70910132635533851</v>
      </c>
      <c r="Q1088" s="118">
        <v>0.19203653880056254</v>
      </c>
      <c r="R1088" s="118">
        <v>-0.96514514846208155</v>
      </c>
      <c r="S1088" s="118">
        <v>0.36777652039128739</v>
      </c>
      <c r="T1088" s="118">
        <v>1.0672512859947567</v>
      </c>
      <c r="U1088" s="118">
        <v>0.88058058939441686</v>
      </c>
      <c r="V1088" s="118">
        <v>0.90650075260969531</v>
      </c>
      <c r="W1088" s="40">
        <v>-0.94861854978241666</v>
      </c>
    </row>
    <row r="1089" spans="1:23" ht="19">
      <c r="A1089" s="85">
        <v>87</v>
      </c>
      <c r="B1089" s="118">
        <v>0.84064409712985233</v>
      </c>
      <c r="C1089" s="118">
        <v>1.2628146874556823E-2</v>
      </c>
      <c r="D1089" s="118">
        <v>0.15943606618245143</v>
      </c>
      <c r="E1089" s="118">
        <v>0.11005415144836084</v>
      </c>
      <c r="F1089" s="118">
        <v>6.3948569328716065E-2</v>
      </c>
      <c r="G1089" s="118">
        <v>0.25358535877905353</v>
      </c>
      <c r="H1089" s="118">
        <v>0.6053792713906363</v>
      </c>
      <c r="I1089" s="118">
        <v>0.55951109963708778</v>
      </c>
      <c r="J1089" s="118">
        <v>0.48611877010286486</v>
      </c>
      <c r="K1089" s="48">
        <v>0.31903565402205736</v>
      </c>
      <c r="M1089" s="41">
        <v>87</v>
      </c>
      <c r="N1089" s="118" cm="1">
        <f t="array" ref="N1089:W1089">(TRANSPOSE(MMULT(幕後結果!$AB$37:$AK$46, TRANSPOSE(N88:W88))))</f>
        <v>1.0785943799492892</v>
      </c>
      <c r="O1089" s="118">
        <v>1.3426041882473851E-2</v>
      </c>
      <c r="P1089" s="118">
        <v>0.59254683588605683</v>
      </c>
      <c r="Q1089" s="118">
        <v>-0.42264323203577614</v>
      </c>
      <c r="R1089" s="118">
        <v>2.297497938504768</v>
      </c>
      <c r="S1089" s="118">
        <v>0.78891907472355371</v>
      </c>
      <c r="T1089" s="118">
        <v>-0.46965336381099754</v>
      </c>
      <c r="U1089" s="118">
        <v>1.2524933297596226</v>
      </c>
      <c r="V1089" s="118">
        <v>0.61980879271759282</v>
      </c>
      <c r="W1089" s="40">
        <v>0.53785886491701529</v>
      </c>
    </row>
    <row r="1090" spans="1:23" ht="19">
      <c r="A1090" s="85">
        <v>88</v>
      </c>
      <c r="B1090" s="118">
        <v>0.82017119366304292</v>
      </c>
      <c r="C1090" s="118">
        <v>0.92082628724923099</v>
      </c>
      <c r="D1090" s="118">
        <v>0.31664540408984987</v>
      </c>
      <c r="E1090" s="118">
        <v>0.58390978663837334</v>
      </c>
      <c r="F1090" s="118">
        <v>0.41807101155318493</v>
      </c>
      <c r="G1090" s="118">
        <v>0.59590707257723774</v>
      </c>
      <c r="H1090" s="118">
        <v>0.56667913205314746</v>
      </c>
      <c r="I1090" s="118">
        <v>0.28719818111318429</v>
      </c>
      <c r="J1090" s="118">
        <v>0.85200713325321287</v>
      </c>
      <c r="K1090" s="48">
        <v>0.41132586242244473</v>
      </c>
      <c r="M1090" s="41">
        <v>88</v>
      </c>
      <c r="N1090" s="118" cm="1">
        <f t="array" ref="N1090:W1090">(TRANSPOSE(MMULT(幕後結果!$AB$37:$AK$46, TRANSPOSE(N89:W89))))</f>
        <v>-2.2039445168643113</v>
      </c>
      <c r="O1090" s="118">
        <v>0.67655705248737263</v>
      </c>
      <c r="P1090" s="118">
        <v>-0.31274423207922375</v>
      </c>
      <c r="Q1090" s="118">
        <v>8.6193519414156927E-3</v>
      </c>
      <c r="R1090" s="118">
        <v>-1.9546141528528962</v>
      </c>
      <c r="S1090" s="118">
        <v>-0.49632565825677027</v>
      </c>
      <c r="T1090" s="118">
        <v>-1.2230880048279094</v>
      </c>
      <c r="U1090" s="118">
        <v>-1.9676688257549599</v>
      </c>
      <c r="V1090" s="118">
        <v>0.37835307153414721</v>
      </c>
      <c r="W1090" s="40">
        <v>-1.2793291932626196</v>
      </c>
    </row>
    <row r="1091" spans="1:23" ht="19">
      <c r="A1091" s="85">
        <v>89</v>
      </c>
      <c r="B1091" s="118">
        <v>0.41900719049914259</v>
      </c>
      <c r="C1091" s="118">
        <v>0.5064307405219366</v>
      </c>
      <c r="D1091" s="118">
        <v>1.6702850850919715E-2</v>
      </c>
      <c r="E1091" s="118">
        <v>0.48492883378438312</v>
      </c>
      <c r="F1091" s="118">
        <v>0.12856828257250075</v>
      </c>
      <c r="G1091" s="118">
        <v>0.3783999082823295</v>
      </c>
      <c r="H1091" s="118">
        <v>0.9004813529486464</v>
      </c>
      <c r="I1091" s="118">
        <v>0.17681877628370612</v>
      </c>
      <c r="J1091" s="118">
        <v>0.97651638879057034</v>
      </c>
      <c r="K1091" s="48">
        <v>0.37405597218192321</v>
      </c>
      <c r="M1091" s="41">
        <v>89</v>
      </c>
      <c r="N1091" s="118" cm="1">
        <f t="array" ref="N1091:W1091">(TRANSPOSE(MMULT(幕後結果!$AB$37:$AK$46, TRANSPOSE(N90:W90))))</f>
        <v>1.5522486086332159</v>
      </c>
      <c r="O1091" s="118">
        <v>1.4429404150412717</v>
      </c>
      <c r="P1091" s="118">
        <v>1.2332100449761434</v>
      </c>
      <c r="Q1091" s="118">
        <v>0.58834480570497272</v>
      </c>
      <c r="R1091" s="118">
        <v>0.19223471409454587</v>
      </c>
      <c r="S1091" s="118">
        <v>0.41197068888515681</v>
      </c>
      <c r="T1091" s="118">
        <v>-1.1934954920800922</v>
      </c>
      <c r="U1091" s="118">
        <v>1.2588113036202018</v>
      </c>
      <c r="V1091" s="118">
        <v>0.9494546560622098</v>
      </c>
      <c r="W1091" s="40">
        <v>-5.0094232928115656E-2</v>
      </c>
    </row>
    <row r="1092" spans="1:23" ht="19">
      <c r="A1092" s="85">
        <v>90</v>
      </c>
      <c r="B1092" s="118">
        <v>0.9581731236779738</v>
      </c>
      <c r="C1092" s="118">
        <v>0.77818113228897823</v>
      </c>
      <c r="D1092" s="118">
        <v>0.92759401825610976</v>
      </c>
      <c r="E1092" s="118">
        <v>0.42476984977415322</v>
      </c>
      <c r="F1092" s="118">
        <v>0.2361275093628481</v>
      </c>
      <c r="G1092" s="118">
        <v>0.78592952609316979</v>
      </c>
      <c r="H1092" s="118">
        <v>0.76873361093902726</v>
      </c>
      <c r="I1092" s="118">
        <v>6.1054369956055066E-3</v>
      </c>
      <c r="J1092" s="118">
        <v>0.94668507720856843</v>
      </c>
      <c r="K1092" s="48">
        <v>0.28505382856261674</v>
      </c>
      <c r="M1092" s="41">
        <v>90</v>
      </c>
      <c r="N1092" s="118" cm="1">
        <f t="array" ref="N1092:W1092">(TRANSPOSE(MMULT(幕後結果!$AB$37:$AK$46, TRANSPOSE(N91:W91))))</f>
        <v>0.33335256817007547</v>
      </c>
      <c r="O1092" s="118">
        <v>-0.44737375431455145</v>
      </c>
      <c r="P1092" s="118">
        <v>-1.6608131792901957</v>
      </c>
      <c r="Q1092" s="118">
        <v>0.1756656195886086</v>
      </c>
      <c r="R1092" s="118">
        <v>-0.1234900928927688</v>
      </c>
      <c r="S1092" s="118">
        <v>-0.10564089435449724</v>
      </c>
      <c r="T1092" s="118">
        <v>-0.8823073498565398</v>
      </c>
      <c r="U1092" s="118">
        <v>-0.15637105174675503</v>
      </c>
      <c r="V1092" s="118">
        <v>-1.0204464306924481</v>
      </c>
      <c r="W1092" s="40">
        <v>0.7022215150464225</v>
      </c>
    </row>
    <row r="1093" spans="1:23" ht="19">
      <c r="A1093" s="85">
        <v>91</v>
      </c>
      <c r="B1093" s="118">
        <v>0.69290600628364163</v>
      </c>
      <c r="C1093" s="118">
        <v>0.35623231147079504</v>
      </c>
      <c r="D1093" s="118">
        <v>5.7207346721479757E-2</v>
      </c>
      <c r="E1093" s="118">
        <v>0.61562890499105838</v>
      </c>
      <c r="F1093" s="118">
        <v>0.57929984331247342</v>
      </c>
      <c r="G1093" s="118">
        <v>0.99000691032455412</v>
      </c>
      <c r="H1093" s="118">
        <v>0.38330442839428436</v>
      </c>
      <c r="I1093" s="118">
        <v>0.22000503152213513</v>
      </c>
      <c r="J1093" s="118">
        <v>0.75197613937335683</v>
      </c>
      <c r="K1093" s="48">
        <v>0.8449022633590122</v>
      </c>
      <c r="M1093" s="41">
        <v>91</v>
      </c>
      <c r="N1093" s="118" cm="1">
        <f t="array" ref="N1093:W1093">(TRANSPOSE(MMULT(幕後結果!$AB$37:$AK$46, TRANSPOSE(N92:W92))))</f>
        <v>1.1773139598557705</v>
      </c>
      <c r="O1093" s="118">
        <v>0.18904709788819651</v>
      </c>
      <c r="P1093" s="118">
        <v>1.4619076082197886</v>
      </c>
      <c r="Q1093" s="118">
        <v>-0.21429608948659179</v>
      </c>
      <c r="R1093" s="118">
        <v>0.69249868717115104</v>
      </c>
      <c r="S1093" s="118">
        <v>-0.77442960007910155</v>
      </c>
      <c r="T1093" s="118">
        <v>0.49964200999218039</v>
      </c>
      <c r="U1093" s="118">
        <v>1.9814169831126236</v>
      </c>
      <c r="V1093" s="118">
        <v>0.82852723646171078</v>
      </c>
      <c r="W1093" s="40">
        <v>2.938342127591659</v>
      </c>
    </row>
    <row r="1094" spans="1:23" ht="19">
      <c r="A1094" s="85">
        <v>92</v>
      </c>
      <c r="B1094" s="118">
        <v>0.22665403802330863</v>
      </c>
      <c r="C1094" s="118">
        <v>0.30296165731277624</v>
      </c>
      <c r="D1094" s="118">
        <v>0.61536145364235306</v>
      </c>
      <c r="E1094" s="118">
        <v>0.21831271575566968</v>
      </c>
      <c r="F1094" s="118">
        <v>0.38595583058472505</v>
      </c>
      <c r="G1094" s="118">
        <v>0.19700613384875965</v>
      </c>
      <c r="H1094" s="118">
        <v>0.71824078852371653</v>
      </c>
      <c r="I1094" s="118">
        <v>0.78007366692795621</v>
      </c>
      <c r="J1094" s="118">
        <v>0.75090604549164253</v>
      </c>
      <c r="K1094" s="48">
        <v>0.96006690766026859</v>
      </c>
      <c r="M1094" s="41">
        <v>92</v>
      </c>
      <c r="N1094" s="118" cm="1">
        <f t="array" ref="N1094:W1094">(TRANSPOSE(MMULT(幕後結果!$AB$37:$AK$46, TRANSPOSE(N93:W93))))</f>
        <v>-4.2094941186573739E-2</v>
      </c>
      <c r="O1094" s="118">
        <v>1.2031348273783049</v>
      </c>
      <c r="P1094" s="118">
        <v>0.32219725477601496</v>
      </c>
      <c r="Q1094" s="118">
        <v>0.17976565007400472</v>
      </c>
      <c r="R1094" s="118">
        <v>6.5160299045807557E-2</v>
      </c>
      <c r="S1094" s="118">
        <v>0.12090676278637345</v>
      </c>
      <c r="T1094" s="118">
        <v>1.9127926412066008</v>
      </c>
      <c r="U1094" s="118">
        <v>0.46104378176439631</v>
      </c>
      <c r="V1094" s="118">
        <v>2.304507335914292</v>
      </c>
      <c r="W1094" s="40">
        <v>0.96086945007878999</v>
      </c>
    </row>
    <row r="1095" spans="1:23" ht="19">
      <c r="A1095" s="85">
        <v>93</v>
      </c>
      <c r="B1095" s="118">
        <v>0.89541118805493158</v>
      </c>
      <c r="C1095" s="118">
        <v>0.32832633114496224</v>
      </c>
      <c r="D1095" s="118">
        <v>0.8564312570679935</v>
      </c>
      <c r="E1095" s="118">
        <v>0.1963147236507774</v>
      </c>
      <c r="F1095" s="118">
        <v>0.79341996157515315</v>
      </c>
      <c r="G1095" s="118">
        <v>0.66166713421448198</v>
      </c>
      <c r="H1095" s="118">
        <v>0.60577839789230481</v>
      </c>
      <c r="I1095" s="118">
        <v>0.3174122452239414</v>
      </c>
      <c r="J1095" s="118">
        <v>0.68375712418255441</v>
      </c>
      <c r="K1095" s="48">
        <v>0.74896321513364961</v>
      </c>
      <c r="M1095" s="41">
        <v>93</v>
      </c>
      <c r="N1095" s="118" cm="1">
        <f t="array" ref="N1095:W1095">(TRANSPOSE(MMULT(幕後結果!$AB$37:$AK$46, TRANSPOSE(N94:W94))))</f>
        <v>-0.46744459232997082</v>
      </c>
      <c r="O1095" s="118">
        <v>-1.4285778389345731</v>
      </c>
      <c r="P1095" s="118">
        <v>8.3429719316439832E-2</v>
      </c>
      <c r="Q1095" s="118">
        <v>0.24581740893301901</v>
      </c>
      <c r="R1095" s="118">
        <v>0.63171837038272782</v>
      </c>
      <c r="S1095" s="118">
        <v>-0.28112807847748972</v>
      </c>
      <c r="T1095" s="118">
        <v>0.43880626020850766</v>
      </c>
      <c r="U1095" s="118">
        <v>0.53295579814557725</v>
      </c>
      <c r="V1095" s="118">
        <v>2.3220879981794174E-2</v>
      </c>
      <c r="W1095" s="40">
        <v>-1.584346663216718</v>
      </c>
    </row>
    <row r="1096" spans="1:23" ht="19">
      <c r="A1096" s="85">
        <v>94</v>
      </c>
      <c r="B1096" s="118">
        <v>0.60673620433437025</v>
      </c>
      <c r="C1096" s="118">
        <v>0.99910787958390035</v>
      </c>
      <c r="D1096" s="118">
        <v>0.15460889440509384</v>
      </c>
      <c r="E1096" s="118">
        <v>3.6174472983426131E-2</v>
      </c>
      <c r="F1096" s="118">
        <v>0.7459896913404811</v>
      </c>
      <c r="G1096" s="118">
        <v>0.7962666121444304</v>
      </c>
      <c r="H1096" s="118">
        <v>0.62694204338043558</v>
      </c>
      <c r="I1096" s="118">
        <v>0.72142895449084121</v>
      </c>
      <c r="J1096" s="118">
        <v>0.88362838816733036</v>
      </c>
      <c r="K1096" s="48">
        <v>0.37167083876895091</v>
      </c>
      <c r="M1096" s="41">
        <v>94</v>
      </c>
      <c r="N1096" s="118" cm="1">
        <f t="array" ref="N1096:W1096">(TRANSPOSE(MMULT(幕後結果!$AB$37:$AK$46, TRANSPOSE(N95:W95))))</f>
        <v>0.6995252787909001</v>
      </c>
      <c r="O1096" s="118">
        <v>0.46584150227539795</v>
      </c>
      <c r="P1096" s="118">
        <v>1.0108149604059609</v>
      </c>
      <c r="Q1096" s="118">
        <v>-0.57524631771217805</v>
      </c>
      <c r="R1096" s="118">
        <v>0.19437194805697461</v>
      </c>
      <c r="S1096" s="118">
        <v>9.1464247257872944E-2</v>
      </c>
      <c r="T1096" s="118">
        <v>1.719898218382045</v>
      </c>
      <c r="U1096" s="118">
        <v>0.11517529156547718</v>
      </c>
      <c r="V1096" s="118">
        <v>1.5790789218949117</v>
      </c>
      <c r="W1096" s="40">
        <v>1.4709101898094854</v>
      </c>
    </row>
    <row r="1097" spans="1:23" ht="19">
      <c r="A1097" s="85">
        <v>95</v>
      </c>
      <c r="B1097" s="118">
        <v>0.25092257465236334</v>
      </c>
      <c r="C1097" s="118">
        <v>0.61006137875696886</v>
      </c>
      <c r="D1097" s="118">
        <v>0.62171291690706565</v>
      </c>
      <c r="E1097" s="118">
        <v>0.76860035339608479</v>
      </c>
      <c r="F1097" s="118">
        <v>0.73224614083277317</v>
      </c>
      <c r="G1097" s="118">
        <v>0.86392250348195865</v>
      </c>
      <c r="H1097" s="118">
        <v>0.72630612088735447</v>
      </c>
      <c r="I1097" s="118">
        <v>0.50720669606521329</v>
      </c>
      <c r="J1097" s="118">
        <v>0.73954448184678467</v>
      </c>
      <c r="K1097" s="48">
        <v>0.32419534824199547</v>
      </c>
      <c r="M1097" s="41">
        <v>95</v>
      </c>
      <c r="N1097" s="118" cm="1">
        <f t="array" ref="N1097:W1097">(TRANSPOSE(MMULT(幕後結果!$AB$37:$AK$46, TRANSPOSE(N96:W96))))</f>
        <v>-1.4497580667900565</v>
      </c>
      <c r="O1097" s="118">
        <v>-6.4797096254284064E-2</v>
      </c>
      <c r="P1097" s="118">
        <v>-2.0663803143905852</v>
      </c>
      <c r="Q1097" s="118">
        <v>-1.3312494042591245</v>
      </c>
      <c r="R1097" s="118">
        <v>1.116076783308108</v>
      </c>
      <c r="S1097" s="118">
        <v>-1.5825929730786319</v>
      </c>
      <c r="T1097" s="118">
        <v>0.74495050603438706</v>
      </c>
      <c r="U1097" s="118">
        <v>1.0583662798325633</v>
      </c>
      <c r="V1097" s="118">
        <v>-0.7094999760676417</v>
      </c>
      <c r="W1097" s="40">
        <v>0.8391808604377784</v>
      </c>
    </row>
    <row r="1098" spans="1:23" ht="19">
      <c r="A1098" s="85">
        <v>96</v>
      </c>
      <c r="B1098" s="118">
        <v>0.23933872594141392</v>
      </c>
      <c r="C1098" s="118">
        <v>0.41704977832437562</v>
      </c>
      <c r="D1098" s="118">
        <v>0.44367804402588207</v>
      </c>
      <c r="E1098" s="118">
        <v>0.27083389351756115</v>
      </c>
      <c r="F1098" s="118">
        <v>0.68987123060199007</v>
      </c>
      <c r="G1098" s="118">
        <v>0.19156754355380978</v>
      </c>
      <c r="H1098" s="118">
        <v>0.1649862475118884</v>
      </c>
      <c r="I1098" s="118">
        <v>0.73351415384329988</v>
      </c>
      <c r="J1098" s="118">
        <v>0.71211423405184227</v>
      </c>
      <c r="K1098" s="48">
        <v>0.78682090331917687</v>
      </c>
      <c r="M1098" s="41">
        <v>96</v>
      </c>
      <c r="N1098" s="118" cm="1">
        <f t="array" ref="N1098:W1098">(TRANSPOSE(MMULT(幕後結果!$AB$37:$AK$46, TRANSPOSE(N97:W97))))</f>
        <v>-1.5820794171955106E-2</v>
      </c>
      <c r="O1098" s="118">
        <v>1.8822394550137751</v>
      </c>
      <c r="P1098" s="118">
        <v>-8.0886802251703999E-2</v>
      </c>
      <c r="Q1098" s="118">
        <v>3.0180162786627773E-2</v>
      </c>
      <c r="R1098" s="118">
        <v>-2.0050840764324018</v>
      </c>
      <c r="S1098" s="118">
        <v>0.47566413837529464</v>
      </c>
      <c r="T1098" s="118">
        <v>0.75396476243903388</v>
      </c>
      <c r="U1098" s="118">
        <v>-1.1777301358016485</v>
      </c>
      <c r="V1098" s="118">
        <v>-0.28315533822130401</v>
      </c>
      <c r="W1098" s="40">
        <v>-0.47773787036644438</v>
      </c>
    </row>
    <row r="1099" spans="1:23" ht="19">
      <c r="A1099" s="85">
        <v>97</v>
      </c>
      <c r="B1099" s="118">
        <v>0.40098473498136444</v>
      </c>
      <c r="C1099" s="118">
        <v>0.12682890570561556</v>
      </c>
      <c r="D1099" s="118">
        <v>0.84530102741441682</v>
      </c>
      <c r="E1099" s="118">
        <v>0.90968405199554869</v>
      </c>
      <c r="F1099" s="118">
        <v>0.93260443357065559</v>
      </c>
      <c r="G1099" s="118">
        <v>0.81081692465397848</v>
      </c>
      <c r="H1099" s="118">
        <v>0.85069148256918403</v>
      </c>
      <c r="I1099" s="118">
        <v>0.52555918676835645</v>
      </c>
      <c r="J1099" s="118">
        <v>0.25188667396179909</v>
      </c>
      <c r="K1099" s="48">
        <v>0.42891582464132827</v>
      </c>
      <c r="M1099" s="41">
        <v>97</v>
      </c>
      <c r="N1099" s="118" cm="1">
        <f t="array" ref="N1099:W1099">(TRANSPOSE(MMULT(幕後結果!$AB$37:$AK$46, TRANSPOSE(N98:W98))))</f>
        <v>-0.97540887791891118</v>
      </c>
      <c r="O1099" s="118">
        <v>0.49234535264430274</v>
      </c>
      <c r="P1099" s="118">
        <v>0.46220001541313144</v>
      </c>
      <c r="Q1099" s="118">
        <v>0.64541457375989908</v>
      </c>
      <c r="R1099" s="118">
        <v>2.4581678586862932</v>
      </c>
      <c r="S1099" s="118">
        <v>0.82962676963341575</v>
      </c>
      <c r="T1099" s="118">
        <v>-0.63153394074905378</v>
      </c>
      <c r="U1099" s="118">
        <v>-1.0432503418838817</v>
      </c>
      <c r="V1099" s="118">
        <v>-0.12519176744344118</v>
      </c>
      <c r="W1099" s="40">
        <v>1.0551090465059119</v>
      </c>
    </row>
    <row r="1100" spans="1:23" ht="19">
      <c r="A1100" s="85">
        <v>98</v>
      </c>
      <c r="B1100" s="118">
        <v>0.19396730737676804</v>
      </c>
      <c r="C1100" s="118">
        <v>0.66041235960825784</v>
      </c>
      <c r="D1100" s="118">
        <v>0.93792496370637157</v>
      </c>
      <c r="E1100" s="118">
        <v>0.33414693636013482</v>
      </c>
      <c r="F1100" s="118">
        <v>0.69380534978675579</v>
      </c>
      <c r="G1100" s="118">
        <v>0.36901549453198945</v>
      </c>
      <c r="H1100" s="118">
        <v>0.54163968960079467</v>
      </c>
      <c r="I1100" s="118">
        <v>0.11436019642536355</v>
      </c>
      <c r="J1100" s="118">
        <v>0.75426385569850862</v>
      </c>
      <c r="K1100" s="48">
        <v>0.11503502197183546</v>
      </c>
      <c r="M1100" s="41">
        <v>98</v>
      </c>
      <c r="N1100" s="118" cm="1">
        <f t="array" ref="N1100:W1100">(TRANSPOSE(MMULT(幕後結果!$AB$37:$AK$46, TRANSPOSE(N99:W99))))</f>
        <v>-0.96468384068416912</v>
      </c>
      <c r="O1100" s="118">
        <v>-0.7642357677361582</v>
      </c>
      <c r="P1100" s="118">
        <v>-0.40974078816386877</v>
      </c>
      <c r="Q1100" s="118">
        <v>0.8779016825835716</v>
      </c>
      <c r="R1100" s="118">
        <v>1.2297767131898316</v>
      </c>
      <c r="S1100" s="118">
        <v>0.51462937643902917</v>
      </c>
      <c r="T1100" s="118">
        <v>-0.62889103538002478</v>
      </c>
      <c r="U1100" s="118">
        <v>-0.71735519579975793</v>
      </c>
      <c r="V1100" s="118">
        <v>-0.12408748582705764</v>
      </c>
      <c r="W1100" s="40">
        <v>-1.03772869284505</v>
      </c>
    </row>
    <row r="1101" spans="1:23" ht="19">
      <c r="A1101" s="85">
        <v>99</v>
      </c>
      <c r="B1101" s="118">
        <v>0.2286265738278066</v>
      </c>
      <c r="C1101" s="118">
        <v>0.1140564271128337</v>
      </c>
      <c r="D1101" s="118">
        <v>0.21590065741000108</v>
      </c>
      <c r="E1101" s="118">
        <v>0.90999873670437115</v>
      </c>
      <c r="F1101" s="118">
        <v>0.86978263977726833</v>
      </c>
      <c r="G1101" s="118">
        <v>0.95349604006162836</v>
      </c>
      <c r="H1101" s="118">
        <v>0.57960805816489103</v>
      </c>
      <c r="I1101" s="118">
        <v>0.31149505764014762</v>
      </c>
      <c r="J1101" s="118">
        <v>0.14967236868948675</v>
      </c>
      <c r="K1101" s="48">
        <v>0.2085699463527646</v>
      </c>
      <c r="M1101" s="41">
        <v>99</v>
      </c>
      <c r="N1101" s="118" cm="1">
        <f t="array" ref="N1101:W1101">(TRANSPOSE(MMULT(幕後結果!$AB$37:$AK$46, TRANSPOSE(N100:W100))))</f>
        <v>0.88161037129915132</v>
      </c>
      <c r="O1101" s="118">
        <v>0.71584803085437554</v>
      </c>
      <c r="P1101" s="118">
        <v>0.55156948787994509</v>
      </c>
      <c r="Q1101" s="118">
        <v>1.1456257166485264</v>
      </c>
      <c r="R1101" s="118">
        <v>-0.13173798729333502</v>
      </c>
      <c r="S1101" s="118">
        <v>1.7833660878266822</v>
      </c>
      <c r="T1101" s="118">
        <v>-0.23950379632543314</v>
      </c>
      <c r="U1101" s="118">
        <v>-0.325436959847206</v>
      </c>
      <c r="V1101" s="118">
        <v>1.057666664799225</v>
      </c>
      <c r="W1101" s="40">
        <v>1.4974976970720966</v>
      </c>
    </row>
    <row r="1102" spans="1:23" ht="19">
      <c r="A1102" s="85">
        <v>100</v>
      </c>
      <c r="B1102" s="118">
        <v>4.4226934603435852E-2</v>
      </c>
      <c r="C1102" s="118">
        <v>0.94912380670420227</v>
      </c>
      <c r="D1102" s="118">
        <v>0.17564152626689777</v>
      </c>
      <c r="E1102" s="118">
        <v>0.85623512663764756</v>
      </c>
      <c r="F1102" s="118">
        <v>0.21050330295210373</v>
      </c>
      <c r="G1102" s="118">
        <v>0.88510557461645867</v>
      </c>
      <c r="H1102" s="118">
        <v>0.72599304876613258</v>
      </c>
      <c r="I1102" s="118">
        <v>0.49160040746218647</v>
      </c>
      <c r="J1102" s="118">
        <v>3.92845495691585E-3</v>
      </c>
      <c r="K1102" s="48">
        <v>0.40325673487744007</v>
      </c>
      <c r="M1102" s="41">
        <v>100</v>
      </c>
      <c r="N1102" s="118" cm="1">
        <f t="array" ref="N1102:W1102">(TRANSPOSE(MMULT(幕後結果!$AB$37:$AK$46, TRANSPOSE(N101:W101))))</f>
        <v>-0.56722324955411518</v>
      </c>
      <c r="O1102" s="118">
        <v>-1.1753215520594915</v>
      </c>
      <c r="P1102" s="118">
        <v>1.5770709914275931</v>
      </c>
      <c r="Q1102" s="118">
        <v>5.2346446495715626E-2</v>
      </c>
      <c r="R1102" s="118">
        <v>1.0605274568538947</v>
      </c>
      <c r="S1102" s="118">
        <v>9.8961517570240284E-2</v>
      </c>
      <c r="T1102" s="118">
        <v>-0.26254296421626483</v>
      </c>
      <c r="U1102" s="118">
        <v>-1.9419870828374466</v>
      </c>
      <c r="V1102" s="118">
        <v>-0.53056553418956431</v>
      </c>
      <c r="W1102" s="40">
        <v>-0.77230257291138205</v>
      </c>
    </row>
    <row r="1103" spans="1:23" ht="19">
      <c r="A1103" s="85">
        <v>101</v>
      </c>
      <c r="B1103" s="118">
        <v>0.87260628147505415</v>
      </c>
      <c r="C1103" s="118">
        <v>0.66345130449721568</v>
      </c>
      <c r="D1103" s="118">
        <v>0.24701500527133446</v>
      </c>
      <c r="E1103" s="118">
        <v>0.88109666238052209</v>
      </c>
      <c r="F1103" s="118">
        <v>8.2861016248999109E-2</v>
      </c>
      <c r="G1103" s="118">
        <v>0.1355356538911523</v>
      </c>
      <c r="H1103" s="118">
        <v>0.70697859586285894</v>
      </c>
      <c r="I1103" s="118">
        <v>0.76897640699032421</v>
      </c>
      <c r="J1103" s="118">
        <v>0.58457596819859048</v>
      </c>
      <c r="K1103" s="48">
        <v>0.26220854223575585</v>
      </c>
      <c r="M1103" s="41">
        <v>101</v>
      </c>
      <c r="N1103" s="118" cm="1">
        <f t="array" ref="N1103:W1103">(TRANSPOSE(MMULT(幕後結果!$AB$37:$AK$46, TRANSPOSE(N102:W102))))</f>
        <v>-0.45860340903236629</v>
      </c>
      <c r="O1103" s="118">
        <v>-6.4643991082719815E-2</v>
      </c>
      <c r="P1103" s="118">
        <v>-1.0519177224364212E-2</v>
      </c>
      <c r="Q1103" s="118">
        <v>0.1711139345483895</v>
      </c>
      <c r="R1103" s="118">
        <v>0.38068671992497116</v>
      </c>
      <c r="S1103" s="118">
        <v>0.10640406951508474</v>
      </c>
      <c r="T1103" s="118">
        <v>0.31616527948180873</v>
      </c>
      <c r="U1103" s="118">
        <v>-0.27522489535859851</v>
      </c>
      <c r="V1103" s="118">
        <v>-0.51047499356868398</v>
      </c>
      <c r="W1103" s="40">
        <v>0.47263061955095881</v>
      </c>
    </row>
    <row r="1104" spans="1:23" ht="19">
      <c r="A1104" s="85">
        <v>102</v>
      </c>
      <c r="B1104" s="118">
        <v>0.63716712194227076</v>
      </c>
      <c r="C1104" s="118">
        <v>0.23199142917931348</v>
      </c>
      <c r="D1104" s="118">
        <v>0.3383715308346793</v>
      </c>
      <c r="E1104" s="118">
        <v>0.60117888506066808</v>
      </c>
      <c r="F1104" s="118">
        <v>0.32475313773453918</v>
      </c>
      <c r="G1104" s="118">
        <v>0.51091435115942785</v>
      </c>
      <c r="H1104" s="118">
        <v>0.21895906220833394</v>
      </c>
      <c r="I1104" s="118">
        <v>0.82717982262684941</v>
      </c>
      <c r="J1104" s="118">
        <v>0.47538259252301818</v>
      </c>
      <c r="K1104" s="48">
        <v>0.52427410074858316</v>
      </c>
      <c r="M1104" s="41">
        <v>102</v>
      </c>
      <c r="N1104" s="118" cm="1">
        <f t="array" ref="N1104:W1104">(TRANSPOSE(MMULT(幕後結果!$AB$37:$AK$46, TRANSPOSE(N103:W103))))</f>
        <v>0.30747446031853953</v>
      </c>
      <c r="O1104" s="118">
        <v>-0.12931300430287876</v>
      </c>
      <c r="P1104" s="118">
        <v>0.74179781931695099</v>
      </c>
      <c r="Q1104" s="118">
        <v>-0.37107431644907818</v>
      </c>
      <c r="R1104" s="118">
        <v>-0.3170652542458689</v>
      </c>
      <c r="S1104" s="118">
        <v>0.25351578072931036</v>
      </c>
      <c r="T1104" s="118">
        <v>-3.6271939684918389E-2</v>
      </c>
      <c r="U1104" s="118">
        <v>-0.52129551236898597</v>
      </c>
      <c r="V1104" s="118">
        <v>0.19434532489194087</v>
      </c>
      <c r="W1104" s="40">
        <v>0.10631323156781508</v>
      </c>
    </row>
    <row r="1105" spans="1:23" ht="19">
      <c r="A1105" s="85">
        <v>103</v>
      </c>
      <c r="B1105" s="118">
        <v>0.17458240015620752</v>
      </c>
      <c r="C1105" s="118">
        <v>0.30730431213035536</v>
      </c>
      <c r="D1105" s="118">
        <v>2.1277625323792293E-3</v>
      </c>
      <c r="E1105" s="118">
        <v>1.9038676698752033E-2</v>
      </c>
      <c r="F1105" s="118">
        <v>0.42098848811219991</v>
      </c>
      <c r="G1105" s="118">
        <v>0.34014291651386164</v>
      </c>
      <c r="H1105" s="118">
        <v>0.48903672688548605</v>
      </c>
      <c r="I1105" s="118">
        <v>0.6324299225567267</v>
      </c>
      <c r="J1105" s="118">
        <v>0.56388754453187095</v>
      </c>
      <c r="K1105" s="48">
        <v>0.11469699557165725</v>
      </c>
      <c r="M1105" s="41">
        <v>103</v>
      </c>
      <c r="N1105" s="118" cm="1">
        <f t="array" ref="N1105:W1105">(TRANSPOSE(MMULT(幕後結果!$AB$37:$AK$46, TRANSPOSE(N104:W104))))</f>
        <v>1.27857549966534</v>
      </c>
      <c r="O1105" s="118">
        <v>-1.2783120294269317</v>
      </c>
      <c r="P1105" s="118">
        <v>-0.40484066917808481</v>
      </c>
      <c r="Q1105" s="118">
        <v>0.36369620575762879</v>
      </c>
      <c r="R1105" s="118">
        <v>-1.9947013485102321</v>
      </c>
      <c r="S1105" s="118">
        <v>-0.68301621888916964</v>
      </c>
      <c r="T1105" s="118">
        <v>-0.91605726166751111</v>
      </c>
      <c r="U1105" s="118">
        <v>-0.49633664312178233</v>
      </c>
      <c r="V1105" s="118">
        <v>-0.26269048047288657</v>
      </c>
      <c r="W1105" s="40">
        <v>-1.3388175702163361</v>
      </c>
    </row>
    <row r="1106" spans="1:23" ht="19">
      <c r="A1106" s="85">
        <v>104</v>
      </c>
      <c r="B1106" s="118">
        <v>0.13847294011201683</v>
      </c>
      <c r="C1106" s="118">
        <v>0.66508631353812597</v>
      </c>
      <c r="D1106" s="118">
        <v>0.64346464218837696</v>
      </c>
      <c r="E1106" s="118">
        <v>0.77291970398391818</v>
      </c>
      <c r="F1106" s="118">
        <v>8.0401355296585209E-2</v>
      </c>
      <c r="G1106" s="118">
        <v>0.4406752740477502</v>
      </c>
      <c r="H1106" s="118">
        <v>0.90056564806808703</v>
      </c>
      <c r="I1106" s="118">
        <v>0.14721550049619769</v>
      </c>
      <c r="J1106" s="118">
        <v>8.7372145363959097E-2</v>
      </c>
      <c r="K1106" s="48">
        <v>0.19679574460389571</v>
      </c>
      <c r="M1106" s="41">
        <v>104</v>
      </c>
      <c r="N1106" s="118" cm="1">
        <f t="array" ref="N1106:W1106">(TRANSPOSE(MMULT(幕後結果!$AB$37:$AK$46, TRANSPOSE(N105:W105))))</f>
        <v>0.87261646539387172</v>
      </c>
      <c r="O1106" s="118">
        <v>0.3795413891401303</v>
      </c>
      <c r="P1106" s="118">
        <v>0.60092609738146163</v>
      </c>
      <c r="Q1106" s="118">
        <v>0.4506943774979556</v>
      </c>
      <c r="R1106" s="118">
        <v>-1.3435631370523984</v>
      </c>
      <c r="S1106" s="118">
        <v>0.10199716090463232</v>
      </c>
      <c r="T1106" s="118">
        <v>0.12761118393617393</v>
      </c>
      <c r="U1106" s="118">
        <v>0.45210910967991813</v>
      </c>
      <c r="V1106" s="118">
        <v>0.42500564181910955</v>
      </c>
      <c r="W1106" s="40">
        <v>-0.24778970338064077</v>
      </c>
    </row>
    <row r="1107" spans="1:23" ht="19">
      <c r="A1107" s="85">
        <v>105</v>
      </c>
      <c r="B1107" s="118">
        <v>0.11403114023815819</v>
      </c>
      <c r="C1107" s="118">
        <v>0.47161883740399224</v>
      </c>
      <c r="D1107" s="118">
        <v>5.3870004945433037E-2</v>
      </c>
      <c r="E1107" s="118">
        <v>0.95987845830265361</v>
      </c>
      <c r="F1107" s="118">
        <v>6.3449213688135941E-2</v>
      </c>
      <c r="G1107" s="118">
        <v>0.3581998973148901</v>
      </c>
      <c r="H1107" s="118">
        <v>0.5550572697549403</v>
      </c>
      <c r="I1107" s="118">
        <v>0.9634501809476681</v>
      </c>
      <c r="J1107" s="118">
        <v>0.24667984849910951</v>
      </c>
      <c r="K1107" s="48">
        <v>0.80811628505562871</v>
      </c>
      <c r="M1107" s="41">
        <v>105</v>
      </c>
      <c r="N1107" s="118" cm="1">
        <f t="array" ref="N1107:W1107">(TRANSPOSE(MMULT(幕後結果!$AB$37:$AK$46, TRANSPOSE(N106:W106))))</f>
        <v>-1.2542864772874076</v>
      </c>
      <c r="O1107" s="118">
        <v>1.3241119600213307</v>
      </c>
      <c r="P1107" s="118">
        <v>0.79075417453200769</v>
      </c>
      <c r="Q1107" s="118">
        <v>-0.62342780022782496</v>
      </c>
      <c r="R1107" s="118">
        <v>1.6167481680238334</v>
      </c>
      <c r="S1107" s="118">
        <v>-0.14544091612561222</v>
      </c>
      <c r="T1107" s="118">
        <v>-0.14883484847313114</v>
      </c>
      <c r="U1107" s="118">
        <v>-1.963853296802248</v>
      </c>
      <c r="V1107" s="118">
        <v>1.5101161665612384</v>
      </c>
      <c r="W1107" s="40">
        <v>-0.57452474471061732</v>
      </c>
    </row>
    <row r="1108" spans="1:23" ht="19">
      <c r="A1108" s="85">
        <v>106</v>
      </c>
      <c r="B1108" s="118">
        <v>0.96650833083202881</v>
      </c>
      <c r="C1108" s="118">
        <v>8.4109577939671887E-2</v>
      </c>
      <c r="D1108" s="118">
        <v>0.83510944646140284</v>
      </c>
      <c r="E1108" s="118">
        <v>0.58325061262267797</v>
      </c>
      <c r="F1108" s="118">
        <v>0.61010383987410965</v>
      </c>
      <c r="G1108" s="118">
        <v>0.52687393319574394</v>
      </c>
      <c r="H1108" s="118">
        <v>0.43447378580131057</v>
      </c>
      <c r="I1108" s="118">
        <v>0.87318216679521798</v>
      </c>
      <c r="J1108" s="118">
        <v>0.17150568669012523</v>
      </c>
      <c r="K1108" s="48">
        <v>0.94109250545086121</v>
      </c>
      <c r="M1108" s="41">
        <v>106</v>
      </c>
      <c r="N1108" s="118" cm="1">
        <f t="array" ref="N1108:W1108">(TRANSPOSE(MMULT(幕後結果!$AB$37:$AK$46, TRANSPOSE(N107:W107))))</f>
        <v>-0.445595335932984</v>
      </c>
      <c r="O1108" s="118">
        <v>0.5230687093234142</v>
      </c>
      <c r="P1108" s="118">
        <v>-7.2413232393509774E-3</v>
      </c>
      <c r="Q1108" s="118">
        <v>-0.26119129253470813</v>
      </c>
      <c r="R1108" s="118">
        <v>1.5367215589514973</v>
      </c>
      <c r="S1108" s="118">
        <v>-0.15705223730793513</v>
      </c>
      <c r="T1108" s="118">
        <v>-0.70872340613200546</v>
      </c>
      <c r="U1108" s="118">
        <v>-7.8383382317086858E-2</v>
      </c>
      <c r="V1108" s="118">
        <v>-0.40739178707983975</v>
      </c>
      <c r="W1108" s="40">
        <v>-0.26692032537136529</v>
      </c>
    </row>
    <row r="1109" spans="1:23" ht="19">
      <c r="A1109" s="85">
        <v>107</v>
      </c>
      <c r="B1109" s="118">
        <v>4.8629980802312511E-2</v>
      </c>
      <c r="C1109" s="118">
        <v>0.67603088370716424</v>
      </c>
      <c r="D1109" s="118">
        <v>0.8534514247349072</v>
      </c>
      <c r="E1109" s="118">
        <v>0.19822479263903725</v>
      </c>
      <c r="F1109" s="118">
        <v>0.76099410037816284</v>
      </c>
      <c r="G1109" s="118">
        <v>4.8220175118280029E-2</v>
      </c>
      <c r="H1109" s="118">
        <v>0.69136501452245058</v>
      </c>
      <c r="I1109" s="118">
        <v>7.6575880516448924E-2</v>
      </c>
      <c r="J1109" s="118">
        <v>0.54973904050221134</v>
      </c>
      <c r="K1109" s="48">
        <v>0.32949988535398123</v>
      </c>
      <c r="M1109" s="41">
        <v>107</v>
      </c>
      <c r="N1109" s="118" cm="1">
        <f t="array" ref="N1109:W1109">(TRANSPOSE(MMULT(幕後結果!$AB$37:$AK$46, TRANSPOSE(N108:W108))))</f>
        <v>-0.56595936051692863</v>
      </c>
      <c r="O1109" s="118">
        <v>-0.64474783255484991</v>
      </c>
      <c r="P1109" s="118">
        <v>-6.6923825236714113E-2</v>
      </c>
      <c r="Q1109" s="118">
        <v>-1.7769382828269251</v>
      </c>
      <c r="R1109" s="118">
        <v>-1.38503935586116</v>
      </c>
      <c r="S1109" s="118">
        <v>-0.89275935078215674</v>
      </c>
      <c r="T1109" s="118">
        <v>-1.4193704967626213</v>
      </c>
      <c r="U1109" s="118">
        <v>-2.077797098265596</v>
      </c>
      <c r="V1109" s="118">
        <v>-3.3867170750270459E-2</v>
      </c>
      <c r="W1109" s="40">
        <v>-1.8715745990942745</v>
      </c>
    </row>
    <row r="1110" spans="1:23" ht="19">
      <c r="A1110" s="85">
        <v>108</v>
      </c>
      <c r="B1110" s="118">
        <v>0.38955420690846698</v>
      </c>
      <c r="C1110" s="118">
        <v>0.66142263270937462</v>
      </c>
      <c r="D1110" s="118">
        <v>0.75105159270630861</v>
      </c>
      <c r="E1110" s="118">
        <v>0.60440747579544118</v>
      </c>
      <c r="F1110" s="118">
        <v>0.8652243188558717</v>
      </c>
      <c r="G1110" s="118">
        <v>0.79559156974887091</v>
      </c>
      <c r="H1110" s="118">
        <v>0.4875041132168334</v>
      </c>
      <c r="I1110" s="118">
        <v>0.8730309086284429</v>
      </c>
      <c r="J1110" s="118">
        <v>0.25355224987005665</v>
      </c>
      <c r="K1110" s="48">
        <v>6.8596491453884356E-2</v>
      </c>
      <c r="M1110" s="41">
        <v>108</v>
      </c>
      <c r="N1110" s="118" cm="1">
        <f t="array" ref="N1110:W1110">(TRANSPOSE(MMULT(幕後結果!$AB$37:$AK$46, TRANSPOSE(N109:W109))))</f>
        <v>6.9677032242207601E-2</v>
      </c>
      <c r="O1110" s="118">
        <v>-1.245542242749611</v>
      </c>
      <c r="P1110" s="118">
        <v>5.7192593675758463E-2</v>
      </c>
      <c r="Q1110" s="118">
        <v>0.53175990110328986</v>
      </c>
      <c r="R1110" s="118">
        <v>-0.86526274470417075</v>
      </c>
      <c r="S1110" s="118">
        <v>0.90189309671254414</v>
      </c>
      <c r="T1110" s="118">
        <v>5.9378751992019474E-2</v>
      </c>
      <c r="U1110" s="118">
        <v>0.37197714048069563</v>
      </c>
      <c r="V1110" s="118">
        <v>0.43394968931482825</v>
      </c>
      <c r="W1110" s="40">
        <v>-1.9356075663723331</v>
      </c>
    </row>
    <row r="1111" spans="1:23" ht="19">
      <c r="A1111" s="85">
        <v>109</v>
      </c>
      <c r="B1111" s="118">
        <v>0.76319786214917462</v>
      </c>
      <c r="C1111" s="118">
        <v>0.67859960674806596</v>
      </c>
      <c r="D1111" s="118">
        <v>0.1630087588691278</v>
      </c>
      <c r="E1111" s="118">
        <v>0.78574221058665317</v>
      </c>
      <c r="F1111" s="118">
        <v>0.31303631018544475</v>
      </c>
      <c r="G1111" s="118">
        <v>0.16743063405642866</v>
      </c>
      <c r="H1111" s="118">
        <v>0.29868797925470125</v>
      </c>
      <c r="I1111" s="118">
        <v>0.19442553369326632</v>
      </c>
      <c r="J1111" s="118">
        <v>0.2574208085136096</v>
      </c>
      <c r="K1111" s="48">
        <v>0.76983020493104171</v>
      </c>
      <c r="M1111" s="41">
        <v>109</v>
      </c>
      <c r="N1111" s="118" cm="1">
        <f t="array" ref="N1111:W1111">(TRANSPOSE(MMULT(幕後結果!$AB$37:$AK$46, TRANSPOSE(N110:W110))))</f>
        <v>0.96872835624534337</v>
      </c>
      <c r="O1111" s="118">
        <v>-0.23035630695575474</v>
      </c>
      <c r="P1111" s="118">
        <v>-0.23343130558044606</v>
      </c>
      <c r="Q1111" s="118">
        <v>0.54890617993316759</v>
      </c>
      <c r="R1111" s="118">
        <v>-0.16089454891416211</v>
      </c>
      <c r="S1111" s="118">
        <v>0.87454081123456318</v>
      </c>
      <c r="T1111" s="118">
        <v>-0.4874979539499999</v>
      </c>
      <c r="U1111" s="118">
        <v>-0.12296260277230547</v>
      </c>
      <c r="V1111" s="118">
        <v>-2.412805773613437</v>
      </c>
      <c r="W1111" s="40">
        <v>-0.11799338346862853</v>
      </c>
    </row>
    <row r="1112" spans="1:23" ht="19">
      <c r="A1112" s="85">
        <v>110</v>
      </c>
      <c r="B1112" s="118">
        <v>1.694532781682101E-2</v>
      </c>
      <c r="C1112" s="118">
        <v>0.24676749128919018</v>
      </c>
      <c r="D1112" s="118">
        <v>0.4872653714380053</v>
      </c>
      <c r="E1112" s="118">
        <v>0.87112465832054098</v>
      </c>
      <c r="F1112" s="118">
        <v>0.55744755531082069</v>
      </c>
      <c r="G1112" s="118">
        <v>0.32106665928125433</v>
      </c>
      <c r="H1112" s="118">
        <v>0.47720846560206032</v>
      </c>
      <c r="I1112" s="118">
        <v>0.26543276928332626</v>
      </c>
      <c r="J1112" s="118">
        <v>5.9906454128761721E-2</v>
      </c>
      <c r="K1112" s="48">
        <v>0.30662445517072134</v>
      </c>
      <c r="M1112" s="41">
        <v>110</v>
      </c>
      <c r="N1112" s="118" cm="1">
        <f t="array" ref="N1112:W1112">(TRANSPOSE(MMULT(幕後結果!$AB$37:$AK$46, TRANSPOSE(N111:W111))))</f>
        <v>-0.39466191140763324</v>
      </c>
      <c r="O1112" s="118">
        <v>-0.74367346735004292</v>
      </c>
      <c r="P1112" s="118">
        <v>-0.91999819808677274</v>
      </c>
      <c r="Q1112" s="118">
        <v>0.89244138403173223</v>
      </c>
      <c r="R1112" s="118">
        <v>1.0384829174534724</v>
      </c>
      <c r="S1112" s="118">
        <v>0.11202952921253939</v>
      </c>
      <c r="T1112" s="118">
        <v>-0.72890667248962848</v>
      </c>
      <c r="U1112" s="118">
        <v>0.96507234523846641</v>
      </c>
      <c r="V1112" s="118">
        <v>-0.36433891773805266</v>
      </c>
      <c r="W1112" s="40">
        <v>-0.50756107068167133</v>
      </c>
    </row>
    <row r="1113" spans="1:23" ht="19">
      <c r="A1113" s="85">
        <v>111</v>
      </c>
      <c r="B1113" s="118">
        <v>0.43277910643036832</v>
      </c>
      <c r="C1113" s="118">
        <v>0.98428715928475707</v>
      </c>
      <c r="D1113" s="118">
        <v>0.8256831230971271</v>
      </c>
      <c r="E1113" s="118">
        <v>0.12755290621158744</v>
      </c>
      <c r="F1113" s="118">
        <v>2.2724491991123141E-2</v>
      </c>
      <c r="G1113" s="118">
        <v>4.2843071573190894E-3</v>
      </c>
      <c r="H1113" s="118">
        <v>0.87808021447857532</v>
      </c>
      <c r="I1113" s="118">
        <v>0.99710067884149134</v>
      </c>
      <c r="J1113" s="118">
        <v>0.93177276256890229</v>
      </c>
      <c r="K1113" s="48">
        <v>0.19818304669065157</v>
      </c>
      <c r="M1113" s="41">
        <v>111</v>
      </c>
      <c r="N1113" s="118" cm="1">
        <f t="array" ref="N1113:W1113">(TRANSPOSE(MMULT(幕後結果!$AB$37:$AK$46, TRANSPOSE(N112:W112))))</f>
        <v>-1.3347842544092916</v>
      </c>
      <c r="O1113" s="118">
        <v>1.1701665116465725</v>
      </c>
      <c r="P1113" s="118">
        <v>6.0076733359590628E-2</v>
      </c>
      <c r="Q1113" s="118">
        <v>1.8710882373646789</v>
      </c>
      <c r="R1113" s="118">
        <v>2.3172747959050133</v>
      </c>
      <c r="S1113" s="118">
        <v>1.8669001809000627</v>
      </c>
      <c r="T1113" s="118">
        <v>-0.98989892061165685</v>
      </c>
      <c r="U1113" s="118">
        <v>0.45294921518623049</v>
      </c>
      <c r="V1113" s="118">
        <v>0.74004155516559811</v>
      </c>
      <c r="W1113" s="40">
        <v>0.9695478149939043</v>
      </c>
    </row>
    <row r="1114" spans="1:23" ht="19">
      <c r="A1114" s="85">
        <v>112</v>
      </c>
      <c r="B1114" s="118">
        <v>0.54173663290978435</v>
      </c>
      <c r="C1114" s="118">
        <v>0.20641129275041159</v>
      </c>
      <c r="D1114" s="118">
        <v>0.33472779838996325</v>
      </c>
      <c r="E1114" s="118">
        <v>0.5530380696811068</v>
      </c>
      <c r="F1114" s="118">
        <v>0.27248670604670311</v>
      </c>
      <c r="G1114" s="118">
        <v>0.35426375126399501</v>
      </c>
      <c r="H1114" s="118">
        <v>0.10432354625094398</v>
      </c>
      <c r="I1114" s="118">
        <v>0.23237864812753939</v>
      </c>
      <c r="J1114" s="118">
        <v>0.27251005411387963</v>
      </c>
      <c r="K1114" s="48">
        <v>0.10613191753046092</v>
      </c>
      <c r="M1114" s="41">
        <v>112</v>
      </c>
      <c r="N1114" s="118" cm="1">
        <f t="array" ref="N1114:W1114">(TRANSPOSE(MMULT(幕後結果!$AB$37:$AK$46, TRANSPOSE(N113:W113))))</f>
        <v>1.4480070870417121</v>
      </c>
      <c r="O1114" s="118">
        <v>-0.10246275219347822</v>
      </c>
      <c r="P1114" s="118">
        <v>0.66993180882621373</v>
      </c>
      <c r="Q1114" s="118">
        <v>-0.53477240806995907</v>
      </c>
      <c r="R1114" s="118">
        <v>-1.3847049374648595</v>
      </c>
      <c r="S1114" s="118">
        <v>-1.2785784627487584</v>
      </c>
      <c r="T1114" s="118">
        <v>0.89022876284524965</v>
      </c>
      <c r="U1114" s="118">
        <v>-0.17342237443667718</v>
      </c>
      <c r="V1114" s="118">
        <v>1.1869403689878466</v>
      </c>
      <c r="W1114" s="40">
        <v>5.1828509616473957E-2</v>
      </c>
    </row>
    <row r="1115" spans="1:23" ht="19">
      <c r="A1115" s="85">
        <v>113</v>
      </c>
      <c r="B1115" s="118">
        <v>0.37586581452547074</v>
      </c>
      <c r="C1115" s="118">
        <v>0.52915033234003706</v>
      </c>
      <c r="D1115" s="118">
        <v>0.46991765556746179</v>
      </c>
      <c r="E1115" s="118">
        <v>0.95212017322544429</v>
      </c>
      <c r="F1115" s="118">
        <v>0.16005388317875147</v>
      </c>
      <c r="G1115" s="118">
        <v>0.19096806743003714</v>
      </c>
      <c r="H1115" s="118">
        <v>0.9549487431850332</v>
      </c>
      <c r="I1115" s="118">
        <v>0.29970075256583839</v>
      </c>
      <c r="J1115" s="118">
        <v>0.51221403729585147</v>
      </c>
      <c r="K1115" s="48">
        <v>0.7930422834709876</v>
      </c>
      <c r="M1115" s="41">
        <v>113</v>
      </c>
      <c r="N1115" s="118" cm="1">
        <f t="array" ref="N1115:W1115">(TRANSPOSE(MMULT(幕後結果!$AB$37:$AK$46, TRANSPOSE(N114:W114))))</f>
        <v>-1.6179496730889358</v>
      </c>
      <c r="O1115" s="118">
        <v>-0.5718546853690003</v>
      </c>
      <c r="P1115" s="118">
        <v>-0.22076580841084276</v>
      </c>
      <c r="Q1115" s="118">
        <v>-2.2432033022514564E-2</v>
      </c>
      <c r="R1115" s="118">
        <v>-1.2353015414200106</v>
      </c>
      <c r="S1115" s="118">
        <v>0.14958416935860686</v>
      </c>
      <c r="T1115" s="118">
        <v>0.59973225103655181</v>
      </c>
      <c r="U1115" s="118">
        <v>-0.8046652500502377</v>
      </c>
      <c r="V1115" s="118">
        <v>-0.34606069199088496</v>
      </c>
      <c r="W1115" s="40">
        <v>-0.99147057756546886</v>
      </c>
    </row>
    <row r="1116" spans="1:23" ht="19">
      <c r="A1116" s="85">
        <v>114</v>
      </c>
      <c r="B1116" s="118">
        <v>0.90499552929100702</v>
      </c>
      <c r="C1116" s="118">
        <v>0.84852972063897658</v>
      </c>
      <c r="D1116" s="118">
        <v>0.14214204299862621</v>
      </c>
      <c r="E1116" s="118">
        <v>0.15601648265181867</v>
      </c>
      <c r="F1116" s="118">
        <v>0.56028303999973983</v>
      </c>
      <c r="G1116" s="118">
        <v>0.52768193602786839</v>
      </c>
      <c r="H1116" s="118">
        <v>0.33882091627833311</v>
      </c>
      <c r="I1116" s="118">
        <v>0.75427046483287441</v>
      </c>
      <c r="J1116" s="118">
        <v>0.32758409256122012</v>
      </c>
      <c r="K1116" s="48">
        <v>0.98964448571748331</v>
      </c>
      <c r="M1116" s="41">
        <v>114</v>
      </c>
      <c r="N1116" s="118" cm="1">
        <f t="array" ref="N1116:W1116">(TRANSPOSE(MMULT(幕後結果!$AB$37:$AK$46, TRANSPOSE(N115:W115))))</f>
        <v>0.27946059912489452</v>
      </c>
      <c r="O1116" s="118">
        <v>7.0510661958997009E-2</v>
      </c>
      <c r="P1116" s="118">
        <v>0.40758759908955911</v>
      </c>
      <c r="Q1116" s="118">
        <v>-0.23572671727050531</v>
      </c>
      <c r="R1116" s="118">
        <v>1.8390682626084069</v>
      </c>
      <c r="S1116" s="118">
        <v>0.8620148638250611</v>
      </c>
      <c r="T1116" s="118">
        <v>0.74286736819488552</v>
      </c>
      <c r="U1116" s="118">
        <v>0.38140777412407428</v>
      </c>
      <c r="V1116" s="118">
        <v>0.43888022815687561</v>
      </c>
      <c r="W1116" s="40">
        <v>0.38983936366784094</v>
      </c>
    </row>
    <row r="1117" spans="1:23" ht="19">
      <c r="A1117" s="85">
        <v>115</v>
      </c>
      <c r="B1117" s="118">
        <v>1.6989189589744491E-2</v>
      </c>
      <c r="C1117" s="118">
        <v>0.73701414945677612</v>
      </c>
      <c r="D1117" s="118">
        <v>0.46268188497653906</v>
      </c>
      <c r="E1117" s="118">
        <v>0.72685101362032345</v>
      </c>
      <c r="F1117" s="118">
        <v>0.34276484920939376</v>
      </c>
      <c r="G1117" s="118">
        <v>0.27257056799714263</v>
      </c>
      <c r="H1117" s="118">
        <v>7.1197633643721892E-2</v>
      </c>
      <c r="I1117" s="118">
        <v>0.81810869122757324</v>
      </c>
      <c r="J1117" s="118">
        <v>0.55898144396381633</v>
      </c>
      <c r="K1117" s="48">
        <v>0.58079024910430554</v>
      </c>
      <c r="M1117" s="41">
        <v>115</v>
      </c>
      <c r="N1117" s="118" cm="1">
        <f t="array" ref="N1117:W1117">(TRANSPOSE(MMULT(幕後結果!$AB$37:$AK$46, TRANSPOSE(N116:W116))))</f>
        <v>0.68368903787226887</v>
      </c>
      <c r="O1117" s="118">
        <v>4.8097316906260609E-2</v>
      </c>
      <c r="P1117" s="118">
        <v>0.17428871922392652</v>
      </c>
      <c r="Q1117" s="118">
        <v>0.36745242862813476</v>
      </c>
      <c r="R1117" s="118">
        <v>-4.6644747235152608E-3</v>
      </c>
      <c r="S1117" s="118">
        <v>0.23802461740848754</v>
      </c>
      <c r="T1117" s="118">
        <v>-0.15245345998260856</v>
      </c>
      <c r="U1117" s="118">
        <v>-0.9363350899625833</v>
      </c>
      <c r="V1117" s="118">
        <v>-1.8865076791136473</v>
      </c>
      <c r="W1117" s="40">
        <v>1.0076908473381956</v>
      </c>
    </row>
    <row r="1118" spans="1:23" ht="19">
      <c r="A1118" s="85">
        <v>116</v>
      </c>
      <c r="B1118" s="118">
        <v>0.78232109276222372</v>
      </c>
      <c r="C1118" s="118">
        <v>3.3861027912925445E-2</v>
      </c>
      <c r="D1118" s="118">
        <v>0.65007305264008286</v>
      </c>
      <c r="E1118" s="118">
        <v>0.48049206109998766</v>
      </c>
      <c r="F1118" s="118">
        <v>1.3708556601067068E-2</v>
      </c>
      <c r="G1118" s="118">
        <v>0.46691154292586945</v>
      </c>
      <c r="H1118" s="118">
        <v>0.63856134041793577</v>
      </c>
      <c r="I1118" s="118">
        <v>0.14148665726630871</v>
      </c>
      <c r="J1118" s="118">
        <v>0.22568043441326102</v>
      </c>
      <c r="K1118" s="48">
        <v>0.73504162765291103</v>
      </c>
      <c r="M1118" s="41">
        <v>116</v>
      </c>
      <c r="N1118" s="118" cm="1">
        <f t="array" ref="N1118:W1118">(TRANSPOSE(MMULT(幕後結果!$AB$37:$AK$46, TRANSPOSE(N117:W117))))</f>
        <v>0.58761684035418738</v>
      </c>
      <c r="O1118" s="118">
        <v>-0.5873369292439613</v>
      </c>
      <c r="P1118" s="118">
        <v>0.46695999604880745</v>
      </c>
      <c r="Q1118" s="118">
        <v>-1.3482581852125981</v>
      </c>
      <c r="R1118" s="118">
        <v>0.77916541060384814</v>
      </c>
      <c r="S1118" s="118">
        <v>-1.3912313065044839</v>
      </c>
      <c r="T1118" s="118">
        <v>0.22645387366419883</v>
      </c>
      <c r="U1118" s="118">
        <v>1.460012558422666</v>
      </c>
      <c r="V1118" s="118">
        <v>0.15753162474635277</v>
      </c>
      <c r="W1118" s="40">
        <v>-0.59366902830134072</v>
      </c>
    </row>
    <row r="1119" spans="1:23" ht="19">
      <c r="A1119" s="85">
        <v>117</v>
      </c>
      <c r="B1119" s="118">
        <v>0.20262579606386488</v>
      </c>
      <c r="C1119" s="118">
        <v>8.823588659992776E-2</v>
      </c>
      <c r="D1119" s="118">
        <v>0.74290459934320019</v>
      </c>
      <c r="E1119" s="118">
        <v>0.39891775758484438</v>
      </c>
      <c r="F1119" s="118">
        <v>0.98994428710066118</v>
      </c>
      <c r="G1119" s="118">
        <v>0.14148114948422408</v>
      </c>
      <c r="H1119" s="118">
        <v>0.75647658713108679</v>
      </c>
      <c r="I1119" s="118">
        <v>0.33556437073503442</v>
      </c>
      <c r="J1119" s="118">
        <v>0.95082376379907152</v>
      </c>
      <c r="K1119" s="48">
        <v>0.20070772404313098</v>
      </c>
      <c r="M1119" s="41">
        <v>117</v>
      </c>
      <c r="N1119" s="118" cm="1">
        <f t="array" ref="N1119:W1119">(TRANSPOSE(MMULT(幕後結果!$AB$37:$AK$46, TRANSPOSE(N118:W118))))</f>
        <v>0.700277135204042</v>
      </c>
      <c r="O1119" s="118">
        <v>0.85068192632037365</v>
      </c>
      <c r="P1119" s="118">
        <v>1.7010021052716569</v>
      </c>
      <c r="Q1119" s="118">
        <v>-0.10071962339123364</v>
      </c>
      <c r="R1119" s="118">
        <v>0.27796375794914024</v>
      </c>
      <c r="S1119" s="118">
        <v>0.7307959047616841</v>
      </c>
      <c r="T1119" s="118">
        <v>-0.55097378222079429</v>
      </c>
      <c r="U1119" s="118">
        <v>9.4958744687822338E-2</v>
      </c>
      <c r="V1119" s="118">
        <v>1.3221489709421281</v>
      </c>
      <c r="W1119" s="40">
        <v>0.35869832023396225</v>
      </c>
    </row>
    <row r="1120" spans="1:23" ht="19">
      <c r="A1120" s="85">
        <v>118</v>
      </c>
      <c r="B1120" s="118">
        <v>0.57728053915979238</v>
      </c>
      <c r="C1120" s="118">
        <v>0.96651057714411603</v>
      </c>
      <c r="D1120" s="118">
        <v>0.9527830641185675</v>
      </c>
      <c r="E1120" s="118">
        <v>0.86348581310470252</v>
      </c>
      <c r="F1120" s="118">
        <v>0.84504383257332383</v>
      </c>
      <c r="G1120" s="118">
        <v>0.15982376720507885</v>
      </c>
      <c r="H1120" s="118">
        <v>0.92873116583703363</v>
      </c>
      <c r="I1120" s="118">
        <v>0.14614939142453176</v>
      </c>
      <c r="J1120" s="118">
        <v>0.57085307746688252</v>
      </c>
      <c r="K1120" s="48">
        <v>0.9878785300742039</v>
      </c>
      <c r="M1120" s="41">
        <v>118</v>
      </c>
      <c r="N1120" s="118" cm="1">
        <f t="array" ref="N1120:W1120">(TRANSPOSE(MMULT(幕後結果!$AB$37:$AK$46, TRANSPOSE(N119:W119))))</f>
        <v>1.5374995090236827</v>
      </c>
      <c r="O1120" s="118">
        <v>-0.57768711971299835</v>
      </c>
      <c r="P1120" s="118">
        <v>-1.3245581965617494</v>
      </c>
      <c r="Q1120" s="118">
        <v>-1.0522299792524166</v>
      </c>
      <c r="R1120" s="118">
        <v>-0.27244431298020433</v>
      </c>
      <c r="S1120" s="118">
        <v>3.1943222473869437E-2</v>
      </c>
      <c r="T1120" s="118">
        <v>-0.65485774100927308</v>
      </c>
      <c r="U1120" s="118">
        <v>-1.0074457899487022E-2</v>
      </c>
      <c r="V1120" s="118">
        <v>-1.9881083373082635</v>
      </c>
      <c r="W1120" s="40">
        <v>0.62479543810618576</v>
      </c>
    </row>
    <row r="1121" spans="1:23" ht="19">
      <c r="A1121" s="85">
        <v>119</v>
      </c>
      <c r="B1121" s="118">
        <v>0.97318447070469793</v>
      </c>
      <c r="C1121" s="118">
        <v>0.7358272208612131</v>
      </c>
      <c r="D1121" s="118">
        <v>0.30069628144519811</v>
      </c>
      <c r="E1121" s="118">
        <v>0.74284190858539945</v>
      </c>
      <c r="F1121" s="118">
        <v>0.3598110062663169</v>
      </c>
      <c r="G1121" s="118">
        <v>3.3914039078007718E-2</v>
      </c>
      <c r="H1121" s="118">
        <v>0.29101247366140437</v>
      </c>
      <c r="I1121" s="118">
        <v>0.17077134794484206</v>
      </c>
      <c r="J1121" s="118">
        <v>0.85252570747114209</v>
      </c>
      <c r="K1121" s="48">
        <v>0.1715142681732591</v>
      </c>
      <c r="M1121" s="41">
        <v>119</v>
      </c>
      <c r="N1121" s="118" cm="1">
        <f t="array" ref="N1121:W1121">(TRANSPOSE(MMULT(幕後結果!$AB$37:$AK$46, TRANSPOSE(N120:W120))))</f>
        <v>-0.20127346463247264</v>
      </c>
      <c r="O1121" s="118">
        <v>0.57720807561060661</v>
      </c>
      <c r="P1121" s="118">
        <v>7.834231639640215E-4</v>
      </c>
      <c r="Q1121" s="118">
        <v>1.1885969037672532</v>
      </c>
      <c r="R1121" s="118">
        <v>-2.1534917856627533</v>
      </c>
      <c r="S1121" s="118">
        <v>-0.37893434600949749</v>
      </c>
      <c r="T1121" s="118">
        <v>0.41155984760480468</v>
      </c>
      <c r="U1121" s="118">
        <v>-0.73610891482303076</v>
      </c>
      <c r="V1121" s="118">
        <v>-4.0206339926764423E-2</v>
      </c>
      <c r="W1121" s="40">
        <v>-0.64057475428005251</v>
      </c>
    </row>
    <row r="1122" spans="1:23" ht="19">
      <c r="A1122" s="85">
        <v>120</v>
      </c>
      <c r="B1122" s="118">
        <v>0.95352903041115922</v>
      </c>
      <c r="C1122" s="118">
        <v>0.66706776228602194</v>
      </c>
      <c r="D1122" s="118">
        <v>0.64611219813539433</v>
      </c>
      <c r="E1122" s="118">
        <v>0.38947192056423208</v>
      </c>
      <c r="F1122" s="118">
        <v>0.54226047658581278</v>
      </c>
      <c r="G1122" s="118">
        <v>0.18072066723135172</v>
      </c>
      <c r="H1122" s="118">
        <v>0.34929238882344404</v>
      </c>
      <c r="I1122" s="118">
        <v>1.1640965594939434E-2</v>
      </c>
      <c r="J1122" s="118">
        <v>0.76548958449641935</v>
      </c>
      <c r="K1122" s="48">
        <v>0.4932891786215976</v>
      </c>
      <c r="M1122" s="41">
        <v>120</v>
      </c>
      <c r="N1122" s="118" cm="1">
        <f t="array" ref="N1122:W1122">(TRANSPOSE(MMULT(幕後結果!$AB$37:$AK$46, TRANSPOSE(N121:W121))))</f>
        <v>1.1945141356607406E-2</v>
      </c>
      <c r="O1122" s="118">
        <v>0.29688083707582857</v>
      </c>
      <c r="P1122" s="118">
        <v>-1.3600327638419543</v>
      </c>
      <c r="Q1122" s="118">
        <v>0.43503436692986619</v>
      </c>
      <c r="R1122" s="118">
        <v>-0.54940902252675783</v>
      </c>
      <c r="S1122" s="118">
        <v>0.71781159042182674</v>
      </c>
      <c r="T1122" s="118">
        <v>-1.5839990173343843</v>
      </c>
      <c r="U1122" s="118">
        <v>-0.94305855296362395</v>
      </c>
      <c r="V1122" s="118">
        <v>0.55767345194446605</v>
      </c>
      <c r="W1122" s="40">
        <v>-1.5446824464399254</v>
      </c>
    </row>
    <row r="1123" spans="1:23" ht="19">
      <c r="A1123" s="85">
        <v>121</v>
      </c>
      <c r="B1123" s="118">
        <v>0.85761084453117653</v>
      </c>
      <c r="C1123" s="118">
        <v>0.33191551468462999</v>
      </c>
      <c r="D1123" s="118">
        <v>0.16179315523235505</v>
      </c>
      <c r="E1123" s="118">
        <v>0.32845976544523126</v>
      </c>
      <c r="F1123" s="118">
        <v>0.29467906996533433</v>
      </c>
      <c r="G1123" s="118">
        <v>0.79670400174468581</v>
      </c>
      <c r="H1123" s="118">
        <v>0.88688820337190566</v>
      </c>
      <c r="I1123" s="118">
        <v>0.2500152351496312</v>
      </c>
      <c r="J1123" s="118">
        <v>0.76965264246726894</v>
      </c>
      <c r="K1123" s="48">
        <v>0.53338300589595811</v>
      </c>
      <c r="M1123" s="41">
        <v>121</v>
      </c>
      <c r="N1123" s="118" cm="1">
        <f t="array" ref="N1123:W1123">(TRANSPOSE(MMULT(幕後結果!$AB$37:$AK$46, TRANSPOSE(N122:W122))))</f>
        <v>1.1487672260014088</v>
      </c>
      <c r="O1123" s="118">
        <v>0.45945357259837916</v>
      </c>
      <c r="P1123" s="118">
        <v>1.4909905454219154</v>
      </c>
      <c r="Q1123" s="118">
        <v>2.5045569986476561</v>
      </c>
      <c r="R1123" s="118">
        <v>6.2934555841103024E-2</v>
      </c>
      <c r="S1123" s="118">
        <v>1.1826973683940736</v>
      </c>
      <c r="T1123" s="118">
        <v>0.83371222469974748</v>
      </c>
      <c r="U1123" s="118">
        <v>-1.014627784895922</v>
      </c>
      <c r="V1123" s="118">
        <v>4.7797650193801777E-2</v>
      </c>
      <c r="W1123" s="40">
        <v>1.0584198220556402</v>
      </c>
    </row>
    <row r="1124" spans="1:23" ht="19">
      <c r="A1124" s="85">
        <v>122</v>
      </c>
      <c r="B1124" s="118">
        <v>0.14517482663285453</v>
      </c>
      <c r="C1124" s="118">
        <v>0.45007968923251629</v>
      </c>
      <c r="D1124" s="118">
        <v>0.3056046676358084</v>
      </c>
      <c r="E1124" s="118">
        <v>0.34881640250766477</v>
      </c>
      <c r="F1124" s="118">
        <v>0.46714537466173933</v>
      </c>
      <c r="G1124" s="118">
        <v>0.57107144791227249</v>
      </c>
      <c r="H1124" s="118">
        <v>8.3764865518415554E-2</v>
      </c>
      <c r="I1124" s="118">
        <v>0.39910919263126554</v>
      </c>
      <c r="J1124" s="118">
        <v>0.6470444368770476</v>
      </c>
      <c r="K1124" s="48">
        <v>0.97950107966152733</v>
      </c>
      <c r="M1124" s="41">
        <v>122</v>
      </c>
      <c r="N1124" s="118" cm="1">
        <f t="array" ref="N1124:W1124">(TRANSPOSE(MMULT(幕後結果!$AB$37:$AK$46, TRANSPOSE(N123:W123))))</f>
        <v>0.22388198650827998</v>
      </c>
      <c r="O1124" s="118">
        <v>-1.0133609677256268</v>
      </c>
      <c r="P1124" s="118">
        <v>-1.1668305216857151</v>
      </c>
      <c r="Q1124" s="118">
        <v>-0.5803054529083298</v>
      </c>
      <c r="R1124" s="118">
        <v>-0.16569506268388157</v>
      </c>
      <c r="S1124" s="118">
        <v>-6.5238604535332756E-2</v>
      </c>
      <c r="T1124" s="118">
        <v>-1.1413135768237543</v>
      </c>
      <c r="U1124" s="118">
        <v>0.69368438989856074</v>
      </c>
      <c r="V1124" s="118">
        <v>-1.3260052630643071</v>
      </c>
      <c r="W1124" s="40">
        <v>-1.2390965050117388</v>
      </c>
    </row>
    <row r="1125" spans="1:23" ht="19">
      <c r="A1125" s="85">
        <v>123</v>
      </c>
      <c r="B1125" s="118">
        <v>0.22591988554470688</v>
      </c>
      <c r="C1125" s="118">
        <v>0.1697227940278303</v>
      </c>
      <c r="D1125" s="118">
        <v>0.83105932499900215</v>
      </c>
      <c r="E1125" s="118">
        <v>0.14955899661256544</v>
      </c>
      <c r="F1125" s="118">
        <v>0.14411143945060023</v>
      </c>
      <c r="G1125" s="118">
        <v>0.432180914222841</v>
      </c>
      <c r="H1125" s="118">
        <v>0.56256196114945278</v>
      </c>
      <c r="I1125" s="118">
        <v>0.38951344985485004</v>
      </c>
      <c r="J1125" s="118">
        <v>0.53308605980765256</v>
      </c>
      <c r="K1125" s="48">
        <v>0.76853169761963125</v>
      </c>
      <c r="M1125" s="41">
        <v>123</v>
      </c>
      <c r="N1125" s="118" cm="1">
        <f t="array" ref="N1125:W1125">(TRANSPOSE(MMULT(幕後結果!$AB$37:$AK$46, TRANSPOSE(N124:W124))))</f>
        <v>1.9238976495519609</v>
      </c>
      <c r="O1125" s="118">
        <v>7.6064048024474112E-3</v>
      </c>
      <c r="P1125" s="118">
        <v>-0.42999620673441652</v>
      </c>
      <c r="Q1125" s="118">
        <v>-1.734833866779081</v>
      </c>
      <c r="R1125" s="118">
        <v>-0.62201431458978562</v>
      </c>
      <c r="S1125" s="118">
        <v>0.226357782663276</v>
      </c>
      <c r="T1125" s="118">
        <v>2.1887609836406641E-2</v>
      </c>
      <c r="U1125" s="118">
        <v>1.1791120450737682</v>
      </c>
      <c r="V1125" s="118">
        <v>0.7863748650910749</v>
      </c>
      <c r="W1125" s="40">
        <v>0.77456244554085363</v>
      </c>
    </row>
    <row r="1126" spans="1:23" ht="19">
      <c r="A1126" s="85">
        <v>124</v>
      </c>
      <c r="B1126" s="118">
        <v>0.41667586766848053</v>
      </c>
      <c r="C1126" s="118">
        <v>0.39348320326642372</v>
      </c>
      <c r="D1126" s="118">
        <v>0.27097486051055952</v>
      </c>
      <c r="E1126" s="118">
        <v>0.53639556129690824</v>
      </c>
      <c r="F1126" s="118">
        <v>0.9562893802391863</v>
      </c>
      <c r="G1126" s="118">
        <v>0.54161365943781981</v>
      </c>
      <c r="H1126" s="118">
        <v>7.4923830893684595E-2</v>
      </c>
      <c r="I1126" s="118">
        <v>0.84386535164554055</v>
      </c>
      <c r="J1126" s="118">
        <v>0.40842103262826179</v>
      </c>
      <c r="K1126" s="48">
        <v>0.31179251162842814</v>
      </c>
      <c r="M1126" s="41">
        <v>124</v>
      </c>
      <c r="N1126" s="118" cm="1">
        <f t="array" ref="N1126:W1126">(TRANSPOSE(MMULT(幕後結果!$AB$37:$AK$46, TRANSPOSE(N125:W125))))</f>
        <v>1.0597332570856071</v>
      </c>
      <c r="O1126" s="118">
        <v>1.4005242341705795</v>
      </c>
      <c r="P1126" s="118">
        <v>1.0824980204162864</v>
      </c>
      <c r="Q1126" s="118">
        <v>0.78836037269181025</v>
      </c>
      <c r="R1126" s="118">
        <v>0.54067350988377738</v>
      </c>
      <c r="S1126" s="118">
        <v>0.75855641880283708</v>
      </c>
      <c r="T1126" s="118">
        <v>0.54262146249166243</v>
      </c>
      <c r="U1126" s="118">
        <v>0.65022143890319817</v>
      </c>
      <c r="V1126" s="118">
        <v>0.11022871283098434</v>
      </c>
      <c r="W1126" s="40">
        <v>0.32106643221998421</v>
      </c>
    </row>
    <row r="1127" spans="1:23" ht="19">
      <c r="A1127" s="85">
        <v>125</v>
      </c>
      <c r="B1127" s="118">
        <v>0.56149228037009169</v>
      </c>
      <c r="C1127" s="118">
        <v>0.78635011649184161</v>
      </c>
      <c r="D1127" s="118">
        <v>0.1110732388725808</v>
      </c>
      <c r="E1127" s="118">
        <v>0.84294953113209647</v>
      </c>
      <c r="F1127" s="118">
        <v>0.3875330318316117</v>
      </c>
      <c r="G1127" s="118">
        <v>0.33941610456083748</v>
      </c>
      <c r="H1127" s="118">
        <v>0.98163501586925506</v>
      </c>
      <c r="I1127" s="118">
        <v>0.95323451484106636</v>
      </c>
      <c r="J1127" s="118">
        <v>2.566202667519546E-2</v>
      </c>
      <c r="K1127" s="48">
        <v>0.82009641235868047</v>
      </c>
      <c r="M1127" s="41">
        <v>125</v>
      </c>
      <c r="N1127" s="118" cm="1">
        <f t="array" ref="N1127:W1127">(TRANSPOSE(MMULT(幕後結果!$AB$37:$AK$46, TRANSPOSE(N126:W126))))</f>
        <v>0.40085655617729432</v>
      </c>
      <c r="O1127" s="118">
        <v>0.62091092577262885</v>
      </c>
      <c r="P1127" s="118">
        <v>-0.37735007974599588</v>
      </c>
      <c r="Q1127" s="118">
        <v>-0.77955493320547153</v>
      </c>
      <c r="R1127" s="118">
        <v>0.96105393276688023</v>
      </c>
      <c r="S1127" s="118">
        <v>0.33548740343087535</v>
      </c>
      <c r="T1127" s="118">
        <v>0.68511818163404714</v>
      </c>
      <c r="U1127" s="118">
        <v>-2.0931741619130371</v>
      </c>
      <c r="V1127" s="118">
        <v>-0.67420139232130127</v>
      </c>
      <c r="W1127" s="40">
        <v>0.59985324973492293</v>
      </c>
    </row>
    <row r="1128" spans="1:23" ht="19">
      <c r="A1128" s="85">
        <v>126</v>
      </c>
      <c r="B1128" s="118">
        <v>0.6550417349513844</v>
      </c>
      <c r="C1128" s="118">
        <v>0.47537682953489413</v>
      </c>
      <c r="D1128" s="118">
        <v>0.12117359099791836</v>
      </c>
      <c r="E1128" s="118">
        <v>0.13810671729043222</v>
      </c>
      <c r="F1128" s="118">
        <v>0.10968630423080761</v>
      </c>
      <c r="G1128" s="118">
        <v>0.78023218255935611</v>
      </c>
      <c r="H1128" s="118">
        <v>0.59641513247911027</v>
      </c>
      <c r="I1128" s="118">
        <v>0.62106910202364141</v>
      </c>
      <c r="J1128" s="118">
        <v>0.64370845085419148</v>
      </c>
      <c r="K1128" s="48">
        <v>0.45662994303210835</v>
      </c>
      <c r="M1128" s="41">
        <v>126</v>
      </c>
      <c r="N1128" s="118" cm="1">
        <f t="array" ref="N1128:W1128">(TRANSPOSE(MMULT(幕後結果!$AB$37:$AK$46, TRANSPOSE(N127:W127))))</f>
        <v>0.89708436973454841</v>
      </c>
      <c r="O1128" s="118">
        <v>0.12203119913073954</v>
      </c>
      <c r="P1128" s="118">
        <v>-0.68918418242258928</v>
      </c>
      <c r="Q1128" s="118">
        <v>-1.5106654682732619</v>
      </c>
      <c r="R1128" s="118">
        <v>-0.69108153210030276</v>
      </c>
      <c r="S1128" s="118">
        <v>-0.15952026086119886</v>
      </c>
      <c r="T1128" s="118">
        <v>0.63481447429605131</v>
      </c>
      <c r="U1128" s="118">
        <v>-1.4029930650578994</v>
      </c>
      <c r="V1128" s="118">
        <v>-1.8927756420947341</v>
      </c>
      <c r="W1128" s="40">
        <v>0.64907695119358499</v>
      </c>
    </row>
    <row r="1129" spans="1:23" ht="19">
      <c r="A1129" s="85">
        <v>127</v>
      </c>
      <c r="B1129" s="118">
        <v>0.9988831659554922</v>
      </c>
      <c r="C1129" s="118">
        <v>0.69961181643296877</v>
      </c>
      <c r="D1129" s="118">
        <v>0.334260563584166</v>
      </c>
      <c r="E1129" s="118">
        <v>0.83701194151945524</v>
      </c>
      <c r="F1129" s="118">
        <v>0.23373807968735538</v>
      </c>
      <c r="G1129" s="118">
        <v>3.8280290304996134E-2</v>
      </c>
      <c r="H1129" s="118">
        <v>0.4283124675367429</v>
      </c>
      <c r="I1129" s="118">
        <v>0.32978851037656121</v>
      </c>
      <c r="J1129" s="118">
        <v>0.83126871844562977</v>
      </c>
      <c r="K1129" s="48">
        <v>0.87040622937022283</v>
      </c>
      <c r="M1129" s="41">
        <v>127</v>
      </c>
      <c r="N1129" s="118" cm="1">
        <f t="array" ref="N1129:W1129">(TRANSPOSE(MMULT(幕後結果!$AB$37:$AK$46, TRANSPOSE(N128:W128))))</f>
        <v>-0.91081716065219898</v>
      </c>
      <c r="O1129" s="118">
        <v>-0.26427171565210056</v>
      </c>
      <c r="P1129" s="118">
        <v>-0.52204790926000466</v>
      </c>
      <c r="Q1129" s="118">
        <v>-1.0295390842841814</v>
      </c>
      <c r="R1129" s="118">
        <v>-0.25546801491268345</v>
      </c>
      <c r="S1129" s="118">
        <v>-1.1541962813620525</v>
      </c>
      <c r="T1129" s="118">
        <v>-0.79883644061051617</v>
      </c>
      <c r="U1129" s="118">
        <v>1.5988204819721248</v>
      </c>
      <c r="V1129" s="118">
        <v>8.2968982504061484E-2</v>
      </c>
      <c r="W1129" s="40">
        <v>-0.44404050945294299</v>
      </c>
    </row>
    <row r="1130" spans="1:23" ht="19">
      <c r="A1130" s="85">
        <v>128</v>
      </c>
      <c r="B1130" s="118">
        <v>1.537480755077536E-2</v>
      </c>
      <c r="C1130" s="118">
        <v>0.15106150141172381</v>
      </c>
      <c r="D1130" s="118">
        <v>0.70689409668058079</v>
      </c>
      <c r="E1130" s="118">
        <v>0.82452338267047098</v>
      </c>
      <c r="F1130" s="118">
        <v>1.8571370377563623E-2</v>
      </c>
      <c r="G1130" s="118">
        <v>0.93260701586310257</v>
      </c>
      <c r="H1130" s="118">
        <v>0.96971187281667337</v>
      </c>
      <c r="I1130" s="118">
        <v>0.21968430217050439</v>
      </c>
      <c r="J1130" s="118">
        <v>0.79135801301175701</v>
      </c>
      <c r="K1130" s="48">
        <v>0.7931397120444077</v>
      </c>
      <c r="M1130" s="41">
        <v>128</v>
      </c>
      <c r="N1130" s="118" cm="1">
        <f t="array" ref="N1130:W1130">(TRANSPOSE(MMULT(幕後結果!$AB$37:$AK$46, TRANSPOSE(N129:W129))))</f>
        <v>-0.78047105547626139</v>
      </c>
      <c r="O1130" s="118">
        <v>2.050554731760875</v>
      </c>
      <c r="P1130" s="118">
        <v>-1.2877195947713107</v>
      </c>
      <c r="Q1130" s="118">
        <v>0.5322454317277705</v>
      </c>
      <c r="R1130" s="118">
        <v>1.2468249146681243</v>
      </c>
      <c r="S1130" s="118">
        <v>-0.35542760548953811</v>
      </c>
      <c r="T1130" s="118">
        <v>0.65548109082236228</v>
      </c>
      <c r="U1130" s="118">
        <v>-0.94827267007563609</v>
      </c>
      <c r="V1130" s="118">
        <v>0.34561989990983855</v>
      </c>
      <c r="W1130" s="40">
        <v>0.51312829104648261</v>
      </c>
    </row>
    <row r="1131" spans="1:23" ht="19">
      <c r="A1131" s="85">
        <v>129</v>
      </c>
      <c r="B1131" s="118">
        <v>0.12575473774237911</v>
      </c>
      <c r="C1131" s="118">
        <v>0.70714463520637039</v>
      </c>
      <c r="D1131" s="118">
        <v>0.46268943610396618</v>
      </c>
      <c r="E1131" s="118">
        <v>4.8115202326785234E-2</v>
      </c>
      <c r="F1131" s="118">
        <v>0.86334636010823251</v>
      </c>
      <c r="G1131" s="118">
        <v>0.96148220116854866</v>
      </c>
      <c r="H1131" s="118">
        <v>0.41039036618558566</v>
      </c>
      <c r="I1131" s="118">
        <v>0.12801365588490654</v>
      </c>
      <c r="J1131" s="118">
        <v>0.46457521254320322</v>
      </c>
      <c r="K1131" s="48">
        <v>0.23278103214693147</v>
      </c>
      <c r="M1131" s="41">
        <v>129</v>
      </c>
      <c r="N1131" s="118" cm="1">
        <f t="array" ref="N1131:W1131">(TRANSPOSE(MMULT(幕後結果!$AB$37:$AK$46, TRANSPOSE(N130:W130))))</f>
        <v>-0.80353604458723238</v>
      </c>
      <c r="O1131" s="118">
        <v>-1.5216304780519836</v>
      </c>
      <c r="P1131" s="118">
        <v>-1.2078546563073225</v>
      </c>
      <c r="Q1131" s="118">
        <v>0.55393975831269859</v>
      </c>
      <c r="R1131" s="118">
        <v>9.2062934472676772E-2</v>
      </c>
      <c r="S1131" s="118">
        <v>-0.4228798058395109</v>
      </c>
      <c r="T1131" s="118">
        <v>-1.3943890346300263</v>
      </c>
      <c r="U1131" s="118">
        <v>0.52394548147432829</v>
      </c>
      <c r="V1131" s="118">
        <v>0.51375840682975693</v>
      </c>
      <c r="W1131" s="40">
        <v>-0.80988093031270236</v>
      </c>
    </row>
    <row r="1132" spans="1:23" ht="19">
      <c r="A1132" s="85">
        <v>130</v>
      </c>
      <c r="B1132" s="118">
        <v>0.20537739676063427</v>
      </c>
      <c r="C1132" s="118">
        <v>0.77753486627118429</v>
      </c>
      <c r="D1132" s="118">
        <v>0.50014227636378994</v>
      </c>
      <c r="E1132" s="118">
        <v>0.67628525827755981</v>
      </c>
      <c r="F1132" s="118">
        <v>2.8651964630343807E-2</v>
      </c>
      <c r="G1132" s="118">
        <v>0.83801018756966883</v>
      </c>
      <c r="H1132" s="118">
        <v>0.4393817296007414</v>
      </c>
      <c r="I1132" s="118">
        <v>0.76959811504116127</v>
      </c>
      <c r="J1132" s="118">
        <v>0.7025818997375981</v>
      </c>
      <c r="K1132" s="48">
        <v>6.6360098045865401E-2</v>
      </c>
      <c r="M1132" s="41">
        <v>130</v>
      </c>
      <c r="N1132" s="118" cm="1">
        <f t="array" ref="N1132:W1132">(TRANSPOSE(MMULT(幕後結果!$AB$37:$AK$46, TRANSPOSE(N131:W131))))</f>
        <v>2.2355438210615874</v>
      </c>
      <c r="O1132" s="118">
        <v>6.3150807083191124E-2</v>
      </c>
      <c r="P1132" s="118">
        <v>1.7365925727310203</v>
      </c>
      <c r="Q1132" s="118">
        <v>0.46915838049034808</v>
      </c>
      <c r="R1132" s="118">
        <v>0.41578179666445075</v>
      </c>
      <c r="S1132" s="118">
        <v>0.80701436039673546</v>
      </c>
      <c r="T1132" s="118">
        <v>0.97065197626515154</v>
      </c>
      <c r="U1132" s="118">
        <v>1.8868477444217882</v>
      </c>
      <c r="V1132" s="118">
        <v>0.52606461126661808</v>
      </c>
      <c r="W1132" s="40">
        <v>0.9818042963853465</v>
      </c>
    </row>
    <row r="1133" spans="1:23" ht="19">
      <c r="A1133" s="85">
        <v>131</v>
      </c>
      <c r="B1133" s="118">
        <v>0.87478642307463228</v>
      </c>
      <c r="C1133" s="118">
        <v>0.70471649567477757</v>
      </c>
      <c r="D1133" s="118">
        <v>0.77498452171048271</v>
      </c>
      <c r="E1133" s="118">
        <v>0.13305380242631459</v>
      </c>
      <c r="F1133" s="118">
        <v>0.36727699662887869</v>
      </c>
      <c r="G1133" s="118">
        <v>0.54203516668135654</v>
      </c>
      <c r="H1133" s="118">
        <v>0.68653751154407483</v>
      </c>
      <c r="I1133" s="118">
        <v>0.17889170317215575</v>
      </c>
      <c r="J1133" s="118">
        <v>0.93667527102980097</v>
      </c>
      <c r="K1133" s="48">
        <v>0.95208893851585352</v>
      </c>
      <c r="M1133" s="41">
        <v>131</v>
      </c>
      <c r="N1133" s="118" cm="1">
        <f t="array" ref="N1133:W1133">(TRANSPOSE(MMULT(幕後結果!$AB$37:$AK$46, TRANSPOSE(N132:W132))))</f>
        <v>0.15917514868105453</v>
      </c>
      <c r="O1133" s="118">
        <v>0.3702460210356443</v>
      </c>
      <c r="P1133" s="118">
        <v>1.4192988140005984</v>
      </c>
      <c r="Q1133" s="118">
        <v>0.42375502966415302</v>
      </c>
      <c r="R1133" s="118">
        <v>0.25168997988801722</v>
      </c>
      <c r="S1133" s="118">
        <v>0.43617815280820865</v>
      </c>
      <c r="T1133" s="118">
        <v>1.765991500512456</v>
      </c>
      <c r="U1133" s="118">
        <v>-1.2821116830159767</v>
      </c>
      <c r="V1133" s="118">
        <v>1.1737700010021817</v>
      </c>
      <c r="W1133" s="40">
        <v>-0.92192318730830669</v>
      </c>
    </row>
    <row r="1134" spans="1:23" ht="19">
      <c r="A1134" s="85">
        <v>132</v>
      </c>
      <c r="B1134" s="118">
        <v>0.73467613792437514</v>
      </c>
      <c r="C1134" s="118">
        <v>0.1181716328923601</v>
      </c>
      <c r="D1134" s="118">
        <v>0.95022184419016065</v>
      </c>
      <c r="E1134" s="118">
        <v>0.19236133288206192</v>
      </c>
      <c r="F1134" s="118">
        <v>0.54913797395670905</v>
      </c>
      <c r="G1134" s="118">
        <v>9.1184112516283777E-2</v>
      </c>
      <c r="H1134" s="118">
        <v>0.91395606893328774</v>
      </c>
      <c r="I1134" s="118">
        <v>0.17350909072244503</v>
      </c>
      <c r="J1134" s="118">
        <v>2.5740830626638234E-2</v>
      </c>
      <c r="K1134" s="48">
        <v>6.9379090171832969E-2</v>
      </c>
      <c r="M1134" s="41">
        <v>132</v>
      </c>
      <c r="N1134" s="118" cm="1">
        <f t="array" ref="N1134:W1134">(TRANSPOSE(MMULT(幕後結果!$AB$37:$AK$46, TRANSPOSE(N133:W133))))</f>
        <v>-1.6475452264189192</v>
      </c>
      <c r="O1134" s="118">
        <v>0.33257097309178008</v>
      </c>
      <c r="P1134" s="118">
        <v>-0.75036437111171761</v>
      </c>
      <c r="Q1134" s="118">
        <v>0.22439783817012737</v>
      </c>
      <c r="R1134" s="118">
        <v>-2.9092866126387867E-2</v>
      </c>
      <c r="S1134" s="118">
        <v>-0.18086291576741942</v>
      </c>
      <c r="T1134" s="118">
        <v>0.56902173039083981</v>
      </c>
      <c r="U1134" s="118">
        <v>-0.34775990629423914</v>
      </c>
      <c r="V1134" s="118">
        <v>-3.1862427447738463E-2</v>
      </c>
      <c r="W1134" s="40">
        <v>-0.8751490273447986</v>
      </c>
    </row>
    <row r="1135" spans="1:23" ht="19">
      <c r="A1135" s="85">
        <v>133</v>
      </c>
      <c r="B1135" s="118">
        <v>0.68519725110099117</v>
      </c>
      <c r="C1135" s="118">
        <v>0.29375704790947332</v>
      </c>
      <c r="D1135" s="118">
        <v>0.72872538952653576</v>
      </c>
      <c r="E1135" s="118">
        <v>0.93213953795505433</v>
      </c>
      <c r="F1135" s="118">
        <v>4.9697417670486077E-2</v>
      </c>
      <c r="G1135" s="118">
        <v>0.44201957861569308</v>
      </c>
      <c r="H1135" s="118">
        <v>0.21673366182237341</v>
      </c>
      <c r="I1135" s="118">
        <v>0.20437905619021501</v>
      </c>
      <c r="J1135" s="118">
        <v>0.48931145974489376</v>
      </c>
      <c r="K1135" s="48">
        <v>0.96075090972167465</v>
      </c>
      <c r="M1135" s="41">
        <v>133</v>
      </c>
      <c r="N1135" s="118" cm="1">
        <f t="array" ref="N1135:W1135">(TRANSPOSE(MMULT(幕後結果!$AB$37:$AK$46, TRANSPOSE(N134:W134))))</f>
        <v>-0.14360611904749021</v>
      </c>
      <c r="O1135" s="118">
        <v>1.6090361930891379</v>
      </c>
      <c r="P1135" s="118">
        <v>-1.1535031556920843</v>
      </c>
      <c r="Q1135" s="118">
        <v>0.21309701453811797</v>
      </c>
      <c r="R1135" s="118">
        <v>-5.0447268724031047E-2</v>
      </c>
      <c r="S1135" s="118">
        <v>2.8020766667229802E-2</v>
      </c>
      <c r="T1135" s="118">
        <v>-0.29202365889338983</v>
      </c>
      <c r="U1135" s="118">
        <v>-1.0593638159380223</v>
      </c>
      <c r="V1135" s="118">
        <v>-1.0009932753046729</v>
      </c>
      <c r="W1135" s="40">
        <v>-0.98628944937527552</v>
      </c>
    </row>
    <row r="1136" spans="1:23" ht="19">
      <c r="A1136" s="85">
        <v>134</v>
      </c>
      <c r="B1136" s="118">
        <v>0.54920571598667722</v>
      </c>
      <c r="C1136" s="118">
        <v>0.11087577854338337</v>
      </c>
      <c r="D1136" s="118">
        <v>0.73543116495348881</v>
      </c>
      <c r="E1136" s="118">
        <v>0.75676530258557806</v>
      </c>
      <c r="F1136" s="118">
        <v>0.37980501780971965</v>
      </c>
      <c r="G1136" s="118">
        <v>0.57040483171037693</v>
      </c>
      <c r="H1136" s="118">
        <v>0.40101035405865315</v>
      </c>
      <c r="I1136" s="118">
        <v>0.45537229909731547</v>
      </c>
      <c r="J1136" s="118">
        <v>0.59477825106425852</v>
      </c>
      <c r="K1136" s="48">
        <v>2.865703892276894E-2</v>
      </c>
      <c r="M1136" s="41">
        <v>134</v>
      </c>
      <c r="N1136" s="118" cm="1">
        <f t="array" ref="N1136:W1136">(TRANSPOSE(MMULT(幕後結果!$AB$37:$AK$46, TRANSPOSE(N135:W135))))</f>
        <v>2.0423985099780948</v>
      </c>
      <c r="O1136" s="118">
        <v>2.2021854246849641</v>
      </c>
      <c r="P1136" s="118">
        <v>1.4857339237883029</v>
      </c>
      <c r="Q1136" s="118">
        <v>0.50071146977695347</v>
      </c>
      <c r="R1136" s="118">
        <v>-0.62505655889083167</v>
      </c>
      <c r="S1136" s="118">
        <v>0.42419205043663699</v>
      </c>
      <c r="T1136" s="118">
        <v>1.4281837536182607</v>
      </c>
      <c r="U1136" s="118">
        <v>1.0858492021312061</v>
      </c>
      <c r="V1136" s="118">
        <v>1.6700925550527153</v>
      </c>
      <c r="W1136" s="40">
        <v>2.0518187733023359</v>
      </c>
    </row>
    <row r="1137" spans="1:23" ht="19">
      <c r="A1137" s="85">
        <v>135</v>
      </c>
      <c r="B1137" s="118">
        <v>0.65033319242331666</v>
      </c>
      <c r="C1137" s="118">
        <v>0.712400152054675</v>
      </c>
      <c r="D1137" s="118">
        <v>0.91967370933901726</v>
      </c>
      <c r="E1137" s="118">
        <v>0.37255660805732327</v>
      </c>
      <c r="F1137" s="118">
        <v>0.75013478462340277</v>
      </c>
      <c r="G1137" s="118">
        <v>0.75814635765063731</v>
      </c>
      <c r="H1137" s="118">
        <v>0.31930508013380643</v>
      </c>
      <c r="I1137" s="118">
        <v>0.55041075367478198</v>
      </c>
      <c r="J1137" s="118">
        <v>0.61676060741363403</v>
      </c>
      <c r="K1137" s="48">
        <v>0.9901363789262001</v>
      </c>
      <c r="M1137" s="41">
        <v>135</v>
      </c>
      <c r="N1137" s="118" cm="1">
        <f t="array" ref="N1137:W1137">(TRANSPOSE(MMULT(幕後結果!$AB$37:$AK$46, TRANSPOSE(N136:W136))))</f>
        <v>-0.66106914889060331</v>
      </c>
      <c r="O1137" s="118">
        <v>0.87148049940367944</v>
      </c>
      <c r="P1137" s="118">
        <v>0.47228848889463532</v>
      </c>
      <c r="Q1137" s="118">
        <v>9.6975906890213875E-2</v>
      </c>
      <c r="R1137" s="118">
        <v>-0.25813906144923382</v>
      </c>
      <c r="S1137" s="118">
        <v>-0.1982374973406309</v>
      </c>
      <c r="T1137" s="118">
        <v>0.94477045333478626</v>
      </c>
      <c r="U1137" s="118">
        <v>-0.69052392798958895</v>
      </c>
      <c r="V1137" s="118">
        <v>-0.33450390500240529</v>
      </c>
      <c r="W1137" s="40">
        <v>0.62532601841543434</v>
      </c>
    </row>
    <row r="1138" spans="1:23" ht="19">
      <c r="A1138" s="85">
        <v>136</v>
      </c>
      <c r="B1138" s="118">
        <v>0.35505597438174763</v>
      </c>
      <c r="C1138" s="118">
        <v>9.7554896746816055E-2</v>
      </c>
      <c r="D1138" s="118">
        <v>0.32793839549914305</v>
      </c>
      <c r="E1138" s="118">
        <v>0.92801603435910129</v>
      </c>
      <c r="F1138" s="118">
        <v>0.60895078061428265</v>
      </c>
      <c r="G1138" s="118">
        <v>0.88964482352720209</v>
      </c>
      <c r="H1138" s="118">
        <v>0.20363025277775293</v>
      </c>
      <c r="I1138" s="118">
        <v>0.64718557760953965</v>
      </c>
      <c r="J1138" s="118">
        <v>7.7326471620818849E-2</v>
      </c>
      <c r="K1138" s="48">
        <v>0.23302943850480595</v>
      </c>
      <c r="M1138" s="41">
        <v>136</v>
      </c>
      <c r="N1138" s="118" cm="1">
        <f t="array" ref="N1138:W1138">(TRANSPOSE(MMULT(幕後結果!$AB$37:$AK$46, TRANSPOSE(N137:W137))))</f>
        <v>-1.4809768797970644</v>
      </c>
      <c r="O1138" s="118">
        <v>-0.47570511447454444</v>
      </c>
      <c r="P1138" s="118">
        <v>-0.44561617937766357</v>
      </c>
      <c r="Q1138" s="118">
        <v>-0.61123671075491615</v>
      </c>
      <c r="R1138" s="118">
        <v>1.512190210888938</v>
      </c>
      <c r="S1138" s="118">
        <v>-1.0022323900484698</v>
      </c>
      <c r="T1138" s="118">
        <v>-6.6173927513356212E-2</v>
      </c>
      <c r="U1138" s="118">
        <v>-0.49500102026674903</v>
      </c>
      <c r="V1138" s="118">
        <v>1.3744714734288954E-3</v>
      </c>
      <c r="W1138" s="40">
        <v>0.41510355665427734</v>
      </c>
    </row>
    <row r="1139" spans="1:23" ht="19">
      <c r="A1139" s="85">
        <v>137</v>
      </c>
      <c r="B1139" s="118">
        <v>0.89907330770314209</v>
      </c>
      <c r="C1139" s="118">
        <v>0.48032038000620947</v>
      </c>
      <c r="D1139" s="118">
        <v>0.80424993418114643</v>
      </c>
      <c r="E1139" s="118">
        <v>0.86680918864960055</v>
      </c>
      <c r="F1139" s="118">
        <v>6.9999778313154515E-2</v>
      </c>
      <c r="G1139" s="118">
        <v>0.68078762026330208</v>
      </c>
      <c r="H1139" s="118">
        <v>0.44230150590449502</v>
      </c>
      <c r="I1139" s="118">
        <v>0.18505310072786529</v>
      </c>
      <c r="J1139" s="118">
        <v>0.77519230771979575</v>
      </c>
      <c r="K1139" s="48">
        <v>4.2921141004427676E-2</v>
      </c>
      <c r="M1139" s="41">
        <v>137</v>
      </c>
      <c r="N1139" s="118" cm="1">
        <f t="array" ref="N1139:W1139">(TRANSPOSE(MMULT(幕後結果!$AB$37:$AK$46, TRANSPOSE(N138:W138))))</f>
        <v>1.2277496808814641</v>
      </c>
      <c r="O1139" s="118">
        <v>1.3489570622978473</v>
      </c>
      <c r="P1139" s="118">
        <v>0.75542108507127947</v>
      </c>
      <c r="Q1139" s="118">
        <v>1.0607845611805287</v>
      </c>
      <c r="R1139" s="118">
        <v>0.69734645168098897</v>
      </c>
      <c r="S1139" s="118">
        <v>2.0587211465018171</v>
      </c>
      <c r="T1139" s="118">
        <v>0.18011333451374711</v>
      </c>
      <c r="U1139" s="118">
        <v>0.77944148557899784</v>
      </c>
      <c r="V1139" s="118">
        <v>0.1342770836124777</v>
      </c>
      <c r="W1139" s="40">
        <v>1.8850614392879912</v>
      </c>
    </row>
    <row r="1140" spans="1:23" ht="19">
      <c r="A1140" s="85">
        <v>138</v>
      </c>
      <c r="B1140" s="118">
        <v>0.36650966649307959</v>
      </c>
      <c r="C1140" s="118">
        <v>0.42964967195945203</v>
      </c>
      <c r="D1140" s="118">
        <v>0.286142904969934</v>
      </c>
      <c r="E1140" s="118">
        <v>0.73540945062337926</v>
      </c>
      <c r="F1140" s="118">
        <v>0.98501801793284782</v>
      </c>
      <c r="G1140" s="118">
        <v>3.9020145794491645E-2</v>
      </c>
      <c r="H1140" s="118">
        <v>0.17774241631661813</v>
      </c>
      <c r="I1140" s="118">
        <v>0.29771883674712885</v>
      </c>
      <c r="J1140" s="118">
        <v>0.98508925557678095</v>
      </c>
      <c r="K1140" s="48">
        <v>0.23226676970837001</v>
      </c>
      <c r="M1140" s="41">
        <v>138</v>
      </c>
      <c r="N1140" s="118" cm="1">
        <f t="array" ref="N1140:W1140">(TRANSPOSE(MMULT(幕後結果!$AB$37:$AK$46, TRANSPOSE(N139:W139))))</f>
        <v>0.2276946008034185</v>
      </c>
      <c r="O1140" s="118">
        <v>0.94230171683810404</v>
      </c>
      <c r="P1140" s="118">
        <v>1.5262443472115415</v>
      </c>
      <c r="Q1140" s="118">
        <v>-1.0696324319555406</v>
      </c>
      <c r="R1140" s="118">
        <v>0.16955129283352499</v>
      </c>
      <c r="S1140" s="118">
        <v>-0.33315802951392526</v>
      </c>
      <c r="T1140" s="118">
        <v>-0.58060440507175559</v>
      </c>
      <c r="U1140" s="118">
        <v>0.79016204872349927</v>
      </c>
      <c r="V1140" s="118">
        <v>1.262964388708272</v>
      </c>
      <c r="W1140" s="40">
        <v>1.2606525484434759</v>
      </c>
    </row>
    <row r="1141" spans="1:23" ht="19">
      <c r="A1141" s="85">
        <v>139</v>
      </c>
      <c r="B1141" s="118">
        <v>0.91121212239886651</v>
      </c>
      <c r="C1141" s="118">
        <v>0.6287597619128833</v>
      </c>
      <c r="D1141" s="118">
        <v>0.42387631449494312</v>
      </c>
      <c r="E1141" s="118">
        <v>0.54930819952501375</v>
      </c>
      <c r="F1141" s="118">
        <v>0.42345561078526006</v>
      </c>
      <c r="G1141" s="118">
        <v>0.18868980573056149</v>
      </c>
      <c r="H1141" s="118">
        <v>8.2913735526664478E-2</v>
      </c>
      <c r="I1141" s="118">
        <v>0.27859306372175086</v>
      </c>
      <c r="J1141" s="118">
        <v>0.16519597566479138</v>
      </c>
      <c r="K1141" s="48">
        <v>0.73969657612191053</v>
      </c>
      <c r="M1141" s="41">
        <v>139</v>
      </c>
      <c r="N1141" s="118" cm="1">
        <f t="array" ref="N1141:W1141">(TRANSPOSE(MMULT(幕後結果!$AB$37:$AK$46, TRANSPOSE(N140:W140))))</f>
        <v>-0.1203397507867735</v>
      </c>
      <c r="O1141" s="118">
        <v>-1.8059992216577445</v>
      </c>
      <c r="P1141" s="118">
        <v>-1.4091661179771391</v>
      </c>
      <c r="Q1141" s="118">
        <v>8.5177280934419675E-2</v>
      </c>
      <c r="R1141" s="118">
        <v>-1.4798826527500593</v>
      </c>
      <c r="S1141" s="118">
        <v>-0.16690037114934514</v>
      </c>
      <c r="T1141" s="118">
        <v>-1.5367878677019458</v>
      </c>
      <c r="U1141" s="118">
        <v>-0.50506571463412486</v>
      </c>
      <c r="V1141" s="118">
        <v>-1.3287118985059865</v>
      </c>
      <c r="W1141" s="40">
        <v>-1.0552608783942525</v>
      </c>
    </row>
    <row r="1142" spans="1:23" ht="19">
      <c r="A1142" s="85">
        <v>140</v>
      </c>
      <c r="B1142" s="118">
        <v>6.9925488504067879E-2</v>
      </c>
      <c r="C1142" s="118">
        <v>0.37241674419208004</v>
      </c>
      <c r="D1142" s="118">
        <v>0.49467946852004219</v>
      </c>
      <c r="E1142" s="118">
        <v>0.41161606309239951</v>
      </c>
      <c r="F1142" s="118">
        <v>0.45836127289826267</v>
      </c>
      <c r="G1142" s="118">
        <v>0.92943030549399674</v>
      </c>
      <c r="H1142" s="118">
        <v>4.9000450309594434E-2</v>
      </c>
      <c r="I1142" s="118">
        <v>0.42258359440221493</v>
      </c>
      <c r="J1142" s="118">
        <v>0.78751434002418796</v>
      </c>
      <c r="K1142" s="48">
        <v>0.77294343779170682</v>
      </c>
      <c r="M1142" s="41">
        <v>140</v>
      </c>
      <c r="N1142" s="118" cm="1">
        <f t="array" ref="N1142:W1142">(TRANSPOSE(MMULT(幕後結果!$AB$37:$AK$46, TRANSPOSE(N141:W141))))</f>
        <v>-6.3499403204889962E-2</v>
      </c>
      <c r="O1142" s="118">
        <v>-2.0801373290857814</v>
      </c>
      <c r="P1142" s="118">
        <v>0.58842721379116547</v>
      </c>
      <c r="Q1142" s="118">
        <v>0.11268491420380555</v>
      </c>
      <c r="R1142" s="118">
        <v>-1.614176515288569</v>
      </c>
      <c r="S1142" s="118">
        <v>-0.65658696357048463</v>
      </c>
      <c r="T1142" s="118">
        <v>-0.5117006398335846</v>
      </c>
      <c r="U1142" s="118">
        <v>-0.50492451404914651</v>
      </c>
      <c r="V1142" s="118">
        <v>-1.4567103917531856</v>
      </c>
      <c r="W1142" s="40">
        <v>-0.77138288913230946</v>
      </c>
    </row>
    <row r="1143" spans="1:23" ht="19">
      <c r="A1143" s="85">
        <v>141</v>
      </c>
      <c r="B1143" s="118">
        <v>0.19584856656577343</v>
      </c>
      <c r="C1143" s="118">
        <v>0.38768318221283149</v>
      </c>
      <c r="D1143" s="118">
        <v>5.9847806113546564E-3</v>
      </c>
      <c r="E1143" s="118">
        <v>7.7369025391342827E-2</v>
      </c>
      <c r="F1143" s="118">
        <v>0.92085846560188389</v>
      </c>
      <c r="G1143" s="118">
        <v>0.18767974826972278</v>
      </c>
      <c r="H1143" s="118">
        <v>0.65512686109015705</v>
      </c>
      <c r="I1143" s="118">
        <v>2.5101050872986086E-2</v>
      </c>
      <c r="J1143" s="118">
        <v>0.58631679158584737</v>
      </c>
      <c r="K1143" s="48">
        <v>5.2154689124012776E-2</v>
      </c>
      <c r="M1143" s="41">
        <v>141</v>
      </c>
      <c r="N1143" s="118" cm="1">
        <f t="array" ref="N1143:W1143">(TRANSPOSE(MMULT(幕後結果!$AB$37:$AK$46, TRANSPOSE(N142:W142))))</f>
        <v>1.7922691075789736</v>
      </c>
      <c r="O1143" s="118">
        <v>1.3841280199498933</v>
      </c>
      <c r="P1143" s="118">
        <v>0.29345805304117645</v>
      </c>
      <c r="Q1143" s="118">
        <v>-0.35307325827021618</v>
      </c>
      <c r="R1143" s="118">
        <v>0.11868281403120186</v>
      </c>
      <c r="S1143" s="118">
        <v>0.19479625037936982</v>
      </c>
      <c r="T1143" s="118">
        <v>-0.9603557413787146</v>
      </c>
      <c r="U1143" s="118">
        <v>0.6434685087235561</v>
      </c>
      <c r="V1143" s="118">
        <v>1.7565402846066238</v>
      </c>
      <c r="W1143" s="40">
        <v>0.54450629707988163</v>
      </c>
    </row>
    <row r="1144" spans="1:23" ht="19">
      <c r="A1144" s="85">
        <v>142</v>
      </c>
      <c r="B1144" s="118">
        <v>0.24793119352991599</v>
      </c>
      <c r="C1144" s="118">
        <v>0.91039132050408256</v>
      </c>
      <c r="D1144" s="118">
        <v>0.24019896482604941</v>
      </c>
      <c r="E1144" s="118">
        <v>0.71416114312896739</v>
      </c>
      <c r="F1144" s="118">
        <v>0.60263038732454199</v>
      </c>
      <c r="G1144" s="118">
        <v>0.80041932909315938</v>
      </c>
      <c r="H1144" s="118">
        <v>0.85256138946497217</v>
      </c>
      <c r="I1144" s="118">
        <v>6.0728526500609448E-2</v>
      </c>
      <c r="J1144" s="118">
        <v>4.540248017380577E-2</v>
      </c>
      <c r="K1144" s="48">
        <v>0.6539732443372519</v>
      </c>
      <c r="M1144" s="41">
        <v>142</v>
      </c>
      <c r="N1144" s="118" cm="1">
        <f t="array" ref="N1144:W1144">(TRANSPOSE(MMULT(幕後結果!$AB$37:$AK$46, TRANSPOSE(N143:W143))))</f>
        <v>1.8515041664361007</v>
      </c>
      <c r="O1144" s="118">
        <v>-0.3376201971485146</v>
      </c>
      <c r="P1144" s="118">
        <v>0.77179137875209036</v>
      </c>
      <c r="Q1144" s="118">
        <v>-0.43199188150700418</v>
      </c>
      <c r="R1144" s="118">
        <v>-0.85172258730313666</v>
      </c>
      <c r="S1144" s="118">
        <v>-0.40643407528905384</v>
      </c>
      <c r="T1144" s="118">
        <v>2.1066405892497588</v>
      </c>
      <c r="U1144" s="118">
        <v>-0.17796226450563701</v>
      </c>
      <c r="V1144" s="118">
        <v>-0.49270566793142534</v>
      </c>
      <c r="W1144" s="40">
        <v>0.83662108964360282</v>
      </c>
    </row>
    <row r="1145" spans="1:23" ht="19">
      <c r="A1145" s="85">
        <v>143</v>
      </c>
      <c r="B1145" s="118">
        <v>0.93300506416913054</v>
      </c>
      <c r="C1145" s="118">
        <v>9.8295532195896929E-2</v>
      </c>
      <c r="D1145" s="118">
        <v>0.79806381083721756</v>
      </c>
      <c r="E1145" s="118">
        <v>0.15997637817473098</v>
      </c>
      <c r="F1145" s="118">
        <v>0.58014831083457441</v>
      </c>
      <c r="G1145" s="118">
        <v>0.76639487360865122</v>
      </c>
      <c r="H1145" s="118">
        <v>0.88876906915970277</v>
      </c>
      <c r="I1145" s="118">
        <v>0.65175373898464839</v>
      </c>
      <c r="J1145" s="118">
        <v>0.18946623037422206</v>
      </c>
      <c r="K1145" s="48">
        <v>0.53029831535889183</v>
      </c>
      <c r="M1145" s="41">
        <v>143</v>
      </c>
      <c r="N1145" s="118" cm="1">
        <f t="array" ref="N1145:W1145">(TRANSPOSE(MMULT(幕後結果!$AB$37:$AK$46, TRANSPOSE(N144:W144))))</f>
        <v>-0.75339662649826455</v>
      </c>
      <c r="O1145" s="118">
        <v>0.60054591392705359</v>
      </c>
      <c r="P1145" s="118">
        <v>0.41904881789607318</v>
      </c>
      <c r="Q1145" s="118">
        <v>0.88535164616983708</v>
      </c>
      <c r="R1145" s="118">
        <v>1.4568551068740221</v>
      </c>
      <c r="S1145" s="118">
        <v>0.6270878452650821</v>
      </c>
      <c r="T1145" s="118">
        <v>-1.2225878155086702</v>
      </c>
      <c r="U1145" s="118">
        <v>0.26317748848143463</v>
      </c>
      <c r="V1145" s="118">
        <v>-1.4355949978875302</v>
      </c>
      <c r="W1145" s="40">
        <v>1.0601812235587875</v>
      </c>
    </row>
    <row r="1146" spans="1:23" ht="19">
      <c r="A1146" s="85">
        <v>144</v>
      </c>
      <c r="B1146" s="118">
        <v>0.46715744232896794</v>
      </c>
      <c r="C1146" s="118">
        <v>0.41120141030222412</v>
      </c>
      <c r="D1146" s="118">
        <v>0.20261520622999063</v>
      </c>
      <c r="E1146" s="118">
        <v>0.14603449445001182</v>
      </c>
      <c r="F1146" s="118">
        <v>0.26127254669620914</v>
      </c>
      <c r="G1146" s="118">
        <v>0.45098714168396326</v>
      </c>
      <c r="H1146" s="118">
        <v>0.94823607095401474</v>
      </c>
      <c r="I1146" s="118">
        <v>0.26652361446439365</v>
      </c>
      <c r="J1146" s="118">
        <v>9.8283629264948491E-2</v>
      </c>
      <c r="K1146" s="48">
        <v>0.40716159809259778</v>
      </c>
      <c r="M1146" s="41">
        <v>144</v>
      </c>
      <c r="N1146" s="118" cm="1">
        <f t="array" ref="N1146:W1146">(TRANSPOSE(MMULT(幕後結果!$AB$37:$AK$46, TRANSPOSE(N145:W145))))</f>
        <v>-1.653952461670201</v>
      </c>
      <c r="O1146" s="118">
        <v>-0.56899517950973233</v>
      </c>
      <c r="P1146" s="118">
        <v>-1.6953752189359386</v>
      </c>
      <c r="Q1146" s="118">
        <v>-2.2271028556292496</v>
      </c>
      <c r="R1146" s="118">
        <v>-0.70846884649292718</v>
      </c>
      <c r="S1146" s="118">
        <v>-2.4842098602799108</v>
      </c>
      <c r="T1146" s="118">
        <v>-0.61932932568304688</v>
      </c>
      <c r="U1146" s="118">
        <v>-2.8902085050973061</v>
      </c>
      <c r="V1146" s="118">
        <v>0.15097090166444671</v>
      </c>
      <c r="W1146" s="40">
        <v>-0.22766795907210935</v>
      </c>
    </row>
    <row r="1147" spans="1:23" ht="19">
      <c r="A1147" s="85">
        <v>145</v>
      </c>
      <c r="B1147" s="118">
        <v>0.17801037976520906</v>
      </c>
      <c r="C1147" s="118">
        <v>0.28448789813379372</v>
      </c>
      <c r="D1147" s="118">
        <v>7.3128616050981421E-2</v>
      </c>
      <c r="E1147" s="118">
        <v>0.16750608619970531</v>
      </c>
      <c r="F1147" s="118">
        <v>0.95010375414017378</v>
      </c>
      <c r="G1147" s="118">
        <v>0.46479545148471768</v>
      </c>
      <c r="H1147" s="118">
        <v>0.88543314921265481</v>
      </c>
      <c r="I1147" s="118">
        <v>0.4892594426404322</v>
      </c>
      <c r="J1147" s="118">
        <v>0.46191011868024101</v>
      </c>
      <c r="K1147" s="48">
        <v>0.10825204007257394</v>
      </c>
      <c r="M1147" s="41">
        <v>145</v>
      </c>
      <c r="N1147" s="118" cm="1">
        <f t="array" ref="N1147:W1147">(TRANSPOSE(MMULT(幕後結果!$AB$37:$AK$46, TRANSPOSE(N146:W146))))</f>
        <v>1.3509959636539084</v>
      </c>
      <c r="O1147" s="118">
        <v>-1.0701388644092751</v>
      </c>
      <c r="P1147" s="118">
        <v>-0.19590725706393441</v>
      </c>
      <c r="Q1147" s="118">
        <v>-0.79967803072715515</v>
      </c>
      <c r="R1147" s="118">
        <v>-0.70057875002475634</v>
      </c>
      <c r="S1147" s="118">
        <v>0.3741242691002491</v>
      </c>
      <c r="T1147" s="118">
        <v>-0.61038738515789304</v>
      </c>
      <c r="U1147" s="118">
        <v>0.71573517117383678</v>
      </c>
      <c r="V1147" s="118">
        <v>-6.2560282402906064E-2</v>
      </c>
      <c r="W1147" s="40">
        <v>-0.1335743516960925</v>
      </c>
    </row>
    <row r="1148" spans="1:23" ht="19">
      <c r="A1148" s="85">
        <v>146</v>
      </c>
      <c r="B1148" s="118">
        <v>0.36183830474858869</v>
      </c>
      <c r="C1148" s="118">
        <v>0.98584295345666395</v>
      </c>
      <c r="D1148" s="118">
        <v>0.95853582192261166</v>
      </c>
      <c r="E1148" s="118">
        <v>0.16903581713409088</v>
      </c>
      <c r="F1148" s="118">
        <v>0.89709601887611767</v>
      </c>
      <c r="G1148" s="118">
        <v>2.0794669805639376E-3</v>
      </c>
      <c r="H1148" s="118">
        <v>0.99406729961337414</v>
      </c>
      <c r="I1148" s="118">
        <v>0.97705349050249701</v>
      </c>
      <c r="J1148" s="118">
        <v>0.15599698570414211</v>
      </c>
      <c r="K1148" s="48">
        <v>0.82786256538520031</v>
      </c>
      <c r="M1148" s="41">
        <v>146</v>
      </c>
      <c r="N1148" s="118" cm="1">
        <f t="array" ref="N1148:W1148">(TRANSPOSE(MMULT(幕後結果!$AB$37:$AK$46, TRANSPOSE(N147:W147))))</f>
        <v>0.32688327728438882</v>
      </c>
      <c r="O1148" s="118">
        <v>1.2273313142900364</v>
      </c>
      <c r="P1148" s="118">
        <v>-0.9940340599058195</v>
      </c>
      <c r="Q1148" s="118">
        <v>0.96002730325278995</v>
      </c>
      <c r="R1148" s="118">
        <v>-1.6350138729765231</v>
      </c>
      <c r="S1148" s="118">
        <v>-0.11803795121013905</v>
      </c>
      <c r="T1148" s="118">
        <v>-1.3409012810156944</v>
      </c>
      <c r="U1148" s="118">
        <v>1.0658478544786567</v>
      </c>
      <c r="V1148" s="118">
        <v>0.30143910403378243</v>
      </c>
      <c r="W1148" s="40">
        <v>-0.24364111015318504</v>
      </c>
    </row>
    <row r="1149" spans="1:23" ht="19">
      <c r="A1149" s="85">
        <v>147</v>
      </c>
      <c r="B1149" s="118">
        <v>0.78530031681567025</v>
      </c>
      <c r="C1149" s="118">
        <v>0.42253200412573655</v>
      </c>
      <c r="D1149" s="118">
        <v>0.61330367875088587</v>
      </c>
      <c r="E1149" s="118">
        <v>0.17401419891319914</v>
      </c>
      <c r="F1149" s="118">
        <v>0.98172667007540793</v>
      </c>
      <c r="G1149" s="118">
        <v>0.61631008547326416</v>
      </c>
      <c r="H1149" s="118">
        <v>0.24706350769275476</v>
      </c>
      <c r="I1149" s="118">
        <v>0.69731699642309541</v>
      </c>
      <c r="J1149" s="118">
        <v>0.24341179225910037</v>
      </c>
      <c r="K1149" s="48">
        <v>0.6183165898097327</v>
      </c>
      <c r="M1149" s="41">
        <v>147</v>
      </c>
      <c r="N1149" s="118" cm="1">
        <f t="array" ref="N1149:W1149">(TRANSPOSE(MMULT(幕後結果!$AB$37:$AK$46, TRANSPOSE(N148:W148))))</f>
        <v>2.5847659255121114</v>
      </c>
      <c r="O1149" s="118">
        <v>-0.1928431990746711</v>
      </c>
      <c r="P1149" s="118">
        <v>2.2524244784475238</v>
      </c>
      <c r="Q1149" s="118">
        <v>-0.68120563818256574</v>
      </c>
      <c r="R1149" s="118">
        <v>0.95377108544443778</v>
      </c>
      <c r="S1149" s="118">
        <v>0.2486866467788777</v>
      </c>
      <c r="T1149" s="118">
        <v>0.21006537402284142</v>
      </c>
      <c r="U1149" s="118">
        <v>2.9537274162432765</v>
      </c>
      <c r="V1149" s="118">
        <v>1.3321586514913111</v>
      </c>
      <c r="W1149" s="40">
        <v>0.39364871716883376</v>
      </c>
    </row>
    <row r="1150" spans="1:23" ht="19">
      <c r="A1150" s="85">
        <v>148</v>
      </c>
      <c r="B1150" s="118">
        <v>0.38907063014883292</v>
      </c>
      <c r="C1150" s="118">
        <v>0.98422688649194057</v>
      </c>
      <c r="D1150" s="118">
        <v>0.14413586421380464</v>
      </c>
      <c r="E1150" s="118">
        <v>0.21306921708083548</v>
      </c>
      <c r="F1150" s="118">
        <v>8.5073972058284708E-2</v>
      </c>
      <c r="G1150" s="118">
        <v>0.93575322847507381</v>
      </c>
      <c r="H1150" s="118">
        <v>0.5720926115727889</v>
      </c>
      <c r="I1150" s="118">
        <v>0.80031436511286058</v>
      </c>
      <c r="J1150" s="118">
        <v>0.59466225103606041</v>
      </c>
      <c r="K1150" s="48">
        <v>0.55208347296753058</v>
      </c>
      <c r="M1150" s="41">
        <v>148</v>
      </c>
      <c r="N1150" s="118" cm="1">
        <f t="array" ref="N1150:W1150">(TRANSPOSE(MMULT(幕後結果!$AB$37:$AK$46, TRANSPOSE(N149:W149))))</f>
        <v>0.51421345461797263</v>
      </c>
      <c r="O1150" s="118">
        <v>0.3453874353563462</v>
      </c>
      <c r="P1150" s="118">
        <v>0.3806982915450407</v>
      </c>
      <c r="Q1150" s="118">
        <v>1.1669007044566486</v>
      </c>
      <c r="R1150" s="118">
        <v>0.6827290482622812</v>
      </c>
      <c r="S1150" s="118">
        <v>1.6616867509341857</v>
      </c>
      <c r="T1150" s="118">
        <v>0.17023677601905846</v>
      </c>
      <c r="U1150" s="118">
        <v>1.8040784721650429</v>
      </c>
      <c r="V1150" s="118">
        <v>0.40460927014650877</v>
      </c>
      <c r="W1150" s="40">
        <v>1.105604433391705</v>
      </c>
    </row>
    <row r="1151" spans="1:23" ht="19">
      <c r="A1151" s="85">
        <v>149</v>
      </c>
      <c r="B1151" s="118">
        <v>0.41136479734014353</v>
      </c>
      <c r="C1151" s="118">
        <v>0.25383904261487</v>
      </c>
      <c r="D1151" s="118">
        <v>3.3986908956171069E-2</v>
      </c>
      <c r="E1151" s="118">
        <v>0.75913078912582699</v>
      </c>
      <c r="F1151" s="118">
        <v>0.18638328575918695</v>
      </c>
      <c r="G1151" s="118">
        <v>0.78789703981888493</v>
      </c>
      <c r="H1151" s="118">
        <v>0.65396973850675644</v>
      </c>
      <c r="I1151" s="118">
        <v>0.68356725201644153</v>
      </c>
      <c r="J1151" s="118">
        <v>0.3385608031156393</v>
      </c>
      <c r="K1151" s="48">
        <v>7.7095261620487188E-2</v>
      </c>
      <c r="M1151" s="41">
        <v>149</v>
      </c>
      <c r="N1151" s="118" cm="1">
        <f t="array" ref="N1151:W1151">(TRANSPOSE(MMULT(幕後結果!$AB$37:$AK$46, TRANSPOSE(N150:W150))))</f>
        <v>0.42080022171334408</v>
      </c>
      <c r="O1151" s="118">
        <v>0.8841037197916175</v>
      </c>
      <c r="P1151" s="118">
        <v>-2.3056996952022422</v>
      </c>
      <c r="Q1151" s="118">
        <v>-0.15588774431455632</v>
      </c>
      <c r="R1151" s="118">
        <v>-0.62938133623229331</v>
      </c>
      <c r="S1151" s="118">
        <v>-1.3601918944430824</v>
      </c>
      <c r="T1151" s="118">
        <v>0.78882758988615187</v>
      </c>
      <c r="U1151" s="118">
        <v>1.5628033993518631</v>
      </c>
      <c r="V1151" s="118">
        <v>2.3032536329179658</v>
      </c>
      <c r="W1151" s="40">
        <v>-3.9649551135246264E-3</v>
      </c>
    </row>
    <row r="1152" spans="1:23" ht="19">
      <c r="A1152" s="85">
        <v>150</v>
      </c>
      <c r="B1152" s="118">
        <v>0.37786979620293359</v>
      </c>
      <c r="C1152" s="118">
        <v>0.5745462696819692</v>
      </c>
      <c r="D1152" s="118">
        <v>0.77007582696562671</v>
      </c>
      <c r="E1152" s="118">
        <v>0.87771026569324007</v>
      </c>
      <c r="F1152" s="118">
        <v>0.61327199916775577</v>
      </c>
      <c r="G1152" s="118">
        <v>0.30983206463049484</v>
      </c>
      <c r="H1152" s="118">
        <v>0.88112350542062257</v>
      </c>
      <c r="I1152" s="118">
        <v>0.23214186267352499</v>
      </c>
      <c r="J1152" s="118">
        <v>0.99068392036573472</v>
      </c>
      <c r="K1152" s="48">
        <v>0.73741826286696588</v>
      </c>
      <c r="M1152" s="41">
        <v>150</v>
      </c>
      <c r="N1152" s="118" cm="1">
        <f t="array" ref="N1152:W1152">(TRANSPOSE(MMULT(幕後結果!$AB$37:$AK$46, TRANSPOSE(N151:W151))))</f>
        <v>0.47563378092965353</v>
      </c>
      <c r="O1152" s="118">
        <v>-0.91289515429883572</v>
      </c>
      <c r="P1152" s="118">
        <v>0.15283595901465624</v>
      </c>
      <c r="Q1152" s="118">
        <v>-0.60135354495255389</v>
      </c>
      <c r="R1152" s="118">
        <v>0.38468351979423809</v>
      </c>
      <c r="S1152" s="118">
        <v>1.8285660139569726E-2</v>
      </c>
      <c r="T1152" s="118">
        <v>-1.3434981367307921</v>
      </c>
      <c r="U1152" s="118">
        <v>0.57633345804255898</v>
      </c>
      <c r="V1152" s="118">
        <v>-1.4272521846072994</v>
      </c>
      <c r="W1152" s="40">
        <v>-0.94935449940981598</v>
      </c>
    </row>
    <row r="1153" spans="1:23" ht="19">
      <c r="A1153" s="85">
        <v>151</v>
      </c>
      <c r="B1153" s="118">
        <v>0.30452582373736403</v>
      </c>
      <c r="C1153" s="118">
        <v>0.73235010201602435</v>
      </c>
      <c r="D1153" s="118">
        <v>0.46726372207514499</v>
      </c>
      <c r="E1153" s="118">
        <v>0.89737041084510127</v>
      </c>
      <c r="F1153" s="118">
        <v>0.85345390948459432</v>
      </c>
      <c r="G1153" s="118">
        <v>4.7702397699563859E-2</v>
      </c>
      <c r="H1153" s="118">
        <v>0.25552052397880431</v>
      </c>
      <c r="I1153" s="118">
        <v>6.3940067178740678E-2</v>
      </c>
      <c r="J1153" s="118">
        <v>0.89896112496996894</v>
      </c>
      <c r="K1153" s="48">
        <v>0.17543862293910917</v>
      </c>
      <c r="M1153" s="41">
        <v>151</v>
      </c>
      <c r="N1153" s="118" cm="1">
        <f t="array" ref="N1153:W1153">(TRANSPOSE(MMULT(幕後結果!$AB$37:$AK$46, TRANSPOSE(N152:W152))))</f>
        <v>-1.5440349121438948</v>
      </c>
      <c r="O1153" s="118">
        <v>-0.17346260975962924</v>
      </c>
      <c r="P1153" s="118">
        <v>-0.10532062046912449</v>
      </c>
      <c r="Q1153" s="118">
        <v>-0.18055640993670441</v>
      </c>
      <c r="R1153" s="118">
        <v>-0.15648455331951114</v>
      </c>
      <c r="S1153" s="118">
        <v>0.7751934768440627</v>
      </c>
      <c r="T1153" s="118">
        <v>-0.19308605117855121</v>
      </c>
      <c r="U1153" s="118">
        <v>0.31507981743471536</v>
      </c>
      <c r="V1153" s="118">
        <v>-1.0695731933559574</v>
      </c>
      <c r="W1153" s="40">
        <v>-1.3375672785963935</v>
      </c>
    </row>
    <row r="1154" spans="1:23" ht="19">
      <c r="A1154" s="85">
        <v>152</v>
      </c>
      <c r="B1154" s="118">
        <v>0.40080863311172354</v>
      </c>
      <c r="C1154" s="118">
        <v>5.3631359573285797E-2</v>
      </c>
      <c r="D1154" s="118">
        <v>0.18477966360632325</v>
      </c>
      <c r="E1154" s="118">
        <v>0.84803528400740391</v>
      </c>
      <c r="F1154" s="118">
        <v>0.8767216365249344</v>
      </c>
      <c r="G1154" s="118">
        <v>0.39584725212427907</v>
      </c>
      <c r="H1154" s="118">
        <v>0.89197956097836473</v>
      </c>
      <c r="I1154" s="118">
        <v>0.38128246321521142</v>
      </c>
      <c r="J1154" s="118">
        <v>0.82040446850054782</v>
      </c>
      <c r="K1154" s="48">
        <v>0.6079617589421904</v>
      </c>
      <c r="M1154" s="41">
        <v>152</v>
      </c>
      <c r="N1154" s="118" cm="1">
        <f t="array" ref="N1154:W1154">(TRANSPOSE(MMULT(幕後結果!$AB$37:$AK$46, TRANSPOSE(N153:W153))))</f>
        <v>-2.0134925815791926</v>
      </c>
      <c r="O1154" s="118">
        <v>-0.88142839137060225</v>
      </c>
      <c r="P1154" s="118">
        <v>0.36145223577793006</v>
      </c>
      <c r="Q1154" s="118">
        <v>0.65201556406263339</v>
      </c>
      <c r="R1154" s="118">
        <v>0.80361475457405973</v>
      </c>
      <c r="S1154" s="118">
        <v>-0.52021751409000094</v>
      </c>
      <c r="T1154" s="118">
        <v>-0.39188839917912927</v>
      </c>
      <c r="U1154" s="118">
        <v>0.47925402476786727</v>
      </c>
      <c r="V1154" s="118">
        <v>-1.1607196544825082</v>
      </c>
      <c r="W1154" s="40">
        <v>-0.52298228930128055</v>
      </c>
    </row>
    <row r="1155" spans="1:23" ht="19">
      <c r="A1155" s="85">
        <v>153</v>
      </c>
      <c r="B1155" s="118">
        <v>0.1887168404838131</v>
      </c>
      <c r="C1155" s="118">
        <v>0.93721423916369151</v>
      </c>
      <c r="D1155" s="118">
        <v>0.58426959694242209</v>
      </c>
      <c r="E1155" s="118">
        <v>0.76790632632482447</v>
      </c>
      <c r="F1155" s="118">
        <v>0.90685635684637722</v>
      </c>
      <c r="G1155" s="118">
        <v>0.33821877067390993</v>
      </c>
      <c r="H1155" s="118">
        <v>0.6617815066291417</v>
      </c>
      <c r="I1155" s="118">
        <v>0.9991674868216236</v>
      </c>
      <c r="J1155" s="118">
        <v>0.92466396786590277</v>
      </c>
      <c r="K1155" s="48">
        <v>0.9964699115240967</v>
      </c>
      <c r="M1155" s="41">
        <v>153</v>
      </c>
      <c r="N1155" s="118" cm="1">
        <f t="array" ref="N1155:W1155">(TRANSPOSE(MMULT(幕後結果!$AB$37:$AK$46, TRANSPOSE(N154:W154))))</f>
        <v>0.89609436954477362</v>
      </c>
      <c r="O1155" s="118">
        <v>-2.1656669584862498</v>
      </c>
      <c r="P1155" s="118">
        <v>0.66251687699762352</v>
      </c>
      <c r="Q1155" s="118">
        <v>0.89043639580078815</v>
      </c>
      <c r="R1155" s="118">
        <v>-0.18705542876354328</v>
      </c>
      <c r="S1155" s="118">
        <v>-0.11037513332968957</v>
      </c>
      <c r="T1155" s="118">
        <v>-0.70947158811198563</v>
      </c>
      <c r="U1155" s="118">
        <v>-0.32744627464378256</v>
      </c>
      <c r="V1155" s="118">
        <v>0.90221324431649985</v>
      </c>
      <c r="W1155" s="40">
        <v>0.55578165769880916</v>
      </c>
    </row>
    <row r="1156" spans="1:23" ht="19">
      <c r="A1156" s="85">
        <v>154</v>
      </c>
      <c r="B1156" s="118">
        <v>0.62255827912455852</v>
      </c>
      <c r="C1156" s="118">
        <v>7.6841741574931621E-2</v>
      </c>
      <c r="D1156" s="118">
        <v>0.20203766805828183</v>
      </c>
      <c r="E1156" s="118">
        <v>0.49885875460043616</v>
      </c>
      <c r="F1156" s="118">
        <v>0.37139342231488914</v>
      </c>
      <c r="G1156" s="118">
        <v>0.1508028940168924</v>
      </c>
      <c r="H1156" s="118">
        <v>0.74532563135073437</v>
      </c>
      <c r="I1156" s="118">
        <v>0.37051790542486218</v>
      </c>
      <c r="J1156" s="118">
        <v>0.98556901118909024</v>
      </c>
      <c r="K1156" s="48">
        <v>0.73961559010239109</v>
      </c>
      <c r="M1156" s="41">
        <v>154</v>
      </c>
      <c r="N1156" s="118" cm="1">
        <f t="array" ref="N1156:W1156">(TRANSPOSE(MMULT(幕後結果!$AB$37:$AK$46, TRANSPOSE(N155:W155))))</f>
        <v>2.747568385213607</v>
      </c>
      <c r="O1156" s="118">
        <v>-0.54720563093695807</v>
      </c>
      <c r="P1156" s="118">
        <v>0.61117570863893056</v>
      </c>
      <c r="Q1156" s="118">
        <v>3.03440377824718E-2</v>
      </c>
      <c r="R1156" s="118">
        <v>0.83211957871148923</v>
      </c>
      <c r="S1156" s="118">
        <v>1.0033670026191306</v>
      </c>
      <c r="T1156" s="118">
        <v>0.91819748638861431</v>
      </c>
      <c r="U1156" s="118">
        <v>0.78362281866128614</v>
      </c>
      <c r="V1156" s="118">
        <v>1.866183778611844</v>
      </c>
      <c r="W1156" s="40">
        <v>3.6310195204839486</v>
      </c>
    </row>
    <row r="1157" spans="1:23" ht="19">
      <c r="A1157" s="85">
        <v>155</v>
      </c>
      <c r="B1157" s="118">
        <v>0.65722802203771868</v>
      </c>
      <c r="C1157" s="118">
        <v>0.86183504997806204</v>
      </c>
      <c r="D1157" s="118">
        <v>0.46731208166177174</v>
      </c>
      <c r="E1157" s="118">
        <v>0.4033808321291541</v>
      </c>
      <c r="F1157" s="118">
        <v>0.99622267192536773</v>
      </c>
      <c r="G1157" s="118">
        <v>0.19798316466681865</v>
      </c>
      <c r="H1157" s="118">
        <v>0.3214640309186656</v>
      </c>
      <c r="I1157" s="118">
        <v>0.98573816824506344</v>
      </c>
      <c r="J1157" s="118">
        <v>0.11282527143687759</v>
      </c>
      <c r="K1157" s="48">
        <v>0.59021061326427926</v>
      </c>
      <c r="M1157" s="41">
        <v>155</v>
      </c>
      <c r="N1157" s="118" cm="1">
        <f t="array" ref="N1157:W1157">(TRANSPOSE(MMULT(幕後結果!$AB$37:$AK$46, TRANSPOSE(N156:W156))))</f>
        <v>-2.3440580606199926</v>
      </c>
      <c r="O1157" s="118">
        <v>-4.3226667881656203E-2</v>
      </c>
      <c r="P1157" s="118">
        <v>-2.0844691563139346</v>
      </c>
      <c r="Q1157" s="118">
        <v>-0.53327905152087718</v>
      </c>
      <c r="R1157" s="118">
        <v>-1.1366313093236851</v>
      </c>
      <c r="S1157" s="118">
        <v>-0.83113755213900509</v>
      </c>
      <c r="T1157" s="118">
        <v>-1.455218405528691E-2</v>
      </c>
      <c r="U1157" s="118">
        <v>-1.5354831911814042</v>
      </c>
      <c r="V1157" s="118">
        <v>0.37169535962847811</v>
      </c>
      <c r="W1157" s="40">
        <v>-1.542415227417596</v>
      </c>
    </row>
    <row r="1158" spans="1:23" ht="19">
      <c r="A1158" s="85">
        <v>156</v>
      </c>
      <c r="B1158" s="118">
        <v>0.40380974366328348</v>
      </c>
      <c r="C1158" s="118">
        <v>0.66292442000031415</v>
      </c>
      <c r="D1158" s="118">
        <v>0.61412781406964578</v>
      </c>
      <c r="E1158" s="118">
        <v>0.96849497573770837</v>
      </c>
      <c r="F1158" s="118">
        <v>0.90846921261974733</v>
      </c>
      <c r="G1158" s="118">
        <v>0.27047052052493381</v>
      </c>
      <c r="H1158" s="118">
        <v>0.61220485348614395</v>
      </c>
      <c r="I1158" s="118">
        <v>0.23869119578536058</v>
      </c>
      <c r="J1158" s="118">
        <v>0.8443329186551618</v>
      </c>
      <c r="K1158" s="48">
        <v>0.90242117318613158</v>
      </c>
      <c r="M1158" s="41">
        <v>156</v>
      </c>
      <c r="N1158" s="118" cm="1">
        <f t="array" ref="N1158:W1158">(TRANSPOSE(MMULT(幕後結果!$AB$37:$AK$46, TRANSPOSE(N157:W157))))</f>
        <v>0.79950979900760222</v>
      </c>
      <c r="O1158" s="118">
        <v>1.527699356180755</v>
      </c>
      <c r="P1158" s="118">
        <v>1.4283542111920364</v>
      </c>
      <c r="Q1158" s="118">
        <v>1.3443734176589024</v>
      </c>
      <c r="R1158" s="118">
        <v>1.9996141710505115</v>
      </c>
      <c r="S1158" s="118">
        <v>1.3880746402696602</v>
      </c>
      <c r="T1158" s="118">
        <v>-0.74160218469941663</v>
      </c>
      <c r="U1158" s="118">
        <v>0.84099695398288943</v>
      </c>
      <c r="V1158" s="118">
        <v>1.1668672371158695</v>
      </c>
      <c r="W1158" s="40">
        <v>1.5756843557713953</v>
      </c>
    </row>
    <row r="1159" spans="1:23" ht="19">
      <c r="A1159" s="85">
        <v>157</v>
      </c>
      <c r="B1159" s="118">
        <v>0.95963393240451822</v>
      </c>
      <c r="C1159" s="118">
        <v>0.54193871574627361</v>
      </c>
      <c r="D1159" s="118">
        <v>0.43694418639903176</v>
      </c>
      <c r="E1159" s="118">
        <v>0.81438713388674455</v>
      </c>
      <c r="F1159" s="118">
        <v>0.64389654743470826</v>
      </c>
      <c r="G1159" s="118">
        <v>9.7603429645381823E-2</v>
      </c>
      <c r="H1159" s="118">
        <v>0.70577505575981436</v>
      </c>
      <c r="I1159" s="118">
        <v>0.55269825339761058</v>
      </c>
      <c r="J1159" s="118">
        <v>0.26644255031439434</v>
      </c>
      <c r="K1159" s="48">
        <v>0.57037684167857128</v>
      </c>
      <c r="M1159" s="41">
        <v>157</v>
      </c>
      <c r="N1159" s="118" cm="1">
        <f t="array" ref="N1159:W1159">(TRANSPOSE(MMULT(幕後結果!$AB$37:$AK$46, TRANSPOSE(N158:W158))))</f>
        <v>5.5449662529968701E-3</v>
      </c>
      <c r="O1159" s="118">
        <v>-2.7786216354101386E-2</v>
      </c>
      <c r="P1159" s="118">
        <v>-0.45900859374910585</v>
      </c>
      <c r="Q1159" s="118">
        <v>1.1316552000297686E-2</v>
      </c>
      <c r="R1159" s="118">
        <v>-0.36214429379689839</v>
      </c>
      <c r="S1159" s="118">
        <v>-7.2869157482737396E-2</v>
      </c>
      <c r="T1159" s="118">
        <v>0.35136682783192763</v>
      </c>
      <c r="U1159" s="118">
        <v>6.63395858373408E-2</v>
      </c>
      <c r="V1159" s="118">
        <v>-0.55048197750647143</v>
      </c>
      <c r="W1159" s="40">
        <v>-0.56955189761604197</v>
      </c>
    </row>
    <row r="1160" spans="1:23" ht="19">
      <c r="A1160" s="85">
        <v>158</v>
      </c>
      <c r="B1160" s="118">
        <v>0.10215425304564363</v>
      </c>
      <c r="C1160" s="118">
        <v>0.96984826638545973</v>
      </c>
      <c r="D1160" s="118">
        <v>0.22897540155488172</v>
      </c>
      <c r="E1160" s="118">
        <v>0.9875798173310073</v>
      </c>
      <c r="F1160" s="118">
        <v>0.82265516116301329</v>
      </c>
      <c r="G1160" s="118">
        <v>0.73563683644387368</v>
      </c>
      <c r="H1160" s="118">
        <v>0.17457681744686515</v>
      </c>
      <c r="I1160" s="118">
        <v>0.87565143843351256</v>
      </c>
      <c r="J1160" s="118">
        <v>0.25260088048884555</v>
      </c>
      <c r="K1160" s="48">
        <v>0.56723581912971643</v>
      </c>
      <c r="M1160" s="41">
        <v>158</v>
      </c>
      <c r="N1160" s="118" cm="1">
        <f t="array" ref="N1160:W1160">(TRANSPOSE(MMULT(幕後結果!$AB$37:$AK$46, TRANSPOSE(N159:W159))))</f>
        <v>1.3844166685893096</v>
      </c>
      <c r="O1160" s="118">
        <v>-0.47086921473804388</v>
      </c>
      <c r="P1160" s="118">
        <v>0.5727519641209311</v>
      </c>
      <c r="Q1160" s="118">
        <v>0.12202914221378783</v>
      </c>
      <c r="R1160" s="118">
        <v>0.37539752978720797</v>
      </c>
      <c r="S1160" s="118">
        <v>1.7048405648203313</v>
      </c>
      <c r="T1160" s="118">
        <v>2.5989451590385819</v>
      </c>
      <c r="U1160" s="118">
        <v>1.4246021657746522</v>
      </c>
      <c r="V1160" s="118">
        <v>0.76127392684021056</v>
      </c>
      <c r="W1160" s="40">
        <v>1.4262481907402069</v>
      </c>
    </row>
    <row r="1161" spans="1:23" ht="19">
      <c r="A1161" s="85">
        <v>159</v>
      </c>
      <c r="B1161" s="118">
        <v>0.89307297744757919</v>
      </c>
      <c r="C1161" s="118">
        <v>1.0014819586409596E-2</v>
      </c>
      <c r="D1161" s="118">
        <v>0.19536782638089978</v>
      </c>
      <c r="E1161" s="118">
        <v>0.3376291783937444</v>
      </c>
      <c r="F1161" s="118">
        <v>0.71396842547893224</v>
      </c>
      <c r="G1161" s="118">
        <v>0.69417443814382285</v>
      </c>
      <c r="H1161" s="118">
        <v>0.2669723975381848</v>
      </c>
      <c r="I1161" s="118">
        <v>0.4610854335472292</v>
      </c>
      <c r="J1161" s="118">
        <v>0.57654465397270016</v>
      </c>
      <c r="K1161" s="48">
        <v>0.56812592759993286</v>
      </c>
      <c r="M1161" s="41">
        <v>159</v>
      </c>
      <c r="N1161" s="118" cm="1">
        <f t="array" ref="N1161:W1161">(TRANSPOSE(MMULT(幕後結果!$AB$37:$AK$46, TRANSPOSE(N160:W160))))</f>
        <v>-0.73996731936084181</v>
      </c>
      <c r="O1161" s="118">
        <v>-9.6395888347023784E-2</v>
      </c>
      <c r="P1161" s="118">
        <v>-1.3376009462321512</v>
      </c>
      <c r="Q1161" s="118">
        <v>0.36703258864053057</v>
      </c>
      <c r="R1161" s="118">
        <v>-0.96406091983724196</v>
      </c>
      <c r="S1161" s="118">
        <v>1.4653394153022894</v>
      </c>
      <c r="T1161" s="118">
        <v>-0.3203234394876206</v>
      </c>
      <c r="U1161" s="118">
        <v>-1.0570821022100607</v>
      </c>
      <c r="V1161" s="118">
        <v>0.70795559586921408</v>
      </c>
      <c r="W1161" s="40">
        <v>-1.0422525890654479</v>
      </c>
    </row>
    <row r="1162" spans="1:23" ht="19">
      <c r="A1162" s="85">
        <v>160</v>
      </c>
      <c r="B1162" s="118">
        <v>0.51141262463864878</v>
      </c>
      <c r="C1162" s="118">
        <v>0.57716930382581411</v>
      </c>
      <c r="D1162" s="118">
        <v>0.92817653660449251</v>
      </c>
      <c r="E1162" s="118">
        <v>0.24069267231105762</v>
      </c>
      <c r="F1162" s="118">
        <v>0.77060743583476499</v>
      </c>
      <c r="G1162" s="118">
        <v>0.82401424577273708</v>
      </c>
      <c r="H1162" s="118">
        <v>2.9336061543219216E-3</v>
      </c>
      <c r="I1162" s="118">
        <v>0.57281698502868439</v>
      </c>
      <c r="J1162" s="118">
        <v>0.66809620883389131</v>
      </c>
      <c r="K1162" s="48">
        <v>0.22276779915655465</v>
      </c>
      <c r="M1162" s="41">
        <v>160</v>
      </c>
      <c r="N1162" s="118" cm="1">
        <f t="array" ref="N1162:W1162">(TRANSPOSE(MMULT(幕後結果!$AB$37:$AK$46, TRANSPOSE(N161:W161))))</f>
        <v>-0.43626741515602691</v>
      </c>
      <c r="O1162" s="118">
        <v>0.12374930324712086</v>
      </c>
      <c r="P1162" s="118">
        <v>1.469656378036249</v>
      </c>
      <c r="Q1162" s="118">
        <v>1.1369752886404092</v>
      </c>
      <c r="R1162" s="118">
        <v>-7.0841256658120189E-2</v>
      </c>
      <c r="S1162" s="118">
        <v>0.21717966664204752</v>
      </c>
      <c r="T1162" s="118">
        <v>-0.37665259915529625</v>
      </c>
      <c r="U1162" s="118">
        <v>-0.58001390945493192</v>
      </c>
      <c r="V1162" s="118">
        <v>-1.0750253799738291E-2</v>
      </c>
      <c r="W1162" s="40">
        <v>-0.80890296679569818</v>
      </c>
    </row>
    <row r="1163" spans="1:23" ht="19">
      <c r="A1163" s="85">
        <v>161</v>
      </c>
      <c r="B1163" s="118">
        <v>0.38737509651774604</v>
      </c>
      <c r="C1163" s="118">
        <v>0.97781252500206195</v>
      </c>
      <c r="D1163" s="118">
        <v>0.62722729895335827</v>
      </c>
      <c r="E1163" s="118">
        <v>0.20506459191810866</v>
      </c>
      <c r="F1163" s="118">
        <v>0.69768598160611761</v>
      </c>
      <c r="G1163" s="118">
        <v>0.54727467844364552</v>
      </c>
      <c r="H1163" s="118">
        <v>0.88907384879163387</v>
      </c>
      <c r="I1163" s="118">
        <v>0.93723381123777427</v>
      </c>
      <c r="J1163" s="118">
        <v>0.32042810457977899</v>
      </c>
      <c r="K1163" s="48">
        <v>2.7618416222016107E-2</v>
      </c>
      <c r="M1163" s="41">
        <v>161</v>
      </c>
      <c r="N1163" s="118" cm="1">
        <f t="array" ref="N1163:W1163">(TRANSPOSE(MMULT(幕後結果!$AB$37:$AK$46, TRANSPOSE(N162:W162))))</f>
        <v>0.11092207331054565</v>
      </c>
      <c r="O1163" s="118">
        <v>-1.8393878327131874</v>
      </c>
      <c r="P1163" s="118">
        <v>-0.20678383971151831</v>
      </c>
      <c r="Q1163" s="118">
        <v>1.2265466654028456</v>
      </c>
      <c r="R1163" s="118">
        <v>1.9482572314620343</v>
      </c>
      <c r="S1163" s="118">
        <v>1.4285262795489559</v>
      </c>
      <c r="T1163" s="118">
        <v>0.55929544418285293</v>
      </c>
      <c r="U1163" s="118">
        <v>1.4881129349064599</v>
      </c>
      <c r="V1163" s="118">
        <v>0.69318773846589565</v>
      </c>
      <c r="W1163" s="40">
        <v>1.2799745937475391</v>
      </c>
    </row>
    <row r="1164" spans="1:23" ht="19">
      <c r="A1164" s="85">
        <v>162</v>
      </c>
      <c r="B1164" s="118">
        <v>8.6390422195050665E-2</v>
      </c>
      <c r="C1164" s="118">
        <v>0.90683845546328956</v>
      </c>
      <c r="D1164" s="118">
        <v>0.63481885542819727</v>
      </c>
      <c r="E1164" s="118">
        <v>0.34491180698011492</v>
      </c>
      <c r="F1164" s="118">
        <v>0.97981458181997705</v>
      </c>
      <c r="G1164" s="118">
        <v>0.62566328749552014</v>
      </c>
      <c r="H1164" s="118">
        <v>0.38180853873055431</v>
      </c>
      <c r="I1164" s="118">
        <v>5.5084738621497209E-2</v>
      </c>
      <c r="J1164" s="118">
        <v>0.5952395465954845</v>
      </c>
      <c r="K1164" s="48">
        <v>0.94069302138793365</v>
      </c>
      <c r="M1164" s="41">
        <v>162</v>
      </c>
      <c r="N1164" s="118" cm="1">
        <f t="array" ref="N1164:W1164">(TRANSPOSE(MMULT(幕後結果!$AB$37:$AK$46, TRANSPOSE(N163:W163))))</f>
        <v>-2.3562716324783208</v>
      </c>
      <c r="O1164" s="118">
        <v>-1.2311581838074264</v>
      </c>
      <c r="P1164" s="118">
        <v>-0.81490908816479501</v>
      </c>
      <c r="Q1164" s="118">
        <v>-0.93073616633349077</v>
      </c>
      <c r="R1164" s="118">
        <v>0.25125375953866202</v>
      </c>
      <c r="S1164" s="118">
        <v>-0.25857866810383245</v>
      </c>
      <c r="T1164" s="118">
        <v>-0.78858796525616648</v>
      </c>
      <c r="U1164" s="118">
        <v>0.76355426518362213</v>
      </c>
      <c r="V1164" s="118">
        <v>-0.98600761663503267</v>
      </c>
      <c r="W1164" s="40">
        <v>-0.74340001739329908</v>
      </c>
    </row>
    <row r="1165" spans="1:23" ht="19">
      <c r="A1165" s="85">
        <v>163</v>
      </c>
      <c r="B1165" s="118">
        <v>0.90352375106871041</v>
      </c>
      <c r="C1165" s="118">
        <v>0.80789502670293567</v>
      </c>
      <c r="D1165" s="118">
        <v>0.25720642841042363</v>
      </c>
      <c r="E1165" s="118">
        <v>0.18003482175620911</v>
      </c>
      <c r="F1165" s="118">
        <v>0.26009878267595199</v>
      </c>
      <c r="G1165" s="118">
        <v>0.13028891095099171</v>
      </c>
      <c r="H1165" s="118">
        <v>0.14534973905067461</v>
      </c>
      <c r="I1165" s="118">
        <v>0.23016560759259286</v>
      </c>
      <c r="J1165" s="118">
        <v>0.27697450888367414</v>
      </c>
      <c r="K1165" s="48">
        <v>0.99741031597678576</v>
      </c>
      <c r="M1165" s="41">
        <v>163</v>
      </c>
      <c r="N1165" s="118" cm="1">
        <f t="array" ref="N1165:W1165">(TRANSPOSE(MMULT(幕後結果!$AB$37:$AK$46, TRANSPOSE(N164:W164))))</f>
        <v>-0.80070019833476613</v>
      </c>
      <c r="O1165" s="118">
        <v>-0.63907934874316452</v>
      </c>
      <c r="P1165" s="118">
        <v>0.24076311559924518</v>
      </c>
      <c r="Q1165" s="118">
        <v>-1.4021654469929759</v>
      </c>
      <c r="R1165" s="118">
        <v>1.0434536786376007</v>
      </c>
      <c r="S1165" s="118">
        <v>-0.1258058064892158</v>
      </c>
      <c r="T1165" s="118">
        <v>-0.72401158562213019</v>
      </c>
      <c r="U1165" s="118">
        <v>1.0881508632351924</v>
      </c>
      <c r="V1165" s="118">
        <v>-2.3216796122709766</v>
      </c>
      <c r="W1165" s="40">
        <v>0.78954411366474131</v>
      </c>
    </row>
    <row r="1166" spans="1:23" ht="19">
      <c r="A1166" s="85">
        <v>164</v>
      </c>
      <c r="B1166" s="118">
        <v>0.33666020981279976</v>
      </c>
      <c r="C1166" s="118">
        <v>0.41812763818207888</v>
      </c>
      <c r="D1166" s="118">
        <v>4.7516268796005789E-2</v>
      </c>
      <c r="E1166" s="118">
        <v>0.58501508305449179</v>
      </c>
      <c r="F1166" s="118">
        <v>0.52618564579385696</v>
      </c>
      <c r="G1166" s="118">
        <v>0.65326588865401591</v>
      </c>
      <c r="H1166" s="118">
        <v>0.53007858513254136</v>
      </c>
      <c r="I1166" s="118">
        <v>0.20650521912269215</v>
      </c>
      <c r="J1166" s="118">
        <v>0.46911146620523514</v>
      </c>
      <c r="K1166" s="48">
        <v>0.20790382297022325</v>
      </c>
      <c r="M1166" s="41">
        <v>164</v>
      </c>
      <c r="N1166" s="118" cm="1">
        <f t="array" ref="N1166:W1166">(TRANSPOSE(MMULT(幕後結果!$AB$37:$AK$46, TRANSPOSE(N165:W165))))</f>
        <v>1.1208030775492634</v>
      </c>
      <c r="O1166" s="118">
        <v>-0.32151282737653059</v>
      </c>
      <c r="P1166" s="118">
        <v>0.61258137170031468</v>
      </c>
      <c r="Q1166" s="118">
        <v>1.5041581678930798</v>
      </c>
      <c r="R1166" s="118">
        <v>0.76663283666383697</v>
      </c>
      <c r="S1166" s="118">
        <v>1.5871416355347148</v>
      </c>
      <c r="T1166" s="118">
        <v>6.005640124842343E-2</v>
      </c>
      <c r="U1166" s="118">
        <v>0.82345976166597412</v>
      </c>
      <c r="V1166" s="118">
        <v>1.2999984947139724</v>
      </c>
      <c r="W1166" s="40">
        <v>1.6702316069337444</v>
      </c>
    </row>
    <row r="1167" spans="1:23" ht="19">
      <c r="A1167" s="85">
        <v>165</v>
      </c>
      <c r="B1167" s="118">
        <v>0.39897641007491202</v>
      </c>
      <c r="C1167" s="118">
        <v>9.4267973643203495E-2</v>
      </c>
      <c r="D1167" s="118">
        <v>0.78749334982007779</v>
      </c>
      <c r="E1167" s="118">
        <v>0.13139911167909402</v>
      </c>
      <c r="F1167" s="118">
        <v>0.92352278372911822</v>
      </c>
      <c r="G1167" s="118">
        <v>0.5749424561246006</v>
      </c>
      <c r="H1167" s="118">
        <v>0.42583122700328713</v>
      </c>
      <c r="I1167" s="118">
        <v>0.64482391455805677</v>
      </c>
      <c r="J1167" s="118">
        <v>0.20296875630422173</v>
      </c>
      <c r="K1167" s="48">
        <v>6.4520421254494087E-2</v>
      </c>
      <c r="M1167" s="41">
        <v>165</v>
      </c>
      <c r="N1167" s="118" cm="1">
        <f t="array" ref="N1167:W1167">(TRANSPOSE(MMULT(幕後結果!$AB$37:$AK$46, TRANSPOSE(N166:W166))))</f>
        <v>-1.7214481979133185</v>
      </c>
      <c r="O1167" s="118">
        <v>0.3989584917633644</v>
      </c>
      <c r="P1167" s="118">
        <v>-1.7814390192760821</v>
      </c>
      <c r="Q1167" s="118">
        <v>-0.85209596507680929</v>
      </c>
      <c r="R1167" s="118">
        <v>1.5157640412829976</v>
      </c>
      <c r="S1167" s="118">
        <v>-0.19649454151798273</v>
      </c>
      <c r="T1167" s="118">
        <v>-1.1594968074566823</v>
      </c>
      <c r="U1167" s="118">
        <v>-1.2436315905753113</v>
      </c>
      <c r="V1167" s="118">
        <v>0.35711933787008576</v>
      </c>
      <c r="W1167" s="40">
        <v>0.4941836216023891</v>
      </c>
    </row>
    <row r="1168" spans="1:23" ht="19">
      <c r="A1168" s="85">
        <v>166</v>
      </c>
      <c r="B1168" s="118">
        <v>0.30390287148292772</v>
      </c>
      <c r="C1168" s="118">
        <v>0.76657660523944782</v>
      </c>
      <c r="D1168" s="118">
        <v>0.59372528666626478</v>
      </c>
      <c r="E1168" s="118">
        <v>0.61284878289940381</v>
      </c>
      <c r="F1168" s="118">
        <v>0.35884669489142484</v>
      </c>
      <c r="G1168" s="118">
        <v>0.87027237979602812</v>
      </c>
      <c r="H1168" s="118">
        <v>7.8628824187370938E-2</v>
      </c>
      <c r="I1168" s="118">
        <v>0.45561993519388455</v>
      </c>
      <c r="J1168" s="118">
        <v>1.5425546521638633E-2</v>
      </c>
      <c r="K1168" s="48">
        <v>0.7208144307390123</v>
      </c>
      <c r="M1168" s="41">
        <v>166</v>
      </c>
      <c r="N1168" s="118" cm="1">
        <f t="array" ref="N1168:W1168">(TRANSPOSE(MMULT(幕後結果!$AB$37:$AK$46, TRANSPOSE(N167:W167))))</f>
        <v>1.7410994416229546</v>
      </c>
      <c r="O1168" s="118">
        <v>0.14554600181355873</v>
      </c>
      <c r="P1168" s="118">
        <v>0.34261026479227252</v>
      </c>
      <c r="Q1168" s="118">
        <v>-1.2723655920284138</v>
      </c>
      <c r="R1168" s="118">
        <v>1.3843829235181084</v>
      </c>
      <c r="S1168" s="118">
        <v>-1.9046302560424975</v>
      </c>
      <c r="T1168" s="118">
        <v>1.0868386048825909</v>
      </c>
      <c r="U1168" s="118">
        <v>8.2814886119773501E-2</v>
      </c>
      <c r="V1168" s="118">
        <v>-0.7365654887820714</v>
      </c>
      <c r="W1168" s="40">
        <v>0.16421729774869526</v>
      </c>
    </row>
    <row r="1169" spans="1:23" ht="19">
      <c r="A1169" s="85">
        <v>167</v>
      </c>
      <c r="B1169" s="118">
        <v>0.20768437794322492</v>
      </c>
      <c r="C1169" s="118">
        <v>0.21938140326176536</v>
      </c>
      <c r="D1169" s="118">
        <v>0.35194476222751025</v>
      </c>
      <c r="E1169" s="118">
        <v>0.24605895845284298</v>
      </c>
      <c r="F1169" s="118">
        <v>0.77917482333341792</v>
      </c>
      <c r="G1169" s="118">
        <v>0.64660738816707108</v>
      </c>
      <c r="H1169" s="118">
        <v>0.5290658200007714</v>
      </c>
      <c r="I1169" s="118">
        <v>0.44339817151195526</v>
      </c>
      <c r="J1169" s="118">
        <v>0.40870667932411608</v>
      </c>
      <c r="K1169" s="48">
        <v>0.81181852887129824</v>
      </c>
      <c r="M1169" s="41">
        <v>167</v>
      </c>
      <c r="N1169" s="118" cm="1">
        <f t="array" ref="N1169:W1169">(TRANSPOSE(MMULT(幕後結果!$AB$37:$AK$46, TRANSPOSE(N168:W168))))</f>
        <v>-0.47576811867458024</v>
      </c>
      <c r="O1169" s="118">
        <v>1.0173195775938397</v>
      </c>
      <c r="P1169" s="118">
        <v>0.39480009529048626</v>
      </c>
      <c r="Q1169" s="118">
        <v>0.59112370727876828</v>
      </c>
      <c r="R1169" s="118">
        <v>0.7871569743910527</v>
      </c>
      <c r="S1169" s="118">
        <v>2.4781408454068399E-2</v>
      </c>
      <c r="T1169" s="118">
        <v>0.39872709370170106</v>
      </c>
      <c r="U1169" s="118">
        <v>-1.4125565104260667</v>
      </c>
      <c r="V1169" s="118">
        <v>-4.3108962940066831E-2</v>
      </c>
      <c r="W1169" s="40">
        <v>-0.99850390823218271</v>
      </c>
    </row>
    <row r="1170" spans="1:23" ht="19">
      <c r="A1170" s="85">
        <v>168</v>
      </c>
      <c r="B1170" s="118">
        <v>0.86119771005747214</v>
      </c>
      <c r="C1170" s="118">
        <v>0.42012093387090443</v>
      </c>
      <c r="D1170" s="118">
        <v>0.43576609792329468</v>
      </c>
      <c r="E1170" s="118">
        <v>0.35509071883233267</v>
      </c>
      <c r="F1170" s="118">
        <v>0.63127118767560897</v>
      </c>
      <c r="G1170" s="118">
        <v>0.62733022270432026</v>
      </c>
      <c r="H1170" s="118">
        <v>2.247121484472947E-2</v>
      </c>
      <c r="I1170" s="118">
        <v>0.77264568236449804</v>
      </c>
      <c r="J1170" s="118">
        <v>0.42109204419708357</v>
      </c>
      <c r="K1170" s="48">
        <v>0.60081973701627578</v>
      </c>
      <c r="M1170" s="41">
        <v>168</v>
      </c>
      <c r="N1170" s="118" cm="1">
        <f t="array" ref="N1170:W1170">(TRANSPOSE(MMULT(幕後結果!$AB$37:$AK$46, TRANSPOSE(N169:W169))))</f>
        <v>-0.45184527265166596</v>
      </c>
      <c r="O1170" s="118">
        <v>1.4269501444076029</v>
      </c>
      <c r="P1170" s="118">
        <v>-1.5304199749554692</v>
      </c>
      <c r="Q1170" s="118">
        <v>-1.1233008068674146</v>
      </c>
      <c r="R1170" s="118">
        <v>-1.0542014098948758</v>
      </c>
      <c r="S1170" s="118">
        <v>-1.454929183197375</v>
      </c>
      <c r="T1170" s="118">
        <v>0.98553894878371895</v>
      </c>
      <c r="U1170" s="118">
        <v>-0.24394787374331653</v>
      </c>
      <c r="V1170" s="118">
        <v>-0.18674224394816435</v>
      </c>
      <c r="W1170" s="40">
        <v>-1.73020076497361</v>
      </c>
    </row>
    <row r="1171" spans="1:23" ht="19">
      <c r="A1171" s="85">
        <v>169</v>
      </c>
      <c r="B1171" s="118">
        <v>0.71569766450454275</v>
      </c>
      <c r="C1171" s="118">
        <v>0.12702216553505496</v>
      </c>
      <c r="D1171" s="118">
        <v>0.59419410451009713</v>
      </c>
      <c r="E1171" s="118">
        <v>0.84069890326856145</v>
      </c>
      <c r="F1171" s="118">
        <v>0.58051956122402792</v>
      </c>
      <c r="G1171" s="118">
        <v>0.58315641438803922</v>
      </c>
      <c r="H1171" s="118">
        <v>0.11220060530641862</v>
      </c>
      <c r="I1171" s="118">
        <v>0.43111758368572461</v>
      </c>
      <c r="J1171" s="118">
        <v>0.44338836673447402</v>
      </c>
      <c r="K1171" s="48">
        <v>0.56690897343654512</v>
      </c>
      <c r="M1171" s="41">
        <v>169</v>
      </c>
      <c r="N1171" s="118" cm="1">
        <f t="array" ref="N1171:W1171">(TRANSPOSE(MMULT(幕後結果!$AB$37:$AK$46, TRANSPOSE(N170:W170))))</f>
        <v>1.3133316108748652</v>
      </c>
      <c r="O1171" s="118">
        <v>-1.0611374239203586</v>
      </c>
      <c r="P1171" s="118">
        <v>0.79643134563487705</v>
      </c>
      <c r="Q1171" s="118">
        <v>7.6916578347038703E-2</v>
      </c>
      <c r="R1171" s="118">
        <v>1.0864057110761238</v>
      </c>
      <c r="S1171" s="118">
        <v>-1.7491346810563893</v>
      </c>
      <c r="T1171" s="118">
        <v>1.0594584147067911</v>
      </c>
      <c r="U1171" s="118">
        <v>0.93830630957976913</v>
      </c>
      <c r="V1171" s="118">
        <v>-1.787493037427186</v>
      </c>
      <c r="W1171" s="40">
        <v>0.61853676441110883</v>
      </c>
    </row>
    <row r="1172" spans="1:23" ht="19">
      <c r="A1172" s="85">
        <v>170</v>
      </c>
      <c r="B1172" s="118">
        <v>0.82976023921175068</v>
      </c>
      <c r="C1172" s="118">
        <v>0.70346932373569748</v>
      </c>
      <c r="D1172" s="118">
        <v>0.35776496743835828</v>
      </c>
      <c r="E1172" s="118">
        <v>0.39744435689342827</v>
      </c>
      <c r="F1172" s="118">
        <v>0.29194182302205096</v>
      </c>
      <c r="G1172" s="118">
        <v>0.11738746884016193</v>
      </c>
      <c r="H1172" s="118">
        <v>0.89536676713314933</v>
      </c>
      <c r="I1172" s="118">
        <v>0.23467470190660422</v>
      </c>
      <c r="J1172" s="118">
        <v>0.46183157110154238</v>
      </c>
      <c r="K1172" s="48">
        <v>0.48543021923691265</v>
      </c>
      <c r="M1172" s="41">
        <v>170</v>
      </c>
      <c r="N1172" s="118" cm="1">
        <f t="array" ref="N1172:W1172">(TRANSPOSE(MMULT(幕後結果!$AB$37:$AK$46, TRANSPOSE(N171:W171))))</f>
        <v>0.14921631387014411</v>
      </c>
      <c r="O1172" s="118">
        <v>-1.3440078897524945</v>
      </c>
      <c r="P1172" s="118">
        <v>-0.10975271842814406</v>
      </c>
      <c r="Q1172" s="118">
        <v>1.056025182664114</v>
      </c>
      <c r="R1172" s="118">
        <v>0.74679357067652485</v>
      </c>
      <c r="S1172" s="118">
        <v>0.59318609551870716</v>
      </c>
      <c r="T1172" s="118">
        <v>-0.10734366444607646</v>
      </c>
      <c r="U1172" s="118">
        <v>0.19411217174225068</v>
      </c>
      <c r="V1172" s="118">
        <v>-1.3158597651722759</v>
      </c>
      <c r="W1172" s="40">
        <v>0.2972762216522109</v>
      </c>
    </row>
    <row r="1173" spans="1:23" ht="19">
      <c r="A1173" s="85">
        <v>171</v>
      </c>
      <c r="B1173" s="118">
        <v>0.53201825903197553</v>
      </c>
      <c r="C1173" s="118">
        <v>0.58765816861036368</v>
      </c>
      <c r="D1173" s="118">
        <v>0.21056740681177244</v>
      </c>
      <c r="E1173" s="118">
        <v>0.49972765352161042</v>
      </c>
      <c r="F1173" s="118">
        <v>0.40298699545285088</v>
      </c>
      <c r="G1173" s="118">
        <v>0.70576030765798681</v>
      </c>
      <c r="H1173" s="118">
        <v>0.80842662684506394</v>
      </c>
      <c r="I1173" s="118">
        <v>0.24251871902043498</v>
      </c>
      <c r="J1173" s="118">
        <v>0.96778180679487869</v>
      </c>
      <c r="K1173" s="48">
        <v>0.23347575487463335</v>
      </c>
      <c r="M1173" s="41">
        <v>171</v>
      </c>
      <c r="N1173" s="118" cm="1">
        <f t="array" ref="N1173:W1173">(TRANSPOSE(MMULT(幕後結果!$AB$37:$AK$46, TRANSPOSE(N172:W172))))</f>
        <v>-0.6258073390330221</v>
      </c>
      <c r="O1173" s="118">
        <v>-0.14508672125255614</v>
      </c>
      <c r="P1173" s="118">
        <v>0.53722679525707784</v>
      </c>
      <c r="Q1173" s="118">
        <v>-9.4297145835593427E-2</v>
      </c>
      <c r="R1173" s="118">
        <v>-1.4632756577952031</v>
      </c>
      <c r="S1173" s="118">
        <v>0.12522228336207203</v>
      </c>
      <c r="T1173" s="118">
        <v>-2.6681681738029983E-3</v>
      </c>
      <c r="U1173" s="118">
        <v>-0.87527132452754897</v>
      </c>
      <c r="V1173" s="118">
        <v>-0.64597205468803021</v>
      </c>
      <c r="W1173" s="40">
        <v>-0.78074816127594726</v>
      </c>
    </row>
    <row r="1174" spans="1:23" ht="19">
      <c r="A1174" s="85">
        <v>172</v>
      </c>
      <c r="B1174" s="118">
        <v>0.65786517919672161</v>
      </c>
      <c r="C1174" s="118">
        <v>0.49002321663420112</v>
      </c>
      <c r="D1174" s="118">
        <v>0.99027989660585547</v>
      </c>
      <c r="E1174" s="118">
        <v>0.28117632401251691</v>
      </c>
      <c r="F1174" s="118">
        <v>0.37650854316880533</v>
      </c>
      <c r="G1174" s="118">
        <v>0.83114296313332914</v>
      </c>
      <c r="H1174" s="118">
        <v>0.61971328413446836</v>
      </c>
      <c r="I1174" s="118">
        <v>0.22537845645776899</v>
      </c>
      <c r="J1174" s="118">
        <v>0.97064242483932661</v>
      </c>
      <c r="K1174" s="48">
        <v>0.38547651413431838</v>
      </c>
      <c r="M1174" s="41">
        <v>172</v>
      </c>
      <c r="N1174" s="118" cm="1">
        <f t="array" ref="N1174:W1174">(TRANSPOSE(MMULT(幕後結果!$AB$37:$AK$46, TRANSPOSE(N173:W173))))</f>
        <v>2.5032052637274571</v>
      </c>
      <c r="O1174" s="118">
        <v>1.7134546213542701</v>
      </c>
      <c r="P1174" s="118">
        <v>-0.69379752880319567</v>
      </c>
      <c r="Q1174" s="118">
        <v>0.55192963154993691</v>
      </c>
      <c r="R1174" s="118">
        <v>-1.0521105648210705</v>
      </c>
      <c r="S1174" s="118">
        <v>1.4856172671621595</v>
      </c>
      <c r="T1174" s="118">
        <v>-3.2108469142058116E-3</v>
      </c>
      <c r="U1174" s="118">
        <v>4.9350458916599504E-2</v>
      </c>
      <c r="V1174" s="118">
        <v>0.59823278664165358</v>
      </c>
      <c r="W1174" s="40">
        <v>-0.98656933299098815</v>
      </c>
    </row>
    <row r="1175" spans="1:23" ht="19">
      <c r="A1175" s="85">
        <v>173</v>
      </c>
      <c r="B1175" s="118">
        <v>0.94002379955450643</v>
      </c>
      <c r="C1175" s="118">
        <v>0.69678347140666608</v>
      </c>
      <c r="D1175" s="118">
        <v>0.37357955326214087</v>
      </c>
      <c r="E1175" s="118">
        <v>0.20992701984071815</v>
      </c>
      <c r="F1175" s="118">
        <v>0.38381477014768839</v>
      </c>
      <c r="G1175" s="118">
        <v>0.95522729396078376</v>
      </c>
      <c r="H1175" s="118">
        <v>0.49874562618739082</v>
      </c>
      <c r="I1175" s="118">
        <v>0.17201014106955514</v>
      </c>
      <c r="J1175" s="118">
        <v>0.69677160882323763</v>
      </c>
      <c r="K1175" s="48">
        <v>0.26635142111228038</v>
      </c>
      <c r="M1175" s="41">
        <v>173</v>
      </c>
      <c r="N1175" s="118" cm="1">
        <f t="array" ref="N1175:W1175">(TRANSPOSE(MMULT(幕後結果!$AB$37:$AK$46, TRANSPOSE(N174:W174))))</f>
        <v>-5.0309379275880216E-2</v>
      </c>
      <c r="O1175" s="118">
        <v>0.8268691056505687</v>
      </c>
      <c r="P1175" s="118">
        <v>-0.52777589125510438</v>
      </c>
      <c r="Q1175" s="118">
        <v>-0.19157354156940778</v>
      </c>
      <c r="R1175" s="118">
        <v>-0.27261882730379394</v>
      </c>
      <c r="S1175" s="118">
        <v>0.90618579382638487</v>
      </c>
      <c r="T1175" s="118">
        <v>-0.17040354716503942</v>
      </c>
      <c r="U1175" s="118">
        <v>1.5501277023851832</v>
      </c>
      <c r="V1175" s="118">
        <v>0.72608208265574559</v>
      </c>
      <c r="W1175" s="40">
        <v>-0.94793015522883128</v>
      </c>
    </row>
    <row r="1176" spans="1:23" ht="19">
      <c r="A1176" s="85">
        <v>174</v>
      </c>
      <c r="B1176" s="118">
        <v>0.80085536919115552</v>
      </c>
      <c r="C1176" s="118">
        <v>4.5444339110098264E-2</v>
      </c>
      <c r="D1176" s="118">
        <v>5.3184738940135201E-3</v>
      </c>
      <c r="E1176" s="118">
        <v>0.39590910832667259</v>
      </c>
      <c r="F1176" s="118">
        <v>0.23371421302700379</v>
      </c>
      <c r="G1176" s="118">
        <v>0.50190324266923536</v>
      </c>
      <c r="H1176" s="118">
        <v>0.69741187864076348</v>
      </c>
      <c r="I1176" s="118">
        <v>0.2118192708334492</v>
      </c>
      <c r="J1176" s="118">
        <v>0.43530446210743579</v>
      </c>
      <c r="K1176" s="48">
        <v>0.47037734041324963</v>
      </c>
      <c r="M1176" s="41">
        <v>174</v>
      </c>
      <c r="N1176" s="118" cm="1">
        <f t="array" ref="N1176:W1176">(TRANSPOSE(MMULT(幕後結果!$AB$37:$AK$46, TRANSPOSE(N175:W175))))</f>
        <v>-1.1027057333209402</v>
      </c>
      <c r="O1176" s="118">
        <v>0.94445344838988365</v>
      </c>
      <c r="P1176" s="118">
        <v>-0.10471321661576358</v>
      </c>
      <c r="Q1176" s="118">
        <v>0.44237391276488064</v>
      </c>
      <c r="R1176" s="118">
        <v>0.90829493961125873</v>
      </c>
      <c r="S1176" s="118">
        <v>0.36763932454972231</v>
      </c>
      <c r="T1176" s="118">
        <v>-0.24441394112571058</v>
      </c>
      <c r="U1176" s="118">
        <v>-3.4354362902887903E-2</v>
      </c>
      <c r="V1176" s="118">
        <v>6.3925000382948682E-2</v>
      </c>
      <c r="W1176" s="40">
        <v>1.0336505510147049</v>
      </c>
    </row>
    <row r="1177" spans="1:23" ht="19">
      <c r="A1177" s="85">
        <v>175</v>
      </c>
      <c r="B1177" s="118">
        <v>0.60198636490930713</v>
      </c>
      <c r="C1177" s="118">
        <v>7.6323931184085758E-3</v>
      </c>
      <c r="D1177" s="118">
        <v>0.88021250536612139</v>
      </c>
      <c r="E1177" s="118">
        <v>0.51533069699871614</v>
      </c>
      <c r="F1177" s="118">
        <v>0.23469691719621943</v>
      </c>
      <c r="G1177" s="118">
        <v>0.45696217081711255</v>
      </c>
      <c r="H1177" s="118">
        <v>0.42443352283619329</v>
      </c>
      <c r="I1177" s="118">
        <v>0.49408253362017929</v>
      </c>
      <c r="J1177" s="118">
        <v>0.58102670874645224</v>
      </c>
      <c r="K1177" s="48">
        <v>0.20587073665814182</v>
      </c>
      <c r="M1177" s="41">
        <v>175</v>
      </c>
      <c r="N1177" s="118" cm="1">
        <f t="array" ref="N1177:W1177">(TRANSPOSE(MMULT(幕後結果!$AB$37:$AK$46, TRANSPOSE(N176:W176))))</f>
        <v>-0.72325681588779955</v>
      </c>
      <c r="O1177" s="118">
        <v>0.62628734228515426</v>
      </c>
      <c r="P1177" s="118">
        <v>7.6084800567446709E-2</v>
      </c>
      <c r="Q1177" s="118">
        <v>-7.6807725570322227E-2</v>
      </c>
      <c r="R1177" s="118">
        <v>0.12150522583887217</v>
      </c>
      <c r="S1177" s="118">
        <v>-0.93314251681909643</v>
      </c>
      <c r="T1177" s="118">
        <v>1.250847523564858</v>
      </c>
      <c r="U1177" s="118">
        <v>-1.5533524794249116</v>
      </c>
      <c r="V1177" s="118">
        <v>3.8584037048796177E-2</v>
      </c>
      <c r="W1177" s="40">
        <v>-0.54664703989395769</v>
      </c>
    </row>
    <row r="1178" spans="1:23" ht="19">
      <c r="A1178" s="85">
        <v>176</v>
      </c>
      <c r="B1178" s="118">
        <v>0.83517373865005329</v>
      </c>
      <c r="C1178" s="118">
        <v>0.76528261708988454</v>
      </c>
      <c r="D1178" s="118">
        <v>0.18171199088971024</v>
      </c>
      <c r="E1178" s="118">
        <v>0.41603970629268017</v>
      </c>
      <c r="F1178" s="118">
        <v>0.70790416306819659</v>
      </c>
      <c r="G1178" s="118">
        <v>0.59853897694221758</v>
      </c>
      <c r="H1178" s="118">
        <v>0.98872043448805846</v>
      </c>
      <c r="I1178" s="118">
        <v>0.49303628203918248</v>
      </c>
      <c r="J1178" s="118">
        <v>0.6395690509613734</v>
      </c>
      <c r="K1178" s="48">
        <v>0.75655993989516723</v>
      </c>
      <c r="M1178" s="41">
        <v>176</v>
      </c>
      <c r="N1178" s="118" cm="1">
        <f t="array" ref="N1178:W1178">(TRANSPOSE(MMULT(幕後結果!$AB$37:$AK$46, TRANSPOSE(N177:W177))))</f>
        <v>0.67046761466121951</v>
      </c>
      <c r="O1178" s="118">
        <v>-0.10193143318651672</v>
      </c>
      <c r="P1178" s="118">
        <v>0.34183476450993311</v>
      </c>
      <c r="Q1178" s="118">
        <v>0.94688631625194075</v>
      </c>
      <c r="R1178" s="118">
        <v>1.376596370404666</v>
      </c>
      <c r="S1178" s="118">
        <v>1.0533038473369825</v>
      </c>
      <c r="T1178" s="118">
        <v>0.46714552569667078</v>
      </c>
      <c r="U1178" s="118">
        <v>0.38922316658313549</v>
      </c>
      <c r="V1178" s="118">
        <v>-0.21784489889722147</v>
      </c>
      <c r="W1178" s="40">
        <v>1.53395077508157</v>
      </c>
    </row>
    <row r="1179" spans="1:23" ht="19">
      <c r="A1179" s="85">
        <v>177</v>
      </c>
      <c r="B1179" s="118">
        <v>0.47205267536232465</v>
      </c>
      <c r="C1179" s="118">
        <v>0.47249979798261998</v>
      </c>
      <c r="D1179" s="118">
        <v>0.29748201728895229</v>
      </c>
      <c r="E1179" s="118">
        <v>0.89006151456578153</v>
      </c>
      <c r="F1179" s="118">
        <v>0.30862656806717692</v>
      </c>
      <c r="G1179" s="118">
        <v>0.51772969420392156</v>
      </c>
      <c r="H1179" s="118">
        <v>0.18821140770094691</v>
      </c>
      <c r="I1179" s="118">
        <v>0.94959696051571751</v>
      </c>
      <c r="J1179" s="118">
        <v>0.40154439356701799</v>
      </c>
      <c r="K1179" s="48">
        <v>0.49277260418875124</v>
      </c>
      <c r="M1179" s="41">
        <v>177</v>
      </c>
      <c r="N1179" s="118" cm="1">
        <f t="array" ref="N1179:W1179">(TRANSPOSE(MMULT(幕後結果!$AB$37:$AK$46, TRANSPOSE(N178:W178))))</f>
        <v>-0.15473981702095502</v>
      </c>
      <c r="O1179" s="118">
        <v>0.35508514941136721</v>
      </c>
      <c r="P1179" s="118">
        <v>-2.2191765210098637</v>
      </c>
      <c r="Q1179" s="118">
        <v>-0.99277797320710071</v>
      </c>
      <c r="R1179" s="118">
        <v>0.47294175050495973</v>
      </c>
      <c r="S1179" s="118">
        <v>-1.1917251508177045</v>
      </c>
      <c r="T1179" s="118">
        <v>1.1252660146380633</v>
      </c>
      <c r="U1179" s="118">
        <v>-0.69515995849775003</v>
      </c>
      <c r="V1179" s="118">
        <v>-9.2720483319879365E-2</v>
      </c>
      <c r="W1179" s="40">
        <v>-0.95678370625233533</v>
      </c>
    </row>
    <row r="1180" spans="1:23" ht="19">
      <c r="A1180" s="85">
        <v>178</v>
      </c>
      <c r="B1180" s="118">
        <v>0.80105992796192949</v>
      </c>
      <c r="C1180" s="118">
        <v>0.21160309282831746</v>
      </c>
      <c r="D1180" s="118">
        <v>0.53731731304301955</v>
      </c>
      <c r="E1180" s="118">
        <v>0.37807312033993612</v>
      </c>
      <c r="F1180" s="118">
        <v>0.36308797101715462</v>
      </c>
      <c r="G1180" s="118">
        <v>0.31827901975130879</v>
      </c>
      <c r="H1180" s="118">
        <v>0.45445423906393745</v>
      </c>
      <c r="I1180" s="118">
        <v>0.28442621365833554</v>
      </c>
      <c r="J1180" s="118">
        <v>0.14845861599313936</v>
      </c>
      <c r="K1180" s="48">
        <v>7.1640023926910601E-2</v>
      </c>
      <c r="M1180" s="41">
        <v>178</v>
      </c>
      <c r="N1180" s="118" cm="1">
        <f t="array" ref="N1180:W1180">(TRANSPOSE(MMULT(幕後結果!$AB$37:$AK$46, TRANSPOSE(N179:W179))))</f>
        <v>1.3099267880932512</v>
      </c>
      <c r="O1180" s="118">
        <v>1.1080403147214075</v>
      </c>
      <c r="P1180" s="118">
        <v>1.9305867237071164</v>
      </c>
      <c r="Q1180" s="118">
        <v>0.83048373711394041</v>
      </c>
      <c r="R1180" s="118">
        <v>0.77530440298926262</v>
      </c>
      <c r="S1180" s="118">
        <v>1.6301151855346114</v>
      </c>
      <c r="T1180" s="118">
        <v>-3.2128958557815446E-2</v>
      </c>
      <c r="U1180" s="118">
        <v>0.7905167092428077</v>
      </c>
      <c r="V1180" s="118">
        <v>0.17978483792163502</v>
      </c>
      <c r="W1180" s="40">
        <v>-0.58724020339399552</v>
      </c>
    </row>
    <row r="1181" spans="1:23" ht="19">
      <c r="A1181" s="85">
        <v>179</v>
      </c>
      <c r="B1181" s="118">
        <v>0.849992160194736</v>
      </c>
      <c r="C1181" s="118">
        <v>0.30310428965875769</v>
      </c>
      <c r="D1181" s="118">
        <v>0.12451979550379111</v>
      </c>
      <c r="E1181" s="118">
        <v>0.23572442804413418</v>
      </c>
      <c r="F1181" s="118">
        <v>0.3884961018638815</v>
      </c>
      <c r="G1181" s="118">
        <v>0.75031035698012172</v>
      </c>
      <c r="H1181" s="118">
        <v>1.9891482028621121E-2</v>
      </c>
      <c r="I1181" s="118">
        <v>0.24918890112179204</v>
      </c>
      <c r="J1181" s="118">
        <v>0.19368114856208019</v>
      </c>
      <c r="K1181" s="48">
        <v>0.47289173861902012</v>
      </c>
      <c r="M1181" s="41">
        <v>179</v>
      </c>
      <c r="N1181" s="118" cm="1">
        <f t="array" ref="N1181:W1181">(TRANSPOSE(MMULT(幕後結果!$AB$37:$AK$46, TRANSPOSE(N180:W180))))</f>
        <v>1.4892104173347387</v>
      </c>
      <c r="O1181" s="118">
        <v>-0.22303231186312628</v>
      </c>
      <c r="P1181" s="118">
        <v>0.22555677429994148</v>
      </c>
      <c r="Q1181" s="118">
        <v>-0.75974698478338221</v>
      </c>
      <c r="R1181" s="118">
        <v>-0.29761784932943591</v>
      </c>
      <c r="S1181" s="118">
        <v>1.0633408307664076</v>
      </c>
      <c r="T1181" s="118">
        <v>0.64981894352170677</v>
      </c>
      <c r="U1181" s="118">
        <v>-9.0319629781896449E-2</v>
      </c>
      <c r="V1181" s="118">
        <v>1.0316444386132948</v>
      </c>
      <c r="W1181" s="40">
        <v>2.0983641314430033</v>
      </c>
    </row>
    <row r="1182" spans="1:23" ht="19">
      <c r="A1182" s="85">
        <v>180</v>
      </c>
      <c r="B1182" s="118">
        <v>0.12556085346088985</v>
      </c>
      <c r="C1182" s="118">
        <v>0.11052379471899254</v>
      </c>
      <c r="D1182" s="118">
        <v>0.96447237947165942</v>
      </c>
      <c r="E1182" s="118">
        <v>4.8187782147652625E-2</v>
      </c>
      <c r="F1182" s="118">
        <v>0.14331233667712229</v>
      </c>
      <c r="G1182" s="118">
        <v>0.94564157659671744</v>
      </c>
      <c r="H1182" s="118">
        <v>0.45528456923168226</v>
      </c>
      <c r="I1182" s="118">
        <v>5.2866353095390783E-2</v>
      </c>
      <c r="J1182" s="118">
        <v>1.5546145644279363E-2</v>
      </c>
      <c r="K1182" s="48">
        <v>0.74402877936536282</v>
      </c>
      <c r="M1182" s="41">
        <v>180</v>
      </c>
      <c r="N1182" s="118" cm="1">
        <f t="array" ref="N1182:W1182">(TRANSPOSE(MMULT(幕後結果!$AB$37:$AK$46, TRANSPOSE(N181:W181))))</f>
        <v>-1.1533740766892653</v>
      </c>
      <c r="O1182" s="118">
        <v>2.3279556472262625E-2</v>
      </c>
      <c r="P1182" s="118">
        <v>-1.2084784354403062</v>
      </c>
      <c r="Q1182" s="118">
        <v>-2.11986218259907</v>
      </c>
      <c r="R1182" s="118">
        <v>-0.76276937745072915</v>
      </c>
      <c r="S1182" s="118">
        <v>-0.92389651313195165</v>
      </c>
      <c r="T1182" s="118">
        <v>-0.35278067494743237</v>
      </c>
      <c r="U1182" s="118">
        <v>-0.27656162447983346</v>
      </c>
      <c r="V1182" s="118">
        <v>0.80683590369228586</v>
      </c>
      <c r="W1182" s="40">
        <v>-1.00387446251114</v>
      </c>
    </row>
    <row r="1183" spans="1:23" ht="19">
      <c r="A1183" s="85">
        <v>181</v>
      </c>
      <c r="B1183" s="118">
        <v>0.2037564668206282</v>
      </c>
      <c r="C1183" s="118">
        <v>0.49687002559359783</v>
      </c>
      <c r="D1183" s="118">
        <v>0.16529524977164956</v>
      </c>
      <c r="E1183" s="118">
        <v>0.22413068971184269</v>
      </c>
      <c r="F1183" s="118">
        <v>0.5963235559768032</v>
      </c>
      <c r="G1183" s="118">
        <v>0.60384314627542168</v>
      </c>
      <c r="H1183" s="118">
        <v>0.63375849390170602</v>
      </c>
      <c r="I1183" s="118">
        <v>3.9028738119810447E-2</v>
      </c>
      <c r="J1183" s="118">
        <v>0.80356307765735613</v>
      </c>
      <c r="K1183" s="48">
        <v>0.84263265043517221</v>
      </c>
      <c r="M1183" s="41">
        <v>181</v>
      </c>
      <c r="N1183" s="118" cm="1">
        <f t="array" ref="N1183:W1183">(TRANSPOSE(MMULT(幕後結果!$AB$37:$AK$46, TRANSPOSE(N182:W182))))</f>
        <v>1.064679014288427</v>
      </c>
      <c r="O1183" s="118">
        <v>0.77313785772205479</v>
      </c>
      <c r="P1183" s="118">
        <v>1.2679400156090797</v>
      </c>
      <c r="Q1183" s="118">
        <v>2.5781680736663368</v>
      </c>
      <c r="R1183" s="118">
        <v>1.2982360819527838</v>
      </c>
      <c r="S1183" s="118">
        <v>2.1841350194670315</v>
      </c>
      <c r="T1183" s="118">
        <v>2.6815723866073542</v>
      </c>
      <c r="U1183" s="118">
        <v>-0.59941931768254142</v>
      </c>
      <c r="V1183" s="118">
        <v>1.043320354534331</v>
      </c>
      <c r="W1183" s="40">
        <v>2.3891697678216093</v>
      </c>
    </row>
    <row r="1184" spans="1:23" ht="19">
      <c r="A1184" s="85">
        <v>182</v>
      </c>
      <c r="B1184" s="118">
        <v>0.73547127077583463</v>
      </c>
      <c r="C1184" s="118">
        <v>0.14839636008764678</v>
      </c>
      <c r="D1184" s="118">
        <v>0.98321129396872764</v>
      </c>
      <c r="E1184" s="118">
        <v>0.6565978769905092</v>
      </c>
      <c r="F1184" s="118">
        <v>0.82145335292236754</v>
      </c>
      <c r="G1184" s="118">
        <v>0.47877437484445062</v>
      </c>
      <c r="H1184" s="118">
        <v>0.1967489019251687</v>
      </c>
      <c r="I1184" s="118">
        <v>0.86210831153074197</v>
      </c>
      <c r="J1184" s="118">
        <v>0.89321428197897146</v>
      </c>
      <c r="K1184" s="48">
        <v>0.20140066263679457</v>
      </c>
      <c r="M1184" s="41">
        <v>182</v>
      </c>
      <c r="N1184" s="118" cm="1">
        <f t="array" ref="N1184:W1184">(TRANSPOSE(MMULT(幕後結果!$AB$37:$AK$46, TRANSPOSE(N183:W183))))</f>
        <v>6.618389508044846E-2</v>
      </c>
      <c r="O1184" s="118">
        <v>-5.9031060215930568E-2</v>
      </c>
      <c r="P1184" s="118">
        <v>-0.2708686745599862</v>
      </c>
      <c r="Q1184" s="118">
        <v>-0.31940182888663043</v>
      </c>
      <c r="R1184" s="118">
        <v>0.72971104580213841</v>
      </c>
      <c r="S1184" s="118">
        <v>-0.69313017511854913</v>
      </c>
      <c r="T1184" s="118">
        <v>0.51558736496205171</v>
      </c>
      <c r="U1184" s="118">
        <v>0.78798485428592757</v>
      </c>
      <c r="V1184" s="118">
        <v>-0.18436856427761095</v>
      </c>
      <c r="W1184" s="40">
        <v>-1.8460725414015924</v>
      </c>
    </row>
    <row r="1185" spans="1:23" ht="19">
      <c r="A1185" s="85">
        <v>183</v>
      </c>
      <c r="B1185" s="118">
        <v>0.38432523755667081</v>
      </c>
      <c r="C1185" s="118">
        <v>0.71846952019051558</v>
      </c>
      <c r="D1185" s="118">
        <v>0.16190691505556765</v>
      </c>
      <c r="E1185" s="118">
        <v>0.37386178033992401</v>
      </c>
      <c r="F1185" s="118">
        <v>0.7122502448133341</v>
      </c>
      <c r="G1185" s="118">
        <v>9.7445086114830382E-2</v>
      </c>
      <c r="H1185" s="118">
        <v>0.5105458936169045</v>
      </c>
      <c r="I1185" s="118">
        <v>0.88070861235806075</v>
      </c>
      <c r="J1185" s="118">
        <v>0.83422287232990167</v>
      </c>
      <c r="K1185" s="48">
        <v>0.64664970142349842</v>
      </c>
      <c r="M1185" s="41">
        <v>183</v>
      </c>
      <c r="N1185" s="118" cm="1">
        <f t="array" ref="N1185:W1185">(TRANSPOSE(MMULT(幕後結果!$AB$37:$AK$46, TRANSPOSE(N184:W184))))</f>
        <v>0.60714159621598052</v>
      </c>
      <c r="O1185" s="118">
        <v>-0.68858494564131267</v>
      </c>
      <c r="P1185" s="118">
        <v>0.88426745502847881</v>
      </c>
      <c r="Q1185" s="118">
        <v>2.4510238887382366E-2</v>
      </c>
      <c r="R1185" s="118">
        <v>0.56931013300125177</v>
      </c>
      <c r="S1185" s="118">
        <v>-0.88524339539709296</v>
      </c>
      <c r="T1185" s="118">
        <v>0.46377427216240691</v>
      </c>
      <c r="U1185" s="118">
        <v>0.17934114054847269</v>
      </c>
      <c r="V1185" s="118">
        <v>0.31814310522738964</v>
      </c>
      <c r="W1185" s="40">
        <v>-0.56684193867832666</v>
      </c>
    </row>
    <row r="1186" spans="1:23" ht="19">
      <c r="A1186" s="85">
        <v>184</v>
      </c>
      <c r="B1186" s="118">
        <v>0.93322858888062776</v>
      </c>
      <c r="C1186" s="118">
        <v>0.28221728318116623</v>
      </c>
      <c r="D1186" s="118">
        <v>0.65326859044101782</v>
      </c>
      <c r="E1186" s="118">
        <v>0.99220740186217893</v>
      </c>
      <c r="F1186" s="118">
        <v>0.908231574365296</v>
      </c>
      <c r="G1186" s="118">
        <v>0.21574374510052263</v>
      </c>
      <c r="H1186" s="118">
        <v>0.7218034252571488</v>
      </c>
      <c r="I1186" s="118">
        <v>0.45767279174289333</v>
      </c>
      <c r="J1186" s="118">
        <v>0.79146459557716597</v>
      </c>
      <c r="K1186" s="48">
        <v>0.74441935965790962</v>
      </c>
      <c r="M1186" s="41">
        <v>184</v>
      </c>
      <c r="N1186" s="118" cm="1">
        <f t="array" ref="N1186:W1186">(TRANSPOSE(MMULT(幕後結果!$AB$37:$AK$46, TRANSPOSE(N185:W185))))</f>
        <v>1.7085670655688199</v>
      </c>
      <c r="O1186" s="118">
        <v>2.2197449620502625</v>
      </c>
      <c r="P1186" s="118">
        <v>1.0610406934001626</v>
      </c>
      <c r="Q1186" s="118">
        <v>7.886899946973458E-2</v>
      </c>
      <c r="R1186" s="118">
        <v>0.90165262741297147</v>
      </c>
      <c r="S1186" s="118">
        <v>0.26166639086905347</v>
      </c>
      <c r="T1186" s="118">
        <v>-0.26528414774998299</v>
      </c>
      <c r="U1186" s="118">
        <v>0.26778847548488022</v>
      </c>
      <c r="V1186" s="118">
        <v>0.95251712077985129</v>
      </c>
      <c r="W1186" s="40">
        <v>1.5763758740065787</v>
      </c>
    </row>
    <row r="1187" spans="1:23" ht="19">
      <c r="A1187" s="85">
        <v>185</v>
      </c>
      <c r="B1187" s="118">
        <v>0.84233082131072434</v>
      </c>
      <c r="C1187" s="118">
        <v>0.28274579404251265</v>
      </c>
      <c r="D1187" s="118">
        <v>0.88384896893201437</v>
      </c>
      <c r="E1187" s="118">
        <v>0.78788413109348188</v>
      </c>
      <c r="F1187" s="118">
        <v>0.32094382994308956</v>
      </c>
      <c r="G1187" s="118">
        <v>0.49233376483058167</v>
      </c>
      <c r="H1187" s="118">
        <v>0.3240205641995646</v>
      </c>
      <c r="I1187" s="118">
        <v>0.57990145098301427</v>
      </c>
      <c r="J1187" s="118">
        <v>0.4578629943402408</v>
      </c>
      <c r="K1187" s="48">
        <v>0.12088313831263475</v>
      </c>
      <c r="M1187" s="41">
        <v>185</v>
      </c>
      <c r="N1187" s="118" cm="1">
        <f t="array" ref="N1187:W1187">(TRANSPOSE(MMULT(幕後結果!$AB$37:$AK$46, TRANSPOSE(N186:W186))))</f>
        <v>0.57475508165520517</v>
      </c>
      <c r="O1187" s="118">
        <v>1.301064034017587</v>
      </c>
      <c r="P1187" s="118">
        <v>0.28768076113542618</v>
      </c>
      <c r="Q1187" s="118">
        <v>7.1630204992145813E-2</v>
      </c>
      <c r="R1187" s="118">
        <v>1.5595288354296757</v>
      </c>
      <c r="S1187" s="118">
        <v>1.0939747429900681</v>
      </c>
      <c r="T1187" s="118">
        <v>-1.2593508703398557</v>
      </c>
      <c r="U1187" s="118">
        <v>-1.0482089773184473</v>
      </c>
      <c r="V1187" s="118">
        <v>0.45530502325859867</v>
      </c>
      <c r="W1187" s="40">
        <v>-0.19314343396980971</v>
      </c>
    </row>
    <row r="1188" spans="1:23" ht="19">
      <c r="A1188" s="85">
        <v>186</v>
      </c>
      <c r="B1188" s="118">
        <v>0.50721355115982147</v>
      </c>
      <c r="C1188" s="118">
        <v>8.8489149221284702E-2</v>
      </c>
      <c r="D1188" s="118">
        <v>9.4278347855326627E-2</v>
      </c>
      <c r="E1188" s="118">
        <v>8.5881895094668703E-2</v>
      </c>
      <c r="F1188" s="118">
        <v>0.18215942059342161</v>
      </c>
      <c r="G1188" s="118">
        <v>0.45242529404122056</v>
      </c>
      <c r="H1188" s="118">
        <v>0.31610927936664845</v>
      </c>
      <c r="I1188" s="118">
        <v>0.16487482003466125</v>
      </c>
      <c r="J1188" s="118">
        <v>0.30986905118207453</v>
      </c>
      <c r="K1188" s="48">
        <v>0.71475586358695931</v>
      </c>
      <c r="M1188" s="41">
        <v>186</v>
      </c>
      <c r="N1188" s="118" cm="1">
        <f t="array" ref="N1188:W1188">(TRANSPOSE(MMULT(幕後結果!$AB$37:$AK$46, TRANSPOSE(N187:W187))))</f>
        <v>-0.22187269835533102</v>
      </c>
      <c r="O1188" s="118">
        <v>-0.7579301368316137</v>
      </c>
      <c r="P1188" s="118">
        <v>-7.8741774076181034E-2</v>
      </c>
      <c r="Q1188" s="118">
        <v>-1.9323524518772601</v>
      </c>
      <c r="R1188" s="118">
        <v>0.67399386443831533</v>
      </c>
      <c r="S1188" s="118">
        <v>-1.2631845511970501</v>
      </c>
      <c r="T1188" s="118">
        <v>1.2237228691416742</v>
      </c>
      <c r="U1188" s="118">
        <v>2.5753156139441797</v>
      </c>
      <c r="V1188" s="118">
        <v>1.2840227517690339</v>
      </c>
      <c r="W1188" s="40">
        <v>0.58594502220483635</v>
      </c>
    </row>
    <row r="1189" spans="1:23" ht="19">
      <c r="A1189" s="85">
        <v>187</v>
      </c>
      <c r="B1189" s="118">
        <v>9.4434118283253321E-2</v>
      </c>
      <c r="C1189" s="118">
        <v>9.7062500805497498E-2</v>
      </c>
      <c r="D1189" s="118">
        <v>0.84450707406723158</v>
      </c>
      <c r="E1189" s="118">
        <v>0.84562470030943993</v>
      </c>
      <c r="F1189" s="118">
        <v>0.28717201032589657</v>
      </c>
      <c r="G1189" s="118">
        <v>0.2811505597623587</v>
      </c>
      <c r="H1189" s="118">
        <v>0.12765417829742831</v>
      </c>
      <c r="I1189" s="118">
        <v>0.30447207545283383</v>
      </c>
      <c r="J1189" s="118">
        <v>0.28129575686128949</v>
      </c>
      <c r="K1189" s="48">
        <v>0.3039414834985863</v>
      </c>
      <c r="M1189" s="41">
        <v>187</v>
      </c>
      <c r="N1189" s="118" cm="1">
        <f t="array" ref="N1189:W1189">(TRANSPOSE(MMULT(幕後結果!$AB$37:$AK$46, TRANSPOSE(N188:W188))))</f>
        <v>-0.48765116122776209</v>
      </c>
      <c r="O1189" s="118">
        <v>1.5360855988116211</v>
      </c>
      <c r="P1189" s="118">
        <v>-1.1491183716287527</v>
      </c>
      <c r="Q1189" s="118">
        <v>-1.486245481552515</v>
      </c>
      <c r="R1189" s="118">
        <v>-1.0659663853949559</v>
      </c>
      <c r="S1189" s="118">
        <v>-2.5245436899862472</v>
      </c>
      <c r="T1189" s="118">
        <v>1.6902084836431017</v>
      </c>
      <c r="U1189" s="118">
        <v>-0.64512581974542527</v>
      </c>
      <c r="V1189" s="118">
        <v>0.5406418035278121</v>
      </c>
      <c r="W1189" s="40">
        <v>0.24391749309245697</v>
      </c>
    </row>
    <row r="1190" spans="1:23" ht="19">
      <c r="A1190" s="85">
        <v>188</v>
      </c>
      <c r="B1190" s="118">
        <v>8.6638100861497813E-2</v>
      </c>
      <c r="C1190" s="118">
        <v>0.35527104097701723</v>
      </c>
      <c r="D1190" s="118">
        <v>0.24666763527625379</v>
      </c>
      <c r="E1190" s="118">
        <v>0.53684061806817995</v>
      </c>
      <c r="F1190" s="118">
        <v>0.57244612413912455</v>
      </c>
      <c r="G1190" s="118">
        <v>0.87729895127882451</v>
      </c>
      <c r="H1190" s="118">
        <v>0.50276485298939533</v>
      </c>
      <c r="I1190" s="118">
        <v>0.92735677453178456</v>
      </c>
      <c r="J1190" s="118">
        <v>0.19674437802916844</v>
      </c>
      <c r="K1190" s="48">
        <v>0.97208876477996076</v>
      </c>
      <c r="M1190" s="41">
        <v>188</v>
      </c>
      <c r="N1190" s="118" cm="1">
        <f t="array" ref="N1190:W1190">(TRANSPOSE(MMULT(幕後結果!$AB$37:$AK$46, TRANSPOSE(N189:W189))))</f>
        <v>-3.960175316879145E-2</v>
      </c>
      <c r="O1190" s="118">
        <v>-0.73760271069456074</v>
      </c>
      <c r="P1190" s="118">
        <v>1.5175335924627431</v>
      </c>
      <c r="Q1190" s="118">
        <v>-0.56620013782892986</v>
      </c>
      <c r="R1190" s="118">
        <v>0.34941138000429134</v>
      </c>
      <c r="S1190" s="118">
        <v>0.46370750520043325</v>
      </c>
      <c r="T1190" s="118">
        <v>-0.17634515890819091</v>
      </c>
      <c r="U1190" s="118">
        <v>-1.1483281327318016</v>
      </c>
      <c r="V1190" s="118">
        <v>-0.5179907292710727</v>
      </c>
      <c r="W1190" s="40">
        <v>1.0269708650934366</v>
      </c>
    </row>
    <row r="1191" spans="1:23" ht="19">
      <c r="A1191" s="85">
        <v>189</v>
      </c>
      <c r="B1191" s="118">
        <v>0.27386838050176054</v>
      </c>
      <c r="C1191" s="118">
        <v>0.54741498951194334</v>
      </c>
      <c r="D1191" s="118">
        <v>0.57720694278852336</v>
      </c>
      <c r="E1191" s="118">
        <v>0.88566569564670017</v>
      </c>
      <c r="F1191" s="118">
        <v>0.20200533565528223</v>
      </c>
      <c r="G1191" s="118">
        <v>0.26940286304438343</v>
      </c>
      <c r="H1191" s="118">
        <v>0.35856383760708654</v>
      </c>
      <c r="I1191" s="118">
        <v>0.50704684280431667</v>
      </c>
      <c r="J1191" s="118">
        <v>0.87628920810517497</v>
      </c>
      <c r="K1191" s="48">
        <v>0.34947443483057294</v>
      </c>
      <c r="M1191" s="41">
        <v>189</v>
      </c>
      <c r="N1191" s="118" cm="1">
        <f t="array" ref="N1191:W1191">(TRANSPOSE(MMULT(幕後結果!$AB$37:$AK$46, TRANSPOSE(N190:W190))))</f>
        <v>0.33572220309354295</v>
      </c>
      <c r="O1191" s="118">
        <v>-2.0460898517754456</v>
      </c>
      <c r="P1191" s="118">
        <v>1.3910129656533321</v>
      </c>
      <c r="Q1191" s="118">
        <v>-0.50698106972408841</v>
      </c>
      <c r="R1191" s="118">
        <v>-1.0037386660486951</v>
      </c>
      <c r="S1191" s="118">
        <v>-0.64366535422293647</v>
      </c>
      <c r="T1191" s="118">
        <v>-0.63730043652986468</v>
      </c>
      <c r="U1191" s="118">
        <v>-0.78254650074846099</v>
      </c>
      <c r="V1191" s="118">
        <v>0.82448181338175919</v>
      </c>
      <c r="W1191" s="40">
        <v>0.33637939024456709</v>
      </c>
    </row>
    <row r="1192" spans="1:23" ht="19">
      <c r="A1192" s="85">
        <v>190</v>
      </c>
      <c r="B1192" s="118">
        <v>0.22804276599453654</v>
      </c>
      <c r="C1192" s="118">
        <v>0.26585481084522122</v>
      </c>
      <c r="D1192" s="118">
        <v>0.417940210689556</v>
      </c>
      <c r="E1192" s="118">
        <v>0.18797782287586262</v>
      </c>
      <c r="F1192" s="118">
        <v>9.6425759337792627E-4</v>
      </c>
      <c r="G1192" s="118">
        <v>3.9102670566151465E-2</v>
      </c>
      <c r="H1192" s="118">
        <v>0.79974445800340144</v>
      </c>
      <c r="I1192" s="118">
        <v>0.78223813595876646</v>
      </c>
      <c r="J1192" s="118">
        <v>0.59839008786909353</v>
      </c>
      <c r="K1192" s="48">
        <v>0.99407477136212852</v>
      </c>
      <c r="M1192" s="41">
        <v>190</v>
      </c>
      <c r="N1192" s="118" cm="1">
        <f t="array" ref="N1192:W1192">(TRANSPOSE(MMULT(幕後結果!$AB$37:$AK$46, TRANSPOSE(N191:W191))))</f>
        <v>0.67565429425612133</v>
      </c>
      <c r="O1192" s="118">
        <v>1.2455130973082995</v>
      </c>
      <c r="P1192" s="118">
        <v>0.98354758157323396</v>
      </c>
      <c r="Q1192" s="118">
        <v>-2.5352437890383106E-2</v>
      </c>
      <c r="R1192" s="118">
        <v>1.4600066536809637</v>
      </c>
      <c r="S1192" s="118">
        <v>-3.7406798011865916E-2</v>
      </c>
      <c r="T1192" s="118">
        <v>1.2538579928425668</v>
      </c>
      <c r="U1192" s="118">
        <v>1.8447552551065138</v>
      </c>
      <c r="V1192" s="118">
        <v>2.3389694662480833</v>
      </c>
      <c r="W1192" s="40">
        <v>1.6796471584275348</v>
      </c>
    </row>
    <row r="1193" spans="1:23" ht="19">
      <c r="A1193" s="85">
        <v>191</v>
      </c>
      <c r="B1193" s="118">
        <v>0.22852001187695015</v>
      </c>
      <c r="C1193" s="118">
        <v>0.17138102398368726</v>
      </c>
      <c r="D1193" s="118">
        <v>0.7777175952573161</v>
      </c>
      <c r="E1193" s="118">
        <v>0.44798833639221591</v>
      </c>
      <c r="F1193" s="118">
        <v>0.16293807047559272</v>
      </c>
      <c r="G1193" s="118">
        <v>0.43465476973207973</v>
      </c>
      <c r="H1193" s="118">
        <v>0.11016335650481746</v>
      </c>
      <c r="I1193" s="118">
        <v>1.0465994580650229E-2</v>
      </c>
      <c r="J1193" s="118">
        <v>0.21512919525768437</v>
      </c>
      <c r="K1193" s="48">
        <v>0.57770941111978291</v>
      </c>
      <c r="M1193" s="41">
        <v>191</v>
      </c>
      <c r="N1193" s="118" cm="1">
        <f t="array" ref="N1193:W1193">(TRANSPOSE(MMULT(幕後結果!$AB$37:$AK$46, TRANSPOSE(N192:W192))))</f>
        <v>0.25643763520315682</v>
      </c>
      <c r="O1193" s="118">
        <v>-0.75580476540923414</v>
      </c>
      <c r="P1193" s="118">
        <v>-1.0503276277153074E-2</v>
      </c>
      <c r="Q1193" s="118">
        <v>-0.67498147674782305</v>
      </c>
      <c r="R1193" s="118">
        <v>1.5984086463416453E-2</v>
      </c>
      <c r="S1193" s="118">
        <v>0.30708441806691861</v>
      </c>
      <c r="T1193" s="118">
        <v>1.2991835668333687</v>
      </c>
      <c r="U1193" s="118">
        <v>1.3638513075916845</v>
      </c>
      <c r="V1193" s="118">
        <v>-0.15981793013522333</v>
      </c>
      <c r="W1193" s="40">
        <v>-0.11021076859540335</v>
      </c>
    </row>
    <row r="1194" spans="1:23" ht="19">
      <c r="A1194" s="85">
        <v>192</v>
      </c>
      <c r="B1194" s="118">
        <v>0.8465946329727041</v>
      </c>
      <c r="C1194" s="118">
        <v>0.18037191315441459</v>
      </c>
      <c r="D1194" s="118">
        <v>0.32334807976192503</v>
      </c>
      <c r="E1194" s="118">
        <v>0.28117330551306652</v>
      </c>
      <c r="F1194" s="118">
        <v>0.40021237452562919</v>
      </c>
      <c r="G1194" s="118">
        <v>0.66557320893879979</v>
      </c>
      <c r="H1194" s="118">
        <v>0.98645966506580196</v>
      </c>
      <c r="I1194" s="118">
        <v>0.68539747399193329</v>
      </c>
      <c r="J1194" s="118">
        <v>0.18506693130400897</v>
      </c>
      <c r="K1194" s="48">
        <v>8.3855444172220794E-2</v>
      </c>
      <c r="M1194" s="41">
        <v>192</v>
      </c>
      <c r="N1194" s="118" cm="1">
        <f t="array" ref="N1194:W1194">(TRANSPOSE(MMULT(幕後結果!$AB$37:$AK$46, TRANSPOSE(N193:W193))))</f>
        <v>-2.4137441972891156</v>
      </c>
      <c r="O1194" s="118">
        <v>0.41218219561975977</v>
      </c>
      <c r="P1194" s="118">
        <v>-1.6514666664375581</v>
      </c>
      <c r="Q1194" s="118">
        <v>0.23564884938153358</v>
      </c>
      <c r="R1194" s="118">
        <v>-6.2655756332694768E-2</v>
      </c>
      <c r="S1194" s="118">
        <v>0.19880662450299272</v>
      </c>
      <c r="T1194" s="118">
        <v>-2.0498953970296276</v>
      </c>
      <c r="U1194" s="118">
        <v>-2.0944627328003977</v>
      </c>
      <c r="V1194" s="118">
        <v>-1.5120609819619477</v>
      </c>
      <c r="W1194" s="40">
        <v>-0.41403217901376099</v>
      </c>
    </row>
    <row r="1195" spans="1:23" ht="19">
      <c r="A1195" s="85">
        <v>193</v>
      </c>
      <c r="B1195" s="118">
        <v>0.95313559474272136</v>
      </c>
      <c r="C1195" s="118">
        <v>0.79488347410527838</v>
      </c>
      <c r="D1195" s="118">
        <v>0.5657397785487599</v>
      </c>
      <c r="E1195" s="118">
        <v>0.52436197169938525</v>
      </c>
      <c r="F1195" s="118">
        <v>0.92528827346663434</v>
      </c>
      <c r="G1195" s="118">
        <v>0.34267573992169686</v>
      </c>
      <c r="H1195" s="118">
        <v>0.64026576699082893</v>
      </c>
      <c r="I1195" s="118">
        <v>0.57282082327113337</v>
      </c>
      <c r="J1195" s="118">
        <v>0.66285057504462563</v>
      </c>
      <c r="K1195" s="48">
        <v>0.98572057377418054</v>
      </c>
      <c r="M1195" s="41">
        <v>193</v>
      </c>
      <c r="N1195" s="118" cm="1">
        <f t="array" ref="N1195:W1195">(TRANSPOSE(MMULT(幕後結果!$AB$37:$AK$46, TRANSPOSE(N194:W194))))</f>
        <v>-0.2901235046694966</v>
      </c>
      <c r="O1195" s="118">
        <v>0.4850646677714473</v>
      </c>
      <c r="P1195" s="118">
        <v>0.33142668944278703</v>
      </c>
      <c r="Q1195" s="118">
        <v>2.9353396457303171</v>
      </c>
      <c r="R1195" s="118">
        <v>-0.85829312267071567</v>
      </c>
      <c r="S1195" s="118">
        <v>2.9124514665229531</v>
      </c>
      <c r="T1195" s="118">
        <v>-2.1990606149936216</v>
      </c>
      <c r="U1195" s="118">
        <v>2.4626723855917243E-3</v>
      </c>
      <c r="V1195" s="118">
        <v>-0.20975022329125736</v>
      </c>
      <c r="W1195" s="40">
        <v>-0.3870354013811958</v>
      </c>
    </row>
    <row r="1196" spans="1:23" ht="19">
      <c r="A1196" s="85">
        <v>194</v>
      </c>
      <c r="B1196" s="118">
        <v>0.22742110887770317</v>
      </c>
      <c r="C1196" s="118">
        <v>0.44673977303580159</v>
      </c>
      <c r="D1196" s="118">
        <v>0.78198639576264539</v>
      </c>
      <c r="E1196" s="118">
        <v>0.5048962730306874</v>
      </c>
      <c r="F1196" s="118">
        <v>1.3226237382031325E-3</v>
      </c>
      <c r="G1196" s="118">
        <v>0.80715703841806175</v>
      </c>
      <c r="H1196" s="118">
        <v>0.94619598662976201</v>
      </c>
      <c r="I1196" s="118">
        <v>0.85870126249871404</v>
      </c>
      <c r="J1196" s="118">
        <v>0.40689321474645124</v>
      </c>
      <c r="K1196" s="48">
        <v>0.62715301903584986</v>
      </c>
      <c r="M1196" s="41">
        <v>194</v>
      </c>
      <c r="N1196" s="118" cm="1">
        <f t="array" ref="N1196:W1196">(TRANSPOSE(MMULT(幕後結果!$AB$37:$AK$46, TRANSPOSE(N195:W195))))</f>
        <v>-1.1000356110289493</v>
      </c>
      <c r="O1196" s="118">
        <v>-0.83723122717081111</v>
      </c>
      <c r="P1196" s="118">
        <v>7.4054245223259096E-2</v>
      </c>
      <c r="Q1196" s="118">
        <v>0.41940423944350447</v>
      </c>
      <c r="R1196" s="118">
        <v>0.39494659460972825</v>
      </c>
      <c r="S1196" s="118">
        <v>-1.8107487992678457</v>
      </c>
      <c r="T1196" s="118">
        <v>0.31893397171118459</v>
      </c>
      <c r="U1196" s="118">
        <v>0.74348159301213068</v>
      </c>
      <c r="V1196" s="118">
        <v>0.50941152973936521</v>
      </c>
      <c r="W1196" s="40">
        <v>-0.67500304126443189</v>
      </c>
    </row>
    <row r="1197" spans="1:23" ht="19">
      <c r="A1197" s="85">
        <v>195</v>
      </c>
      <c r="B1197" s="118">
        <v>0.45432046919404501</v>
      </c>
      <c r="C1197" s="118">
        <v>0.64446314818209194</v>
      </c>
      <c r="D1197" s="118">
        <v>0.96328188602459042</v>
      </c>
      <c r="E1197" s="118">
        <v>0.34223128769142663</v>
      </c>
      <c r="F1197" s="118">
        <v>0.90413438458252648</v>
      </c>
      <c r="G1197" s="118">
        <v>0.1003785405138935</v>
      </c>
      <c r="H1197" s="118">
        <v>0.63424300968813285</v>
      </c>
      <c r="I1197" s="118">
        <v>0.35564225331402333</v>
      </c>
      <c r="J1197" s="118">
        <v>0.7936061806132757</v>
      </c>
      <c r="K1197" s="48">
        <v>0.76450987842111795</v>
      </c>
      <c r="M1197" s="41">
        <v>195</v>
      </c>
      <c r="N1197" s="118" cm="1">
        <f t="array" ref="N1197:W1197">(TRANSPOSE(MMULT(幕後結果!$AB$37:$AK$46, TRANSPOSE(N196:W196))))</f>
        <v>5.3043035592106762E-2</v>
      </c>
      <c r="O1197" s="118">
        <v>-0.35378266949681297</v>
      </c>
      <c r="P1197" s="118">
        <v>0.17022663549342226</v>
      </c>
      <c r="Q1197" s="118">
        <v>-0.11272627011956546</v>
      </c>
      <c r="R1197" s="118">
        <v>-0.68916246445757701</v>
      </c>
      <c r="S1197" s="118">
        <v>-2.5495141373990764</v>
      </c>
      <c r="T1197" s="118">
        <v>1.176313181024004</v>
      </c>
      <c r="U1197" s="118">
        <v>-2.3696317453910685</v>
      </c>
      <c r="V1197" s="118">
        <v>0.46829003104814471</v>
      </c>
      <c r="W1197" s="40">
        <v>-0.65992598046982986</v>
      </c>
    </row>
    <row r="1198" spans="1:23" ht="19">
      <c r="A1198" s="85">
        <v>196</v>
      </c>
      <c r="B1198" s="118">
        <v>0.19680530261027473</v>
      </c>
      <c r="C1198" s="118">
        <v>7.4363799512217055E-2</v>
      </c>
      <c r="D1198" s="118">
        <v>0.33260035575526969</v>
      </c>
      <c r="E1198" s="118">
        <v>0.80538384053391798</v>
      </c>
      <c r="F1198" s="118">
        <v>0.19314091999148641</v>
      </c>
      <c r="G1198" s="118">
        <v>0.44101415563918445</v>
      </c>
      <c r="H1198" s="118">
        <v>7.8501587090723302E-2</v>
      </c>
      <c r="I1198" s="118">
        <v>9.7598002359984948E-2</v>
      </c>
      <c r="J1198" s="118">
        <v>0.70431229608827772</v>
      </c>
      <c r="K1198" s="48">
        <v>0.47130753915537738</v>
      </c>
      <c r="M1198" s="41">
        <v>196</v>
      </c>
      <c r="N1198" s="118" cm="1">
        <f t="array" ref="N1198:W1198">(TRANSPOSE(MMULT(幕後結果!$AB$37:$AK$46, TRANSPOSE(N197:W197))))</f>
        <v>-1.3720137845936879</v>
      </c>
      <c r="O1198" s="118">
        <v>-1.8051701795609421</v>
      </c>
      <c r="P1198" s="118">
        <v>-0.53531978581740813</v>
      </c>
      <c r="Q1198" s="118">
        <v>0.52806253101725176</v>
      </c>
      <c r="R1198" s="118">
        <v>2.2699364040044463</v>
      </c>
      <c r="S1198" s="118">
        <v>0.16575455211320195</v>
      </c>
      <c r="T1198" s="118">
        <v>1.7755801558361042</v>
      </c>
      <c r="U1198" s="118">
        <v>-4.5505311681262817E-2</v>
      </c>
      <c r="V1198" s="118">
        <v>-0.55289223026901024</v>
      </c>
      <c r="W1198" s="40">
        <v>1.1496590529063964</v>
      </c>
    </row>
    <row r="1199" spans="1:23" ht="19">
      <c r="A1199" s="85">
        <v>197</v>
      </c>
      <c r="B1199" s="118">
        <v>0.74467875858480115</v>
      </c>
      <c r="C1199" s="118">
        <v>0.80510826721981288</v>
      </c>
      <c r="D1199" s="118">
        <v>0.61680135031648575</v>
      </c>
      <c r="E1199" s="118">
        <v>0.33270210384555732</v>
      </c>
      <c r="F1199" s="118">
        <v>0.10890032817554762</v>
      </c>
      <c r="G1199" s="118">
        <v>6.5164542956703819E-2</v>
      </c>
      <c r="H1199" s="118">
        <v>0.10359931711437698</v>
      </c>
      <c r="I1199" s="118">
        <v>0.56653220281007988</v>
      </c>
      <c r="J1199" s="118">
        <v>0.14837973837528984</v>
      </c>
      <c r="K1199" s="48">
        <v>0.47996227214482423</v>
      </c>
      <c r="M1199" s="41">
        <v>197</v>
      </c>
      <c r="N1199" s="118" cm="1">
        <f t="array" ref="N1199:W1199">(TRANSPOSE(MMULT(幕後結果!$AB$37:$AK$46, TRANSPOSE(N198:W198))))</f>
        <v>1.0105504703198132</v>
      </c>
      <c r="O1199" s="118">
        <v>-0.24297567096076408</v>
      </c>
      <c r="P1199" s="118">
        <v>9.5510396563647459E-2</v>
      </c>
      <c r="Q1199" s="118">
        <v>-1.4541798471052638</v>
      </c>
      <c r="R1199" s="118">
        <v>1.3855169531949212</v>
      </c>
      <c r="S1199" s="118">
        <v>-0.188516556361432</v>
      </c>
      <c r="T1199" s="118">
        <v>1.1547864414838418</v>
      </c>
      <c r="U1199" s="118">
        <v>-0.21303141637573897</v>
      </c>
      <c r="V1199" s="118">
        <v>-0.26819917957255568</v>
      </c>
      <c r="W1199" s="40">
        <v>1.1656239067398326</v>
      </c>
    </row>
    <row r="1200" spans="1:23" ht="19">
      <c r="A1200" s="85">
        <v>198</v>
      </c>
      <c r="B1200" s="118">
        <v>0.80921668348560227</v>
      </c>
      <c r="C1200" s="118">
        <v>0.28701274170015623</v>
      </c>
      <c r="D1200" s="118">
        <v>0.97832936583885388</v>
      </c>
      <c r="E1200" s="118">
        <v>8.2345927462950108E-3</v>
      </c>
      <c r="F1200" s="118">
        <v>9.5624913874759798E-2</v>
      </c>
      <c r="G1200" s="118">
        <v>0.4963870204978087</v>
      </c>
      <c r="H1200" s="118">
        <v>0.22207528369050911</v>
      </c>
      <c r="I1200" s="118">
        <v>0.68518787104700407</v>
      </c>
      <c r="J1200" s="118">
        <v>0.78087406449677577</v>
      </c>
      <c r="K1200" s="48">
        <v>0.39173982420316622</v>
      </c>
      <c r="M1200" s="41">
        <v>198</v>
      </c>
      <c r="N1200" s="118" cm="1">
        <f t="array" ref="N1200:W1200">(TRANSPOSE(MMULT(幕後結果!$AB$37:$AK$46, TRANSPOSE(N199:W199))))</f>
        <v>1.0542779719028161</v>
      </c>
      <c r="O1200" s="118">
        <v>0.18917213122507437</v>
      </c>
      <c r="P1200" s="118">
        <v>-0.13459174002476215</v>
      </c>
      <c r="Q1200" s="118">
        <v>-0.48249144336309568</v>
      </c>
      <c r="R1200" s="118">
        <v>-0.98620146516373952</v>
      </c>
      <c r="S1200" s="118">
        <v>-1.0389293064565244</v>
      </c>
      <c r="T1200" s="118">
        <v>1.1999728912226031</v>
      </c>
      <c r="U1200" s="118">
        <v>-0.65683997067799282</v>
      </c>
      <c r="V1200" s="118">
        <v>0.60679020186116739</v>
      </c>
      <c r="W1200" s="40">
        <v>-1.545672571169636</v>
      </c>
    </row>
    <row r="1201" spans="1:23" ht="19">
      <c r="A1201" s="85">
        <v>199</v>
      </c>
      <c r="B1201" s="118">
        <v>0.91662925138507223</v>
      </c>
      <c r="C1201" s="118">
        <v>0.3829521160062419</v>
      </c>
      <c r="D1201" s="118">
        <v>0.44349479770958911</v>
      </c>
      <c r="E1201" s="118">
        <v>0.42601735845277289</v>
      </c>
      <c r="F1201" s="118">
        <v>0.11813006082130362</v>
      </c>
      <c r="G1201" s="118">
        <v>0.93027837861406604</v>
      </c>
      <c r="H1201" s="118">
        <v>0.40210882521477687</v>
      </c>
      <c r="I1201" s="118">
        <v>0.37161134199836909</v>
      </c>
      <c r="J1201" s="118">
        <v>0.54041219393433026</v>
      </c>
      <c r="K1201" s="48">
        <v>3.83750767953428E-3</v>
      </c>
      <c r="M1201" s="41">
        <v>199</v>
      </c>
      <c r="N1201" s="118" cm="1">
        <f t="array" ref="N1201:W1201">(TRANSPOSE(MMULT(幕後結果!$AB$37:$AK$46, TRANSPOSE(N200:W200))))</f>
        <v>-0.19107497498982146</v>
      </c>
      <c r="O1201" s="118">
        <v>-1.2207074159970255</v>
      </c>
      <c r="P1201" s="118">
        <v>1.4214986065878672</v>
      </c>
      <c r="Q1201" s="118">
        <v>1.7196971812001265</v>
      </c>
      <c r="R1201" s="118">
        <v>0.29874578878587599</v>
      </c>
      <c r="S1201" s="118">
        <v>1.8248592992928399</v>
      </c>
      <c r="T1201" s="118">
        <v>-0.35158567017143783</v>
      </c>
      <c r="U1201" s="118">
        <v>-4.5642978888676064E-2</v>
      </c>
      <c r="V1201" s="118">
        <v>-0.13779046953410595</v>
      </c>
      <c r="W1201" s="40">
        <v>-1.1129904583202943</v>
      </c>
    </row>
    <row r="1202" spans="1:23" ht="19">
      <c r="A1202" s="85">
        <v>200</v>
      </c>
      <c r="B1202" s="118">
        <v>0.88478399253084272</v>
      </c>
      <c r="C1202" s="118">
        <v>0.62704612390493675</v>
      </c>
      <c r="D1202" s="118">
        <v>0.51067840079702886</v>
      </c>
      <c r="E1202" s="118">
        <v>0.25532547079697032</v>
      </c>
      <c r="F1202" s="118">
        <v>0.48226592751126995</v>
      </c>
      <c r="G1202" s="118">
        <v>0.72834673610341238</v>
      </c>
      <c r="H1202" s="118">
        <v>0.48904938020324518</v>
      </c>
      <c r="I1202" s="118">
        <v>0.57827666169130842</v>
      </c>
      <c r="J1202" s="118">
        <v>0.66811451241263975</v>
      </c>
      <c r="K1202" s="48">
        <v>0.49588179269606969</v>
      </c>
      <c r="M1202" s="41">
        <v>200</v>
      </c>
      <c r="N1202" s="118" cm="1">
        <f t="array" ref="N1202:W1202">(TRANSPOSE(MMULT(幕後結果!$AB$37:$AK$46, TRANSPOSE(N201:W201))))</f>
        <v>0.51278236752116857</v>
      </c>
      <c r="O1202" s="118">
        <v>-0.305890981022372</v>
      </c>
      <c r="P1202" s="118">
        <v>1.2435552125459277</v>
      </c>
      <c r="Q1202" s="118">
        <v>0.45905413493412628</v>
      </c>
      <c r="R1202" s="118">
        <v>-1.1767730116105073</v>
      </c>
      <c r="S1202" s="118">
        <v>1.4562555804118607</v>
      </c>
      <c r="T1202" s="118">
        <v>0.29669679451210917</v>
      </c>
      <c r="U1202" s="118">
        <v>0.99288925565222674</v>
      </c>
      <c r="V1202" s="118">
        <v>-0.27951463806374494</v>
      </c>
      <c r="W1202" s="40">
        <v>-1.5532774538859702</v>
      </c>
    </row>
    <row r="1203" spans="1:23" ht="19">
      <c r="A1203" s="85">
        <v>201</v>
      </c>
      <c r="B1203" s="118">
        <v>4.0802435284254424E-2</v>
      </c>
      <c r="C1203" s="118">
        <v>0.47361544450188742</v>
      </c>
      <c r="D1203" s="118">
        <v>4.1258443291389391E-2</v>
      </c>
      <c r="E1203" s="118">
        <v>0.43629107004267587</v>
      </c>
      <c r="F1203" s="118">
        <v>0.81670807300166959</v>
      </c>
      <c r="G1203" s="118">
        <v>0.32899375360606808</v>
      </c>
      <c r="H1203" s="118">
        <v>0.70062649403631783</v>
      </c>
      <c r="I1203" s="118">
        <v>0.55898611234863327</v>
      </c>
      <c r="J1203" s="118">
        <v>0.90170548722512689</v>
      </c>
      <c r="K1203" s="48">
        <v>5.4559662018641486E-2</v>
      </c>
      <c r="M1203" s="41">
        <v>201</v>
      </c>
      <c r="N1203" s="118" cm="1">
        <f t="array" ref="N1203:W1203">(TRANSPOSE(MMULT(幕後結果!$AB$37:$AK$46, TRANSPOSE(N202:W202))))</f>
        <v>-0.48614414923528648</v>
      </c>
      <c r="O1203" s="118">
        <v>-0.9030531280004116</v>
      </c>
      <c r="P1203" s="118">
        <v>0.40113010146030242</v>
      </c>
      <c r="Q1203" s="118">
        <v>1.0283646376761673</v>
      </c>
      <c r="R1203" s="118">
        <v>-0.50226726364519492</v>
      </c>
      <c r="S1203" s="118">
        <v>0.11260393192176549</v>
      </c>
      <c r="T1203" s="118">
        <v>1.4974642813319292</v>
      </c>
      <c r="U1203" s="118">
        <v>0.66979665665268806</v>
      </c>
      <c r="V1203" s="118">
        <v>0.383902491663212</v>
      </c>
      <c r="W1203" s="40">
        <v>0.22246099556506119</v>
      </c>
    </row>
    <row r="1204" spans="1:23" ht="19">
      <c r="A1204" s="85">
        <v>202</v>
      </c>
      <c r="B1204" s="118">
        <v>0.91458922692529065</v>
      </c>
      <c r="C1204" s="118">
        <v>0.63379909724936478</v>
      </c>
      <c r="D1204" s="118">
        <v>0.4247848800064089</v>
      </c>
      <c r="E1204" s="118">
        <v>0.95544820543128361</v>
      </c>
      <c r="F1204" s="118">
        <v>0.423531357350728</v>
      </c>
      <c r="G1204" s="118">
        <v>0.6077268103294351</v>
      </c>
      <c r="H1204" s="118">
        <v>0.35621009779771495</v>
      </c>
      <c r="I1204" s="118">
        <v>0.47759584991385773</v>
      </c>
      <c r="J1204" s="118">
        <v>9.6072934658237186E-2</v>
      </c>
      <c r="K1204" s="48">
        <v>0.87134038039318851</v>
      </c>
      <c r="M1204" s="41">
        <v>202</v>
      </c>
      <c r="N1204" s="118" cm="1">
        <f t="array" ref="N1204:W1204">(TRANSPOSE(MMULT(幕後結果!$AB$37:$AK$46, TRANSPOSE(N203:W203))))</f>
        <v>1.3431250741198542</v>
      </c>
      <c r="O1204" s="118">
        <v>-0.41217273099569524</v>
      </c>
      <c r="P1204" s="118">
        <v>0.39365408564427429</v>
      </c>
      <c r="Q1204" s="118">
        <v>-1.3186724925522102</v>
      </c>
      <c r="R1204" s="118">
        <v>8.5322982854101059E-2</v>
      </c>
      <c r="S1204" s="118">
        <v>-0.73437914855818975</v>
      </c>
      <c r="T1204" s="118">
        <v>-0.34321229817625687</v>
      </c>
      <c r="U1204" s="118">
        <v>2.131155307669867</v>
      </c>
      <c r="V1204" s="118">
        <v>-0.47483861303444463</v>
      </c>
      <c r="W1204" s="40">
        <v>1.2633266968702972</v>
      </c>
    </row>
    <row r="1205" spans="1:23" ht="19">
      <c r="A1205" s="85">
        <v>203</v>
      </c>
      <c r="B1205" s="118">
        <v>0.27908210982056469</v>
      </c>
      <c r="C1205" s="118">
        <v>0.15481566020708359</v>
      </c>
      <c r="D1205" s="118">
        <v>0.30368945486332177</v>
      </c>
      <c r="E1205" s="118">
        <v>0.39570700930565539</v>
      </c>
      <c r="F1205" s="118">
        <v>0.22648379909761451</v>
      </c>
      <c r="G1205" s="118">
        <v>0.17733247070629887</v>
      </c>
      <c r="H1205" s="118">
        <v>0.77562980089462474</v>
      </c>
      <c r="I1205" s="118">
        <v>0.30286144813646776</v>
      </c>
      <c r="J1205" s="118">
        <v>0.71032889846254754</v>
      </c>
      <c r="K1205" s="48">
        <v>0.75686647414999908</v>
      </c>
      <c r="M1205" s="41">
        <v>203</v>
      </c>
      <c r="N1205" s="118" cm="1">
        <f t="array" ref="N1205:W1205">(TRANSPOSE(MMULT(幕後結果!$AB$37:$AK$46, TRANSPOSE(N204:W204))))</f>
        <v>0.54842870608616756</v>
      </c>
      <c r="O1205" s="118">
        <v>-2.4055926441671533</v>
      </c>
      <c r="P1205" s="118">
        <v>0.90769673199974488</v>
      </c>
      <c r="Q1205" s="118">
        <v>-6.8207224870123068E-2</v>
      </c>
      <c r="R1205" s="118">
        <v>-0.97743227679492439</v>
      </c>
      <c r="S1205" s="118">
        <v>-0.17295969303833511</v>
      </c>
      <c r="T1205" s="118">
        <v>0.5397410808399159</v>
      </c>
      <c r="U1205" s="118">
        <v>-1.3043692856647588</v>
      </c>
      <c r="V1205" s="118">
        <v>-0.47668482485033403</v>
      </c>
      <c r="W1205" s="40">
        <v>-0.1297298174944605</v>
      </c>
    </row>
    <row r="1206" spans="1:23" ht="19">
      <c r="A1206" s="85">
        <v>204</v>
      </c>
      <c r="B1206" s="118">
        <v>0.69223811467727248</v>
      </c>
      <c r="C1206" s="118">
        <v>0.88000952365627527</v>
      </c>
      <c r="D1206" s="118">
        <v>0.18711333400999397</v>
      </c>
      <c r="E1206" s="118">
        <v>0.29317572052122376</v>
      </c>
      <c r="F1206" s="118">
        <v>0.66791458602352893</v>
      </c>
      <c r="G1206" s="118">
        <v>0.42895594545799676</v>
      </c>
      <c r="H1206" s="118">
        <v>0.74799407146523289</v>
      </c>
      <c r="I1206" s="118">
        <v>0.20295999731807957</v>
      </c>
      <c r="J1206" s="118">
        <v>0.76800327331389862</v>
      </c>
      <c r="K1206" s="48">
        <v>0.19662924107929891</v>
      </c>
      <c r="M1206" s="41">
        <v>204</v>
      </c>
      <c r="N1206" s="118" cm="1">
        <f t="array" ref="N1206:W1206">(TRANSPOSE(MMULT(幕後結果!$AB$37:$AK$46, TRANSPOSE(N205:W205))))</f>
        <v>0.22783474975414533</v>
      </c>
      <c r="O1206" s="118">
        <v>-0.7953896514474551</v>
      </c>
      <c r="P1206" s="118">
        <v>-1.0230496041498476</v>
      </c>
      <c r="Q1206" s="118">
        <v>-1.5549695866555751</v>
      </c>
      <c r="R1206" s="118">
        <v>0.79344741285089238</v>
      </c>
      <c r="S1206" s="118">
        <v>-0.47771149742715219</v>
      </c>
      <c r="T1206" s="118">
        <v>0.12315290614980312</v>
      </c>
      <c r="U1206" s="118">
        <v>0.21103292622595352</v>
      </c>
      <c r="V1206" s="118">
        <v>-0.70106662013330856</v>
      </c>
      <c r="W1206" s="40">
        <v>0.12492540275558799</v>
      </c>
    </row>
    <row r="1207" spans="1:23" ht="19">
      <c r="A1207" s="85">
        <v>205</v>
      </c>
      <c r="B1207" s="118">
        <v>0.80121639705864833</v>
      </c>
      <c r="C1207" s="118">
        <v>0.80272580520062942</v>
      </c>
      <c r="D1207" s="118">
        <v>0.24655801643660569</v>
      </c>
      <c r="E1207" s="118">
        <v>0.86499077405329006</v>
      </c>
      <c r="F1207" s="118">
        <v>0.55943348665726522</v>
      </c>
      <c r="G1207" s="118">
        <v>0.24207498044855824</v>
      </c>
      <c r="H1207" s="118">
        <v>0.33168632688586497</v>
      </c>
      <c r="I1207" s="118">
        <v>0.46592925689320785</v>
      </c>
      <c r="J1207" s="118">
        <v>0.87816560159737045</v>
      </c>
      <c r="K1207" s="48">
        <v>0.69471798364545911</v>
      </c>
      <c r="M1207" s="41">
        <v>205</v>
      </c>
      <c r="N1207" s="118" cm="1">
        <f t="array" ref="N1207:W1207">(TRANSPOSE(MMULT(幕後結果!$AB$37:$AK$46, TRANSPOSE(N206:W206))))</f>
        <v>0.77632908231429143</v>
      </c>
      <c r="O1207" s="118">
        <v>1.2705389593374463</v>
      </c>
      <c r="P1207" s="118">
        <v>-0.58421656534401867</v>
      </c>
      <c r="Q1207" s="118">
        <v>0.43255113358647296</v>
      </c>
      <c r="R1207" s="118">
        <v>-0.77096526405089016</v>
      </c>
      <c r="S1207" s="118">
        <v>-0.50686354764385233</v>
      </c>
      <c r="T1207" s="118">
        <v>-0.21592232775726383</v>
      </c>
      <c r="U1207" s="118">
        <v>-1.7985393456773422</v>
      </c>
      <c r="V1207" s="118">
        <v>0.44332818511674499</v>
      </c>
      <c r="W1207" s="40">
        <v>0.40357069227363251</v>
      </c>
    </row>
    <row r="1208" spans="1:23" ht="19">
      <c r="A1208" s="85">
        <v>206</v>
      </c>
      <c r="B1208" s="118">
        <v>0.38324674414539484</v>
      </c>
      <c r="C1208" s="118">
        <v>0.5619854464435694</v>
      </c>
      <c r="D1208" s="118">
        <v>0.67564147694321441</v>
      </c>
      <c r="E1208" s="118">
        <v>9.655752883049562E-2</v>
      </c>
      <c r="F1208" s="118">
        <v>0.15214896426156121</v>
      </c>
      <c r="G1208" s="118">
        <v>5.7495643442051714E-2</v>
      </c>
      <c r="H1208" s="118">
        <v>0.54008404561493117</v>
      </c>
      <c r="I1208" s="118">
        <v>0.12745607624603572</v>
      </c>
      <c r="J1208" s="118">
        <v>0.70795191590283135</v>
      </c>
      <c r="K1208" s="48">
        <v>3.5182310986539678E-2</v>
      </c>
      <c r="M1208" s="41">
        <v>206</v>
      </c>
      <c r="N1208" s="118" cm="1">
        <f t="array" ref="N1208:W1208">(TRANSPOSE(MMULT(幕後結果!$AB$37:$AK$46, TRANSPOSE(N207:W207))))</f>
        <v>0.11910074686607475</v>
      </c>
      <c r="O1208" s="118">
        <v>0.94180704820224637</v>
      </c>
      <c r="P1208" s="118">
        <v>0.68318266538337757</v>
      </c>
      <c r="Q1208" s="118">
        <v>-0.59073989608024968</v>
      </c>
      <c r="R1208" s="118">
        <v>5.1557193575810206E-2</v>
      </c>
      <c r="S1208" s="118">
        <v>-1.536203120120651</v>
      </c>
      <c r="T1208" s="118">
        <v>2.1093361092409997</v>
      </c>
      <c r="U1208" s="118">
        <v>1.5076957247764557</v>
      </c>
      <c r="V1208" s="118">
        <v>0.70870103737596413</v>
      </c>
      <c r="W1208" s="40">
        <v>0.5775889313550131</v>
      </c>
    </row>
    <row r="1209" spans="1:23" ht="19">
      <c r="A1209" s="85">
        <v>207</v>
      </c>
      <c r="B1209" s="118">
        <v>0.94496456791344752</v>
      </c>
      <c r="C1209" s="118">
        <v>0.13827689482807215</v>
      </c>
      <c r="D1209" s="118">
        <v>0.37119606999614962</v>
      </c>
      <c r="E1209" s="118">
        <v>0.16219972180841857</v>
      </c>
      <c r="F1209" s="118">
        <v>0.42778287551836147</v>
      </c>
      <c r="G1209" s="118">
        <v>0.85946842391652845</v>
      </c>
      <c r="H1209" s="118">
        <v>0.91510983093644405</v>
      </c>
      <c r="I1209" s="118">
        <v>0.13425022344049764</v>
      </c>
      <c r="J1209" s="118">
        <v>0.10510920870780271</v>
      </c>
      <c r="K1209" s="48">
        <v>0.93275529842508909</v>
      </c>
      <c r="M1209" s="41">
        <v>207</v>
      </c>
      <c r="N1209" s="118" cm="1">
        <f t="array" ref="N1209:W1209">(TRANSPOSE(MMULT(幕後結果!$AB$37:$AK$46, TRANSPOSE(N208:W208))))</f>
        <v>-0.3151537766172135</v>
      </c>
      <c r="O1209" s="118">
        <v>-0.24261050237394474</v>
      </c>
      <c r="P1209" s="118">
        <v>-0.42968212063334316</v>
      </c>
      <c r="Q1209" s="118">
        <v>-0.60583331553496977</v>
      </c>
      <c r="R1209" s="118">
        <v>-0.5241947695279725</v>
      </c>
      <c r="S1209" s="118">
        <v>-0.31729510248286619</v>
      </c>
      <c r="T1209" s="118">
        <v>-2.1228242319726416</v>
      </c>
      <c r="U1209" s="118">
        <v>-0.38165111236369875</v>
      </c>
      <c r="V1209" s="118">
        <v>0.15588674769589161</v>
      </c>
      <c r="W1209" s="40">
        <v>-0.16802679903907825</v>
      </c>
    </row>
    <row r="1210" spans="1:23" ht="19">
      <c r="A1210" s="85">
        <v>208</v>
      </c>
      <c r="B1210" s="118">
        <v>0.53580968787369732</v>
      </c>
      <c r="C1210" s="118">
        <v>9.3731095898961891E-2</v>
      </c>
      <c r="D1210" s="118">
        <v>0.46145009015686012</v>
      </c>
      <c r="E1210" s="118">
        <v>0.17253058485918493</v>
      </c>
      <c r="F1210" s="118">
        <v>0.19224512258609661</v>
      </c>
      <c r="G1210" s="118">
        <v>0.78210664610538716</v>
      </c>
      <c r="H1210" s="118">
        <v>0.76021250320147526</v>
      </c>
      <c r="I1210" s="118">
        <v>9.4816606003873316E-2</v>
      </c>
      <c r="J1210" s="118">
        <v>0.14670147413403334</v>
      </c>
      <c r="K1210" s="48">
        <v>0.57606581357918296</v>
      </c>
      <c r="M1210" s="41">
        <v>208</v>
      </c>
      <c r="N1210" s="118" cm="1">
        <f t="array" ref="N1210:W1210">(TRANSPOSE(MMULT(幕後結果!$AB$37:$AK$46, TRANSPOSE(N209:W209))))</f>
        <v>-0.68505967949467894</v>
      </c>
      <c r="O1210" s="118">
        <v>0.12701177011478865</v>
      </c>
      <c r="P1210" s="118">
        <v>-0.55503319289865871</v>
      </c>
      <c r="Q1210" s="118">
        <v>1.3506055735802027</v>
      </c>
      <c r="R1210" s="118">
        <v>1.6431625186281402</v>
      </c>
      <c r="S1210" s="118">
        <v>1.2656761619562524</v>
      </c>
      <c r="T1210" s="118">
        <v>1.8029566660735545</v>
      </c>
      <c r="U1210" s="118">
        <v>-1.1613367590980499</v>
      </c>
      <c r="V1210" s="118">
        <v>0.66552107719060816</v>
      </c>
      <c r="W1210" s="40">
        <v>1.9820931421581016</v>
      </c>
    </row>
    <row r="1211" spans="1:23" ht="19">
      <c r="A1211" s="85">
        <v>209</v>
      </c>
      <c r="B1211" s="118">
        <v>0.32346432185301666</v>
      </c>
      <c r="C1211" s="118">
        <v>0.73996896347485697</v>
      </c>
      <c r="D1211" s="118">
        <v>0.48361890988375378</v>
      </c>
      <c r="E1211" s="118">
        <v>0.82232471255303707</v>
      </c>
      <c r="F1211" s="118">
        <v>5.126102735525162E-3</v>
      </c>
      <c r="G1211" s="118">
        <v>0.33797047926157209</v>
      </c>
      <c r="H1211" s="118">
        <v>0.36568633839962161</v>
      </c>
      <c r="I1211" s="118">
        <v>0.47505441801458614</v>
      </c>
      <c r="J1211" s="118">
        <v>0.14720285502921282</v>
      </c>
      <c r="K1211" s="48">
        <v>0.94673869213378081</v>
      </c>
      <c r="M1211" s="41">
        <v>209</v>
      </c>
      <c r="N1211" s="118" cm="1">
        <f t="array" ref="N1211:W1211">(TRANSPOSE(MMULT(幕後結果!$AB$37:$AK$46, TRANSPOSE(N210:W210))))</f>
        <v>-1.001896407080213</v>
      </c>
      <c r="O1211" s="118">
        <v>0.97694230022437245</v>
      </c>
      <c r="P1211" s="118">
        <v>0.16731841584747548</v>
      </c>
      <c r="Q1211" s="118">
        <v>-0.98225543793099512</v>
      </c>
      <c r="R1211" s="118">
        <v>2.0355746849630907</v>
      </c>
      <c r="S1211" s="118">
        <v>0.11871981471381482</v>
      </c>
      <c r="T1211" s="118">
        <v>1.4182974693417569</v>
      </c>
      <c r="U1211" s="118">
        <v>-0.2424143949296643</v>
      </c>
      <c r="V1211" s="118">
        <v>0.6837656417323269</v>
      </c>
      <c r="W1211" s="40">
        <v>2.0714680557817271</v>
      </c>
    </row>
    <row r="1212" spans="1:23" ht="19">
      <c r="A1212" s="85">
        <v>210</v>
      </c>
      <c r="B1212" s="118">
        <v>0.12697422789480162</v>
      </c>
      <c r="C1212" s="118">
        <v>0.42542191717038591</v>
      </c>
      <c r="D1212" s="118">
        <v>0.34017469996105576</v>
      </c>
      <c r="E1212" s="118">
        <v>0.28993412586223144</v>
      </c>
      <c r="F1212" s="118">
        <v>0.86348474541608211</v>
      </c>
      <c r="G1212" s="118">
        <v>0.20252524073403655</v>
      </c>
      <c r="H1212" s="118">
        <v>0.27870101402842473</v>
      </c>
      <c r="I1212" s="118">
        <v>0.36253276657760369</v>
      </c>
      <c r="J1212" s="118">
        <v>0.93159216889274221</v>
      </c>
      <c r="K1212" s="48">
        <v>0.66007386270593371</v>
      </c>
      <c r="M1212" s="41">
        <v>210</v>
      </c>
      <c r="N1212" s="118" cm="1">
        <f t="array" ref="N1212:W1212">(TRANSPOSE(MMULT(幕後結果!$AB$37:$AK$46, TRANSPOSE(N211:W211))))</f>
        <v>1.4257265008574669</v>
      </c>
      <c r="O1212" s="118">
        <v>-1.5357657623090386</v>
      </c>
      <c r="P1212" s="118">
        <v>-0.30137203131139922</v>
      </c>
      <c r="Q1212" s="118">
        <v>0.51873497682774761</v>
      </c>
      <c r="R1212" s="118">
        <v>0.5978263606936205</v>
      </c>
      <c r="S1212" s="118">
        <v>-0.37674918698126014</v>
      </c>
      <c r="T1212" s="118">
        <v>1.0567980119309388</v>
      </c>
      <c r="U1212" s="118">
        <v>1.2592798181532174</v>
      </c>
      <c r="V1212" s="118">
        <v>3.4637421194302992E-2</v>
      </c>
      <c r="W1212" s="40">
        <v>1.3482852373008898</v>
      </c>
    </row>
    <row r="1213" spans="1:23" ht="19">
      <c r="A1213" s="85">
        <v>211</v>
      </c>
      <c r="B1213" s="118">
        <v>0.9952821271853205</v>
      </c>
      <c r="C1213" s="118">
        <v>0.39177438906863515</v>
      </c>
      <c r="D1213" s="118">
        <v>0.88859511426269489</v>
      </c>
      <c r="E1213" s="118">
        <v>0.78593638456503689</v>
      </c>
      <c r="F1213" s="118">
        <v>0.80711111331425234</v>
      </c>
      <c r="G1213" s="118">
        <v>0.33005356772132122</v>
      </c>
      <c r="H1213" s="118">
        <v>0.26144475625465358</v>
      </c>
      <c r="I1213" s="118">
        <v>0.35595507182603869</v>
      </c>
      <c r="J1213" s="118">
        <v>0.86708838764752372</v>
      </c>
      <c r="K1213" s="48">
        <v>0.63066474702556041</v>
      </c>
      <c r="M1213" s="41">
        <v>211</v>
      </c>
      <c r="N1213" s="118" cm="1">
        <f t="array" ref="N1213:W1213">(TRANSPOSE(MMULT(幕後結果!$AB$37:$AK$46, TRANSPOSE(N212:W212))))</f>
        <v>0.45865413486915402</v>
      </c>
      <c r="O1213" s="118">
        <v>0.2574973356731724</v>
      </c>
      <c r="P1213" s="118">
        <v>0.52101077200531987</v>
      </c>
      <c r="Q1213" s="118">
        <v>0.40504399910051547</v>
      </c>
      <c r="R1213" s="118">
        <v>-8.903972440928215E-2</v>
      </c>
      <c r="S1213" s="118">
        <v>5.9529387092224439E-2</v>
      </c>
      <c r="T1213" s="118">
        <v>0.74984067046301184</v>
      </c>
      <c r="U1213" s="118">
        <v>1.5089107062257232</v>
      </c>
      <c r="V1213" s="118">
        <v>-0.93274294959368231</v>
      </c>
      <c r="W1213" s="40">
        <v>-1.119891229397139</v>
      </c>
    </row>
    <row r="1214" spans="1:23" ht="19">
      <c r="A1214" s="85">
        <v>212</v>
      </c>
      <c r="B1214" s="118">
        <v>0.12845641328367763</v>
      </c>
      <c r="C1214" s="118">
        <v>0.37033410131607281</v>
      </c>
      <c r="D1214" s="118">
        <v>0.58369386124597722</v>
      </c>
      <c r="E1214" s="118">
        <v>0.15867917973858181</v>
      </c>
      <c r="F1214" s="118">
        <v>0.70881111141250397</v>
      </c>
      <c r="G1214" s="118">
        <v>0.41627946365276003</v>
      </c>
      <c r="H1214" s="118">
        <v>0.37485151890022173</v>
      </c>
      <c r="I1214" s="118">
        <v>0.51404766048920525</v>
      </c>
      <c r="J1214" s="118">
        <v>0.98121548742531539</v>
      </c>
      <c r="K1214" s="48">
        <v>0.68720689256923739</v>
      </c>
      <c r="M1214" s="41">
        <v>212</v>
      </c>
      <c r="N1214" s="118" cm="1">
        <f t="array" ref="N1214:W1214">(TRANSPOSE(MMULT(幕後結果!$AB$37:$AK$46, TRANSPOSE(N213:W213))))</f>
        <v>0.24805342766141769</v>
      </c>
      <c r="O1214" s="118">
        <v>-1.642261817540819</v>
      </c>
      <c r="P1214" s="118">
        <v>1.0641020401171712</v>
      </c>
      <c r="Q1214" s="118">
        <v>1.4164424676373726</v>
      </c>
      <c r="R1214" s="118">
        <v>-0.27792339204927763</v>
      </c>
      <c r="S1214" s="118">
        <v>1.9647032435844585</v>
      </c>
      <c r="T1214" s="118">
        <v>-0.68597166645555252</v>
      </c>
      <c r="U1214" s="118">
        <v>0.84724670491080933</v>
      </c>
      <c r="V1214" s="118">
        <v>-1.2470385502593755</v>
      </c>
      <c r="W1214" s="40">
        <v>0.55493509852518919</v>
      </c>
    </row>
    <row r="1215" spans="1:23" ht="19">
      <c r="A1215" s="85">
        <v>213</v>
      </c>
      <c r="B1215" s="118">
        <v>0.71312676987488621</v>
      </c>
      <c r="C1215" s="118">
        <v>8.498243985020526E-3</v>
      </c>
      <c r="D1215" s="118">
        <v>0.81979954136069</v>
      </c>
      <c r="E1215" s="118">
        <v>0.48962647205516219</v>
      </c>
      <c r="F1215" s="118">
        <v>0.37727867242591273</v>
      </c>
      <c r="G1215" s="118">
        <v>0.26719656456835961</v>
      </c>
      <c r="H1215" s="118">
        <v>0.46365264661239625</v>
      </c>
      <c r="I1215" s="118">
        <v>0.41851345813993279</v>
      </c>
      <c r="J1215" s="118">
        <v>0.99010874188921805</v>
      </c>
      <c r="K1215" s="48">
        <v>0.73978986467411612</v>
      </c>
      <c r="M1215" s="41">
        <v>213</v>
      </c>
      <c r="N1215" s="118" cm="1">
        <f t="array" ref="N1215:W1215">(TRANSPOSE(MMULT(幕後結果!$AB$37:$AK$46, TRANSPOSE(N214:W214))))</f>
        <v>-1.2432230077460711</v>
      </c>
      <c r="O1215" s="118">
        <v>0.36137042330001756</v>
      </c>
      <c r="P1215" s="118">
        <v>-1.0467868566201421</v>
      </c>
      <c r="Q1215" s="118">
        <v>-1.2857443932411803</v>
      </c>
      <c r="R1215" s="118">
        <v>-2.1240013360966952</v>
      </c>
      <c r="S1215" s="118">
        <v>-1.0529111496397645</v>
      </c>
      <c r="T1215" s="118">
        <v>-2.8345078402568875</v>
      </c>
      <c r="U1215" s="118">
        <v>0.37017614031335278</v>
      </c>
      <c r="V1215" s="118">
        <v>-0.67036118003608847</v>
      </c>
      <c r="W1215" s="40">
        <v>-1.1093055024491767</v>
      </c>
    </row>
    <row r="1216" spans="1:23" ht="19">
      <c r="A1216" s="85">
        <v>214</v>
      </c>
      <c r="B1216" s="118">
        <v>0.37252138509953192</v>
      </c>
      <c r="C1216" s="118">
        <v>0.51525793982610457</v>
      </c>
      <c r="D1216" s="118">
        <v>8.1243537661708665E-2</v>
      </c>
      <c r="E1216" s="118">
        <v>0.9160173899191657</v>
      </c>
      <c r="F1216" s="118">
        <v>0.19790719429243886</v>
      </c>
      <c r="G1216" s="118">
        <v>0.79382202122504286</v>
      </c>
      <c r="H1216" s="118">
        <v>0.81206973918640823</v>
      </c>
      <c r="I1216" s="118">
        <v>0.87592303392274418</v>
      </c>
      <c r="J1216" s="118">
        <v>0.1313337218887769</v>
      </c>
      <c r="K1216" s="48">
        <v>8.562808420761403E-3</v>
      </c>
      <c r="M1216" s="41">
        <v>214</v>
      </c>
      <c r="N1216" s="118" cm="1">
        <f t="array" ref="N1216:W1216">(TRANSPOSE(MMULT(幕後結果!$AB$37:$AK$46, TRANSPOSE(N215:W215))))</f>
        <v>-1.8749378431184198</v>
      </c>
      <c r="O1216" s="118">
        <v>0.60427633456673002</v>
      </c>
      <c r="P1216" s="118">
        <v>0.62860213706114365</v>
      </c>
      <c r="Q1216" s="118">
        <v>-0.17010608016937012</v>
      </c>
      <c r="R1216" s="118">
        <v>0.50648819143859614</v>
      </c>
      <c r="S1216" s="118">
        <v>-0.77156461582397173</v>
      </c>
      <c r="T1216" s="118">
        <v>-2.9006562962959213</v>
      </c>
      <c r="U1216" s="118">
        <v>-0.55976399137429134</v>
      </c>
      <c r="V1216" s="118">
        <v>-0.72416189490410054</v>
      </c>
      <c r="W1216" s="40">
        <v>-1.4157287002289294</v>
      </c>
    </row>
    <row r="1217" spans="1:23" ht="19">
      <c r="A1217" s="85">
        <v>215</v>
      </c>
      <c r="B1217" s="118">
        <v>0.74802453323095519</v>
      </c>
      <c r="C1217" s="118">
        <v>0.73843644048377732</v>
      </c>
      <c r="D1217" s="118">
        <v>1.0482519711757066E-2</v>
      </c>
      <c r="E1217" s="118">
        <v>0.85598430409610504</v>
      </c>
      <c r="F1217" s="118">
        <v>0.9485891124918211</v>
      </c>
      <c r="G1217" s="118">
        <v>0.30981729963180826</v>
      </c>
      <c r="H1217" s="118">
        <v>0.12156972118146281</v>
      </c>
      <c r="I1217" s="118">
        <v>0.39727609898876559</v>
      </c>
      <c r="J1217" s="118">
        <v>0.77962884441736557</v>
      </c>
      <c r="K1217" s="48">
        <v>0.62801821198801999</v>
      </c>
      <c r="M1217" s="41">
        <v>215</v>
      </c>
      <c r="N1217" s="118" cm="1">
        <f t="array" ref="N1217:W1217">(TRANSPOSE(MMULT(幕後結果!$AB$37:$AK$46, TRANSPOSE(N216:W216))))</f>
        <v>-1.3741379493964789</v>
      </c>
      <c r="O1217" s="118">
        <v>-1.5439894825003488</v>
      </c>
      <c r="P1217" s="118">
        <v>0.54986452716528222</v>
      </c>
      <c r="Q1217" s="118">
        <v>-1.0228334665554293</v>
      </c>
      <c r="R1217" s="118">
        <v>8.5895890016971788E-2</v>
      </c>
      <c r="S1217" s="118">
        <v>-0.39112222800846286</v>
      </c>
      <c r="T1217" s="118">
        <v>-0.32133444981157577</v>
      </c>
      <c r="U1217" s="118">
        <v>0.1812806190758765</v>
      </c>
      <c r="V1217" s="118">
        <v>-0.58190297413917502</v>
      </c>
      <c r="W1217" s="40">
        <v>-1.9752771221260064</v>
      </c>
    </row>
    <row r="1218" spans="1:23" ht="19">
      <c r="A1218" s="85">
        <v>216</v>
      </c>
      <c r="B1218" s="118">
        <v>0.98071316123943886</v>
      </c>
      <c r="C1218" s="118">
        <v>0.51752624471062036</v>
      </c>
      <c r="D1218" s="118">
        <v>0.89365364534890146</v>
      </c>
      <c r="E1218" s="118">
        <v>0.81283792069132077</v>
      </c>
      <c r="F1218" s="118">
        <v>0.51980513773133552</v>
      </c>
      <c r="G1218" s="118">
        <v>0.21309229057984336</v>
      </c>
      <c r="H1218" s="118">
        <v>0.17762862035841498</v>
      </c>
      <c r="I1218" s="118">
        <v>5.9908141921338753E-4</v>
      </c>
      <c r="J1218" s="118">
        <v>0.14921099472488275</v>
      </c>
      <c r="K1218" s="48">
        <v>0.47451080768749754</v>
      </c>
      <c r="M1218" s="41">
        <v>216</v>
      </c>
      <c r="N1218" s="118" cm="1">
        <f t="array" ref="N1218:W1218">(TRANSPOSE(MMULT(幕後結果!$AB$37:$AK$46, TRANSPOSE(N217:W217))))</f>
        <v>-1.925467385543675</v>
      </c>
      <c r="O1218" s="118">
        <v>-0.25584993706042453</v>
      </c>
      <c r="P1218" s="118">
        <v>0.44399088127847941</v>
      </c>
      <c r="Q1218" s="118">
        <v>-0.24855367937012693</v>
      </c>
      <c r="R1218" s="118">
        <v>0.84379346092691909</v>
      </c>
      <c r="S1218" s="118">
        <v>-0.87491798598465698</v>
      </c>
      <c r="T1218" s="118">
        <v>-0.35827904497732965</v>
      </c>
      <c r="U1218" s="118">
        <v>-1.0896563555552627</v>
      </c>
      <c r="V1218" s="118">
        <v>-1.2880790993763993</v>
      </c>
      <c r="W1218" s="40">
        <v>-2.2703011375646152</v>
      </c>
    </row>
    <row r="1219" spans="1:23" ht="19">
      <c r="A1219" s="85">
        <v>217</v>
      </c>
      <c r="B1219" s="118">
        <v>0.75390498058250066</v>
      </c>
      <c r="C1219" s="118">
        <v>0.40670271602214325</v>
      </c>
      <c r="D1219" s="118">
        <v>8.271703908352479E-2</v>
      </c>
      <c r="E1219" s="118">
        <v>2.0080720963280285E-3</v>
      </c>
      <c r="F1219" s="118">
        <v>0.12000169934548754</v>
      </c>
      <c r="G1219" s="118">
        <v>0.30378218402853641</v>
      </c>
      <c r="H1219" s="118">
        <v>0.11870424351464837</v>
      </c>
      <c r="I1219" s="118">
        <v>0.91488075332784735</v>
      </c>
      <c r="J1219" s="118">
        <v>0.3834749898732468</v>
      </c>
      <c r="K1219" s="48">
        <v>0.95486245062462216</v>
      </c>
      <c r="M1219" s="41">
        <v>217</v>
      </c>
      <c r="N1219" s="118" cm="1">
        <f t="array" ref="N1219:W1219">(TRANSPOSE(MMULT(幕後結果!$AB$37:$AK$46, TRANSPOSE(N218:W218))))</f>
        <v>-0.67449919411223991</v>
      </c>
      <c r="O1219" s="118">
        <v>0.56539223744341915</v>
      </c>
      <c r="P1219" s="118">
        <v>-0.45637071195230988</v>
      </c>
      <c r="Q1219" s="118">
        <v>-0.37478499592898534</v>
      </c>
      <c r="R1219" s="118">
        <v>0.28596559225402646</v>
      </c>
      <c r="S1219" s="118">
        <v>0.88158253978425039</v>
      </c>
      <c r="T1219" s="118">
        <v>-0.74407406229105499</v>
      </c>
      <c r="U1219" s="118">
        <v>-1.4574421745738291</v>
      </c>
      <c r="V1219" s="118">
        <v>-0.68282339260729685</v>
      </c>
      <c r="W1219" s="40">
        <v>-1.1840743470723143</v>
      </c>
    </row>
    <row r="1220" spans="1:23" ht="19">
      <c r="A1220" s="85">
        <v>218</v>
      </c>
      <c r="B1220" s="118">
        <v>0.8704600443910846</v>
      </c>
      <c r="C1220" s="118">
        <v>0.28379874261707916</v>
      </c>
      <c r="D1220" s="118">
        <v>0.58003770163858359</v>
      </c>
      <c r="E1220" s="118">
        <v>0.82762917618336451</v>
      </c>
      <c r="F1220" s="118">
        <v>0.71450448297299252</v>
      </c>
      <c r="G1220" s="118">
        <v>0.52522923812570643</v>
      </c>
      <c r="H1220" s="118">
        <v>0.27358152571291594</v>
      </c>
      <c r="I1220" s="118">
        <v>0.15556043318336377</v>
      </c>
      <c r="J1220" s="118">
        <v>0.90194418577703406</v>
      </c>
      <c r="K1220" s="48">
        <v>0.81047396778078462</v>
      </c>
      <c r="M1220" s="41">
        <v>218</v>
      </c>
      <c r="N1220" s="118" cm="1">
        <f t="array" ref="N1220:W1220">(TRANSPOSE(MMULT(幕後結果!$AB$37:$AK$46, TRANSPOSE(N219:W219))))</f>
        <v>1.0588651723931837</v>
      </c>
      <c r="O1220" s="118">
        <v>0.3823459414952689</v>
      </c>
      <c r="P1220" s="118">
        <v>0.96840951186309909</v>
      </c>
      <c r="Q1220" s="118">
        <v>1.0733218741030264</v>
      </c>
      <c r="R1220" s="118">
        <v>-0.46852332764889804</v>
      </c>
      <c r="S1220" s="118">
        <v>2.0517572031972895</v>
      </c>
      <c r="T1220" s="118">
        <v>0.75672915191012369</v>
      </c>
      <c r="U1220" s="118">
        <v>9.9828431115583038E-2</v>
      </c>
      <c r="V1220" s="118">
        <v>0.13941002138578773</v>
      </c>
      <c r="W1220" s="40">
        <v>0.70890199897210948</v>
      </c>
    </row>
    <row r="1221" spans="1:23" ht="19">
      <c r="A1221" s="85">
        <v>219</v>
      </c>
      <c r="B1221" s="118">
        <v>0.30365290217975738</v>
      </c>
      <c r="C1221" s="118">
        <v>0.12861798506813082</v>
      </c>
      <c r="D1221" s="118">
        <v>1.4056483926551788E-2</v>
      </c>
      <c r="E1221" s="118">
        <v>0.43822534089704335</v>
      </c>
      <c r="F1221" s="118">
        <v>0.93114005518577359</v>
      </c>
      <c r="G1221" s="118">
        <v>5.6291248828921336E-3</v>
      </c>
      <c r="H1221" s="118">
        <v>0.24866587468314028</v>
      </c>
      <c r="I1221" s="118">
        <v>0.77555759760632914</v>
      </c>
      <c r="J1221" s="118">
        <v>0.80919694454652435</v>
      </c>
      <c r="K1221" s="48">
        <v>0.70253843713288688</v>
      </c>
      <c r="M1221" s="41">
        <v>219</v>
      </c>
      <c r="N1221" s="118" cm="1">
        <f t="array" ref="N1221:W1221">(TRANSPOSE(MMULT(幕後結果!$AB$37:$AK$46, TRANSPOSE(N220:W220))))</f>
        <v>-2.3672299524179681</v>
      </c>
      <c r="O1221" s="118">
        <v>1.8576816036040036</v>
      </c>
      <c r="P1221" s="118">
        <v>0.16959972404667623</v>
      </c>
      <c r="Q1221" s="118">
        <v>-0.11412624699631879</v>
      </c>
      <c r="R1221" s="118">
        <v>0.73447114167269634</v>
      </c>
      <c r="S1221" s="118">
        <v>-0.92640377583349331</v>
      </c>
      <c r="T1221" s="118">
        <v>6.9077629089421166E-2</v>
      </c>
      <c r="U1221" s="118">
        <v>-0.70865972508945152</v>
      </c>
      <c r="V1221" s="118">
        <v>0.54554492679628019</v>
      </c>
      <c r="W1221" s="40">
        <v>-0.73250203975828121</v>
      </c>
    </row>
    <row r="1222" spans="1:23" ht="19">
      <c r="A1222" s="85">
        <v>220</v>
      </c>
      <c r="B1222" s="118">
        <v>0.15268854010048383</v>
      </c>
      <c r="C1222" s="118">
        <v>0.20826227364994754</v>
      </c>
      <c r="D1222" s="118">
        <v>0.57126959611032424</v>
      </c>
      <c r="E1222" s="118">
        <v>0.82339993310300708</v>
      </c>
      <c r="F1222" s="118">
        <v>3.3801201616427745E-2</v>
      </c>
      <c r="G1222" s="118">
        <v>0.87008300782060766</v>
      </c>
      <c r="H1222" s="118">
        <v>0.1912911558423267</v>
      </c>
      <c r="I1222" s="118">
        <v>0.63574839371736624</v>
      </c>
      <c r="J1222" s="118">
        <v>0.80455060613618978</v>
      </c>
      <c r="K1222" s="48">
        <v>0.49442879046719046</v>
      </c>
      <c r="M1222" s="41">
        <v>220</v>
      </c>
      <c r="N1222" s="118" cm="1">
        <f t="array" ref="N1222:W1222">(TRANSPOSE(MMULT(幕後結果!$AB$37:$AK$46, TRANSPOSE(N221:W221))))</f>
        <v>1.2790162728011178</v>
      </c>
      <c r="O1222" s="118">
        <v>1.3080376955389239</v>
      </c>
      <c r="P1222" s="118">
        <v>2.3702435911622701</v>
      </c>
      <c r="Q1222" s="118">
        <v>0.97448035668363109</v>
      </c>
      <c r="R1222" s="118">
        <v>-1.1224085056283499</v>
      </c>
      <c r="S1222" s="118">
        <v>1.7140279706972583</v>
      </c>
      <c r="T1222" s="118">
        <v>-0.94651077794772953</v>
      </c>
      <c r="U1222" s="118">
        <v>-1.3329725063565563</v>
      </c>
      <c r="V1222" s="118">
        <v>-0.51843139356074697</v>
      </c>
      <c r="W1222" s="40">
        <v>0.38768995235197978</v>
      </c>
    </row>
    <row r="1223" spans="1:23" ht="19">
      <c r="A1223" s="85">
        <v>221</v>
      </c>
      <c r="B1223" s="118">
        <v>0.87360131204876734</v>
      </c>
      <c r="C1223" s="118">
        <v>0.96270063727845767</v>
      </c>
      <c r="D1223" s="118">
        <v>0.65209148882626922</v>
      </c>
      <c r="E1223" s="118">
        <v>0.15494477773712134</v>
      </c>
      <c r="F1223" s="118">
        <v>0.17922332299946664</v>
      </c>
      <c r="G1223" s="118">
        <v>0.17485084768429537</v>
      </c>
      <c r="H1223" s="118">
        <v>0.82117112414275661</v>
      </c>
      <c r="I1223" s="118">
        <v>5.0543607989239847E-2</v>
      </c>
      <c r="J1223" s="118">
        <v>9.6120481839558458E-2</v>
      </c>
      <c r="K1223" s="48">
        <v>0.63431127191724013</v>
      </c>
      <c r="M1223" s="41">
        <v>221</v>
      </c>
      <c r="N1223" s="118" cm="1">
        <f t="array" ref="N1223:W1223">(TRANSPOSE(MMULT(幕後結果!$AB$37:$AK$46, TRANSPOSE(N222:W222))))</f>
        <v>-1.6327122280692916</v>
      </c>
      <c r="O1223" s="118">
        <v>0.90638423488579223</v>
      </c>
      <c r="P1223" s="118">
        <v>0.36439176378480798</v>
      </c>
      <c r="Q1223" s="118">
        <v>0.71460352861024523</v>
      </c>
      <c r="R1223" s="118">
        <v>0.52499604937559696</v>
      </c>
      <c r="S1223" s="118">
        <v>6.037133301134201E-3</v>
      </c>
      <c r="T1223" s="118">
        <v>-0.90862945969174924</v>
      </c>
      <c r="U1223" s="118">
        <v>-1.5008015743879151</v>
      </c>
      <c r="V1223" s="118">
        <v>1.6788048810611161E-2</v>
      </c>
      <c r="W1223" s="40">
        <v>-1.6959813133591222</v>
      </c>
    </row>
    <row r="1224" spans="1:23" ht="19">
      <c r="A1224" s="85">
        <v>222</v>
      </c>
      <c r="B1224" s="118">
        <v>0.25533734054167168</v>
      </c>
      <c r="C1224" s="118">
        <v>0.61140269073140074</v>
      </c>
      <c r="D1224" s="118">
        <v>0.93208704304528012</v>
      </c>
      <c r="E1224" s="118">
        <v>0.62868136735157831</v>
      </c>
      <c r="F1224" s="118">
        <v>0.75173999478902576</v>
      </c>
      <c r="G1224" s="118">
        <v>0.57257185960618129</v>
      </c>
      <c r="H1224" s="118">
        <v>0.47991709066485377</v>
      </c>
      <c r="I1224" s="118">
        <v>0.78881648829111017</v>
      </c>
      <c r="J1224" s="118">
        <v>0.89864039678237173</v>
      </c>
      <c r="K1224" s="48">
        <v>0.62054349379184792</v>
      </c>
      <c r="M1224" s="41">
        <v>222</v>
      </c>
      <c r="N1224" s="118" cm="1">
        <f t="array" ref="N1224:W1224">(TRANSPOSE(MMULT(幕後結果!$AB$37:$AK$46, TRANSPOSE(N223:W223))))</f>
        <v>-0.55813556537509057</v>
      </c>
      <c r="O1224" s="118">
        <v>0.71698605322419129</v>
      </c>
      <c r="P1224" s="118">
        <v>1.1903287253940305</v>
      </c>
      <c r="Q1224" s="118">
        <v>-0.54588044048887163</v>
      </c>
      <c r="R1224" s="118">
        <v>-0.66171479841120073</v>
      </c>
      <c r="S1224" s="118">
        <v>0.56109706751774346</v>
      </c>
      <c r="T1224" s="118">
        <v>1.1103048115478853</v>
      </c>
      <c r="U1224" s="118">
        <v>0.59607049594991224</v>
      </c>
      <c r="V1224" s="118">
        <v>7.9670589451848572E-2</v>
      </c>
      <c r="W1224" s="40">
        <v>9.1011263551415283E-2</v>
      </c>
    </row>
    <row r="1225" spans="1:23" ht="19">
      <c r="A1225" s="85">
        <v>223</v>
      </c>
      <c r="B1225" s="118">
        <v>0.67233900759711096</v>
      </c>
      <c r="C1225" s="118">
        <v>0.12832171522156832</v>
      </c>
      <c r="D1225" s="118">
        <v>5.2102088031448668E-2</v>
      </c>
      <c r="E1225" s="118">
        <v>0.21092174257741148</v>
      </c>
      <c r="F1225" s="118">
        <v>0.8978337605684843</v>
      </c>
      <c r="G1225" s="118">
        <v>0.86588610785050313</v>
      </c>
      <c r="H1225" s="118">
        <v>0.79811634615239968</v>
      </c>
      <c r="I1225" s="118">
        <v>0.81762835052889637</v>
      </c>
      <c r="J1225" s="118">
        <v>0.3658728942631595</v>
      </c>
      <c r="K1225" s="48">
        <v>0.64527644998745881</v>
      </c>
      <c r="M1225" s="41">
        <v>223</v>
      </c>
      <c r="N1225" s="118" cm="1">
        <f t="array" ref="N1225:W1225">(TRANSPOSE(MMULT(幕後結果!$AB$37:$AK$46, TRANSPOSE(N224:W224))))</f>
        <v>1.405787411666434</v>
      </c>
      <c r="O1225" s="118">
        <v>-1.0575185959062263</v>
      </c>
      <c r="P1225" s="118">
        <v>-1.6110631539915061</v>
      </c>
      <c r="Q1225" s="118">
        <v>-0.81151049916729501</v>
      </c>
      <c r="R1225" s="118">
        <v>0.83842670273297215</v>
      </c>
      <c r="S1225" s="118">
        <v>-0.93034834974548142</v>
      </c>
      <c r="T1225" s="118">
        <v>0.48414976482873817</v>
      </c>
      <c r="U1225" s="118">
        <v>0.75439515193169682</v>
      </c>
      <c r="V1225" s="118">
        <v>0.56389525019082298</v>
      </c>
      <c r="W1225" s="40">
        <v>1.0874396995073259</v>
      </c>
    </row>
    <row r="1226" spans="1:23" ht="19">
      <c r="A1226" s="85">
        <v>224</v>
      </c>
      <c r="B1226" s="118">
        <v>0.38513626044577687</v>
      </c>
      <c r="C1226" s="118">
        <v>0.5893708075804831</v>
      </c>
      <c r="D1226" s="118">
        <v>0.20670127290519313</v>
      </c>
      <c r="E1226" s="118">
        <v>0.11550804158358408</v>
      </c>
      <c r="F1226" s="118">
        <v>0.84332663630085181</v>
      </c>
      <c r="G1226" s="118">
        <v>0.45586546737841371</v>
      </c>
      <c r="H1226" s="118">
        <v>0.49102279494601708</v>
      </c>
      <c r="I1226" s="118">
        <v>0.79684134126304773</v>
      </c>
      <c r="J1226" s="118">
        <v>0.86240749239410497</v>
      </c>
      <c r="K1226" s="48">
        <v>0.63146604852262112</v>
      </c>
      <c r="M1226" s="41">
        <v>224</v>
      </c>
      <c r="N1226" s="118" cm="1">
        <f t="array" ref="N1226:W1226">(TRANSPOSE(MMULT(幕後結果!$AB$37:$AK$46, TRANSPOSE(N225:W225))))</f>
        <v>0.87715797016623775</v>
      </c>
      <c r="O1226" s="118">
        <v>-1.2437486488959677</v>
      </c>
      <c r="P1226" s="118">
        <v>-0.12496449302496801</v>
      </c>
      <c r="Q1226" s="118">
        <v>-2.7377266124112625</v>
      </c>
      <c r="R1226" s="118">
        <v>1.3925898864536024</v>
      </c>
      <c r="S1226" s="118">
        <v>-0.91282844552143672</v>
      </c>
      <c r="T1226" s="118">
        <v>0.79697143553531458</v>
      </c>
      <c r="U1226" s="118">
        <v>0.4123597547174222</v>
      </c>
      <c r="V1226" s="118">
        <v>-0.93722704351572073</v>
      </c>
      <c r="W1226" s="40">
        <v>-0.21608845545223049</v>
      </c>
    </row>
    <row r="1227" spans="1:23" ht="19">
      <c r="A1227" s="85">
        <v>225</v>
      </c>
      <c r="B1227" s="118">
        <v>0.29325666247198456</v>
      </c>
      <c r="C1227" s="118">
        <v>0.91195118264242536</v>
      </c>
      <c r="D1227" s="118">
        <v>0.51438690389825403</v>
      </c>
      <c r="E1227" s="118">
        <v>0.21696153040799415</v>
      </c>
      <c r="F1227" s="118">
        <v>0.13206304095158705</v>
      </c>
      <c r="G1227" s="118">
        <v>0.80748823427648109</v>
      </c>
      <c r="H1227" s="118">
        <v>0.88647406001772633</v>
      </c>
      <c r="I1227" s="118">
        <v>3.8484528897737569E-3</v>
      </c>
      <c r="J1227" s="118">
        <v>1.7507223108817582E-2</v>
      </c>
      <c r="K1227" s="48">
        <v>6.7177857930287077E-2</v>
      </c>
      <c r="M1227" s="41">
        <v>225</v>
      </c>
      <c r="N1227" s="118" cm="1">
        <f t="array" ref="N1227:W1227">(TRANSPOSE(MMULT(幕後結果!$AB$37:$AK$46, TRANSPOSE(N226:W226))))</f>
        <v>0.42641324251657997</v>
      </c>
      <c r="O1227" s="118">
        <v>9.5357501912560316E-2</v>
      </c>
      <c r="P1227" s="118">
        <v>0.17831451715876864</v>
      </c>
      <c r="Q1227" s="118">
        <v>-1.3475551716102783</v>
      </c>
      <c r="R1227" s="118">
        <v>1.6679917748858559</v>
      </c>
      <c r="S1227" s="118">
        <v>-1.6832382258554248</v>
      </c>
      <c r="T1227" s="118">
        <v>2.7489362924563525</v>
      </c>
      <c r="U1227" s="118">
        <v>-0.19931546164162633</v>
      </c>
      <c r="V1227" s="118">
        <v>0.60454883431601625</v>
      </c>
      <c r="W1227" s="40">
        <v>0.75461060817840842</v>
      </c>
    </row>
    <row r="1228" spans="1:23" ht="19">
      <c r="A1228" s="85">
        <v>226</v>
      </c>
      <c r="B1228" s="118">
        <v>0.65354122488305588</v>
      </c>
      <c r="C1228" s="118">
        <v>0.84661923929885097</v>
      </c>
      <c r="D1228" s="118">
        <v>0.27897016840239042</v>
      </c>
      <c r="E1228" s="118">
        <v>0.28597753130749948</v>
      </c>
      <c r="F1228" s="118">
        <v>0.9222765660577199</v>
      </c>
      <c r="G1228" s="118">
        <v>9.685723598157181E-2</v>
      </c>
      <c r="H1228" s="118">
        <v>0.79219698547883133</v>
      </c>
      <c r="I1228" s="118">
        <v>8.9582922407052124E-2</v>
      </c>
      <c r="J1228" s="118">
        <v>0.99801704934712632</v>
      </c>
      <c r="K1228" s="48">
        <v>0.90455201863586132</v>
      </c>
      <c r="M1228" s="41">
        <v>226</v>
      </c>
      <c r="N1228" s="118" cm="1">
        <f t="array" ref="N1228:W1228">(TRANSPOSE(MMULT(幕後結果!$AB$37:$AK$46, TRANSPOSE(N227:W227))))</f>
        <v>-1.1569508525192567</v>
      </c>
      <c r="O1228" s="118">
        <v>-0.17639578177754478</v>
      </c>
      <c r="P1228" s="118">
        <v>0.28226544838860923</v>
      </c>
      <c r="Q1228" s="118">
        <v>-0.36683410657705912</v>
      </c>
      <c r="R1228" s="118">
        <v>0.66128883513383963</v>
      </c>
      <c r="S1228" s="118">
        <v>8.717996656117688E-2</v>
      </c>
      <c r="T1228" s="118">
        <v>0.44495854986900873</v>
      </c>
      <c r="U1228" s="118">
        <v>1.100541036071661</v>
      </c>
      <c r="V1228" s="118">
        <v>-0.76938827693367484</v>
      </c>
      <c r="W1228" s="40">
        <v>1.7246674032948017</v>
      </c>
    </row>
    <row r="1229" spans="1:23" ht="19">
      <c r="A1229" s="85">
        <v>227</v>
      </c>
      <c r="B1229" s="118">
        <v>0.82006423958259522</v>
      </c>
      <c r="C1229" s="118">
        <v>0.86844210886717832</v>
      </c>
      <c r="D1229" s="118">
        <v>0.70039502813470622</v>
      </c>
      <c r="E1229" s="118">
        <v>0.12240398506995076</v>
      </c>
      <c r="F1229" s="118">
        <v>0.19363113269214072</v>
      </c>
      <c r="G1229" s="118">
        <v>0.40155357372258038</v>
      </c>
      <c r="H1229" s="118">
        <v>6.5149804876210027E-3</v>
      </c>
      <c r="I1229" s="118">
        <v>0.36043792872416591</v>
      </c>
      <c r="J1229" s="118">
        <v>0.3608113771626722</v>
      </c>
      <c r="K1229" s="48">
        <v>2.0358615986405093E-2</v>
      </c>
      <c r="M1229" s="41">
        <v>227</v>
      </c>
      <c r="N1229" s="118" cm="1">
        <f t="array" ref="N1229:W1229">(TRANSPOSE(MMULT(幕後結果!$AB$37:$AK$46, TRANSPOSE(N228:W228))))</f>
        <v>1.2146233055524227E-3</v>
      </c>
      <c r="O1229" s="118">
        <v>1.9677846325791881</v>
      </c>
      <c r="P1229" s="118">
        <v>0.82560026760669236</v>
      </c>
      <c r="Q1229" s="118">
        <v>0.37536674549559157</v>
      </c>
      <c r="R1229" s="118">
        <v>0.30254314731869092</v>
      </c>
      <c r="S1229" s="118">
        <v>0.86244476222433919</v>
      </c>
      <c r="T1229" s="118">
        <v>3.0616563571944706</v>
      </c>
      <c r="U1229" s="118">
        <v>-1.2019251289705468</v>
      </c>
      <c r="V1229" s="118">
        <v>0.79791844131740663</v>
      </c>
      <c r="W1229" s="40">
        <v>1.0519762449384213</v>
      </c>
    </row>
    <row r="1230" spans="1:23" ht="19">
      <c r="A1230" s="85">
        <v>228</v>
      </c>
      <c r="B1230" s="118">
        <v>0.7734656404456306</v>
      </c>
      <c r="C1230" s="118">
        <v>2.6628364628602519E-2</v>
      </c>
      <c r="D1230" s="118">
        <v>0.36431157869981967</v>
      </c>
      <c r="E1230" s="118">
        <v>0.94743093632710051</v>
      </c>
      <c r="F1230" s="118">
        <v>3.7584118628501972E-3</v>
      </c>
      <c r="G1230" s="118">
        <v>0.45163250032312119</v>
      </c>
      <c r="H1230" s="118">
        <v>0.73751780259562572</v>
      </c>
      <c r="I1230" s="118">
        <v>0.45507999848718717</v>
      </c>
      <c r="J1230" s="118">
        <v>0.86520794668201173</v>
      </c>
      <c r="K1230" s="48">
        <v>0.68474944788853964</v>
      </c>
      <c r="M1230" s="41">
        <v>228</v>
      </c>
      <c r="N1230" s="118" cm="1">
        <f t="array" ref="N1230:W1230">(TRANSPOSE(MMULT(幕後結果!$AB$37:$AK$46, TRANSPOSE(N229:W229))))</f>
        <v>-1.9090348015335143</v>
      </c>
      <c r="O1230" s="118">
        <v>0.44629795187889115</v>
      </c>
      <c r="P1230" s="118">
        <v>-0.53777646277158886</v>
      </c>
      <c r="Q1230" s="118">
        <v>-0.8421769908421044</v>
      </c>
      <c r="R1230" s="118">
        <v>0.59620602678921975</v>
      </c>
      <c r="S1230" s="118">
        <v>-0.91796061120397265</v>
      </c>
      <c r="T1230" s="118">
        <v>0.23040370680366323</v>
      </c>
      <c r="U1230" s="118">
        <v>-0.15691390591540832</v>
      </c>
      <c r="V1230" s="118">
        <v>-0.36443095278131166</v>
      </c>
      <c r="W1230" s="40">
        <v>0.76150754423011136</v>
      </c>
    </row>
    <row r="1231" spans="1:23" ht="19">
      <c r="A1231" s="85">
        <v>229</v>
      </c>
      <c r="B1231" s="118">
        <v>0.92417635595131231</v>
      </c>
      <c r="C1231" s="118">
        <v>0.57092091972198111</v>
      </c>
      <c r="D1231" s="118">
        <v>0.50782821040886761</v>
      </c>
      <c r="E1231" s="118">
        <v>0.44197957960061318</v>
      </c>
      <c r="F1231" s="118">
        <v>4.0299507440439752E-2</v>
      </c>
      <c r="G1231" s="118">
        <v>7.9976140547301622E-2</v>
      </c>
      <c r="H1231" s="118">
        <v>0.61798875196156189</v>
      </c>
      <c r="I1231" s="118">
        <v>2.5410753970617428E-2</v>
      </c>
      <c r="J1231" s="118">
        <v>0.49864931188153694</v>
      </c>
      <c r="K1231" s="48">
        <v>2.214000656782078E-2</v>
      </c>
      <c r="M1231" s="41">
        <v>229</v>
      </c>
      <c r="N1231" s="118" cm="1">
        <f t="array" ref="N1231:W1231">(TRANSPOSE(MMULT(幕後結果!$AB$37:$AK$46, TRANSPOSE(N230:W230))))</f>
        <v>1.8746968157642125</v>
      </c>
      <c r="O1231" s="118">
        <v>-2.0368785014647055</v>
      </c>
      <c r="P1231" s="118">
        <v>2.0774493033337706</v>
      </c>
      <c r="Q1231" s="118">
        <v>2.2211931441153054</v>
      </c>
      <c r="R1231" s="118">
        <v>2.7413204397053526E-2</v>
      </c>
      <c r="S1231" s="118">
        <v>0.99435569887333108</v>
      </c>
      <c r="T1231" s="118">
        <v>-1.2849420534480018</v>
      </c>
      <c r="U1231" s="118">
        <v>1.8963058596836779</v>
      </c>
      <c r="V1231" s="118">
        <v>-0.80863151916846254</v>
      </c>
      <c r="W1231" s="40">
        <v>-0.40200059897642676</v>
      </c>
    </row>
    <row r="1232" spans="1:23" ht="19">
      <c r="A1232" s="85">
        <v>230</v>
      </c>
      <c r="B1232" s="118">
        <v>0.8719846021022708</v>
      </c>
      <c r="C1232" s="118">
        <v>0.4751849691457235</v>
      </c>
      <c r="D1232" s="118">
        <v>0.2401132051398398</v>
      </c>
      <c r="E1232" s="118">
        <v>0.59867310230966408</v>
      </c>
      <c r="F1232" s="118">
        <v>0.58252113547133866</v>
      </c>
      <c r="G1232" s="118">
        <v>0.56305180344096795</v>
      </c>
      <c r="H1232" s="118">
        <v>0.38470605404966207</v>
      </c>
      <c r="I1232" s="118">
        <v>0.94024667480927371</v>
      </c>
      <c r="J1232" s="118">
        <v>0.39562921880688062</v>
      </c>
      <c r="K1232" s="48">
        <v>4.6545824600362717E-2</v>
      </c>
      <c r="M1232" s="41">
        <v>230</v>
      </c>
      <c r="N1232" s="118" cm="1">
        <f t="array" ref="N1232:W1232">(TRANSPOSE(MMULT(幕後結果!$AB$37:$AK$46, TRANSPOSE(N231:W231))))</f>
        <v>0.31335044352087021</v>
      </c>
      <c r="O1232" s="118">
        <v>0.56762942596255739</v>
      </c>
      <c r="P1232" s="118">
        <v>2.8208469537135685</v>
      </c>
      <c r="Q1232" s="118">
        <v>-0.34389399019199085</v>
      </c>
      <c r="R1232" s="118">
        <v>-0.148778022875796</v>
      </c>
      <c r="S1232" s="118">
        <v>0.33893026154163386</v>
      </c>
      <c r="T1232" s="118">
        <v>0.27766350868022033</v>
      </c>
      <c r="U1232" s="118">
        <v>1.3688088494095043</v>
      </c>
      <c r="V1232" s="118">
        <v>0.60864766917952018</v>
      </c>
      <c r="W1232" s="40">
        <v>-5.5224035722598125E-2</v>
      </c>
    </row>
    <row r="1233" spans="1:23" ht="19">
      <c r="A1233" s="85">
        <v>231</v>
      </c>
      <c r="B1233" s="118">
        <v>2.7603061984281752E-2</v>
      </c>
      <c r="C1233" s="118">
        <v>0.34324583112142926</v>
      </c>
      <c r="D1233" s="118">
        <v>0.64861512284646428</v>
      </c>
      <c r="E1233" s="118">
        <v>2.3719753831425772E-2</v>
      </c>
      <c r="F1233" s="118">
        <v>0.35658268176803931</v>
      </c>
      <c r="G1233" s="118">
        <v>8.7153119352224806E-2</v>
      </c>
      <c r="H1233" s="118">
        <v>0.29847194996120585</v>
      </c>
      <c r="I1233" s="118">
        <v>0.66277548328312164</v>
      </c>
      <c r="J1233" s="118">
        <v>0.79092558520987</v>
      </c>
      <c r="K1233" s="48">
        <v>0.3876559167760758</v>
      </c>
      <c r="M1233" s="41">
        <v>231</v>
      </c>
      <c r="N1233" s="118" cm="1">
        <f t="array" ref="N1233:W1233">(TRANSPOSE(MMULT(幕後結果!$AB$37:$AK$46, TRANSPOSE(N232:W232))))</f>
        <v>-0.23282402965698881</v>
      </c>
      <c r="O1233" s="118">
        <v>-0.6253005442387346</v>
      </c>
      <c r="P1233" s="118">
        <v>-0.57164625386685808</v>
      </c>
      <c r="Q1233" s="118">
        <v>0.2855322081562896</v>
      </c>
      <c r="R1233" s="118">
        <v>-0.74707644076796442</v>
      </c>
      <c r="S1233" s="118">
        <v>0.41974899892236583</v>
      </c>
      <c r="T1233" s="118">
        <v>-0.11245965317399462</v>
      </c>
      <c r="U1233" s="118">
        <v>0.61104144602790766</v>
      </c>
      <c r="V1233" s="118">
        <v>1.2569936811097546</v>
      </c>
      <c r="W1233" s="40">
        <v>0.60997175846167206</v>
      </c>
    </row>
    <row r="1234" spans="1:23" ht="19">
      <c r="A1234" s="85">
        <v>232</v>
      </c>
      <c r="B1234" s="118">
        <v>0.65127761334851164</v>
      </c>
      <c r="C1234" s="118">
        <v>0.16581529701872255</v>
      </c>
      <c r="D1234" s="118">
        <v>0.2696084828051486</v>
      </c>
      <c r="E1234" s="118">
        <v>0.74222828731516088</v>
      </c>
      <c r="F1234" s="118">
        <v>3.8514334515897808E-3</v>
      </c>
      <c r="G1234" s="118">
        <v>0.62148460569951158</v>
      </c>
      <c r="H1234" s="118">
        <v>0.18718620202842495</v>
      </c>
      <c r="I1234" s="118">
        <v>0.74736890678414269</v>
      </c>
      <c r="J1234" s="118">
        <v>0.1571341631595482</v>
      </c>
      <c r="K1234" s="48">
        <v>0.29670646212196594</v>
      </c>
      <c r="M1234" s="41">
        <v>232</v>
      </c>
      <c r="N1234" s="118" cm="1">
        <f t="array" ref="N1234:W1234">(TRANSPOSE(MMULT(幕後結果!$AB$37:$AK$46, TRANSPOSE(N233:W233))))</f>
        <v>1.0236453376690742</v>
      </c>
      <c r="O1234" s="118">
        <v>1.3681645979798371</v>
      </c>
      <c r="P1234" s="118">
        <v>0.9251248932470032</v>
      </c>
      <c r="Q1234" s="118">
        <v>0.81225692578085829</v>
      </c>
      <c r="R1234" s="118">
        <v>0.43600621968086184</v>
      </c>
      <c r="S1234" s="118">
        <v>-0.15445880785669719</v>
      </c>
      <c r="T1234" s="118">
        <v>1.4983991117460813</v>
      </c>
      <c r="U1234" s="118">
        <v>0.32189226800319115</v>
      </c>
      <c r="V1234" s="118">
        <v>0.33731337014214424</v>
      </c>
      <c r="W1234" s="40">
        <v>0.21982297482985086</v>
      </c>
    </row>
    <row r="1235" spans="1:23" ht="19">
      <c r="A1235" s="85">
        <v>233</v>
      </c>
      <c r="B1235" s="118">
        <v>0.36284166197272216</v>
      </c>
      <c r="C1235" s="118">
        <v>0.31176700545333702</v>
      </c>
      <c r="D1235" s="118">
        <v>0.1453855050214341</v>
      </c>
      <c r="E1235" s="118">
        <v>0.18961332643100959</v>
      </c>
      <c r="F1235" s="118">
        <v>0.65487882731310387</v>
      </c>
      <c r="G1235" s="118">
        <v>0.58087363398270209</v>
      </c>
      <c r="H1235" s="118">
        <v>4.5372433779169219E-2</v>
      </c>
      <c r="I1235" s="118">
        <v>0.26203081198088651</v>
      </c>
      <c r="J1235" s="118">
        <v>0.30078961791111047</v>
      </c>
      <c r="K1235" s="48">
        <v>0.26784228356398021</v>
      </c>
      <c r="M1235" s="41">
        <v>233</v>
      </c>
      <c r="N1235" s="118" cm="1">
        <f t="array" ref="N1235:W1235">(TRANSPOSE(MMULT(幕後結果!$AB$37:$AK$46, TRANSPOSE(N234:W234))))</f>
        <v>0.52771438158068906</v>
      </c>
      <c r="O1235" s="118">
        <v>1.0185373846512482</v>
      </c>
      <c r="P1235" s="118">
        <v>-0.87186396430377855</v>
      </c>
      <c r="Q1235" s="118">
        <v>1.4386794473408764</v>
      </c>
      <c r="R1235" s="118">
        <v>-0.91048199308615674</v>
      </c>
      <c r="S1235" s="118">
        <v>0.23751328415744943</v>
      </c>
      <c r="T1235" s="118">
        <v>-2.7251753082673806</v>
      </c>
      <c r="U1235" s="118">
        <v>-1.6433345988268986</v>
      </c>
      <c r="V1235" s="118">
        <v>0.96788839477063826</v>
      </c>
      <c r="W1235" s="40">
        <v>-0.29278226198622898</v>
      </c>
    </row>
    <row r="1236" spans="1:23" ht="19">
      <c r="A1236" s="85">
        <v>234</v>
      </c>
      <c r="B1236" s="118">
        <v>0.74901196179147456</v>
      </c>
      <c r="C1236" s="118">
        <v>0.63275750478254489</v>
      </c>
      <c r="D1236" s="118">
        <v>0.25812315472141201</v>
      </c>
      <c r="E1236" s="118">
        <v>0.8561959251647413</v>
      </c>
      <c r="F1236" s="118">
        <v>0.95752954484129926</v>
      </c>
      <c r="G1236" s="118">
        <v>0.15956354937473072</v>
      </c>
      <c r="H1236" s="118">
        <v>0.12571599078525919</v>
      </c>
      <c r="I1236" s="118">
        <v>0.34484638950561841</v>
      </c>
      <c r="J1236" s="118">
        <v>5.3960157514429286E-2</v>
      </c>
      <c r="K1236" s="48">
        <v>0.37083538210600353</v>
      </c>
      <c r="M1236" s="41">
        <v>234</v>
      </c>
      <c r="N1236" s="118" cm="1">
        <f t="array" ref="N1236:W1236">(TRANSPOSE(MMULT(幕後結果!$AB$37:$AK$46, TRANSPOSE(N235:W235))))</f>
        <v>-0.76173604706356535</v>
      </c>
      <c r="O1236" s="118">
        <v>-0.98294495627144984</v>
      </c>
      <c r="P1236" s="118">
        <v>-0.26432044193204784</v>
      </c>
      <c r="Q1236" s="118">
        <v>1.4927237445331585</v>
      </c>
      <c r="R1236" s="118">
        <v>-0.31857818482423417</v>
      </c>
      <c r="S1236" s="118">
        <v>0.69209452945407923</v>
      </c>
      <c r="T1236" s="118">
        <v>-2.0762949280018792</v>
      </c>
      <c r="U1236" s="118">
        <v>-1.6839757852946875</v>
      </c>
      <c r="V1236" s="118">
        <v>-0.66812092089477093</v>
      </c>
      <c r="W1236" s="40">
        <v>-0.10934020979296744</v>
      </c>
    </row>
    <row r="1237" spans="1:23" ht="19">
      <c r="A1237" s="85">
        <v>235</v>
      </c>
      <c r="B1237" s="118">
        <v>0.84963893099445387</v>
      </c>
      <c r="C1237" s="118">
        <v>0.53054728375874527</v>
      </c>
      <c r="D1237" s="118">
        <v>7.6147519394750285E-2</v>
      </c>
      <c r="E1237" s="118">
        <v>0.1879976901729048</v>
      </c>
      <c r="F1237" s="118">
        <v>0.90735807522347756</v>
      </c>
      <c r="G1237" s="118">
        <v>0.53320724989507662</v>
      </c>
      <c r="H1237" s="118">
        <v>2.1449151501530039E-2</v>
      </c>
      <c r="I1237" s="118">
        <v>0.27500225469888129</v>
      </c>
      <c r="J1237" s="118">
        <v>0.63956813810391511</v>
      </c>
      <c r="K1237" s="48">
        <v>0.29075370001060485</v>
      </c>
      <c r="M1237" s="41">
        <v>235</v>
      </c>
      <c r="N1237" s="118" cm="1">
        <f t="array" ref="N1237:W1237">(TRANSPOSE(MMULT(幕後結果!$AB$37:$AK$46, TRANSPOSE(N236:W236))))</f>
        <v>0.87991321447896786</v>
      </c>
      <c r="O1237" s="118">
        <v>0.52995382514335398</v>
      </c>
      <c r="P1237" s="118">
        <v>1.2294869349619668</v>
      </c>
      <c r="Q1237" s="118">
        <v>-0.36106046327042074</v>
      </c>
      <c r="R1237" s="118">
        <v>0.16923977937752882</v>
      </c>
      <c r="S1237" s="118">
        <v>-1.4584550473259881</v>
      </c>
      <c r="T1237" s="118">
        <v>-1.725362779639338</v>
      </c>
      <c r="U1237" s="118">
        <v>1.2709955641375574</v>
      </c>
      <c r="V1237" s="118">
        <v>-0.38639169196571821</v>
      </c>
      <c r="W1237" s="40">
        <v>0.65531258229186129</v>
      </c>
    </row>
    <row r="1238" spans="1:23" ht="19">
      <c r="A1238" s="85">
        <v>236</v>
      </c>
      <c r="B1238" s="118">
        <v>3.7824232499836574E-2</v>
      </c>
      <c r="C1238" s="118">
        <v>0.58883716152328058</v>
      </c>
      <c r="D1238" s="118">
        <v>1.6839233934282438E-2</v>
      </c>
      <c r="E1238" s="118">
        <v>0.61939587069435698</v>
      </c>
      <c r="F1238" s="118">
        <v>0.49649323578168558</v>
      </c>
      <c r="G1238" s="118">
        <v>0.8672566294628794</v>
      </c>
      <c r="H1238" s="118">
        <v>0.97001007071838963</v>
      </c>
      <c r="I1238" s="118">
        <v>0.69742382724333951</v>
      </c>
      <c r="J1238" s="118">
        <v>0.11209049465016641</v>
      </c>
      <c r="K1238" s="48">
        <v>1.2327308881996402E-2</v>
      </c>
      <c r="M1238" s="41">
        <v>236</v>
      </c>
      <c r="N1238" s="118" cm="1">
        <f t="array" ref="N1238:W1238">(TRANSPOSE(MMULT(幕後結果!$AB$37:$AK$46, TRANSPOSE(N237:W237))))</f>
        <v>-1.1289295848128831</v>
      </c>
      <c r="O1238" s="118">
        <v>-0.53545288566042037</v>
      </c>
      <c r="P1238" s="118">
        <v>-0.5115776614514449</v>
      </c>
      <c r="Q1238" s="118">
        <v>1.7741089261947316</v>
      </c>
      <c r="R1238" s="118">
        <v>0.33157699993480894</v>
      </c>
      <c r="S1238" s="118">
        <v>0.71269127986052838</v>
      </c>
      <c r="T1238" s="118">
        <v>-0.74247930556826869</v>
      </c>
      <c r="U1238" s="118">
        <v>-8.6383318658174724E-3</v>
      </c>
      <c r="V1238" s="118">
        <v>0.52990670952496055</v>
      </c>
      <c r="W1238" s="40">
        <v>0.3085362276969405</v>
      </c>
    </row>
    <row r="1239" spans="1:23" ht="19">
      <c r="A1239" s="85">
        <v>237</v>
      </c>
      <c r="B1239" s="118">
        <v>0.23217576568453313</v>
      </c>
      <c r="C1239" s="118">
        <v>0.3339181067627861</v>
      </c>
      <c r="D1239" s="118">
        <v>0.29989877838667112</v>
      </c>
      <c r="E1239" s="118">
        <v>0.48799834986530155</v>
      </c>
      <c r="F1239" s="118">
        <v>0.78029401755196126</v>
      </c>
      <c r="G1239" s="118">
        <v>0.95346310828015657</v>
      </c>
      <c r="H1239" s="118">
        <v>0.3942535201158468</v>
      </c>
      <c r="I1239" s="118">
        <v>0.28040154059111422</v>
      </c>
      <c r="J1239" s="118">
        <v>0.44090848795947979</v>
      </c>
      <c r="K1239" s="48">
        <v>0.75477206918024242</v>
      </c>
      <c r="M1239" s="41">
        <v>237</v>
      </c>
      <c r="N1239" s="118" cm="1">
        <f t="array" ref="N1239:W1239">(TRANSPOSE(MMULT(幕後結果!$AB$37:$AK$46, TRANSPOSE(N238:W238))))</f>
        <v>1.7631682359271521</v>
      </c>
      <c r="O1239" s="118">
        <v>-0.28545132578189114</v>
      </c>
      <c r="P1239" s="118">
        <v>1.9282131514562109</v>
      </c>
      <c r="Q1239" s="118">
        <v>1.2896271129432022</v>
      </c>
      <c r="R1239" s="118">
        <v>0.69426242177175257</v>
      </c>
      <c r="S1239" s="118">
        <v>2.9767459500266531</v>
      </c>
      <c r="T1239" s="118">
        <v>0.71624109610940168</v>
      </c>
      <c r="U1239" s="118">
        <v>0.25800402967185798</v>
      </c>
      <c r="V1239" s="118">
        <v>0.901533120550293</v>
      </c>
      <c r="W1239" s="40">
        <v>1.3509173776513175</v>
      </c>
    </row>
    <row r="1240" spans="1:23" ht="19">
      <c r="A1240" s="85">
        <v>238</v>
      </c>
      <c r="B1240" s="118">
        <v>0.91315067326772459</v>
      </c>
      <c r="C1240" s="118">
        <v>0.61869113869037951</v>
      </c>
      <c r="D1240" s="118">
        <v>0.8968259324658614</v>
      </c>
      <c r="E1240" s="118">
        <v>0.47682174433966362</v>
      </c>
      <c r="F1240" s="118">
        <v>0.89060467532431864</v>
      </c>
      <c r="G1240" s="118">
        <v>2.3427911760172115E-3</v>
      </c>
      <c r="H1240" s="118">
        <v>9.0279503381292869E-2</v>
      </c>
      <c r="I1240" s="118">
        <v>3.0429494018604508E-2</v>
      </c>
      <c r="J1240" s="118">
        <v>0.43656793014987461</v>
      </c>
      <c r="K1240" s="48">
        <v>0.40762831050108406</v>
      </c>
      <c r="M1240" s="41">
        <v>238</v>
      </c>
      <c r="N1240" s="118" cm="1">
        <f t="array" ref="N1240:W1240">(TRANSPOSE(MMULT(幕後結果!$AB$37:$AK$46, TRANSPOSE(N239:W239))))</f>
        <v>0.51339036335815991</v>
      </c>
      <c r="O1240" s="118">
        <v>-0.62260178115459375</v>
      </c>
      <c r="P1240" s="118">
        <v>0.52964376566627558</v>
      </c>
      <c r="Q1240" s="118">
        <v>0.46301215963111353</v>
      </c>
      <c r="R1240" s="118">
        <v>1.6113817060471862</v>
      </c>
      <c r="S1240" s="118">
        <v>1.7603940685578254</v>
      </c>
      <c r="T1240" s="118">
        <v>5.3907455304714191E-3</v>
      </c>
      <c r="U1240" s="118">
        <v>-0.83946316380978314</v>
      </c>
      <c r="V1240" s="118">
        <v>-2.1565019895034401</v>
      </c>
      <c r="W1240" s="40">
        <v>0.88297461280612555</v>
      </c>
    </row>
    <row r="1241" spans="1:23" ht="19">
      <c r="A1241" s="85">
        <v>239</v>
      </c>
      <c r="B1241" s="118">
        <v>0.17911893844020299</v>
      </c>
      <c r="C1241" s="118">
        <v>0.86572837358555654</v>
      </c>
      <c r="D1241" s="118">
        <v>0.91246639574566157</v>
      </c>
      <c r="E1241" s="118">
        <v>0.53734137585703623</v>
      </c>
      <c r="F1241" s="118">
        <v>2.9505582875779535E-3</v>
      </c>
      <c r="G1241" s="118">
        <v>0.44313405388169902</v>
      </c>
      <c r="H1241" s="118">
        <v>0.30935550182674887</v>
      </c>
      <c r="I1241" s="118">
        <v>0.79498547768996541</v>
      </c>
      <c r="J1241" s="118">
        <v>0.81412623600868828</v>
      </c>
      <c r="K1241" s="48">
        <v>0.59323996577348281</v>
      </c>
      <c r="M1241" s="41">
        <v>239</v>
      </c>
      <c r="N1241" s="118" cm="1">
        <f t="array" ref="N1241:W1241">(TRANSPOSE(MMULT(幕後結果!$AB$37:$AK$46, TRANSPOSE(N240:W240))))</f>
        <v>-0.33803783976883717</v>
      </c>
      <c r="O1241" s="118">
        <v>-1.0704170485542364</v>
      </c>
      <c r="P1241" s="118">
        <v>-1.7562971089132224</v>
      </c>
      <c r="Q1241" s="118">
        <v>-0.62264464999207914</v>
      </c>
      <c r="R1241" s="118">
        <v>-1.2236390390068852</v>
      </c>
      <c r="S1241" s="118">
        <v>-1.8547493544485136</v>
      </c>
      <c r="T1241" s="118">
        <v>0.32852825890425436</v>
      </c>
      <c r="U1241" s="118">
        <v>-1.1592036312259912</v>
      </c>
      <c r="V1241" s="118">
        <v>0.15089156658467606</v>
      </c>
      <c r="W1241" s="40">
        <v>1.5180157223028234E-2</v>
      </c>
    </row>
    <row r="1242" spans="1:23" ht="19">
      <c r="A1242" s="85">
        <v>240</v>
      </c>
      <c r="B1242" s="118">
        <v>0.53161752462446943</v>
      </c>
      <c r="C1242" s="118">
        <v>0.90699811663954089</v>
      </c>
      <c r="D1242" s="118">
        <v>0.54752036816090777</v>
      </c>
      <c r="E1242" s="118">
        <v>0.13555740353001355</v>
      </c>
      <c r="F1242" s="118">
        <v>0.93005056963547772</v>
      </c>
      <c r="G1242" s="118">
        <v>0.85942786797240367</v>
      </c>
      <c r="H1242" s="118">
        <v>0.52930322579400801</v>
      </c>
      <c r="I1242" s="118">
        <v>0.85330136533666479</v>
      </c>
      <c r="J1242" s="118">
        <v>0.64706551781341304</v>
      </c>
      <c r="K1242" s="48">
        <v>0.92689047588369089</v>
      </c>
      <c r="M1242" s="41">
        <v>240</v>
      </c>
      <c r="N1242" s="118" cm="1">
        <f t="array" ref="N1242:W1242">(TRANSPOSE(MMULT(幕後結果!$AB$37:$AK$46, TRANSPOSE(N241:W241))))</f>
        <v>-0.61697026869505844</v>
      </c>
      <c r="O1242" s="118">
        <v>-1.2659556806721941</v>
      </c>
      <c r="P1242" s="118">
        <v>-1.9196234116874886</v>
      </c>
      <c r="Q1242" s="118">
        <v>-0.21858433486393314</v>
      </c>
      <c r="R1242" s="118">
        <v>-0.71034850212260015</v>
      </c>
      <c r="S1242" s="118">
        <v>-2.6316592389274585E-2</v>
      </c>
      <c r="T1242" s="118">
        <v>1.2470214447220622</v>
      </c>
      <c r="U1242" s="118">
        <v>1.180470396798543</v>
      </c>
      <c r="V1242" s="118">
        <v>0.119597547656559</v>
      </c>
      <c r="W1242" s="40">
        <v>1.3956784133807687E-2</v>
      </c>
    </row>
    <row r="1243" spans="1:23" ht="19">
      <c r="A1243" s="85">
        <v>241</v>
      </c>
      <c r="B1243" s="118">
        <v>0.87587897509037216</v>
      </c>
      <c r="C1243" s="118">
        <v>0.63372030360492371</v>
      </c>
      <c r="D1243" s="118">
        <v>0.33208547742527372</v>
      </c>
      <c r="E1243" s="118">
        <v>0.93657250053242014</v>
      </c>
      <c r="F1243" s="118">
        <v>0.4994133853400482</v>
      </c>
      <c r="G1243" s="118">
        <v>5.0800758856480499E-2</v>
      </c>
      <c r="H1243" s="118">
        <v>0.60071948321608715</v>
      </c>
      <c r="I1243" s="118">
        <v>0.50657811709322531</v>
      </c>
      <c r="J1243" s="118">
        <v>0.31644299512094376</v>
      </c>
      <c r="K1243" s="48">
        <v>0.47291129677994181</v>
      </c>
      <c r="M1243" s="41">
        <v>241</v>
      </c>
      <c r="N1243" s="118" cm="1">
        <f t="array" ref="N1243:W1243">(TRANSPOSE(MMULT(幕後結果!$AB$37:$AK$46, TRANSPOSE(N242:W242))))</f>
        <v>0.90941259958110576</v>
      </c>
      <c r="O1243" s="118">
        <v>-1.249527263480509</v>
      </c>
      <c r="P1243" s="118">
        <v>0.96603957534321994</v>
      </c>
      <c r="Q1243" s="118">
        <v>0.1706663255542879</v>
      </c>
      <c r="R1243" s="118">
        <v>-0.19449777026304332</v>
      </c>
      <c r="S1243" s="118">
        <v>0.9251277730266082</v>
      </c>
      <c r="T1243" s="118">
        <v>-0.22278888873807307</v>
      </c>
      <c r="U1243" s="118">
        <v>2.7255244828289837E-2</v>
      </c>
      <c r="V1243" s="118">
        <v>0.22640454101144952</v>
      </c>
      <c r="W1243" s="40">
        <v>-0.83639648014174495</v>
      </c>
    </row>
    <row r="1244" spans="1:23" ht="19">
      <c r="A1244" s="85">
        <v>242</v>
      </c>
      <c r="B1244" s="118">
        <v>0.64476257869463627</v>
      </c>
      <c r="C1244" s="118">
        <v>0.20691130844576366</v>
      </c>
      <c r="D1244" s="118">
        <v>0.83790595007594648</v>
      </c>
      <c r="E1244" s="118">
        <v>0.31087132304791698</v>
      </c>
      <c r="F1244" s="118">
        <v>0.19222633091329766</v>
      </c>
      <c r="G1244" s="118">
        <v>0.86991032304614624</v>
      </c>
      <c r="H1244" s="118">
        <v>0.1508291915521196</v>
      </c>
      <c r="I1244" s="118">
        <v>0.21782375412703381</v>
      </c>
      <c r="J1244" s="118">
        <v>0.45276378493319158</v>
      </c>
      <c r="K1244" s="48">
        <v>2.1486049310783795E-2</v>
      </c>
      <c r="M1244" s="41">
        <v>242</v>
      </c>
      <c r="N1244" s="118" cm="1">
        <f t="array" ref="N1244:W1244">(TRANSPOSE(MMULT(幕後結果!$AB$37:$AK$46, TRANSPOSE(N243:W243))))</f>
        <v>0.38607995543653684</v>
      </c>
      <c r="O1244" s="118">
        <v>-2.299353837310024</v>
      </c>
      <c r="P1244" s="118">
        <v>-0.8013885502610727</v>
      </c>
      <c r="Q1244" s="118">
        <v>-1.2566995821650035</v>
      </c>
      <c r="R1244" s="118">
        <v>-1.7386049647201256</v>
      </c>
      <c r="S1244" s="118">
        <v>-1.0232988222335713</v>
      </c>
      <c r="T1244" s="118">
        <v>-1.8492594290897504</v>
      </c>
      <c r="U1244" s="118">
        <v>1.3233179953260641</v>
      </c>
      <c r="V1244" s="118">
        <v>-1.5831778597327255</v>
      </c>
      <c r="W1244" s="40">
        <v>-1.6371189232220396</v>
      </c>
    </row>
    <row r="1245" spans="1:23" ht="19">
      <c r="A1245" s="85">
        <v>243</v>
      </c>
      <c r="B1245" s="118">
        <v>5.0089824909519187E-2</v>
      </c>
      <c r="C1245" s="118">
        <v>0.82413154108447007</v>
      </c>
      <c r="D1245" s="118">
        <v>0.997039474107416</v>
      </c>
      <c r="E1245" s="118">
        <v>0.67866159029111217</v>
      </c>
      <c r="F1245" s="118">
        <v>0.61189592231118617</v>
      </c>
      <c r="G1245" s="118">
        <v>0.42143619674100763</v>
      </c>
      <c r="H1245" s="118">
        <v>0.86973887071872635</v>
      </c>
      <c r="I1245" s="118">
        <v>0.3994284498513212</v>
      </c>
      <c r="J1245" s="118">
        <v>0.93981960098129158</v>
      </c>
      <c r="K1245" s="48">
        <v>0.92496558338381329</v>
      </c>
      <c r="M1245" s="41">
        <v>243</v>
      </c>
      <c r="N1245" s="118" cm="1">
        <f t="array" ref="N1245:W1245">(TRANSPOSE(MMULT(幕後結果!$AB$37:$AK$46, TRANSPOSE(N244:W244))))</f>
        <v>-7.7269965477980748E-2</v>
      </c>
      <c r="O1245" s="118">
        <v>0.39467514369446333</v>
      </c>
      <c r="P1245" s="118">
        <v>0.49818520896967788</v>
      </c>
      <c r="Q1245" s="118">
        <v>2.1741452698868162</v>
      </c>
      <c r="R1245" s="118">
        <v>1.0599337175531129</v>
      </c>
      <c r="S1245" s="118">
        <v>1.7826856252430749</v>
      </c>
      <c r="T1245" s="118">
        <v>-0.46730704541158713</v>
      </c>
      <c r="U1245" s="118">
        <v>0.60458670167208561</v>
      </c>
      <c r="V1245" s="118">
        <v>1.2851234912222509</v>
      </c>
      <c r="W1245" s="40">
        <v>0.43704281158675162</v>
      </c>
    </row>
    <row r="1246" spans="1:23" ht="19">
      <c r="A1246" s="85">
        <v>244</v>
      </c>
      <c r="B1246" s="118">
        <v>0.78116774332981587</v>
      </c>
      <c r="C1246" s="118">
        <v>0.18611642878484291</v>
      </c>
      <c r="D1246" s="118">
        <v>0.24764558402374437</v>
      </c>
      <c r="E1246" s="118">
        <v>0.31081643444484497</v>
      </c>
      <c r="F1246" s="118">
        <v>0.95273714700364698</v>
      </c>
      <c r="G1246" s="118">
        <v>0.69271305823395024</v>
      </c>
      <c r="H1246" s="118">
        <v>0.19094456005584459</v>
      </c>
      <c r="I1246" s="118">
        <v>0.67525173697534213</v>
      </c>
      <c r="J1246" s="118">
        <v>0.33852782954926219</v>
      </c>
      <c r="K1246" s="48">
        <v>0.50681607694151953</v>
      </c>
      <c r="M1246" s="41">
        <v>244</v>
      </c>
      <c r="N1246" s="118" cm="1">
        <f t="array" ref="N1246:W1246">(TRANSPOSE(MMULT(幕後結果!$AB$37:$AK$46, TRANSPOSE(N245:W245))))</f>
        <v>-1.8182910953995779</v>
      </c>
      <c r="O1246" s="118">
        <v>-1.397288751548911</v>
      </c>
      <c r="P1246" s="118">
        <v>-2.2189303211756912</v>
      </c>
      <c r="Q1246" s="118">
        <v>-0.56940496281611108</v>
      </c>
      <c r="R1246" s="118">
        <v>-1.4946680514410717</v>
      </c>
      <c r="S1246" s="118">
        <v>-1.9208735361641776</v>
      </c>
      <c r="T1246" s="118">
        <v>-2.0825870866782181</v>
      </c>
      <c r="U1246" s="118">
        <v>-1.7995244399778614</v>
      </c>
      <c r="V1246" s="118">
        <v>-1.7906916428600403</v>
      </c>
      <c r="W1246" s="40">
        <v>-2.0162172363557356</v>
      </c>
    </row>
    <row r="1247" spans="1:23" ht="19">
      <c r="A1247" s="85">
        <v>245</v>
      </c>
      <c r="B1247" s="118">
        <v>0.9852169274195397</v>
      </c>
      <c r="C1247" s="118">
        <v>0.94785183434022868</v>
      </c>
      <c r="D1247" s="118">
        <v>0.67695323623267978</v>
      </c>
      <c r="E1247" s="118">
        <v>0.79636290181393887</v>
      </c>
      <c r="F1247" s="118">
        <v>3.3198184627268423E-2</v>
      </c>
      <c r="G1247" s="118">
        <v>0.49809737833660161</v>
      </c>
      <c r="H1247" s="118">
        <v>0.85684358493502688</v>
      </c>
      <c r="I1247" s="118">
        <v>2.5790049556857486E-3</v>
      </c>
      <c r="J1247" s="118">
        <v>0.91521119038456789</v>
      </c>
      <c r="K1247" s="48">
        <v>0.50275022092001342</v>
      </c>
      <c r="M1247" s="41">
        <v>245</v>
      </c>
      <c r="N1247" s="118" cm="1">
        <f t="array" ref="N1247:W1247">(TRANSPOSE(MMULT(幕後結果!$AB$37:$AK$46, TRANSPOSE(N246:W246))))</f>
        <v>0.41431884666605528</v>
      </c>
      <c r="O1247" s="118">
        <v>0.87578674998909134</v>
      </c>
      <c r="P1247" s="118">
        <v>0.34002327884794603</v>
      </c>
      <c r="Q1247" s="118">
        <v>0.29338948882400384</v>
      </c>
      <c r="R1247" s="118">
        <v>-1.138924930232657</v>
      </c>
      <c r="S1247" s="118">
        <v>-9.3741908970552401E-2</v>
      </c>
      <c r="T1247" s="118">
        <v>-0.44387268314858552</v>
      </c>
      <c r="U1247" s="118">
        <v>0.44650618456441671</v>
      </c>
      <c r="V1247" s="118">
        <v>0.24886734665775589</v>
      </c>
      <c r="W1247" s="40">
        <v>0.12749442294289748</v>
      </c>
    </row>
    <row r="1248" spans="1:23" ht="19">
      <c r="A1248" s="85">
        <v>246</v>
      </c>
      <c r="B1248" s="118">
        <v>0.50357029816388321</v>
      </c>
      <c r="C1248" s="118">
        <v>0.79492413079264534</v>
      </c>
      <c r="D1248" s="118">
        <v>0.92444304481035333</v>
      </c>
      <c r="E1248" s="118">
        <v>0.45262245004832669</v>
      </c>
      <c r="F1248" s="118">
        <v>0.97257185858585582</v>
      </c>
      <c r="G1248" s="118">
        <v>0.16348489658896925</v>
      </c>
      <c r="H1248" s="118">
        <v>0.14316553795482601</v>
      </c>
      <c r="I1248" s="118">
        <v>7.9809344986120578E-2</v>
      </c>
      <c r="J1248" s="118">
        <v>0.38222358139997081</v>
      </c>
      <c r="K1248" s="48">
        <v>0.78580574044434748</v>
      </c>
      <c r="M1248" s="41">
        <v>246</v>
      </c>
      <c r="N1248" s="118" cm="1">
        <f t="array" ref="N1248:W1248">(TRANSPOSE(MMULT(幕後結果!$AB$37:$AK$46, TRANSPOSE(N247:W247))))</f>
        <v>1.5588448133450379</v>
      </c>
      <c r="O1248" s="118">
        <v>2.4371165516508917</v>
      </c>
      <c r="P1248" s="118">
        <v>6.0128874710512759E-2</v>
      </c>
      <c r="Q1248" s="118">
        <v>0.54437496687145548</v>
      </c>
      <c r="R1248" s="118">
        <v>-8.0367617571867805E-2</v>
      </c>
      <c r="S1248" s="118">
        <v>0.34376696180766975</v>
      </c>
      <c r="T1248" s="118">
        <v>0.38919036612084379</v>
      </c>
      <c r="U1248" s="118">
        <v>0.36010878310184741</v>
      </c>
      <c r="V1248" s="118">
        <v>0.39530233626066791</v>
      </c>
      <c r="W1248" s="40">
        <v>0.63662670955260736</v>
      </c>
    </row>
    <row r="1249" spans="1:23" ht="19">
      <c r="A1249" s="85">
        <v>247</v>
      </c>
      <c r="B1249" s="118">
        <v>0.25533025336610504</v>
      </c>
      <c r="C1249" s="118">
        <v>0.82437651968105841</v>
      </c>
      <c r="D1249" s="118">
        <v>9.7801371533824621E-2</v>
      </c>
      <c r="E1249" s="118">
        <v>0.77847466102237739</v>
      </c>
      <c r="F1249" s="118">
        <v>0.76484782831115261</v>
      </c>
      <c r="G1249" s="118">
        <v>0.98078927533181348</v>
      </c>
      <c r="H1249" s="118">
        <v>0.87326808595228056</v>
      </c>
      <c r="I1249" s="118">
        <v>0.86233254688439498</v>
      </c>
      <c r="J1249" s="118">
        <v>0.12105083686466855</v>
      </c>
      <c r="K1249" s="48">
        <v>0.98526093776204204</v>
      </c>
      <c r="M1249" s="41">
        <v>247</v>
      </c>
      <c r="N1249" s="118" cm="1">
        <f t="array" ref="N1249:W1249">(TRANSPOSE(MMULT(幕後結果!$AB$37:$AK$46, TRANSPOSE(N248:W248))))</f>
        <v>1.289191180441263</v>
      </c>
      <c r="O1249" s="118">
        <v>-0.31494338318146009</v>
      </c>
      <c r="P1249" s="118">
        <v>1.1176956838239567</v>
      </c>
      <c r="Q1249" s="118">
        <v>-0.30627328127330961</v>
      </c>
      <c r="R1249" s="118">
        <v>-1.8810935400689912</v>
      </c>
      <c r="S1249" s="118">
        <v>-0.86412880314207741</v>
      </c>
      <c r="T1249" s="118">
        <v>1.2476258171743297</v>
      </c>
      <c r="U1249" s="118">
        <v>-0.84119586079985265</v>
      </c>
      <c r="V1249" s="118">
        <v>0.7325790960438745</v>
      </c>
      <c r="W1249" s="40">
        <v>1.4082369774626684</v>
      </c>
    </row>
    <row r="1250" spans="1:23" ht="19">
      <c r="A1250" s="85">
        <v>248</v>
      </c>
      <c r="B1250" s="118">
        <v>0.17363985275146687</v>
      </c>
      <c r="C1250" s="118">
        <v>0.73786315199328345</v>
      </c>
      <c r="D1250" s="118">
        <v>0.71827480982379144</v>
      </c>
      <c r="E1250" s="118">
        <v>0.67583897497498713</v>
      </c>
      <c r="F1250" s="118">
        <v>0.33131471437662663</v>
      </c>
      <c r="G1250" s="118">
        <v>0.65239172102186038</v>
      </c>
      <c r="H1250" s="118">
        <v>0.98478873202249062</v>
      </c>
      <c r="I1250" s="118">
        <v>0.92088146428075612</v>
      </c>
      <c r="J1250" s="118">
        <v>0.90615025829113871</v>
      </c>
      <c r="K1250" s="48">
        <v>0.93005498735966419</v>
      </c>
      <c r="M1250" s="41">
        <v>248</v>
      </c>
      <c r="N1250" s="118" cm="1">
        <f t="array" ref="N1250:W1250">(TRANSPOSE(MMULT(幕後結果!$AB$37:$AK$46, TRANSPOSE(N249:W249))))</f>
        <v>-0.30082473273696242</v>
      </c>
      <c r="O1250" s="118">
        <v>0.69740251929809116</v>
      </c>
      <c r="P1250" s="118">
        <v>-4.7891846043283705E-3</v>
      </c>
      <c r="Q1250" s="118">
        <v>1.2607791498565151</v>
      </c>
      <c r="R1250" s="118">
        <v>0.12451214593159671</v>
      </c>
      <c r="S1250" s="118">
        <v>0.29200042904156581</v>
      </c>
      <c r="T1250" s="118">
        <v>5.9739795486040165E-2</v>
      </c>
      <c r="U1250" s="118">
        <v>-1.4155620986674431</v>
      </c>
      <c r="V1250" s="118">
        <v>-2.1863111283534677</v>
      </c>
      <c r="W1250" s="40">
        <v>-0.26607581436539263</v>
      </c>
    </row>
    <row r="1251" spans="1:23" ht="19">
      <c r="A1251" s="85">
        <v>249</v>
      </c>
      <c r="B1251" s="118">
        <v>0.36996142064843629</v>
      </c>
      <c r="C1251" s="118">
        <v>0.1868950741522224</v>
      </c>
      <c r="D1251" s="118">
        <v>0.69933950357451469</v>
      </c>
      <c r="E1251" s="118">
        <v>0.6837232659481145</v>
      </c>
      <c r="F1251" s="118">
        <v>0.38833855673000994</v>
      </c>
      <c r="G1251" s="118">
        <v>0.88244682840044719</v>
      </c>
      <c r="H1251" s="118">
        <v>0.69049933191569512</v>
      </c>
      <c r="I1251" s="118">
        <v>0.53134266432365562</v>
      </c>
      <c r="J1251" s="118">
        <v>0.30306830559240927</v>
      </c>
      <c r="K1251" s="48">
        <v>0.17742270639552049</v>
      </c>
      <c r="M1251" s="41">
        <v>249</v>
      </c>
      <c r="N1251" s="118" cm="1">
        <f t="array" ref="N1251:W1251">(TRANSPOSE(MMULT(幕後結果!$AB$37:$AK$46, TRANSPOSE(N250:W250))))</f>
        <v>1.5435173648292542</v>
      </c>
      <c r="O1251" s="118">
        <v>0.63060982089217266</v>
      </c>
      <c r="P1251" s="118">
        <v>1.3554756586770758</v>
      </c>
      <c r="Q1251" s="118">
        <v>0.80001247602321546</v>
      </c>
      <c r="R1251" s="118">
        <v>-0.49621129278283921</v>
      </c>
      <c r="S1251" s="118">
        <v>0.85633772144727838</v>
      </c>
      <c r="T1251" s="118">
        <v>0.63371829376356614</v>
      </c>
      <c r="U1251" s="118">
        <v>-0.33386484510020997</v>
      </c>
      <c r="V1251" s="118">
        <v>-2.7475999440037424E-2</v>
      </c>
      <c r="W1251" s="40">
        <v>0.52492237196695568</v>
      </c>
    </row>
    <row r="1252" spans="1:23" ht="19">
      <c r="A1252" s="85">
        <v>250</v>
      </c>
      <c r="B1252" s="118">
        <v>0.20527175147364241</v>
      </c>
      <c r="C1252" s="118">
        <v>0.69598542165979738</v>
      </c>
      <c r="D1252" s="118">
        <v>0.32390096689438419</v>
      </c>
      <c r="E1252" s="118">
        <v>0.85971391167407241</v>
      </c>
      <c r="F1252" s="118">
        <v>0.117175024441599</v>
      </c>
      <c r="G1252" s="118">
        <v>0.62472204395252717</v>
      </c>
      <c r="H1252" s="118">
        <v>0.684509906577911</v>
      </c>
      <c r="I1252" s="118">
        <v>6.4670378593079336E-2</v>
      </c>
      <c r="J1252" s="118">
        <v>0.36237882939137256</v>
      </c>
      <c r="K1252" s="48">
        <v>7.1629884619550221E-2</v>
      </c>
      <c r="M1252" s="41">
        <v>250</v>
      </c>
      <c r="N1252" s="118" cm="1">
        <f t="array" ref="N1252:W1252">(TRANSPOSE(MMULT(幕後結果!$AB$37:$AK$46, TRANSPOSE(N251:W251))))</f>
        <v>1.0863436934204609</v>
      </c>
      <c r="O1252" s="118">
        <v>-1.0076511226819587</v>
      </c>
      <c r="P1252" s="118">
        <v>0.77083041102011041</v>
      </c>
      <c r="Q1252" s="118">
        <v>1.364263208586024</v>
      </c>
      <c r="R1252" s="118">
        <v>1.9075517290439679</v>
      </c>
      <c r="S1252" s="118">
        <v>1.6233618512081041</v>
      </c>
      <c r="T1252" s="118">
        <v>0.25582987531528889</v>
      </c>
      <c r="U1252" s="118">
        <v>0.71704878522221982</v>
      </c>
      <c r="V1252" s="118">
        <v>-3.4747296146442591E-2</v>
      </c>
      <c r="W1252" s="40">
        <v>1.1494845261985218</v>
      </c>
    </row>
    <row r="1253" spans="1:23" ht="19">
      <c r="A1253" s="85">
        <v>251</v>
      </c>
      <c r="B1253" s="118">
        <v>0.89528696185369072</v>
      </c>
      <c r="C1253" s="118">
        <v>0.16418830243835414</v>
      </c>
      <c r="D1253" s="118">
        <v>0.58268144055122351</v>
      </c>
      <c r="E1253" s="118">
        <v>0.31377853315458881</v>
      </c>
      <c r="F1253" s="118">
        <v>0.87824545991445224</v>
      </c>
      <c r="G1253" s="118">
        <v>0.93176022909604206</v>
      </c>
      <c r="H1253" s="118">
        <v>0.88416206772991335</v>
      </c>
      <c r="I1253" s="118">
        <v>0.8101804511810704</v>
      </c>
      <c r="J1253" s="118">
        <v>0.15127139348720187</v>
      </c>
      <c r="K1253" s="48">
        <v>0.53567514589886911</v>
      </c>
      <c r="M1253" s="41">
        <v>251</v>
      </c>
      <c r="N1253" s="118" cm="1">
        <f t="array" ref="N1253:W1253">(TRANSPOSE(MMULT(幕後結果!$AB$37:$AK$46, TRANSPOSE(N252:W252))))</f>
        <v>0.18051119646856392</v>
      </c>
      <c r="O1253" s="118">
        <v>0.51052419926418546</v>
      </c>
      <c r="P1253" s="118">
        <v>0.6718180557707496</v>
      </c>
      <c r="Q1253" s="118">
        <v>1.0992399258777614</v>
      </c>
      <c r="R1253" s="118">
        <v>1.2849442187995899</v>
      </c>
      <c r="S1253" s="118">
        <v>1.1676769661982138</v>
      </c>
      <c r="T1253" s="118">
        <v>1.6418993287795276</v>
      </c>
      <c r="U1253" s="118">
        <v>1.3387471717911776</v>
      </c>
      <c r="V1253" s="118">
        <v>0.78533077971126408</v>
      </c>
      <c r="W1253" s="40">
        <v>-0.3280375589796769</v>
      </c>
    </row>
    <row r="1254" spans="1:23" ht="19">
      <c r="A1254" s="85">
        <v>252</v>
      </c>
      <c r="B1254" s="118">
        <v>0.12987961846507057</v>
      </c>
      <c r="C1254" s="118">
        <v>7.5389397115529055E-2</v>
      </c>
      <c r="D1254" s="118">
        <v>0.37124925162961087</v>
      </c>
      <c r="E1254" s="118">
        <v>0.89423588503592089</v>
      </c>
      <c r="F1254" s="118">
        <v>0.55850441506491966</v>
      </c>
      <c r="G1254" s="118">
        <v>0.29884970345619011</v>
      </c>
      <c r="H1254" s="118">
        <v>0.76560847325455894</v>
      </c>
      <c r="I1254" s="118">
        <v>7.9517286161002287E-2</v>
      </c>
      <c r="J1254" s="118">
        <v>0.56701685937708657</v>
      </c>
      <c r="K1254" s="48">
        <v>0.59599328689048447</v>
      </c>
      <c r="M1254" s="41">
        <v>252</v>
      </c>
      <c r="N1254" s="118" cm="1">
        <f t="array" ref="N1254:W1254">(TRANSPOSE(MMULT(幕後結果!$AB$37:$AK$46, TRANSPOSE(N253:W253))))</f>
        <v>-0.91689475730653225</v>
      </c>
      <c r="O1254" s="118">
        <v>0.5461392100664324</v>
      </c>
      <c r="P1254" s="118">
        <v>-0.29225530150084017</v>
      </c>
      <c r="Q1254" s="118">
        <v>0.11019788651361566</v>
      </c>
      <c r="R1254" s="118">
        <v>2.1993768775129179</v>
      </c>
      <c r="S1254" s="118">
        <v>-0.2022847134112758</v>
      </c>
      <c r="T1254" s="118">
        <v>-0.54351628840071764</v>
      </c>
      <c r="U1254" s="118">
        <v>-0.42165017192723797</v>
      </c>
      <c r="V1254" s="118">
        <v>-0.64064506198397775</v>
      </c>
      <c r="W1254" s="40">
        <v>0.74689220341625073</v>
      </c>
    </row>
    <row r="1255" spans="1:23" ht="19">
      <c r="A1255" s="85">
        <v>253</v>
      </c>
      <c r="B1255" s="118">
        <v>0.71707383745856124</v>
      </c>
      <c r="C1255" s="118">
        <v>0.26729178000186371</v>
      </c>
      <c r="D1255" s="118">
        <v>0.38113255460531126</v>
      </c>
      <c r="E1255" s="118">
        <v>0.32565557134662271</v>
      </c>
      <c r="F1255" s="118">
        <v>0.55672488181313229</v>
      </c>
      <c r="G1255" s="118">
        <v>0.79973215512829521</v>
      </c>
      <c r="H1255" s="118">
        <v>5.6686046269730728E-2</v>
      </c>
      <c r="I1255" s="118">
        <v>0.48075190601973405</v>
      </c>
      <c r="J1255" s="118">
        <v>0.50786475376291973</v>
      </c>
      <c r="K1255" s="48">
        <v>0.48475820338287323</v>
      </c>
      <c r="M1255" s="41">
        <v>253</v>
      </c>
      <c r="N1255" s="118" cm="1">
        <f t="array" ref="N1255:W1255">(TRANSPOSE(MMULT(幕後結果!$AB$37:$AK$46, TRANSPOSE(N254:W254))))</f>
        <v>-0.12599999123293232</v>
      </c>
      <c r="O1255" s="118">
        <v>-2.370417010761718</v>
      </c>
      <c r="P1255" s="118">
        <v>-0.45097934390165456</v>
      </c>
      <c r="Q1255" s="118">
        <v>0.13005171105544844</v>
      </c>
      <c r="R1255" s="118">
        <v>-0.81553501329454592</v>
      </c>
      <c r="S1255" s="118">
        <v>-0.66705560717671752</v>
      </c>
      <c r="T1255" s="118">
        <v>-0.27943401856726502</v>
      </c>
      <c r="U1255" s="118">
        <v>-0.66233411213971793</v>
      </c>
      <c r="V1255" s="118">
        <v>-2.509843376669731</v>
      </c>
      <c r="W1255" s="40">
        <v>-0.98344022674250686</v>
      </c>
    </row>
    <row r="1256" spans="1:23" ht="19">
      <c r="A1256" s="85">
        <v>254</v>
      </c>
      <c r="B1256" s="118">
        <v>0.99578647832102662</v>
      </c>
      <c r="C1256" s="118">
        <v>0.35602192816850509</v>
      </c>
      <c r="D1256" s="118">
        <v>0.42660618698613928</v>
      </c>
      <c r="E1256" s="118">
        <v>3.6311533150756414E-2</v>
      </c>
      <c r="F1256" s="118">
        <v>0.43222078635564687</v>
      </c>
      <c r="G1256" s="118">
        <v>0.73170783993909394</v>
      </c>
      <c r="H1256" s="118">
        <v>0.6459107014451102</v>
      </c>
      <c r="I1256" s="118">
        <v>0.85544958943767435</v>
      </c>
      <c r="J1256" s="118">
        <v>6.8099761757638877E-2</v>
      </c>
      <c r="K1256" s="48">
        <v>0.30202147723751716</v>
      </c>
      <c r="M1256" s="41">
        <v>254</v>
      </c>
      <c r="N1256" s="118" cm="1">
        <f t="array" ref="N1256:W1256">(TRANSPOSE(MMULT(幕後結果!$AB$37:$AK$46, TRANSPOSE(N255:W255))))</f>
        <v>0.12603427893566413</v>
      </c>
      <c r="O1256" s="118">
        <v>0.64376346872675183</v>
      </c>
      <c r="P1256" s="118">
        <v>0.95992373258208097</v>
      </c>
      <c r="Q1256" s="118">
        <v>2.2057258479131336</v>
      </c>
      <c r="R1256" s="118">
        <v>-0.12434384380399677</v>
      </c>
      <c r="S1256" s="118">
        <v>1.4026943485893806</v>
      </c>
      <c r="T1256" s="118">
        <v>-0.2856666671978334</v>
      </c>
      <c r="U1256" s="118">
        <v>1.3214897510971671E-2</v>
      </c>
      <c r="V1256" s="118">
        <v>-6.6138584998259697E-2</v>
      </c>
      <c r="W1256" s="40">
        <v>0.1889839041451182</v>
      </c>
    </row>
    <row r="1257" spans="1:23" ht="19">
      <c r="A1257" s="85">
        <v>255</v>
      </c>
      <c r="B1257" s="118">
        <v>0.12732815857309943</v>
      </c>
      <c r="C1257" s="118">
        <v>0.39173376337109889</v>
      </c>
      <c r="D1257" s="118">
        <v>6.9990853216963522E-3</v>
      </c>
      <c r="E1257" s="118">
        <v>0.81879704403523412</v>
      </c>
      <c r="F1257" s="118">
        <v>0.85141689843687196</v>
      </c>
      <c r="G1257" s="118">
        <v>6.2534240619689374E-3</v>
      </c>
      <c r="H1257" s="118">
        <v>0.36247430536406156</v>
      </c>
      <c r="I1257" s="118">
        <v>0.26418302150036843</v>
      </c>
      <c r="J1257" s="118">
        <v>0.23415979860070735</v>
      </c>
      <c r="K1257" s="48">
        <v>0.62312790084106418</v>
      </c>
      <c r="M1257" s="41">
        <v>255</v>
      </c>
      <c r="N1257" s="118" cm="1">
        <f t="array" ref="N1257:W1257">(TRANSPOSE(MMULT(幕後結果!$AB$37:$AK$46, TRANSPOSE(N256:W256))))</f>
        <v>1.0959939369511962</v>
      </c>
      <c r="O1257" s="118">
        <v>-5.2198378458895731E-2</v>
      </c>
      <c r="P1257" s="118">
        <v>0.67480111798758702</v>
      </c>
      <c r="Q1257" s="118">
        <v>1.1519815631289996</v>
      </c>
      <c r="R1257" s="118">
        <v>0.56891839676495137</v>
      </c>
      <c r="S1257" s="118">
        <v>1.3236899489017926</v>
      </c>
      <c r="T1257" s="118">
        <v>-1.3206080249240963</v>
      </c>
      <c r="U1257" s="118">
        <v>0.70197979780428998</v>
      </c>
      <c r="V1257" s="118">
        <v>0.87536568258561953</v>
      </c>
      <c r="W1257" s="40">
        <v>0.79265640827589001</v>
      </c>
    </row>
    <row r="1258" spans="1:23" ht="19">
      <c r="A1258" s="85">
        <v>256</v>
      </c>
      <c r="B1258" s="118">
        <v>0.17533087514575407</v>
      </c>
      <c r="C1258" s="118">
        <v>0.36688149410422599</v>
      </c>
      <c r="D1258" s="118">
        <v>0.84988235720672667</v>
      </c>
      <c r="E1258" s="118">
        <v>0.56783644551720358</v>
      </c>
      <c r="F1258" s="118">
        <v>0.4971514976175555</v>
      </c>
      <c r="G1258" s="118">
        <v>3.3755137420556913E-3</v>
      </c>
      <c r="H1258" s="118">
        <v>8.2249094929098376E-2</v>
      </c>
      <c r="I1258" s="118">
        <v>0.84422725974444557</v>
      </c>
      <c r="J1258" s="118">
        <v>0.49152989512440359</v>
      </c>
      <c r="K1258" s="48">
        <v>0.17804716993293401</v>
      </c>
      <c r="M1258" s="41">
        <v>256</v>
      </c>
      <c r="N1258" s="118" cm="1">
        <f t="array" ref="N1258:W1258">(TRANSPOSE(MMULT(幕後結果!$AB$37:$AK$46, TRANSPOSE(N257:W257))))</f>
        <v>0.64064842626828444</v>
      </c>
      <c r="O1258" s="118">
        <v>0.97181181415322138</v>
      </c>
      <c r="P1258" s="118">
        <v>0.19132557044010115</v>
      </c>
      <c r="Q1258" s="118">
        <v>-0.62254018393415933</v>
      </c>
      <c r="R1258" s="118">
        <v>-1.1372282059198984</v>
      </c>
      <c r="S1258" s="118">
        <v>-2.0887713031353932</v>
      </c>
      <c r="T1258" s="118">
        <v>0.23955076110425094</v>
      </c>
      <c r="U1258" s="118">
        <v>0.3470643101760798</v>
      </c>
      <c r="V1258" s="118">
        <v>0.86411365049911049</v>
      </c>
      <c r="W1258" s="40">
        <v>0.2388558226063327</v>
      </c>
    </row>
    <row r="1259" spans="1:23" ht="19">
      <c r="A1259" s="85">
        <v>257</v>
      </c>
      <c r="B1259" s="118">
        <v>0.94943570057561133</v>
      </c>
      <c r="C1259" s="118">
        <v>0.13038949869621086</v>
      </c>
      <c r="D1259" s="118">
        <v>0.8856975220100145</v>
      </c>
      <c r="E1259" s="118">
        <v>0.7624245723955565</v>
      </c>
      <c r="F1259" s="118">
        <v>0.66337022194537099</v>
      </c>
      <c r="G1259" s="118">
        <v>0.2391475465021542</v>
      </c>
      <c r="H1259" s="118">
        <v>0.50700381842013975</v>
      </c>
      <c r="I1259" s="118">
        <v>0.37731094002267196</v>
      </c>
      <c r="J1259" s="118">
        <v>0.64728266937056467</v>
      </c>
      <c r="K1259" s="48">
        <v>0.11560156478698569</v>
      </c>
      <c r="M1259" s="41">
        <v>257</v>
      </c>
      <c r="N1259" s="118" cm="1">
        <f t="array" ref="N1259:W1259">(TRANSPOSE(MMULT(幕後結果!$AB$37:$AK$46, TRANSPOSE(N258:W258))))</f>
        <v>-0.72156665960938138</v>
      </c>
      <c r="O1259" s="118">
        <v>0.55020222549423248</v>
      </c>
      <c r="P1259" s="118">
        <v>-0.57571748154609836</v>
      </c>
      <c r="Q1259" s="118">
        <v>-0.91500154215423257</v>
      </c>
      <c r="R1259" s="118">
        <v>1.3618027438732245</v>
      </c>
      <c r="S1259" s="118">
        <v>0.78080662332260631</v>
      </c>
      <c r="T1259" s="118">
        <v>0.72606279350501657</v>
      </c>
      <c r="U1259" s="118">
        <v>3.2085659035225492E-2</v>
      </c>
      <c r="V1259" s="118">
        <v>0.74526377434291669</v>
      </c>
      <c r="W1259" s="40">
        <v>0.30579170491151664</v>
      </c>
    </row>
    <row r="1260" spans="1:23" ht="19">
      <c r="A1260" s="85">
        <v>258</v>
      </c>
      <c r="B1260" s="118">
        <v>0.3361118799500602</v>
      </c>
      <c r="C1260" s="118">
        <v>0.68553710622382713</v>
      </c>
      <c r="D1260" s="118">
        <v>0.91042544640429202</v>
      </c>
      <c r="E1260" s="118">
        <v>0.91006540116337664</v>
      </c>
      <c r="F1260" s="118">
        <v>0.82477883987589795</v>
      </c>
      <c r="G1260" s="118">
        <v>1.4106214483699198E-2</v>
      </c>
      <c r="H1260" s="118">
        <v>0.49051107708181818</v>
      </c>
      <c r="I1260" s="118">
        <v>0.41153803597709993</v>
      </c>
      <c r="J1260" s="118">
        <v>0.49459187644411107</v>
      </c>
      <c r="K1260" s="48">
        <v>2.4143848857265171E-2</v>
      </c>
      <c r="M1260" s="41">
        <v>258</v>
      </c>
      <c r="N1260" s="118" cm="1">
        <f t="array" ref="N1260:W1260">(TRANSPOSE(MMULT(幕後結果!$AB$37:$AK$46, TRANSPOSE(N259:W259))))</f>
        <v>-0.323415882191744</v>
      </c>
      <c r="O1260" s="118">
        <v>-1.5367245579078401</v>
      </c>
      <c r="P1260" s="118">
        <v>1.5899253893750682</v>
      </c>
      <c r="Q1260" s="118">
        <v>0.77400760619646203</v>
      </c>
      <c r="R1260" s="118">
        <v>0.81791530688286607</v>
      </c>
      <c r="S1260" s="118">
        <v>0.30713697364656745</v>
      </c>
      <c r="T1260" s="118">
        <v>1.1402114277106132</v>
      </c>
      <c r="U1260" s="118">
        <v>-0.57328291902558126</v>
      </c>
      <c r="V1260" s="118">
        <v>1.1930823689691197</v>
      </c>
      <c r="W1260" s="40">
        <v>0.94197630045627445</v>
      </c>
    </row>
    <row r="1261" spans="1:23" ht="19">
      <c r="A1261" s="85">
        <v>259</v>
      </c>
      <c r="B1261" s="118">
        <v>0.89465076616838957</v>
      </c>
      <c r="C1261" s="118">
        <v>0.90163746529915656</v>
      </c>
      <c r="D1261" s="118">
        <v>5.5920370783691054E-2</v>
      </c>
      <c r="E1261" s="118">
        <v>0.56423494479776903</v>
      </c>
      <c r="F1261" s="118">
        <v>0.11157641968432919</v>
      </c>
      <c r="G1261" s="118">
        <v>0.55627734031468212</v>
      </c>
      <c r="H1261" s="118">
        <v>0.18759427540285811</v>
      </c>
      <c r="I1261" s="118">
        <v>0.93349531874604685</v>
      </c>
      <c r="J1261" s="118">
        <v>0.38405184823305527</v>
      </c>
      <c r="K1261" s="48">
        <v>0.34852966439821209</v>
      </c>
      <c r="M1261" s="41">
        <v>259</v>
      </c>
      <c r="N1261" s="118" cm="1">
        <f t="array" ref="N1261:W1261">(TRANSPOSE(MMULT(幕後結果!$AB$37:$AK$46, TRANSPOSE(N260:W260))))</f>
        <v>9.6420099449853996E-2</v>
      </c>
      <c r="O1261" s="118">
        <v>0.22106514337556846</v>
      </c>
      <c r="P1261" s="118">
        <v>9.8597097855809085E-2</v>
      </c>
      <c r="Q1261" s="118">
        <v>2.9936997538921712</v>
      </c>
      <c r="R1261" s="118">
        <v>0.87583920933792991</v>
      </c>
      <c r="S1261" s="118">
        <v>1.44618664445891</v>
      </c>
      <c r="T1261" s="118">
        <v>-0.99425830857739905</v>
      </c>
      <c r="U1261" s="118">
        <v>-0.87789293369530186</v>
      </c>
      <c r="V1261" s="118">
        <v>0.40268844947872939</v>
      </c>
      <c r="W1261" s="40">
        <v>0.93005463445541359</v>
      </c>
    </row>
    <row r="1262" spans="1:23" ht="19">
      <c r="A1262" s="85">
        <v>260</v>
      </c>
      <c r="B1262" s="118">
        <v>4.7960684929668318E-2</v>
      </c>
      <c r="C1262" s="118">
        <v>0.52712954512069188</v>
      </c>
      <c r="D1262" s="118">
        <v>0.48134741226092759</v>
      </c>
      <c r="E1262" s="118">
        <v>0.60748337842266609</v>
      </c>
      <c r="F1262" s="118">
        <v>0.76223204288760504</v>
      </c>
      <c r="G1262" s="118">
        <v>0.40122514077599325</v>
      </c>
      <c r="H1262" s="118">
        <v>0.84377699786688054</v>
      </c>
      <c r="I1262" s="118">
        <v>0.33826722280874133</v>
      </c>
      <c r="J1262" s="118">
        <v>0.33111397031734535</v>
      </c>
      <c r="K1262" s="48">
        <v>0.16150886300637635</v>
      </c>
      <c r="M1262" s="41">
        <v>260</v>
      </c>
      <c r="N1262" s="118" cm="1">
        <f t="array" ref="N1262:W1262">(TRANSPOSE(MMULT(幕後結果!$AB$37:$AK$46, TRANSPOSE(N261:W261))))</f>
        <v>6.7753395355772544E-2</v>
      </c>
      <c r="O1262" s="118">
        <v>1.7736792430237682</v>
      </c>
      <c r="P1262" s="118">
        <v>1.2923841851651341</v>
      </c>
      <c r="Q1262" s="118">
        <v>1.2051398238463746</v>
      </c>
      <c r="R1262" s="118">
        <v>2.8375719839057019</v>
      </c>
      <c r="S1262" s="118">
        <v>-0.21210744294424155</v>
      </c>
      <c r="T1262" s="118">
        <v>9.1612127338771665E-2</v>
      </c>
      <c r="U1262" s="118">
        <v>8.7370288158615333E-2</v>
      </c>
      <c r="V1262" s="118">
        <v>0.2815396086830193</v>
      </c>
      <c r="W1262" s="40">
        <v>1.925928239245656</v>
      </c>
    </row>
    <row r="1263" spans="1:23" ht="19">
      <c r="A1263" s="85">
        <v>261</v>
      </c>
      <c r="B1263" s="118">
        <v>0.54266498662264251</v>
      </c>
      <c r="C1263" s="118">
        <v>0.88716175786402984</v>
      </c>
      <c r="D1263" s="118">
        <v>0.62779654404093521</v>
      </c>
      <c r="E1263" s="118">
        <v>0.31321135896074326</v>
      </c>
      <c r="F1263" s="118">
        <v>0.92327896961854594</v>
      </c>
      <c r="G1263" s="118">
        <v>0.45356763864136651</v>
      </c>
      <c r="H1263" s="118">
        <v>0.7953008031821589</v>
      </c>
      <c r="I1263" s="118">
        <v>1.6393652615728449E-2</v>
      </c>
      <c r="J1263" s="118">
        <v>4.3906311891641625E-3</v>
      </c>
      <c r="K1263" s="48">
        <v>0.58053958800546579</v>
      </c>
      <c r="M1263" s="41">
        <v>261</v>
      </c>
      <c r="N1263" s="118" cm="1">
        <f t="array" ref="N1263:W1263">(TRANSPOSE(MMULT(幕後結果!$AB$37:$AK$46, TRANSPOSE(N262:W262))))</f>
        <v>-1.5152728406818894</v>
      </c>
      <c r="O1263" s="118">
        <v>-0.33342517734228411</v>
      </c>
      <c r="P1263" s="118">
        <v>-0.46733485978336869</v>
      </c>
      <c r="Q1263" s="118">
        <v>0.53408618889314119</v>
      </c>
      <c r="R1263" s="118">
        <v>-1.2429482930956357</v>
      </c>
      <c r="S1263" s="118">
        <v>-0.45369874608082839</v>
      </c>
      <c r="T1263" s="118">
        <v>-2.4896022806490055</v>
      </c>
      <c r="U1263" s="118">
        <v>-1.5664140767145214</v>
      </c>
      <c r="V1263" s="118">
        <v>-1.5467090239526029</v>
      </c>
      <c r="W1263" s="40">
        <v>-0.71475424704048041</v>
      </c>
    </row>
    <row r="1264" spans="1:23" ht="19">
      <c r="A1264" s="85">
        <v>262</v>
      </c>
      <c r="B1264" s="118">
        <v>0.31917571798950317</v>
      </c>
      <c r="C1264" s="118">
        <v>0.7249053010540949</v>
      </c>
      <c r="D1264" s="118">
        <v>0.50832839946610675</v>
      </c>
      <c r="E1264" s="118">
        <v>0.54462774366300937</v>
      </c>
      <c r="F1264" s="118">
        <v>0.63951172148643898</v>
      </c>
      <c r="G1264" s="118">
        <v>0.97393844381106498</v>
      </c>
      <c r="H1264" s="118">
        <v>0.92735942364383828</v>
      </c>
      <c r="I1264" s="118">
        <v>0.56230577880972854</v>
      </c>
      <c r="J1264" s="118">
        <v>0.95244498343000372</v>
      </c>
      <c r="K1264" s="48">
        <v>0.12036926275796334</v>
      </c>
      <c r="M1264" s="41">
        <v>262</v>
      </c>
      <c r="N1264" s="118" cm="1">
        <f t="array" ref="N1264:W1264">(TRANSPOSE(MMULT(幕後結果!$AB$37:$AK$46, TRANSPOSE(N263:W263))))</f>
        <v>-0.82785864441151435</v>
      </c>
      <c r="O1264" s="118">
        <v>-1.3296325691030968</v>
      </c>
      <c r="P1264" s="118">
        <v>-2.8516563298798863</v>
      </c>
      <c r="Q1264" s="118">
        <v>-1.7986772719223798</v>
      </c>
      <c r="R1264" s="118">
        <v>-1.4021663949924195</v>
      </c>
      <c r="S1264" s="118">
        <v>-0.96078118477358943</v>
      </c>
      <c r="T1264" s="118">
        <v>-0.43741772879303714</v>
      </c>
      <c r="U1264" s="118">
        <v>-1.1008087359406602</v>
      </c>
      <c r="V1264" s="118">
        <v>-1.1684178948651995</v>
      </c>
      <c r="W1264" s="40">
        <v>-0.66071445475615254</v>
      </c>
    </row>
    <row r="1265" spans="1:23" ht="19">
      <c r="A1265" s="85">
        <v>263</v>
      </c>
      <c r="B1265" s="118">
        <v>0.7084751375770495</v>
      </c>
      <c r="C1265" s="118">
        <v>0.26540386055559728</v>
      </c>
      <c r="D1265" s="118">
        <v>0.63394361361305918</v>
      </c>
      <c r="E1265" s="118">
        <v>0.30208298063216943</v>
      </c>
      <c r="F1265" s="118">
        <v>0.50935911865593408</v>
      </c>
      <c r="G1265" s="118">
        <v>0.28050331814235485</v>
      </c>
      <c r="H1265" s="118">
        <v>0.80332401680305732</v>
      </c>
      <c r="I1265" s="118">
        <v>0.81471054690907563</v>
      </c>
      <c r="J1265" s="118">
        <v>0.91313271194028633</v>
      </c>
      <c r="K1265" s="48">
        <v>0.88191238995583543</v>
      </c>
      <c r="M1265" s="41">
        <v>263</v>
      </c>
      <c r="N1265" s="118" cm="1">
        <f t="array" ref="N1265:W1265">(TRANSPOSE(MMULT(幕後結果!$AB$37:$AK$46, TRANSPOSE(N264:W264))))</f>
        <v>0.40989253146357468</v>
      </c>
      <c r="O1265" s="118">
        <v>-1.5706587358259614</v>
      </c>
      <c r="P1265" s="118">
        <v>0.28028727614988497</v>
      </c>
      <c r="Q1265" s="118">
        <v>-1.4505296004775519</v>
      </c>
      <c r="R1265" s="118">
        <v>-1.3573069696614859</v>
      </c>
      <c r="S1265" s="118">
        <v>-2.490111023666481</v>
      </c>
      <c r="T1265" s="118">
        <v>-1.4535377647640066</v>
      </c>
      <c r="U1265" s="118">
        <v>-0.21141594339827521</v>
      </c>
      <c r="V1265" s="118">
        <v>-0.99455797096631571</v>
      </c>
      <c r="W1265" s="40">
        <v>-2.5181458781929162</v>
      </c>
    </row>
    <row r="1266" spans="1:23" ht="19">
      <c r="A1266" s="85">
        <v>264</v>
      </c>
      <c r="B1266" s="118">
        <v>0.27942202157121798</v>
      </c>
      <c r="C1266" s="118">
        <v>0.89303360252983333</v>
      </c>
      <c r="D1266" s="118">
        <v>0.40211244675256963</v>
      </c>
      <c r="E1266" s="118">
        <v>0.57015545370560172</v>
      </c>
      <c r="F1266" s="118">
        <v>0.19313148521680557</v>
      </c>
      <c r="G1266" s="118">
        <v>0.94365989125496474</v>
      </c>
      <c r="H1266" s="118">
        <v>0.46649360498629977</v>
      </c>
      <c r="I1266" s="118">
        <v>0.85890732248441504</v>
      </c>
      <c r="J1266" s="118">
        <v>0.23645241984424081</v>
      </c>
      <c r="K1266" s="48">
        <v>0.56209555296588132</v>
      </c>
      <c r="M1266" s="41">
        <v>264</v>
      </c>
      <c r="N1266" s="118" cm="1">
        <f t="array" ref="N1266:W1266">(TRANSPOSE(MMULT(幕後結果!$AB$37:$AK$46, TRANSPOSE(N265:W265))))</f>
        <v>3.6424872300297235E-2</v>
      </c>
      <c r="O1266" s="118">
        <v>0.8091788398280968</v>
      </c>
      <c r="P1266" s="118">
        <v>0.13740813038728927</v>
      </c>
      <c r="Q1266" s="118">
        <v>0.200118885281584</v>
      </c>
      <c r="R1266" s="118">
        <v>0.91169508931799015</v>
      </c>
      <c r="S1266" s="118">
        <v>1.9095905032496858</v>
      </c>
      <c r="T1266" s="118">
        <v>0.42155217324501942</v>
      </c>
      <c r="U1266" s="118">
        <v>-1.6372079633704544</v>
      </c>
      <c r="V1266" s="118">
        <v>-0.6561053060610984</v>
      </c>
      <c r="W1266" s="40">
        <v>1.8720314039893837</v>
      </c>
    </row>
    <row r="1267" spans="1:23" ht="19">
      <c r="A1267" s="85">
        <v>265</v>
      </c>
      <c r="B1267" s="118">
        <v>0.98548531836931419</v>
      </c>
      <c r="C1267" s="118">
        <v>5.3648055303230358E-2</v>
      </c>
      <c r="D1267" s="118">
        <v>0.38396662612715704</v>
      </c>
      <c r="E1267" s="118">
        <v>0.41366235963625231</v>
      </c>
      <c r="F1267" s="118">
        <v>0.82294862036742611</v>
      </c>
      <c r="G1267" s="118">
        <v>0.69441654889587778</v>
      </c>
      <c r="H1267" s="118">
        <v>0.70408495786291869</v>
      </c>
      <c r="I1267" s="118">
        <v>0.66648596557930651</v>
      </c>
      <c r="J1267" s="118">
        <v>0.28966952512079436</v>
      </c>
      <c r="K1267" s="48">
        <v>0.58060667064272442</v>
      </c>
      <c r="M1267" s="41">
        <v>265</v>
      </c>
      <c r="N1267" s="118" cm="1">
        <f t="array" ref="N1267:W1267">(TRANSPOSE(MMULT(幕後結果!$AB$37:$AK$46, TRANSPOSE(N266:W266))))</f>
        <v>-0.34761561329840296</v>
      </c>
      <c r="O1267" s="118">
        <v>-0.11140536620148071</v>
      </c>
      <c r="P1267" s="118">
        <v>-0.39967826724675942</v>
      </c>
      <c r="Q1267" s="118">
        <v>0.72133566880804667</v>
      </c>
      <c r="R1267" s="118">
        <v>-0.27235858592274426</v>
      </c>
      <c r="S1267" s="118">
        <v>1.1746139384207266E-2</v>
      </c>
      <c r="T1267" s="118">
        <v>0.18559280707894826</v>
      </c>
      <c r="U1267" s="118">
        <v>-0.7319958808105721</v>
      </c>
      <c r="V1267" s="118">
        <v>-4.5750994914791648E-2</v>
      </c>
      <c r="W1267" s="40">
        <v>-0.31267404415333955</v>
      </c>
    </row>
    <row r="1268" spans="1:23" ht="19">
      <c r="A1268" s="85">
        <v>266</v>
      </c>
      <c r="B1268" s="118">
        <v>0.90708342360453997</v>
      </c>
      <c r="C1268" s="118">
        <v>0.37099984612376291</v>
      </c>
      <c r="D1268" s="118">
        <v>0.7974842978668546</v>
      </c>
      <c r="E1268" s="118">
        <v>0.98902231448783096</v>
      </c>
      <c r="F1268" s="118">
        <v>0.73596415634215018</v>
      </c>
      <c r="G1268" s="118">
        <v>0.59873102977253101</v>
      </c>
      <c r="H1268" s="118">
        <v>0.57255131959505445</v>
      </c>
      <c r="I1268" s="118">
        <v>0.5448523420959257</v>
      </c>
      <c r="J1268" s="118">
        <v>0.79246152523631097</v>
      </c>
      <c r="K1268" s="48">
        <v>0.96454684483997477</v>
      </c>
      <c r="M1268" s="41">
        <v>266</v>
      </c>
      <c r="N1268" s="118" cm="1">
        <f t="array" ref="N1268:W1268">(TRANSPOSE(MMULT(幕後結果!$AB$37:$AK$46, TRANSPOSE(N267:W267))))</f>
        <v>-1.1908704859942929</v>
      </c>
      <c r="O1268" s="118">
        <v>0.30427068302913496</v>
      </c>
      <c r="P1268" s="118">
        <v>5.0315197822892177E-5</v>
      </c>
      <c r="Q1268" s="118">
        <v>0.51314527397107512</v>
      </c>
      <c r="R1268" s="118">
        <v>0.60783441333687294</v>
      </c>
      <c r="S1268" s="118">
        <v>-4.2194028478619139E-2</v>
      </c>
      <c r="T1268" s="118">
        <v>9.0904117448118854E-2</v>
      </c>
      <c r="U1268" s="118">
        <v>-0.32256995738774868</v>
      </c>
      <c r="V1268" s="118">
        <v>-1.1923408862852938</v>
      </c>
      <c r="W1268" s="40">
        <v>0.2352664923776695</v>
      </c>
    </row>
    <row r="1269" spans="1:23" ht="19">
      <c r="A1269" s="85">
        <v>267</v>
      </c>
      <c r="B1269" s="118">
        <v>0.99637542525449496</v>
      </c>
      <c r="C1269" s="118">
        <v>0.95944471562001121</v>
      </c>
      <c r="D1269" s="118">
        <v>0.2037184947544346</v>
      </c>
      <c r="E1269" s="118">
        <v>0.25591143326531718</v>
      </c>
      <c r="F1269" s="118">
        <v>6.1496479392493697E-2</v>
      </c>
      <c r="G1269" s="118">
        <v>0.16555634241785522</v>
      </c>
      <c r="H1269" s="118">
        <v>2.0304206809638625E-2</v>
      </c>
      <c r="I1269" s="118">
        <v>0.55488387984741139</v>
      </c>
      <c r="J1269" s="118">
        <v>0.43089038197499496</v>
      </c>
      <c r="K1269" s="48">
        <v>0.89407117987391715</v>
      </c>
      <c r="M1269" s="41">
        <v>267</v>
      </c>
      <c r="N1269" s="118" cm="1">
        <f t="array" ref="N1269:W1269">(TRANSPOSE(MMULT(幕後結果!$AB$37:$AK$46, TRANSPOSE(N268:W268))))</f>
        <v>-2.2325592800792862</v>
      </c>
      <c r="O1269" s="118">
        <v>-0.18625859501706138</v>
      </c>
      <c r="P1269" s="118">
        <v>-2.4390658183272871</v>
      </c>
      <c r="Q1269" s="118">
        <v>0.78986687907201658</v>
      </c>
      <c r="R1269" s="118">
        <v>2.1693064760828862</v>
      </c>
      <c r="S1269" s="118">
        <v>-0.93533095549405443</v>
      </c>
      <c r="T1269" s="118">
        <v>-0.91633862425803303</v>
      </c>
      <c r="U1269" s="118">
        <v>-0.38418631670430248</v>
      </c>
      <c r="V1269" s="118">
        <v>-0.11782828733460182</v>
      </c>
      <c r="W1269" s="40">
        <v>-0.83159993669321786</v>
      </c>
    </row>
    <row r="1270" spans="1:23" ht="19">
      <c r="A1270" s="85">
        <v>268</v>
      </c>
      <c r="B1270" s="118">
        <v>0.88247716633396989</v>
      </c>
      <c r="C1270" s="118">
        <v>0.33161613393494194</v>
      </c>
      <c r="D1270" s="118">
        <v>0.66007928764424073</v>
      </c>
      <c r="E1270" s="118">
        <v>0.73280466510098807</v>
      </c>
      <c r="F1270" s="118">
        <v>0.19683057436981333</v>
      </c>
      <c r="G1270" s="118">
        <v>0.22024966959929237</v>
      </c>
      <c r="H1270" s="118">
        <v>0.30393333633341846</v>
      </c>
      <c r="I1270" s="118">
        <v>3.7668829939063952E-2</v>
      </c>
      <c r="J1270" s="118">
        <v>0.97719947304335708</v>
      </c>
      <c r="K1270" s="48">
        <v>0.72740814787662034</v>
      </c>
      <c r="M1270" s="41">
        <v>268</v>
      </c>
      <c r="N1270" s="118" cm="1">
        <f t="array" ref="N1270:W1270">(TRANSPOSE(MMULT(幕後結果!$AB$37:$AK$46, TRANSPOSE(N269:W269))))</f>
        <v>-0.95185693824183137</v>
      </c>
      <c r="O1270" s="118">
        <v>-1.2725256557769182</v>
      </c>
      <c r="P1270" s="118">
        <v>-1.8005458220582264</v>
      </c>
      <c r="Q1270" s="118">
        <v>1.134677497469043</v>
      </c>
      <c r="R1270" s="118">
        <v>-1.0169668738938789</v>
      </c>
      <c r="S1270" s="118">
        <v>0.51142604748003806</v>
      </c>
      <c r="T1270" s="118">
        <v>0.32621161252951303</v>
      </c>
      <c r="U1270" s="118">
        <v>0.19832568068863443</v>
      </c>
      <c r="V1270" s="118">
        <v>1.0307297167772669</v>
      </c>
      <c r="W1270" s="40">
        <v>-0.14229651333049748</v>
      </c>
    </row>
    <row r="1271" spans="1:23" ht="19">
      <c r="A1271" s="85">
        <v>269</v>
      </c>
      <c r="B1271" s="118">
        <v>0.99214954448355197</v>
      </c>
      <c r="C1271" s="118">
        <v>0.17586819946180721</v>
      </c>
      <c r="D1271" s="118">
        <v>0.51930797725665534</v>
      </c>
      <c r="E1271" s="118">
        <v>0.39088920911311309</v>
      </c>
      <c r="F1271" s="118">
        <v>0.86164190614817393</v>
      </c>
      <c r="G1271" s="118">
        <v>0.47810676200365609</v>
      </c>
      <c r="H1271" s="118">
        <v>0.80239762093374845</v>
      </c>
      <c r="I1271" s="118">
        <v>0.29120935606248111</v>
      </c>
      <c r="J1271" s="118">
        <v>0.94251002968847253</v>
      </c>
      <c r="K1271" s="48">
        <v>0.70011662491723103</v>
      </c>
      <c r="M1271" s="41">
        <v>269</v>
      </c>
      <c r="N1271" s="118" cm="1">
        <f t="array" ref="N1271:W1271">(TRANSPOSE(MMULT(幕後結果!$AB$37:$AK$46, TRANSPOSE(N270:W270))))</f>
        <v>1.0145331953188077</v>
      </c>
      <c r="O1271" s="118">
        <v>1.4991203532916435</v>
      </c>
      <c r="P1271" s="118">
        <v>0.45848515284656294</v>
      </c>
      <c r="Q1271" s="118">
        <v>2.2581815676193733</v>
      </c>
      <c r="R1271" s="118">
        <v>-0.10104580491157222</v>
      </c>
      <c r="S1271" s="118">
        <v>1.9039059830188894</v>
      </c>
      <c r="T1271" s="118">
        <v>0.92685314947642761</v>
      </c>
      <c r="U1271" s="118">
        <v>0.14749958592440621</v>
      </c>
      <c r="V1271" s="118">
        <v>7.2219524792247469E-3</v>
      </c>
      <c r="W1271" s="40">
        <v>1.3768496003980164</v>
      </c>
    </row>
    <row r="1272" spans="1:23" ht="19">
      <c r="A1272" s="85">
        <v>270</v>
      </c>
      <c r="B1272" s="118">
        <v>0.70953160772261792</v>
      </c>
      <c r="C1272" s="118">
        <v>0.71287097094367535</v>
      </c>
      <c r="D1272" s="118">
        <v>0.71223086106641498</v>
      </c>
      <c r="E1272" s="118">
        <v>0.17797712695886259</v>
      </c>
      <c r="F1272" s="118">
        <v>0.90493773846400205</v>
      </c>
      <c r="G1272" s="118">
        <v>0.90244174001015476</v>
      </c>
      <c r="H1272" s="118">
        <v>0.10798005671079669</v>
      </c>
      <c r="I1272" s="118">
        <v>0.50598067766242183</v>
      </c>
      <c r="J1272" s="118">
        <v>0.2933707571796127</v>
      </c>
      <c r="K1272" s="48">
        <v>0.35892525495413996</v>
      </c>
      <c r="M1272" s="41">
        <v>270</v>
      </c>
      <c r="N1272" s="118" cm="1">
        <f t="array" ref="N1272:W1272">(TRANSPOSE(MMULT(幕後結果!$AB$37:$AK$46, TRANSPOSE(N271:W271))))</f>
        <v>-0.90559657373308122</v>
      </c>
      <c r="O1272" s="118">
        <v>0.34802183855083552</v>
      </c>
      <c r="P1272" s="118">
        <v>6.7798885777881679E-2</v>
      </c>
      <c r="Q1272" s="118">
        <v>-1.7726149188430657E-2</v>
      </c>
      <c r="R1272" s="118">
        <v>0.81960376778659294</v>
      </c>
      <c r="S1272" s="118">
        <v>-1.0528046713372186</v>
      </c>
      <c r="T1272" s="118">
        <v>-0.54576406082289453</v>
      </c>
      <c r="U1272" s="118">
        <v>-1.0533088136589246</v>
      </c>
      <c r="V1272" s="118">
        <v>1.0506083094690108</v>
      </c>
      <c r="W1272" s="40">
        <v>-0.80090546204147128</v>
      </c>
    </row>
    <row r="1273" spans="1:23" ht="19">
      <c r="A1273" s="85">
        <v>271</v>
      </c>
      <c r="B1273" s="118">
        <v>0.79901082004438151</v>
      </c>
      <c r="C1273" s="118">
        <v>0.35333452792301667</v>
      </c>
      <c r="D1273" s="118">
        <v>0.39865879802029269</v>
      </c>
      <c r="E1273" s="118">
        <v>0.71638841616339866</v>
      </c>
      <c r="F1273" s="118">
        <v>0.12945468657092984</v>
      </c>
      <c r="G1273" s="118">
        <v>0.88273651127504804</v>
      </c>
      <c r="H1273" s="118">
        <v>0.19793743636007544</v>
      </c>
      <c r="I1273" s="118">
        <v>0.41280958200408491</v>
      </c>
      <c r="J1273" s="118">
        <v>0.14048672296111842</v>
      </c>
      <c r="K1273" s="48">
        <v>3.7971271205137436E-2</v>
      </c>
      <c r="M1273" s="41">
        <v>271</v>
      </c>
      <c r="N1273" s="118" cm="1">
        <f t="array" ref="N1273:W1273">(TRANSPOSE(MMULT(幕後結果!$AB$37:$AK$46, TRANSPOSE(N272:W272))))</f>
        <v>-7.2573004316123707E-2</v>
      </c>
      <c r="O1273" s="118">
        <v>-0.69147398232031376</v>
      </c>
      <c r="P1273" s="118">
        <v>-0.10099282561983182</v>
      </c>
      <c r="Q1273" s="118">
        <v>-3.3312408166340117</v>
      </c>
      <c r="R1273" s="118">
        <v>0.97041337953982543</v>
      </c>
      <c r="S1273" s="118">
        <v>-1.529367286168414</v>
      </c>
      <c r="T1273" s="118">
        <v>0.80291503457907765</v>
      </c>
      <c r="U1273" s="118">
        <v>0.75306873578481759</v>
      </c>
      <c r="V1273" s="118">
        <v>-0.43706632465829648</v>
      </c>
      <c r="W1273" s="40">
        <v>-0.64533400722489398</v>
      </c>
    </row>
    <row r="1274" spans="1:23" ht="19">
      <c r="A1274" s="85">
        <v>272</v>
      </c>
      <c r="B1274" s="118">
        <v>0.49927762935032316</v>
      </c>
      <c r="C1274" s="118">
        <v>2.3168247497807437E-2</v>
      </c>
      <c r="D1274" s="118">
        <v>0.70332941412027661</v>
      </c>
      <c r="E1274" s="118">
        <v>0.45122402070871948</v>
      </c>
      <c r="F1274" s="118">
        <v>0.66670571352546593</v>
      </c>
      <c r="G1274" s="118">
        <v>0.95624392100683187</v>
      </c>
      <c r="H1274" s="118">
        <v>0.88612257908463143</v>
      </c>
      <c r="I1274" s="118">
        <v>0.40938780974917033</v>
      </c>
      <c r="J1274" s="118">
        <v>0.45955307111410715</v>
      </c>
      <c r="K1274" s="48">
        <v>0.1897808637900027</v>
      </c>
      <c r="M1274" s="41">
        <v>272</v>
      </c>
      <c r="N1274" s="118" cm="1">
        <f t="array" ref="N1274:W1274">(TRANSPOSE(MMULT(幕後結果!$AB$37:$AK$46, TRANSPOSE(N273:W273))))</f>
        <v>-0.69376697539150589</v>
      </c>
      <c r="O1274" s="118">
        <v>1.5192547014402247</v>
      </c>
      <c r="P1274" s="118">
        <v>1.5080182903759241</v>
      </c>
      <c r="Q1274" s="118">
        <v>-2.1874775824430759E-2</v>
      </c>
      <c r="R1274" s="118">
        <v>2.0065224327998972</v>
      </c>
      <c r="S1274" s="118">
        <v>-0.13010249994622627</v>
      </c>
      <c r="T1274" s="118">
        <v>0.64241232913153512</v>
      </c>
      <c r="U1274" s="118">
        <v>1.1806973771952289</v>
      </c>
      <c r="V1274" s="118">
        <v>1.118005641539543</v>
      </c>
      <c r="W1274" s="40">
        <v>0.59816385746443868</v>
      </c>
    </row>
    <row r="1275" spans="1:23" ht="19">
      <c r="A1275" s="85">
        <v>273</v>
      </c>
      <c r="B1275" s="118">
        <v>0.29436365697074729</v>
      </c>
      <c r="C1275" s="118">
        <v>0.43564352787455118</v>
      </c>
      <c r="D1275" s="118">
        <v>0.89335730025029636</v>
      </c>
      <c r="E1275" s="118">
        <v>0.3274389252553267</v>
      </c>
      <c r="F1275" s="118">
        <v>0.98804394455905986</v>
      </c>
      <c r="G1275" s="118">
        <v>0.89025435657173579</v>
      </c>
      <c r="H1275" s="118">
        <v>0.56713369348425235</v>
      </c>
      <c r="I1275" s="118">
        <v>0.49880612518030021</v>
      </c>
      <c r="J1275" s="118">
        <v>0.10057498311656121</v>
      </c>
      <c r="K1275" s="48">
        <v>0.16616307006073305</v>
      </c>
      <c r="M1275" s="41">
        <v>273</v>
      </c>
      <c r="N1275" s="118" cm="1">
        <f t="array" ref="N1275:W1275">(TRANSPOSE(MMULT(幕後結果!$AB$37:$AK$46, TRANSPOSE(N274:W274))))</f>
        <v>-1.3572148210077843</v>
      </c>
      <c r="O1275" s="118">
        <v>0.45133200259176126</v>
      </c>
      <c r="P1275" s="118">
        <v>-1.3705359089072338</v>
      </c>
      <c r="Q1275" s="118">
        <v>0.50921061903725051</v>
      </c>
      <c r="R1275" s="118">
        <v>0.46076448463536113</v>
      </c>
      <c r="S1275" s="118">
        <v>0.82292597961702219</v>
      </c>
      <c r="T1275" s="118">
        <v>1.3954978399756253</v>
      </c>
      <c r="U1275" s="118">
        <v>5.1146423908364158E-2</v>
      </c>
      <c r="V1275" s="118">
        <v>-0.41851880145121634</v>
      </c>
      <c r="W1275" s="40">
        <v>-0.94559065303851597</v>
      </c>
    </row>
    <row r="1276" spans="1:23" ht="19">
      <c r="A1276" s="85">
        <v>274</v>
      </c>
      <c r="B1276" s="118">
        <v>0.10474970640115577</v>
      </c>
      <c r="C1276" s="118">
        <v>0.1523091233293512</v>
      </c>
      <c r="D1276" s="118">
        <v>0.83217618914375113</v>
      </c>
      <c r="E1276" s="118">
        <v>0.11851776363384281</v>
      </c>
      <c r="F1276" s="118">
        <v>0.56978519372103253</v>
      </c>
      <c r="G1276" s="118">
        <v>0.70042299058157953</v>
      </c>
      <c r="H1276" s="118">
        <v>0.94583625081719025</v>
      </c>
      <c r="I1276" s="118">
        <v>8.0264567020867261E-2</v>
      </c>
      <c r="J1276" s="118">
        <v>0.86259443699507776</v>
      </c>
      <c r="K1276" s="48">
        <v>0.45143002949886912</v>
      </c>
      <c r="M1276" s="41">
        <v>274</v>
      </c>
      <c r="N1276" s="118" cm="1">
        <f t="array" ref="N1276:W1276">(TRANSPOSE(MMULT(幕後結果!$AB$37:$AK$46, TRANSPOSE(N275:W275))))</f>
        <v>0.15641479887349313</v>
      </c>
      <c r="O1276" s="118">
        <v>0.27150467135755252</v>
      </c>
      <c r="P1276" s="118">
        <v>3.7114655151441057E-2</v>
      </c>
      <c r="Q1276" s="118">
        <v>0.76543326650270671</v>
      </c>
      <c r="R1276" s="118">
        <v>-1.7914864453936263</v>
      </c>
      <c r="S1276" s="118">
        <v>-0.17480429005163201</v>
      </c>
      <c r="T1276" s="118">
        <v>-1.2607070138083691</v>
      </c>
      <c r="U1276" s="118">
        <v>0.18005125546426975</v>
      </c>
      <c r="V1276" s="118">
        <v>-1.8890485983768428</v>
      </c>
      <c r="W1276" s="40">
        <v>-0.39664385915925876</v>
      </c>
    </row>
    <row r="1277" spans="1:23" ht="19">
      <c r="A1277" s="85">
        <v>275</v>
      </c>
      <c r="B1277" s="118">
        <v>4.6749178533999736E-2</v>
      </c>
      <c r="C1277" s="118">
        <v>7.3462630502903137E-2</v>
      </c>
      <c r="D1277" s="118">
        <v>0.14342317224799173</v>
      </c>
      <c r="E1277" s="118">
        <v>0.31344219368427817</v>
      </c>
      <c r="F1277" s="118">
        <v>0.95894264315795996</v>
      </c>
      <c r="G1277" s="118">
        <v>0.14000796123421333</v>
      </c>
      <c r="H1277" s="118">
        <v>0.18303971012793019</v>
      </c>
      <c r="I1277" s="118">
        <v>0.90075659520490103</v>
      </c>
      <c r="J1277" s="118">
        <v>0.85894292913044445</v>
      </c>
      <c r="K1277" s="48">
        <v>0.1999279573563042</v>
      </c>
      <c r="M1277" s="41">
        <v>275</v>
      </c>
      <c r="N1277" s="118" cm="1">
        <f t="array" ref="N1277:W1277">(TRANSPOSE(MMULT(幕後結果!$AB$37:$AK$46, TRANSPOSE(N276:W276))))</f>
        <v>0.29963265765358593</v>
      </c>
      <c r="O1277" s="118">
        <v>1.6502467057329191</v>
      </c>
      <c r="P1277" s="118">
        <v>0.80544100249375994</v>
      </c>
      <c r="Q1277" s="118">
        <v>-1.1697457700411635</v>
      </c>
      <c r="R1277" s="118">
        <v>-0.74152708847372439</v>
      </c>
      <c r="S1277" s="118">
        <v>-0.93840138595588951</v>
      </c>
      <c r="T1277" s="118">
        <v>0.3499835046226526</v>
      </c>
      <c r="U1277" s="118">
        <v>-9.518906504259729E-2</v>
      </c>
      <c r="V1277" s="118">
        <v>1.5935019687910565</v>
      </c>
      <c r="W1277" s="40">
        <v>-6.1794071553688726E-2</v>
      </c>
    </row>
    <row r="1278" spans="1:23" ht="19">
      <c r="A1278" s="85">
        <v>276</v>
      </c>
      <c r="B1278" s="118">
        <v>0.75704226406012776</v>
      </c>
      <c r="C1278" s="118">
        <v>0.96391314537479178</v>
      </c>
      <c r="D1278" s="118">
        <v>4.379292784809441E-2</v>
      </c>
      <c r="E1278" s="118">
        <v>0.61604549771050476</v>
      </c>
      <c r="F1278" s="118">
        <v>0.37338042311956787</v>
      </c>
      <c r="G1278" s="118">
        <v>0.26213953891595554</v>
      </c>
      <c r="H1278" s="118">
        <v>0.75244023040657693</v>
      </c>
      <c r="I1278" s="118">
        <v>0.12674055091678893</v>
      </c>
      <c r="J1278" s="118">
        <v>0.68218050658123364</v>
      </c>
      <c r="K1278" s="48">
        <v>0.10332180682421588</v>
      </c>
      <c r="M1278" s="41">
        <v>276</v>
      </c>
      <c r="N1278" s="118" cm="1">
        <f t="array" ref="N1278:W1278">(TRANSPOSE(MMULT(幕後結果!$AB$37:$AK$46, TRANSPOSE(N277:W277))))</f>
        <v>9.0586551318731744E-3</v>
      </c>
      <c r="O1278" s="118">
        <v>1.4313203382350752</v>
      </c>
      <c r="P1278" s="118">
        <v>0.89548027219829807</v>
      </c>
      <c r="Q1278" s="118">
        <v>0.55979831161229376</v>
      </c>
      <c r="R1278" s="118">
        <v>3.2976403726523653</v>
      </c>
      <c r="S1278" s="118">
        <v>0.38491495658700942</v>
      </c>
      <c r="T1278" s="118">
        <v>-0.93837617632720183</v>
      </c>
      <c r="U1278" s="118">
        <v>0.91778302897200548</v>
      </c>
      <c r="V1278" s="118">
        <v>-0.18223985008921617</v>
      </c>
      <c r="W1278" s="40">
        <v>0.80086253545202679</v>
      </c>
    </row>
    <row r="1279" spans="1:23" ht="19">
      <c r="A1279" s="85">
        <v>277</v>
      </c>
      <c r="B1279" s="118">
        <v>0.12610051015443791</v>
      </c>
      <c r="C1279" s="118">
        <v>0.70097200393357406</v>
      </c>
      <c r="D1279" s="118">
        <v>0.90964028120802487</v>
      </c>
      <c r="E1279" s="118">
        <v>0.98877150754511223</v>
      </c>
      <c r="F1279" s="118">
        <v>0.33977100555885853</v>
      </c>
      <c r="G1279" s="118">
        <v>0.43861319927497711</v>
      </c>
      <c r="H1279" s="118">
        <v>0.88031539634620048</v>
      </c>
      <c r="I1279" s="118">
        <v>0.496033445567996</v>
      </c>
      <c r="J1279" s="118">
        <v>0.45571791173255605</v>
      </c>
      <c r="K1279" s="48">
        <v>0.98075121584070546</v>
      </c>
      <c r="M1279" s="41">
        <v>277</v>
      </c>
      <c r="N1279" s="118" cm="1">
        <f t="array" ref="N1279:W1279">(TRANSPOSE(MMULT(幕後結果!$AB$37:$AK$46, TRANSPOSE(N278:W278))))</f>
        <v>0.72479152463109153</v>
      </c>
      <c r="O1279" s="118">
        <v>0.83779377654083997</v>
      </c>
      <c r="P1279" s="118">
        <v>-1.1253702859548635</v>
      </c>
      <c r="Q1279" s="118">
        <v>-1.3206732646580797</v>
      </c>
      <c r="R1279" s="118">
        <v>-1.0150755460290086</v>
      </c>
      <c r="S1279" s="118">
        <v>-0.80580659964877688</v>
      </c>
      <c r="T1279" s="118">
        <v>-0.69826817231026317</v>
      </c>
      <c r="U1279" s="118">
        <v>0.3975483595932211</v>
      </c>
      <c r="V1279" s="118">
        <v>0.60864152768630853</v>
      </c>
      <c r="W1279" s="40">
        <v>3.0196585236354892E-2</v>
      </c>
    </row>
    <row r="1280" spans="1:23" ht="19">
      <c r="A1280" s="85">
        <v>278</v>
      </c>
      <c r="B1280" s="118">
        <v>0.94386515533525861</v>
      </c>
      <c r="C1280" s="118">
        <v>0.17348480611586403</v>
      </c>
      <c r="D1280" s="118">
        <v>0.68417170635101732</v>
      </c>
      <c r="E1280" s="118">
        <v>0.11944948998698623</v>
      </c>
      <c r="F1280" s="118">
        <v>0.17262987125626283</v>
      </c>
      <c r="G1280" s="118">
        <v>0.65110163745636629</v>
      </c>
      <c r="H1280" s="118">
        <v>0.88635376805706056</v>
      </c>
      <c r="I1280" s="118">
        <v>0.4656817297412521</v>
      </c>
      <c r="J1280" s="118">
        <v>0.59456818149969304</v>
      </c>
      <c r="K1280" s="48">
        <v>0.75799370889572559</v>
      </c>
      <c r="M1280" s="41">
        <v>278</v>
      </c>
      <c r="N1280" s="118" cm="1">
        <f t="array" ref="N1280:W1280">(TRANSPOSE(MMULT(幕後結果!$AB$37:$AK$46, TRANSPOSE(N279:W279))))</f>
        <v>-0.31064825166112681</v>
      </c>
      <c r="O1280" s="118">
        <v>0.49403028652473158</v>
      </c>
      <c r="P1280" s="118">
        <v>0.50457114604424846</v>
      </c>
      <c r="Q1280" s="118">
        <v>-0.50971085546576467</v>
      </c>
      <c r="R1280" s="118">
        <v>-0.85623404618493792</v>
      </c>
      <c r="S1280" s="118">
        <v>-1.2542263984254451</v>
      </c>
      <c r="T1280" s="118">
        <v>-0.3539600436639383</v>
      </c>
      <c r="U1280" s="118">
        <v>0.84755459671859223</v>
      </c>
      <c r="V1280" s="118">
        <v>1.2371412022206421</v>
      </c>
      <c r="W1280" s="40">
        <v>-0.36543703239291153</v>
      </c>
    </row>
    <row r="1281" spans="1:23" ht="19">
      <c r="A1281" s="85">
        <v>279</v>
      </c>
      <c r="B1281" s="118">
        <v>0.39666906721998063</v>
      </c>
      <c r="C1281" s="118">
        <v>0.60085814544629668</v>
      </c>
      <c r="D1281" s="118">
        <v>0.52455913280872157</v>
      </c>
      <c r="E1281" s="118">
        <v>0.90752472921193905</v>
      </c>
      <c r="F1281" s="118">
        <v>0.36433146216191137</v>
      </c>
      <c r="G1281" s="118">
        <v>0.34643722527995191</v>
      </c>
      <c r="H1281" s="118">
        <v>0.54370759475846753</v>
      </c>
      <c r="I1281" s="118">
        <v>0.69087114784513992</v>
      </c>
      <c r="J1281" s="118">
        <v>0.69339798988022472</v>
      </c>
      <c r="K1281" s="48">
        <v>0.6386129439815742</v>
      </c>
      <c r="M1281" s="41">
        <v>279</v>
      </c>
      <c r="N1281" s="118" cm="1">
        <f t="array" ref="N1281:W1281">(TRANSPOSE(MMULT(幕後結果!$AB$37:$AK$46, TRANSPOSE(N280:W280))))</f>
        <v>0.5574114511073488</v>
      </c>
      <c r="O1281" s="118">
        <v>-1.9268427544216229</v>
      </c>
      <c r="P1281" s="118">
        <v>1.548992271538582</v>
      </c>
      <c r="Q1281" s="118">
        <v>-0.3684495606698085</v>
      </c>
      <c r="R1281" s="118">
        <v>5.4203429236713507E-2</v>
      </c>
      <c r="S1281" s="118">
        <v>-0.26194574348451199</v>
      </c>
      <c r="T1281" s="118">
        <v>0.59889272113725456</v>
      </c>
      <c r="U1281" s="118">
        <v>0.39646531903810645</v>
      </c>
      <c r="V1281" s="118">
        <v>-2.1561948778515481</v>
      </c>
      <c r="W1281" s="40">
        <v>-1.6585942096808972</v>
      </c>
    </row>
    <row r="1282" spans="1:23" ht="19">
      <c r="A1282" s="85">
        <v>280</v>
      </c>
      <c r="B1282" s="118">
        <v>0.15614938290846103</v>
      </c>
      <c r="C1282" s="118">
        <v>0.82545622309279065</v>
      </c>
      <c r="D1282" s="118">
        <v>0.4107430908790064</v>
      </c>
      <c r="E1282" s="118">
        <v>0.46053573076335086</v>
      </c>
      <c r="F1282" s="118">
        <v>0.38471196471989288</v>
      </c>
      <c r="G1282" s="118">
        <v>0.63722667328261839</v>
      </c>
      <c r="H1282" s="118">
        <v>7.586269381559374E-3</v>
      </c>
      <c r="I1282" s="118">
        <v>0.95752656063713748</v>
      </c>
      <c r="J1282" s="118">
        <v>0.35316112832354807</v>
      </c>
      <c r="K1282" s="48">
        <v>0.49816991798776589</v>
      </c>
      <c r="M1282" s="41">
        <v>280</v>
      </c>
      <c r="N1282" s="118" cm="1">
        <f t="array" ref="N1282:W1282">(TRANSPOSE(MMULT(幕後結果!$AB$37:$AK$46, TRANSPOSE(N281:W281))))</f>
        <v>9.7950868230912647E-2</v>
      </c>
      <c r="O1282" s="118">
        <v>1.5847193660377814</v>
      </c>
      <c r="P1282" s="118">
        <v>1.3913481010768536</v>
      </c>
      <c r="Q1282" s="118">
        <v>-0.23315789430083722</v>
      </c>
      <c r="R1282" s="118">
        <v>-0.23985085855812438</v>
      </c>
      <c r="S1282" s="118">
        <v>-0.4478356977845534</v>
      </c>
      <c r="T1282" s="118">
        <v>-1.2279460021781821</v>
      </c>
      <c r="U1282" s="118">
        <v>-1.2144306143096824</v>
      </c>
      <c r="V1282" s="118">
        <v>0.49310563505140881</v>
      </c>
      <c r="W1282" s="40">
        <v>-0.32758370035206275</v>
      </c>
    </row>
    <row r="1283" spans="1:23" ht="19">
      <c r="A1283" s="85">
        <v>281</v>
      </c>
      <c r="B1283" s="118">
        <v>0.12122497442269697</v>
      </c>
      <c r="C1283" s="118">
        <v>0.31826572798217656</v>
      </c>
      <c r="D1283" s="118">
        <v>0.25009729930453939</v>
      </c>
      <c r="E1283" s="118">
        <v>0.59564482516225059</v>
      </c>
      <c r="F1283" s="118">
        <v>3.0785981038959243E-2</v>
      </c>
      <c r="G1283" s="118">
        <v>0.9869565793439441</v>
      </c>
      <c r="H1283" s="118">
        <v>0.15105063519659812</v>
      </c>
      <c r="I1283" s="118">
        <v>0.83900074846493333</v>
      </c>
      <c r="J1283" s="118">
        <v>0.69419092256920134</v>
      </c>
      <c r="K1283" s="48">
        <v>0.85012505176488462</v>
      </c>
      <c r="M1283" s="41">
        <v>281</v>
      </c>
      <c r="N1283" s="118" cm="1">
        <f t="array" ref="N1283:W1283">(TRANSPOSE(MMULT(幕後結果!$AB$37:$AK$46, TRANSPOSE(N282:W282))))</f>
        <v>-2.0598130169395348</v>
      </c>
      <c r="O1283" s="118">
        <v>-0.30217113491667424</v>
      </c>
      <c r="P1283" s="118">
        <v>-0.58190682343700528</v>
      </c>
      <c r="Q1283" s="118">
        <v>0.23588005478351476</v>
      </c>
      <c r="R1283" s="118">
        <v>-7.4799665709746971E-2</v>
      </c>
      <c r="S1283" s="118">
        <v>-0.54150435470413205</v>
      </c>
      <c r="T1283" s="118">
        <v>-0.23150101070691487</v>
      </c>
      <c r="U1283" s="118">
        <v>-1.8216426756257307</v>
      </c>
      <c r="V1283" s="118">
        <v>0.48404094042548984</v>
      </c>
      <c r="W1283" s="40">
        <v>-1.1981363433619818</v>
      </c>
    </row>
    <row r="1284" spans="1:23" ht="19">
      <c r="A1284" s="85">
        <v>282</v>
      </c>
      <c r="B1284" s="118">
        <v>0.24544660398482754</v>
      </c>
      <c r="C1284" s="118">
        <v>0.85095858491733756</v>
      </c>
      <c r="D1284" s="118">
        <v>6.9304243528497178E-2</v>
      </c>
      <c r="E1284" s="118">
        <v>0.51282849828296917</v>
      </c>
      <c r="F1284" s="118">
        <v>0.203368125115025</v>
      </c>
      <c r="G1284" s="118">
        <v>6.1330577728773372E-2</v>
      </c>
      <c r="H1284" s="118">
        <v>0.16268719898882789</v>
      </c>
      <c r="I1284" s="118">
        <v>0.10349374411540402</v>
      </c>
      <c r="J1284" s="118">
        <v>0.58572516526394391</v>
      </c>
      <c r="K1284" s="48">
        <v>0.59122616754514534</v>
      </c>
      <c r="M1284" s="41">
        <v>282</v>
      </c>
      <c r="N1284" s="118" cm="1">
        <f t="array" ref="N1284:W1284">(TRANSPOSE(MMULT(幕後結果!$AB$37:$AK$46, TRANSPOSE(N283:W283))))</f>
        <v>0.73569738906250481</v>
      </c>
      <c r="O1284" s="118">
        <v>-0.79496469843602002</v>
      </c>
      <c r="P1284" s="118">
        <v>-1.1113177281633697</v>
      </c>
      <c r="Q1284" s="118">
        <v>0.86869156477643061</v>
      </c>
      <c r="R1284" s="118">
        <v>-0.86967136746452289</v>
      </c>
      <c r="S1284" s="118">
        <v>0.24549441757640947</v>
      </c>
      <c r="T1284" s="118">
        <v>0.6529448431845486</v>
      </c>
      <c r="U1284" s="118">
        <v>-0.70653503898108316</v>
      </c>
      <c r="V1284" s="118">
        <v>0.82070068355737757</v>
      </c>
      <c r="W1284" s="40">
        <v>-0.37465649578508675</v>
      </c>
    </row>
    <row r="1285" spans="1:23" ht="19">
      <c r="A1285" s="85">
        <v>283</v>
      </c>
      <c r="B1285" s="118">
        <v>3.3284599274998827E-2</v>
      </c>
      <c r="C1285" s="118">
        <v>0.29890675937913502</v>
      </c>
      <c r="D1285" s="118">
        <v>0.41932055683618263</v>
      </c>
      <c r="E1285" s="118">
        <v>0.49341079701661328</v>
      </c>
      <c r="F1285" s="118">
        <v>0.56661990262910922</v>
      </c>
      <c r="G1285" s="118">
        <v>0.9963786416342022</v>
      </c>
      <c r="H1285" s="118">
        <v>0.65518991204321453</v>
      </c>
      <c r="I1285" s="118">
        <v>0.77327721581345199</v>
      </c>
      <c r="J1285" s="118">
        <v>0.55901760506980813</v>
      </c>
      <c r="K1285" s="48">
        <v>0.20517106900736626</v>
      </c>
      <c r="M1285" s="41">
        <v>283</v>
      </c>
      <c r="N1285" s="118" cm="1">
        <f t="array" ref="N1285:W1285">(TRANSPOSE(MMULT(幕後結果!$AB$37:$AK$46, TRANSPOSE(N284:W284))))</f>
        <v>0.70986481694932402</v>
      </c>
      <c r="O1285" s="118">
        <v>0.26527054793676785</v>
      </c>
      <c r="P1285" s="118">
        <v>1.0479710931210096</v>
      </c>
      <c r="Q1285" s="118">
        <v>-0.9146562013992533</v>
      </c>
      <c r="R1285" s="118">
        <v>1.2277338699428608</v>
      </c>
      <c r="S1285" s="118">
        <v>-1.1314062461479029</v>
      </c>
      <c r="T1285" s="118">
        <v>0.21474741067423964</v>
      </c>
      <c r="U1285" s="118">
        <v>0.20409067587711405</v>
      </c>
      <c r="V1285" s="118">
        <v>8.4728721510901911E-2</v>
      </c>
      <c r="W1285" s="40">
        <v>6.6306139280736698E-2</v>
      </c>
    </row>
    <row r="1286" spans="1:23" ht="19">
      <c r="A1286" s="85">
        <v>284</v>
      </c>
      <c r="B1286" s="118">
        <v>0.45434033198583257</v>
      </c>
      <c r="C1286" s="118">
        <v>0.2570563702342159</v>
      </c>
      <c r="D1286" s="118">
        <v>0.57315594101756795</v>
      </c>
      <c r="E1286" s="118">
        <v>6.6852945466210567E-2</v>
      </c>
      <c r="F1286" s="118">
        <v>0.32460620607016533</v>
      </c>
      <c r="G1286" s="118">
        <v>0.70743974084147543</v>
      </c>
      <c r="H1286" s="118">
        <v>0.81641177287423328</v>
      </c>
      <c r="I1286" s="118">
        <v>0.4256208546303053</v>
      </c>
      <c r="J1286" s="118">
        <v>0.22268226271945468</v>
      </c>
      <c r="K1286" s="48">
        <v>0.56691210827070249</v>
      </c>
      <c r="M1286" s="41">
        <v>284</v>
      </c>
      <c r="N1286" s="118" cm="1">
        <f t="array" ref="N1286:W1286">(TRANSPOSE(MMULT(幕後結果!$AB$37:$AK$46, TRANSPOSE(N285:W285))))</f>
        <v>-9.552379724585249E-4</v>
      </c>
      <c r="O1286" s="118">
        <v>0.17839599217330215</v>
      </c>
      <c r="P1286" s="118">
        <v>-1.0546644498143833</v>
      </c>
      <c r="Q1286" s="118">
        <v>0.34832044246501648</v>
      </c>
      <c r="R1286" s="118">
        <v>0.76565184398883446</v>
      </c>
      <c r="S1286" s="118">
        <v>0.83950977789304271</v>
      </c>
      <c r="T1286" s="118">
        <v>-0.66265000216810599</v>
      </c>
      <c r="U1286" s="118">
        <v>-5.1334800916588819E-2</v>
      </c>
      <c r="V1286" s="118">
        <v>-4.1030854254826693E-2</v>
      </c>
      <c r="W1286" s="40">
        <v>-1.3870779053766373</v>
      </c>
    </row>
    <row r="1287" spans="1:23" ht="19">
      <c r="A1287" s="85">
        <v>285</v>
      </c>
      <c r="B1287" s="118">
        <v>0.62755418008995245</v>
      </c>
      <c r="C1287" s="118">
        <v>0.67889115235752784</v>
      </c>
      <c r="D1287" s="118">
        <v>7.2780606509750267E-2</v>
      </c>
      <c r="E1287" s="118">
        <v>0.96312000391978247</v>
      </c>
      <c r="F1287" s="118">
        <v>0.75205659653975898</v>
      </c>
      <c r="G1287" s="118">
        <v>0.74381287874086666</v>
      </c>
      <c r="H1287" s="118">
        <v>0.39579592976010103</v>
      </c>
      <c r="I1287" s="118">
        <v>0.99933478273456289</v>
      </c>
      <c r="J1287" s="118">
        <v>0.33373703322598702</v>
      </c>
      <c r="K1287" s="48">
        <v>0.47064680604948617</v>
      </c>
      <c r="M1287" s="41">
        <v>285</v>
      </c>
      <c r="N1287" s="118" cm="1">
        <f t="array" ref="N1287:W1287">(TRANSPOSE(MMULT(幕後結果!$AB$37:$AK$46, TRANSPOSE(N286:W286))))</f>
        <v>-0.53835166399746548</v>
      </c>
      <c r="O1287" s="118">
        <v>-1.4234136694902868</v>
      </c>
      <c r="P1287" s="118">
        <v>0.17703923188762366</v>
      </c>
      <c r="Q1287" s="118">
        <v>-0.36930464158139281</v>
      </c>
      <c r="R1287" s="118">
        <v>-1.5790147796625171</v>
      </c>
      <c r="S1287" s="118">
        <v>-0.20377899307263175</v>
      </c>
      <c r="T1287" s="118">
        <v>-1.7981426312346596</v>
      </c>
      <c r="U1287" s="118">
        <v>-0.61693065843704864</v>
      </c>
      <c r="V1287" s="118">
        <v>-1.3356727308343757</v>
      </c>
      <c r="W1287" s="40">
        <v>-1.8032043250740597</v>
      </c>
    </row>
    <row r="1288" spans="1:23" ht="19">
      <c r="A1288" s="85">
        <v>286</v>
      </c>
      <c r="B1288" s="118">
        <v>1.4613208395937161E-2</v>
      </c>
      <c r="C1288" s="118">
        <v>0.50055702630889742</v>
      </c>
      <c r="D1288" s="118">
        <v>0.70415535669834384</v>
      </c>
      <c r="E1288" s="118">
        <v>0.26405677323746812</v>
      </c>
      <c r="F1288" s="118">
        <v>0.2261039440030963</v>
      </c>
      <c r="G1288" s="118">
        <v>0.2888057756721043</v>
      </c>
      <c r="H1288" s="118">
        <v>3.3783120097383046E-2</v>
      </c>
      <c r="I1288" s="118">
        <v>0.40629571415839316</v>
      </c>
      <c r="J1288" s="118">
        <v>0.68459539483122311</v>
      </c>
      <c r="K1288" s="48">
        <v>5.9783306740428754E-2</v>
      </c>
      <c r="M1288" s="41">
        <v>286</v>
      </c>
      <c r="N1288" s="118" cm="1">
        <f t="array" ref="N1288:W1288">(TRANSPOSE(MMULT(幕後結果!$AB$37:$AK$46, TRANSPOSE(N287:W287))))</f>
        <v>0.71800707399526342</v>
      </c>
      <c r="O1288" s="118">
        <v>-0.51299054521197407</v>
      </c>
      <c r="P1288" s="118">
        <v>-0.39742828791509732</v>
      </c>
      <c r="Q1288" s="118">
        <v>-0.98328513258293671</v>
      </c>
      <c r="R1288" s="118">
        <v>-0.89701594330020085</v>
      </c>
      <c r="S1288" s="118">
        <v>-0.91467096723378249</v>
      </c>
      <c r="T1288" s="118">
        <v>-1.2401986745074685</v>
      </c>
      <c r="U1288" s="118">
        <v>-0.36042543373283153</v>
      </c>
      <c r="V1288" s="118">
        <v>-1.4023009541307285</v>
      </c>
      <c r="W1288" s="40">
        <v>-0.6046446117626556</v>
      </c>
    </row>
    <row r="1289" spans="1:23" ht="19">
      <c r="A1289" s="85">
        <v>287</v>
      </c>
      <c r="B1289" s="118">
        <v>0.93377856718787267</v>
      </c>
      <c r="C1289" s="118">
        <v>0.34558794464356302</v>
      </c>
      <c r="D1289" s="118">
        <v>0.18604318259542296</v>
      </c>
      <c r="E1289" s="118">
        <v>0.63918396222421059</v>
      </c>
      <c r="F1289" s="118">
        <v>0.19741240615806377</v>
      </c>
      <c r="G1289" s="118">
        <v>0.23865171122210316</v>
      </c>
      <c r="H1289" s="118">
        <v>9.4006554522481522E-2</v>
      </c>
      <c r="I1289" s="118">
        <v>6.4038455472444911E-2</v>
      </c>
      <c r="J1289" s="118">
        <v>0.66979307998005422</v>
      </c>
      <c r="K1289" s="48">
        <v>0.98894032924123776</v>
      </c>
      <c r="M1289" s="41">
        <v>287</v>
      </c>
      <c r="N1289" s="118" cm="1">
        <f t="array" ref="N1289:W1289">(TRANSPOSE(MMULT(幕後結果!$AB$37:$AK$46, TRANSPOSE(N288:W288))))</f>
        <v>-0.27625242134778749</v>
      </c>
      <c r="O1289" s="118">
        <v>0.49931238621950741</v>
      </c>
      <c r="P1289" s="118">
        <v>0.23920769255042218</v>
      </c>
      <c r="Q1289" s="118">
        <v>0.33520035489604627</v>
      </c>
      <c r="R1289" s="118">
        <v>1.7963063133793067</v>
      </c>
      <c r="S1289" s="118">
        <v>1.367470007780196</v>
      </c>
      <c r="T1289" s="118">
        <v>-0.84770190864202133</v>
      </c>
      <c r="U1289" s="118">
        <v>-1.0494040504168429</v>
      </c>
      <c r="V1289" s="118">
        <v>0.47580131379707558</v>
      </c>
      <c r="W1289" s="40">
        <v>7.4790664921658645E-2</v>
      </c>
    </row>
    <row r="1290" spans="1:23" ht="19">
      <c r="A1290" s="85">
        <v>288</v>
      </c>
      <c r="B1290" s="118">
        <v>0.43383593298874534</v>
      </c>
      <c r="C1290" s="118">
        <v>0.2334456373356748</v>
      </c>
      <c r="D1290" s="118">
        <v>8.2242090027160319E-2</v>
      </c>
      <c r="E1290" s="118">
        <v>0.77462099952530505</v>
      </c>
      <c r="F1290" s="118">
        <v>0.7387747495338437</v>
      </c>
      <c r="G1290" s="118">
        <v>0.84780357719076171</v>
      </c>
      <c r="H1290" s="118">
        <v>0.15983847190193212</v>
      </c>
      <c r="I1290" s="118">
        <v>0.78373204120827555</v>
      </c>
      <c r="J1290" s="118">
        <v>0.94436570951803023</v>
      </c>
      <c r="K1290" s="48">
        <v>0.16617974260251778</v>
      </c>
      <c r="M1290" s="41">
        <v>288</v>
      </c>
      <c r="N1290" s="118" cm="1">
        <f t="array" ref="N1290:W1290">(TRANSPOSE(MMULT(幕後結果!$AB$37:$AK$46, TRANSPOSE(N289:W289))))</f>
        <v>0.43761928822109281</v>
      </c>
      <c r="O1290" s="118">
        <v>-0.21230172241939083</v>
      </c>
      <c r="P1290" s="118">
        <v>-0.59256135427990519</v>
      </c>
      <c r="Q1290" s="118">
        <v>-0.70269545104912767</v>
      </c>
      <c r="R1290" s="118">
        <v>-1.4747501638487779</v>
      </c>
      <c r="S1290" s="118">
        <v>-0.28675540985400627</v>
      </c>
      <c r="T1290" s="118">
        <v>-0.63507490902645292</v>
      </c>
      <c r="U1290" s="118">
        <v>-1.645921584454167</v>
      </c>
      <c r="V1290" s="118">
        <v>0.96791213738215176</v>
      </c>
      <c r="W1290" s="40">
        <v>0.28441669479150666</v>
      </c>
    </row>
    <row r="1291" spans="1:23" ht="19">
      <c r="A1291" s="85">
        <v>289</v>
      </c>
      <c r="B1291" s="118">
        <v>0.77827852628427263</v>
      </c>
      <c r="C1291" s="118">
        <v>0.60098202481792495</v>
      </c>
      <c r="D1291" s="118">
        <v>0.77013237135117274</v>
      </c>
      <c r="E1291" s="118">
        <v>0.58245553568247233</v>
      </c>
      <c r="F1291" s="118">
        <v>0.98453571012890206</v>
      </c>
      <c r="G1291" s="118">
        <v>0.22910405998952199</v>
      </c>
      <c r="H1291" s="118">
        <v>0.93970262629360746</v>
      </c>
      <c r="I1291" s="118">
        <v>0.45180471246481102</v>
      </c>
      <c r="J1291" s="118">
        <v>0.53311259541944311</v>
      </c>
      <c r="K1291" s="48">
        <v>0.44638040278748203</v>
      </c>
      <c r="M1291" s="41">
        <v>289</v>
      </c>
      <c r="N1291" s="118" cm="1">
        <f t="array" ref="N1291:W1291">(TRANSPOSE(MMULT(幕後結果!$AB$37:$AK$46, TRANSPOSE(N290:W290))))</f>
        <v>1.1472519625387956</v>
      </c>
      <c r="O1291" s="118">
        <v>1.1877247505475761</v>
      </c>
      <c r="P1291" s="118">
        <v>0.54381188380378553</v>
      </c>
      <c r="Q1291" s="118">
        <v>0.70685865259466785</v>
      </c>
      <c r="R1291" s="118">
        <v>0.94171853566308394</v>
      </c>
      <c r="S1291" s="118">
        <v>0.34347551749297284</v>
      </c>
      <c r="T1291" s="118">
        <v>0.5442738361962417</v>
      </c>
      <c r="U1291" s="118">
        <v>0.42697811131344843</v>
      </c>
      <c r="V1291" s="118">
        <v>0.47287040411776154</v>
      </c>
      <c r="W1291" s="40">
        <v>2.1244435213828301</v>
      </c>
    </row>
    <row r="1292" spans="1:23" ht="19">
      <c r="A1292" s="85">
        <v>290</v>
      </c>
      <c r="B1292" s="118">
        <v>0.45267657786312365</v>
      </c>
      <c r="C1292" s="118">
        <v>0.66794786189412481</v>
      </c>
      <c r="D1292" s="118">
        <v>0.87368575966016637</v>
      </c>
      <c r="E1292" s="118">
        <v>0.76599752568755819</v>
      </c>
      <c r="F1292" s="118">
        <v>0.33772846410230639</v>
      </c>
      <c r="G1292" s="118">
        <v>0.86877697586968461</v>
      </c>
      <c r="H1292" s="118">
        <v>0.2623079737364602</v>
      </c>
      <c r="I1292" s="118">
        <v>0.62592106506335887</v>
      </c>
      <c r="J1292" s="118">
        <v>0.73074989323094353</v>
      </c>
      <c r="K1292" s="48">
        <v>0.23697971513832283</v>
      </c>
      <c r="M1292" s="41">
        <v>290</v>
      </c>
      <c r="N1292" s="118" cm="1">
        <f t="array" ref="N1292:W1292">(TRANSPOSE(MMULT(幕後結果!$AB$37:$AK$46, TRANSPOSE(N291:W291))))</f>
        <v>0.13967473480734541</v>
      </c>
      <c r="O1292" s="118">
        <v>2.0086063627213129</v>
      </c>
      <c r="P1292" s="118">
        <v>-0.12241127865115448</v>
      </c>
      <c r="Q1292" s="118">
        <v>-1.0063597883252937</v>
      </c>
      <c r="R1292" s="118">
        <v>0.87002839212799621</v>
      </c>
      <c r="S1292" s="118">
        <v>0.84296944309754174</v>
      </c>
      <c r="T1292" s="118">
        <v>0.61528693807418655</v>
      </c>
      <c r="U1292" s="118">
        <v>-0.32615751883351074</v>
      </c>
      <c r="V1292" s="118">
        <v>-6.5441889985493495E-2</v>
      </c>
      <c r="W1292" s="40">
        <v>0.91584764805511798</v>
      </c>
    </row>
    <row r="1293" spans="1:23" ht="19">
      <c r="A1293" s="85">
        <v>291</v>
      </c>
      <c r="B1293" s="118">
        <v>0.23858385592326603</v>
      </c>
      <c r="C1293" s="118">
        <v>0.3085323992881106</v>
      </c>
      <c r="D1293" s="118">
        <v>0.41691291414690124</v>
      </c>
      <c r="E1293" s="118">
        <v>0.72115771934014128</v>
      </c>
      <c r="F1293" s="118">
        <v>0.13034784018406209</v>
      </c>
      <c r="G1293" s="118">
        <v>0.77857058865079609</v>
      </c>
      <c r="H1293" s="118">
        <v>0.7811564635937891</v>
      </c>
      <c r="I1293" s="118">
        <v>0.16378121585573391</v>
      </c>
      <c r="J1293" s="118">
        <v>0.23592341655983251</v>
      </c>
      <c r="K1293" s="48">
        <v>0.31513179631083288</v>
      </c>
      <c r="M1293" s="41">
        <v>291</v>
      </c>
      <c r="N1293" s="118" cm="1">
        <f t="array" ref="N1293:W1293">(TRANSPOSE(MMULT(幕後結果!$AB$37:$AK$46, TRANSPOSE(N292:W292))))</f>
        <v>0.79502684065741458</v>
      </c>
      <c r="O1293" s="118">
        <v>-0.42539106873761134</v>
      </c>
      <c r="P1293" s="118">
        <v>1.879877717969211</v>
      </c>
      <c r="Q1293" s="118">
        <v>0.45201506615074311</v>
      </c>
      <c r="R1293" s="118">
        <v>2.3225951741650093</v>
      </c>
      <c r="S1293" s="118">
        <v>5.1821259427233812E-2</v>
      </c>
      <c r="T1293" s="118">
        <v>1.2457712796615419</v>
      </c>
      <c r="U1293" s="118">
        <v>1.0014036638049066</v>
      </c>
      <c r="V1293" s="118">
        <v>0.82610037537808667</v>
      </c>
      <c r="W1293" s="40">
        <v>1.5519979133596906</v>
      </c>
    </row>
    <row r="1294" spans="1:23" ht="19">
      <c r="A1294" s="85">
        <v>292</v>
      </c>
      <c r="B1294" s="118">
        <v>0.4992911143331249</v>
      </c>
      <c r="C1294" s="118">
        <v>0.68187694798678522</v>
      </c>
      <c r="D1294" s="118">
        <v>5.4009022121523254E-2</v>
      </c>
      <c r="E1294" s="118">
        <v>0.40787164878550852</v>
      </c>
      <c r="F1294" s="118">
        <v>0.54408122228263545</v>
      </c>
      <c r="G1294" s="118">
        <v>0.53519340386806546</v>
      </c>
      <c r="H1294" s="118">
        <v>0.57291977499570756</v>
      </c>
      <c r="I1294" s="118">
        <v>0.42072960626785627</v>
      </c>
      <c r="J1294" s="118">
        <v>0.28309656272786432</v>
      </c>
      <c r="K1294" s="48">
        <v>0.29677116773577716</v>
      </c>
      <c r="M1294" s="41">
        <v>292</v>
      </c>
      <c r="N1294" s="118" cm="1">
        <f t="array" ref="N1294:W1294">(TRANSPOSE(MMULT(幕後結果!$AB$37:$AK$46, TRANSPOSE(N293:W293))))</f>
        <v>-0.22288305724310398</v>
      </c>
      <c r="O1294" s="118">
        <v>1.6723634100817004</v>
      </c>
      <c r="P1294" s="118">
        <v>-1.3028413117966364</v>
      </c>
      <c r="Q1294" s="118">
        <v>-0.91345989707374264</v>
      </c>
      <c r="R1294" s="118">
        <v>-0.49963804088995972</v>
      </c>
      <c r="S1294" s="118">
        <v>-1.0110538296132627</v>
      </c>
      <c r="T1294" s="118">
        <v>-0.62202691867707738</v>
      </c>
      <c r="U1294" s="118">
        <v>-0.84162567987622261</v>
      </c>
      <c r="V1294" s="118">
        <v>0.63333563912277424</v>
      </c>
      <c r="W1294" s="40">
        <v>-0.13481795668531715</v>
      </c>
    </row>
    <row r="1295" spans="1:23" ht="19">
      <c r="A1295" s="85">
        <v>293</v>
      </c>
      <c r="B1295" s="118">
        <v>0.95445573658825045</v>
      </c>
      <c r="C1295" s="118">
        <v>0.15896352910053158</v>
      </c>
      <c r="D1295" s="118">
        <v>0.39090301723073062</v>
      </c>
      <c r="E1295" s="118">
        <v>0.5720530778407138</v>
      </c>
      <c r="F1295" s="118">
        <v>0.5616033148992523</v>
      </c>
      <c r="G1295" s="118">
        <v>0.32756794433635417</v>
      </c>
      <c r="H1295" s="118">
        <v>0.19997489269877455</v>
      </c>
      <c r="I1295" s="118">
        <v>0.15041801707156432</v>
      </c>
      <c r="J1295" s="118">
        <v>0.63326050560819169</v>
      </c>
      <c r="K1295" s="48">
        <v>5.4827677964914834E-2</v>
      </c>
      <c r="M1295" s="41">
        <v>293</v>
      </c>
      <c r="N1295" s="118" cm="1">
        <f t="array" ref="N1295:W1295">(TRANSPOSE(MMULT(幕後結果!$AB$37:$AK$46, TRANSPOSE(N294:W294))))</f>
        <v>-1.1910399597289649</v>
      </c>
      <c r="O1295" s="118">
        <v>0.49356958755023261</v>
      </c>
      <c r="P1295" s="118">
        <v>-0.71559458462720971</v>
      </c>
      <c r="Q1295" s="118">
        <v>-0.13774730706437499</v>
      </c>
      <c r="R1295" s="118">
        <v>-0.93198779951051525</v>
      </c>
      <c r="S1295" s="118">
        <v>-0.63642245524199836</v>
      </c>
      <c r="T1295" s="118">
        <v>1.1639193303309221</v>
      </c>
      <c r="U1295" s="118">
        <v>0.35131495184956507</v>
      </c>
      <c r="V1295" s="118">
        <v>0.39507975397988471</v>
      </c>
      <c r="W1295" s="40">
        <v>-0.29368437626964794</v>
      </c>
    </row>
    <row r="1296" spans="1:23" ht="19">
      <c r="A1296" s="85">
        <v>294</v>
      </c>
      <c r="B1296" s="118">
        <v>8.4330319126501463E-2</v>
      </c>
      <c r="C1296" s="118">
        <v>0.20116046644779861</v>
      </c>
      <c r="D1296" s="118">
        <v>8.1137828599079587E-2</v>
      </c>
      <c r="E1296" s="118">
        <v>0.24815523742709522</v>
      </c>
      <c r="F1296" s="118">
        <v>0.12738178054577021</v>
      </c>
      <c r="G1296" s="118">
        <v>0.95412555868507032</v>
      </c>
      <c r="H1296" s="118">
        <v>0.57730874555119782</v>
      </c>
      <c r="I1296" s="118">
        <v>0.45279213321528222</v>
      </c>
      <c r="J1296" s="118">
        <v>0.61897177970425021</v>
      </c>
      <c r="K1296" s="48">
        <v>0.28458489248323504</v>
      </c>
      <c r="M1296" s="41">
        <v>294</v>
      </c>
      <c r="N1296" s="118" cm="1">
        <f t="array" ref="N1296:W1296">(TRANSPOSE(MMULT(幕後結果!$AB$37:$AK$46, TRANSPOSE(N295:W295))))</f>
        <v>1.2481585629725915</v>
      </c>
      <c r="O1296" s="118">
        <v>-1.2851579506594601</v>
      </c>
      <c r="P1296" s="118">
        <v>0.81390714401115272</v>
      </c>
      <c r="Q1296" s="118">
        <v>0.76946294291643791</v>
      </c>
      <c r="R1296" s="118">
        <v>-0.83239665000591434</v>
      </c>
      <c r="S1296" s="118">
        <v>1.4802767528330882</v>
      </c>
      <c r="T1296" s="118">
        <v>0.98665546573336127</v>
      </c>
      <c r="U1296" s="118">
        <v>5.6347415164951786E-3</v>
      </c>
      <c r="V1296" s="118">
        <v>0.50892930181301321</v>
      </c>
      <c r="W1296" s="40">
        <v>1.6807918910457538</v>
      </c>
    </row>
    <row r="1297" spans="1:23" ht="19">
      <c r="A1297" s="85">
        <v>295</v>
      </c>
      <c r="B1297" s="118">
        <v>0.73707849620996879</v>
      </c>
      <c r="C1297" s="118">
        <v>0.23201092720429495</v>
      </c>
      <c r="D1297" s="118">
        <v>0.12816100890595772</v>
      </c>
      <c r="E1297" s="118">
        <v>0.26758633023745415</v>
      </c>
      <c r="F1297" s="118">
        <v>0.50090034358827618</v>
      </c>
      <c r="G1297" s="118">
        <v>0.21430425398904873</v>
      </c>
      <c r="H1297" s="118">
        <v>0.80731660104173608</v>
      </c>
      <c r="I1297" s="118">
        <v>0.17211151433443383</v>
      </c>
      <c r="J1297" s="118">
        <v>2.3254117684811115E-2</v>
      </c>
      <c r="K1297" s="48">
        <v>0.24558567414373011</v>
      </c>
      <c r="M1297" s="41">
        <v>295</v>
      </c>
      <c r="N1297" s="118" cm="1">
        <f t="array" ref="N1297:W1297">(TRANSPOSE(MMULT(幕後結果!$AB$37:$AK$46, TRANSPOSE(N296:W296))))</f>
        <v>0.15814325184807704</v>
      </c>
      <c r="O1297" s="118">
        <v>1.3843308753427186</v>
      </c>
      <c r="P1297" s="118">
        <v>0.50718150216352331</v>
      </c>
      <c r="Q1297" s="118">
        <v>0.50586689382545447</v>
      </c>
      <c r="R1297" s="118">
        <v>1.7512270194157558</v>
      </c>
      <c r="S1297" s="118">
        <v>1.9056550208210932</v>
      </c>
      <c r="T1297" s="118">
        <v>-1.8798246578910414</v>
      </c>
      <c r="U1297" s="118">
        <v>-1.3353937538784419</v>
      </c>
      <c r="V1297" s="118">
        <v>0.38100981032351255</v>
      </c>
      <c r="W1297" s="40">
        <v>-9.9575424235890053E-2</v>
      </c>
    </row>
    <row r="1298" spans="1:23" ht="19">
      <c r="A1298" s="85">
        <v>296</v>
      </c>
      <c r="B1298" s="118">
        <v>0.10506418356552172</v>
      </c>
      <c r="C1298" s="118">
        <v>0.78121717688875703</v>
      </c>
      <c r="D1298" s="118">
        <v>0.75071530586531487</v>
      </c>
      <c r="E1298" s="118">
        <v>0.36427626838007354</v>
      </c>
      <c r="F1298" s="118">
        <v>0.91058910700605766</v>
      </c>
      <c r="G1298" s="118">
        <v>0.67803347125206326</v>
      </c>
      <c r="H1298" s="118">
        <v>0.18269459441878588</v>
      </c>
      <c r="I1298" s="118">
        <v>0.30176958552481059</v>
      </c>
      <c r="J1298" s="118">
        <v>0.75417566843699269</v>
      </c>
      <c r="K1298" s="48">
        <v>0.92936093060491487</v>
      </c>
      <c r="M1298" s="41">
        <v>296</v>
      </c>
      <c r="N1298" s="118" cm="1">
        <f t="array" ref="N1298:W1298">(TRANSPOSE(MMULT(幕後結果!$AB$37:$AK$46, TRANSPOSE(N297:W297))))</f>
        <v>0.50972824580375675</v>
      </c>
      <c r="O1298" s="118">
        <v>-0.47627166128454629</v>
      </c>
      <c r="P1298" s="118">
        <v>0.21451639895571797</v>
      </c>
      <c r="Q1298" s="118">
        <v>0.39385207057312865</v>
      </c>
      <c r="R1298" s="118">
        <v>-1.9207068122363142</v>
      </c>
      <c r="S1298" s="118">
        <v>-0.91308562469495413</v>
      </c>
      <c r="T1298" s="118">
        <v>9.012430994546905E-2</v>
      </c>
      <c r="U1298" s="118">
        <v>0.43370696218381088</v>
      </c>
      <c r="V1298" s="118">
        <v>0.48365731154676883</v>
      </c>
      <c r="W1298" s="40">
        <v>0.21957894821276613</v>
      </c>
    </row>
    <row r="1299" spans="1:23" ht="19">
      <c r="A1299" s="85">
        <v>297</v>
      </c>
      <c r="B1299" s="118">
        <v>0.31943642412022566</v>
      </c>
      <c r="C1299" s="118">
        <v>0.71098701002730147</v>
      </c>
      <c r="D1299" s="118">
        <v>0.91761735433545444</v>
      </c>
      <c r="E1299" s="118">
        <v>0.65548532333338905</v>
      </c>
      <c r="F1299" s="118">
        <v>0.61415345084674611</v>
      </c>
      <c r="G1299" s="118">
        <v>0.87618772050936333</v>
      </c>
      <c r="H1299" s="118">
        <v>0.21300171037984028</v>
      </c>
      <c r="I1299" s="118">
        <v>0.17106021688956607</v>
      </c>
      <c r="J1299" s="118">
        <v>0.82203519469702258</v>
      </c>
      <c r="K1299" s="48">
        <v>0.73027033431768196</v>
      </c>
      <c r="M1299" s="41">
        <v>297</v>
      </c>
      <c r="N1299" s="118" cm="1">
        <f t="array" ref="N1299:W1299">(TRANSPOSE(MMULT(幕後結果!$AB$37:$AK$46, TRANSPOSE(N298:W298))))</f>
        <v>-9.1443457083719135E-2</v>
      </c>
      <c r="O1299" s="118">
        <v>-0.5006237528806099</v>
      </c>
      <c r="P1299" s="118">
        <v>1.8454444309557765</v>
      </c>
      <c r="Q1299" s="118">
        <v>-0.10880607453628377</v>
      </c>
      <c r="R1299" s="118">
        <v>1.5753875967562596</v>
      </c>
      <c r="S1299" s="118">
        <v>0.47264691577546669</v>
      </c>
      <c r="T1299" s="118">
        <v>1.6425521817352629</v>
      </c>
      <c r="U1299" s="118">
        <v>-0.52065241394819639</v>
      </c>
      <c r="V1299" s="118">
        <v>-0.74937140189565032</v>
      </c>
      <c r="W1299" s="40">
        <v>0.11309888492195178</v>
      </c>
    </row>
    <row r="1300" spans="1:23" ht="19">
      <c r="A1300" s="85">
        <v>298</v>
      </c>
      <c r="B1300" s="118">
        <v>3.6322318897612726E-2</v>
      </c>
      <c r="C1300" s="118">
        <v>1.31065802859196E-2</v>
      </c>
      <c r="D1300" s="118">
        <v>0.94043982242273327</v>
      </c>
      <c r="E1300" s="118">
        <v>0.18925692779726755</v>
      </c>
      <c r="F1300" s="118">
        <v>0.55397990405574404</v>
      </c>
      <c r="G1300" s="118">
        <v>0.71668453853208081</v>
      </c>
      <c r="H1300" s="118">
        <v>0.56488525301996928</v>
      </c>
      <c r="I1300" s="118">
        <v>0.82918677063258195</v>
      </c>
      <c r="J1300" s="118">
        <v>0.98720947599523479</v>
      </c>
      <c r="K1300" s="48">
        <v>0.24531400013356675</v>
      </c>
      <c r="M1300" s="41">
        <v>298</v>
      </c>
      <c r="N1300" s="118" cm="1">
        <f t="array" ref="N1300:W1300">(TRANSPOSE(MMULT(幕後結果!$AB$37:$AK$46, TRANSPOSE(N299:W299))))</f>
        <v>-0.67444184599914458</v>
      </c>
      <c r="O1300" s="118">
        <v>0.65741175365044036</v>
      </c>
      <c r="P1300" s="118">
        <v>0.76550893168027101</v>
      </c>
      <c r="Q1300" s="118">
        <v>0.82743497750817929</v>
      </c>
      <c r="R1300" s="118">
        <v>-0.71314218862249601</v>
      </c>
      <c r="S1300" s="118">
        <v>0.74561896568731989</v>
      </c>
      <c r="T1300" s="118">
        <v>-0.29469771796819128</v>
      </c>
      <c r="U1300" s="118">
        <v>-1.1553330348489441</v>
      </c>
      <c r="V1300" s="118">
        <v>-0.37761677439001717</v>
      </c>
      <c r="W1300" s="40">
        <v>-0.3565990603939721</v>
      </c>
    </row>
    <row r="1301" spans="1:23" ht="19">
      <c r="A1301" s="85">
        <v>299</v>
      </c>
      <c r="B1301" s="118">
        <v>0.66508030822764952</v>
      </c>
      <c r="C1301" s="118">
        <v>0.52479852812930039</v>
      </c>
      <c r="D1301" s="118">
        <v>0.97761151725467643</v>
      </c>
      <c r="E1301" s="118">
        <v>0.92453059236296875</v>
      </c>
      <c r="F1301" s="118">
        <v>0.35451481468046464</v>
      </c>
      <c r="G1301" s="118">
        <v>0.63152464235783978</v>
      </c>
      <c r="H1301" s="118">
        <v>0.12048730584342504</v>
      </c>
      <c r="I1301" s="118">
        <v>0.64900359885227066</v>
      </c>
      <c r="J1301" s="118">
        <v>0.59551073222200657</v>
      </c>
      <c r="K1301" s="48">
        <v>0.33852483063074823</v>
      </c>
      <c r="M1301" s="41">
        <v>299</v>
      </c>
      <c r="N1301" s="118" cm="1">
        <f t="array" ref="N1301:W1301">(TRANSPOSE(MMULT(幕後結果!$AB$37:$AK$46, TRANSPOSE(N300:W300))))</f>
        <v>1.0242755083886748</v>
      </c>
      <c r="O1301" s="118">
        <v>-0.87923419663312941</v>
      </c>
      <c r="P1301" s="118">
        <v>-1.277747057549772</v>
      </c>
      <c r="Q1301" s="118">
        <v>-1.068186076942323</v>
      </c>
      <c r="R1301" s="118">
        <v>-0.64724380707972251</v>
      </c>
      <c r="S1301" s="118">
        <v>0.69045962888518941</v>
      </c>
      <c r="T1301" s="118">
        <v>0.53859928913477939</v>
      </c>
      <c r="U1301" s="118">
        <v>0.22917331038717209</v>
      </c>
      <c r="V1301" s="118">
        <v>-0.89242772478412435</v>
      </c>
      <c r="W1301" s="40">
        <v>-1.4304429501176608</v>
      </c>
    </row>
    <row r="1302" spans="1:23" ht="19">
      <c r="A1302" s="85">
        <v>300</v>
      </c>
      <c r="B1302" s="118">
        <v>0.5966331978113133</v>
      </c>
      <c r="C1302" s="118">
        <v>0.79400773261620006</v>
      </c>
      <c r="D1302" s="118">
        <v>1.9395768941564917E-2</v>
      </c>
      <c r="E1302" s="118">
        <v>0.92570381892241271</v>
      </c>
      <c r="F1302" s="118">
        <v>0.81459729890846044</v>
      </c>
      <c r="G1302" s="118">
        <v>0.59819166888123165</v>
      </c>
      <c r="H1302" s="118">
        <v>0.66074877134976928</v>
      </c>
      <c r="I1302" s="118">
        <v>0.98802078413777439</v>
      </c>
      <c r="J1302" s="118">
        <v>2.268123718380366E-3</v>
      </c>
      <c r="K1302" s="48">
        <v>0.36846502609666332</v>
      </c>
      <c r="M1302" s="41">
        <v>300</v>
      </c>
      <c r="N1302" s="118" cm="1">
        <f t="array" ref="N1302:W1302">(TRANSPOSE(MMULT(幕後結果!$AB$37:$AK$46, TRANSPOSE(N301:W301))))</f>
        <v>-0.27721871514299468</v>
      </c>
      <c r="O1302" s="118">
        <v>-0.82581549234258689</v>
      </c>
      <c r="P1302" s="118">
        <v>-1.6180445899687732</v>
      </c>
      <c r="Q1302" s="118">
        <v>-0.40668722923800477</v>
      </c>
      <c r="R1302" s="118">
        <v>-1.2093510498800564</v>
      </c>
      <c r="S1302" s="118">
        <v>-0.56876448593270923</v>
      </c>
      <c r="T1302" s="118">
        <v>-0.42592307341427554</v>
      </c>
      <c r="U1302" s="118">
        <v>-0.96519284151977403</v>
      </c>
      <c r="V1302" s="118">
        <v>-1.5728639734954277</v>
      </c>
      <c r="W1302" s="40">
        <v>-8.0326835013843301E-2</v>
      </c>
    </row>
    <row r="1303" spans="1:23" ht="19">
      <c r="A1303" s="85">
        <v>301</v>
      </c>
      <c r="B1303" s="118">
        <v>0.32615203165781015</v>
      </c>
      <c r="C1303" s="118">
        <v>0.37686529240948174</v>
      </c>
      <c r="D1303" s="118">
        <v>0.39814866950236261</v>
      </c>
      <c r="E1303" s="118">
        <v>0.88557136102319745</v>
      </c>
      <c r="F1303" s="118">
        <v>0.14977768725657103</v>
      </c>
      <c r="G1303" s="118">
        <v>0.97779901785830403</v>
      </c>
      <c r="H1303" s="118">
        <v>0.52634380617356147</v>
      </c>
      <c r="I1303" s="118">
        <v>0.45616804827799351</v>
      </c>
      <c r="J1303" s="118">
        <v>0.36901143511827783</v>
      </c>
      <c r="K1303" s="48">
        <v>0.39712214587673489</v>
      </c>
      <c r="M1303" s="41">
        <v>301</v>
      </c>
      <c r="N1303" s="118" cm="1">
        <f t="array" ref="N1303:W1303">(TRANSPOSE(MMULT(幕後結果!$AB$37:$AK$46, TRANSPOSE(N302:W302))))</f>
        <v>1.0011807447785817</v>
      </c>
      <c r="O1303" s="118">
        <v>-1.508793509396241</v>
      </c>
      <c r="P1303" s="118">
        <v>-1.6949473605965242</v>
      </c>
      <c r="Q1303" s="118">
        <v>0.2170601322286172</v>
      </c>
      <c r="R1303" s="118">
        <v>-1.7764756169744955</v>
      </c>
      <c r="S1303" s="118">
        <v>-0.39092784606615716</v>
      </c>
      <c r="T1303" s="118">
        <v>0.67368269735744524</v>
      </c>
      <c r="U1303" s="118">
        <v>0.77858083732103589</v>
      </c>
      <c r="V1303" s="118">
        <v>0.19218055910575571</v>
      </c>
      <c r="W1303" s="40">
        <v>-1.0201147102414487</v>
      </c>
    </row>
    <row r="1304" spans="1:23" ht="19">
      <c r="A1304" s="85">
        <v>302</v>
      </c>
      <c r="B1304" s="118">
        <v>0.18940955897257061</v>
      </c>
      <c r="C1304" s="118">
        <v>0.97379283826196117</v>
      </c>
      <c r="D1304" s="118">
        <v>0.57758565223870062</v>
      </c>
      <c r="E1304" s="118">
        <v>0.87330223340581448</v>
      </c>
      <c r="F1304" s="118">
        <v>0.53185589355074914</v>
      </c>
      <c r="G1304" s="118">
        <v>0.76367246055711502</v>
      </c>
      <c r="H1304" s="118">
        <v>0.6914081597324202</v>
      </c>
      <c r="I1304" s="118">
        <v>0.92578897983694408</v>
      </c>
      <c r="J1304" s="118">
        <v>0.8810525868026331</v>
      </c>
      <c r="K1304" s="48">
        <v>0.5146609244282041</v>
      </c>
      <c r="M1304" s="41">
        <v>302</v>
      </c>
      <c r="N1304" s="118" cm="1">
        <f t="array" ref="N1304:W1304">(TRANSPOSE(MMULT(幕後結果!$AB$37:$AK$46, TRANSPOSE(N303:W303))))</f>
        <v>-0.99821059779733035</v>
      </c>
      <c r="O1304" s="118">
        <v>0.74976078835467319</v>
      </c>
      <c r="P1304" s="118">
        <v>6.2260753393772433E-2</v>
      </c>
      <c r="Q1304" s="118">
        <v>7.0385824119512441E-2</v>
      </c>
      <c r="R1304" s="118">
        <v>0.75585485763344262</v>
      </c>
      <c r="S1304" s="118">
        <v>0.45195373047937887</v>
      </c>
      <c r="T1304" s="118">
        <v>-0.37273011442041515</v>
      </c>
      <c r="U1304" s="118">
        <v>-2.1636518912175813</v>
      </c>
      <c r="V1304" s="118">
        <v>-0.88888567991207013</v>
      </c>
      <c r="W1304" s="40">
        <v>-0.49283595806088382</v>
      </c>
    </row>
    <row r="1305" spans="1:23" ht="19">
      <c r="A1305" s="85">
        <v>303</v>
      </c>
      <c r="B1305" s="118">
        <v>0.20591769113829539</v>
      </c>
      <c r="C1305" s="118">
        <v>0.43390451746654568</v>
      </c>
      <c r="D1305" s="118">
        <v>0.49195560508714342</v>
      </c>
      <c r="E1305" s="118">
        <v>0.57622301216595218</v>
      </c>
      <c r="F1305" s="118">
        <v>0.25948986630622328</v>
      </c>
      <c r="G1305" s="118">
        <v>0.50278946811944314</v>
      </c>
      <c r="H1305" s="118">
        <v>0.27074331807960261</v>
      </c>
      <c r="I1305" s="118">
        <v>0.94207824771042081</v>
      </c>
      <c r="J1305" s="118">
        <v>0.75327626292466476</v>
      </c>
      <c r="K1305" s="48">
        <v>0.44671112039995964</v>
      </c>
      <c r="M1305" s="41">
        <v>303</v>
      </c>
      <c r="N1305" s="118" cm="1">
        <f t="array" ref="N1305:W1305">(TRANSPOSE(MMULT(幕後結果!$AB$37:$AK$46, TRANSPOSE(N304:W304))))</f>
        <v>0.18720253615288865</v>
      </c>
      <c r="O1305" s="118">
        <v>1.8114587691405615</v>
      </c>
      <c r="P1305" s="118">
        <v>1.24821779214606</v>
      </c>
      <c r="Q1305" s="118">
        <v>1.2813862299663941</v>
      </c>
      <c r="R1305" s="118">
        <v>0.36161379409104422</v>
      </c>
      <c r="S1305" s="118">
        <v>1.2722690518435118</v>
      </c>
      <c r="T1305" s="118">
        <v>1.0113071070971165</v>
      </c>
      <c r="U1305" s="118">
        <v>0.49925341201909545</v>
      </c>
      <c r="V1305" s="118">
        <v>1.6119636241514381</v>
      </c>
      <c r="W1305" s="40">
        <v>0.9330168671001936</v>
      </c>
    </row>
    <row r="1306" spans="1:23" ht="19">
      <c r="A1306" s="85">
        <v>304</v>
      </c>
      <c r="B1306" s="118">
        <v>0.64273228506671631</v>
      </c>
      <c r="C1306" s="118">
        <v>0.12452219939890763</v>
      </c>
      <c r="D1306" s="118">
        <v>0.53639794672709096</v>
      </c>
      <c r="E1306" s="118">
        <v>0.36201974340991239</v>
      </c>
      <c r="F1306" s="118">
        <v>6.7827971727275393E-2</v>
      </c>
      <c r="G1306" s="118">
        <v>0.98851427824294102</v>
      </c>
      <c r="H1306" s="118">
        <v>0.12797201615843101</v>
      </c>
      <c r="I1306" s="118">
        <v>0.82393359721919501</v>
      </c>
      <c r="J1306" s="118">
        <v>0.7619889287165269</v>
      </c>
      <c r="K1306" s="48">
        <v>0.63721480107434947</v>
      </c>
      <c r="M1306" s="41">
        <v>304</v>
      </c>
      <c r="N1306" s="118" cm="1">
        <f t="array" ref="N1306:W1306">(TRANSPOSE(MMULT(幕後結果!$AB$37:$AK$46, TRANSPOSE(N305:W305))))</f>
        <v>-0.2798598178271568</v>
      </c>
      <c r="O1306" s="118">
        <v>-1.1894236895725876</v>
      </c>
      <c r="P1306" s="118">
        <v>-0.13828110214191922</v>
      </c>
      <c r="Q1306" s="118">
        <v>0.38136564229994857</v>
      </c>
      <c r="R1306" s="118">
        <v>-0.74024960706747567</v>
      </c>
      <c r="S1306" s="118">
        <v>-7.2518286756911438E-2</v>
      </c>
      <c r="T1306" s="118">
        <v>-1.084549312756268</v>
      </c>
      <c r="U1306" s="118">
        <v>0.41210205261352512</v>
      </c>
      <c r="V1306" s="118">
        <v>-1.0259614284624134</v>
      </c>
      <c r="W1306" s="40">
        <v>-1.4380971307715742</v>
      </c>
    </row>
    <row r="1307" spans="1:23" ht="19">
      <c r="A1307" s="85">
        <v>305</v>
      </c>
      <c r="B1307" s="118">
        <v>5.0303937035219404E-2</v>
      </c>
      <c r="C1307" s="118">
        <v>0.54896767584348649</v>
      </c>
      <c r="D1307" s="118">
        <v>0.39422632360125376</v>
      </c>
      <c r="E1307" s="118">
        <v>0.67242598771652307</v>
      </c>
      <c r="F1307" s="118">
        <v>0.80922679140010212</v>
      </c>
      <c r="G1307" s="118">
        <v>0.14497123061528949</v>
      </c>
      <c r="H1307" s="118">
        <v>0.43008150404214751</v>
      </c>
      <c r="I1307" s="118">
        <v>0.942392893945738</v>
      </c>
      <c r="J1307" s="118">
        <v>0.34816932712201121</v>
      </c>
      <c r="K1307" s="48">
        <v>0.17213289505913032</v>
      </c>
      <c r="M1307" s="41">
        <v>305</v>
      </c>
      <c r="N1307" s="118" cm="1">
        <f t="array" ref="N1307:W1307">(TRANSPOSE(MMULT(幕後結果!$AB$37:$AK$46, TRANSPOSE(N306:W306))))</f>
        <v>0.9488398868170248</v>
      </c>
      <c r="O1307" s="118">
        <v>-0.32054805228820438</v>
      </c>
      <c r="P1307" s="118">
        <v>0.97270926274565273</v>
      </c>
      <c r="Q1307" s="118">
        <v>-0.46089955237246272</v>
      </c>
      <c r="R1307" s="118">
        <v>-1.0117201836116578</v>
      </c>
      <c r="S1307" s="118">
        <v>0.89370305522583271</v>
      </c>
      <c r="T1307" s="118">
        <v>0.10547168678226036</v>
      </c>
      <c r="U1307" s="118">
        <v>-0.2616085114786858</v>
      </c>
      <c r="V1307" s="118">
        <v>-0.17216652839533791</v>
      </c>
      <c r="W1307" s="40">
        <v>0.91931125479089348</v>
      </c>
    </row>
    <row r="1308" spans="1:23" ht="19">
      <c r="A1308" s="85">
        <v>306</v>
      </c>
      <c r="B1308" s="118">
        <v>1.9654547492329533E-2</v>
      </c>
      <c r="C1308" s="118">
        <v>0.34980653569328224</v>
      </c>
      <c r="D1308" s="118">
        <v>0.46027862126082497</v>
      </c>
      <c r="E1308" s="118">
        <v>0.7270006823039028</v>
      </c>
      <c r="F1308" s="118">
        <v>0.62786915341003091</v>
      </c>
      <c r="G1308" s="118">
        <v>0.8522266764342632</v>
      </c>
      <c r="H1308" s="118">
        <v>0.94654788085595465</v>
      </c>
      <c r="I1308" s="118">
        <v>0.24929547066012003</v>
      </c>
      <c r="J1308" s="118">
        <v>0.67550742462910107</v>
      </c>
      <c r="K1308" s="48">
        <v>4.8202326570836895E-2</v>
      </c>
      <c r="M1308" s="41">
        <v>306</v>
      </c>
      <c r="N1308" s="118" cm="1">
        <f t="array" ref="N1308:W1308">(TRANSPOSE(MMULT(幕後結果!$AB$37:$AK$46, TRANSPOSE(N307:W307))))</f>
        <v>-1.7542569791315994</v>
      </c>
      <c r="O1308" s="118">
        <v>-0.3965858105725043</v>
      </c>
      <c r="P1308" s="118">
        <v>-0.74712625770384355</v>
      </c>
      <c r="Q1308" s="118">
        <v>-1.5508413985650882</v>
      </c>
      <c r="R1308" s="118">
        <v>-2.3531930395697862</v>
      </c>
      <c r="S1308" s="118">
        <v>-1.0496644996352709</v>
      </c>
      <c r="T1308" s="118">
        <v>-0.6830717750419143</v>
      </c>
      <c r="U1308" s="118">
        <v>-1.8134129697746255</v>
      </c>
      <c r="V1308" s="118">
        <v>-1.4447373061800761</v>
      </c>
      <c r="W1308" s="40">
        <v>-0.54826038185185766</v>
      </c>
    </row>
    <row r="1309" spans="1:23" ht="19">
      <c r="A1309" s="85">
        <v>307</v>
      </c>
      <c r="B1309" s="118">
        <v>0.71648961932544242</v>
      </c>
      <c r="C1309" s="118">
        <v>0.47125128643622727</v>
      </c>
      <c r="D1309" s="118">
        <v>0.55367687736057536</v>
      </c>
      <c r="E1309" s="118">
        <v>0.90405298670187784</v>
      </c>
      <c r="F1309" s="118">
        <v>0.32819335421390483</v>
      </c>
      <c r="G1309" s="118">
        <v>0.12264217116046261</v>
      </c>
      <c r="H1309" s="118">
        <v>0.79617472963518643</v>
      </c>
      <c r="I1309" s="118">
        <v>0.71210033758863767</v>
      </c>
      <c r="J1309" s="118">
        <v>0.40417439596198701</v>
      </c>
      <c r="K1309" s="48">
        <v>0.21053457937412201</v>
      </c>
      <c r="M1309" s="41">
        <v>307</v>
      </c>
      <c r="N1309" s="118" cm="1">
        <f t="array" ref="N1309:W1309">(TRANSPOSE(MMULT(幕後結果!$AB$37:$AK$46, TRANSPOSE(N308:W308))))</f>
        <v>0.24363208778459322</v>
      </c>
      <c r="O1309" s="118">
        <v>1.5776888265230333</v>
      </c>
      <c r="P1309" s="118">
        <v>-1.5962024275041693</v>
      </c>
      <c r="Q1309" s="118">
        <v>-0.74425503517487845</v>
      </c>
      <c r="R1309" s="118">
        <v>0.96952410618325846</v>
      </c>
      <c r="S1309" s="118">
        <v>-0.39667140454367722</v>
      </c>
      <c r="T1309" s="118">
        <v>0.49490788276442599</v>
      </c>
      <c r="U1309" s="118">
        <v>0.37378197684537501</v>
      </c>
      <c r="V1309" s="118">
        <v>0.83756110485089719</v>
      </c>
      <c r="W1309" s="40">
        <v>2.008080222406321</v>
      </c>
    </row>
    <row r="1310" spans="1:23" ht="19">
      <c r="A1310" s="85">
        <v>308</v>
      </c>
      <c r="B1310" s="118">
        <v>0.46225629507595456</v>
      </c>
      <c r="C1310" s="118">
        <v>3.2839415373004055E-2</v>
      </c>
      <c r="D1310" s="118">
        <v>0.14126333361731702</v>
      </c>
      <c r="E1310" s="118">
        <v>0.12198286158132965</v>
      </c>
      <c r="F1310" s="118">
        <v>0.97666501152999374</v>
      </c>
      <c r="G1310" s="118">
        <v>0.27885499355579402</v>
      </c>
      <c r="H1310" s="118">
        <v>0.14226040182542055</v>
      </c>
      <c r="I1310" s="118">
        <v>0.31454485693674283</v>
      </c>
      <c r="J1310" s="118">
        <v>0.82783971644568788</v>
      </c>
      <c r="K1310" s="48">
        <v>0.58297982695096562</v>
      </c>
      <c r="M1310" s="41">
        <v>308</v>
      </c>
      <c r="N1310" s="118" cm="1">
        <f t="array" ref="N1310:W1310">(TRANSPOSE(MMULT(幕後結果!$AB$37:$AK$46, TRANSPOSE(N309:W309))))</f>
        <v>-1.2950161809353922</v>
      </c>
      <c r="O1310" s="118">
        <v>0.6660964390136529</v>
      </c>
      <c r="P1310" s="118">
        <v>-0.37718632891145543</v>
      </c>
      <c r="Q1310" s="118">
        <v>-0.72201605793734058</v>
      </c>
      <c r="R1310" s="118">
        <v>1.0230656413381147</v>
      </c>
      <c r="S1310" s="118">
        <v>-1.6553781188105576</v>
      </c>
      <c r="T1310" s="118">
        <v>0.37641856293857484</v>
      </c>
      <c r="U1310" s="118">
        <v>0.46224280439454485</v>
      </c>
      <c r="V1310" s="118">
        <v>0.57059221591976317</v>
      </c>
      <c r="W1310" s="40">
        <v>0.8551279835947766</v>
      </c>
    </row>
    <row r="1311" spans="1:23" ht="19">
      <c r="A1311" s="85">
        <v>309</v>
      </c>
      <c r="B1311" s="118">
        <v>0.12142238585058052</v>
      </c>
      <c r="C1311" s="118">
        <v>0.33660446886936102</v>
      </c>
      <c r="D1311" s="118">
        <v>0.53546882487832481</v>
      </c>
      <c r="E1311" s="118">
        <v>0.68572026451050117</v>
      </c>
      <c r="F1311" s="118">
        <v>0.24086181068155277</v>
      </c>
      <c r="G1311" s="118">
        <v>0.69548820108412346</v>
      </c>
      <c r="H1311" s="118">
        <v>0.14294174934064818</v>
      </c>
      <c r="I1311" s="118">
        <v>0.99843440612071421</v>
      </c>
      <c r="J1311" s="118">
        <v>0.85947012544584678</v>
      </c>
      <c r="K1311" s="48">
        <v>0.82936447416846493</v>
      </c>
      <c r="M1311" s="41">
        <v>309</v>
      </c>
      <c r="N1311" s="118" cm="1">
        <f t="array" ref="N1311:W1311">(TRANSPOSE(MMULT(幕後結果!$AB$37:$AK$46, TRANSPOSE(N310:W310))))</f>
        <v>2.2396901995185057</v>
      </c>
      <c r="O1311" s="118">
        <v>0.24520800740566864</v>
      </c>
      <c r="P1311" s="118">
        <v>-0.13666547088327952</v>
      </c>
      <c r="Q1311" s="118">
        <v>1.2641086914909958</v>
      </c>
      <c r="R1311" s="118">
        <v>-0.912778947878503</v>
      </c>
      <c r="S1311" s="118">
        <v>0.16685071033306809</v>
      </c>
      <c r="T1311" s="118">
        <v>1.2747023740130963</v>
      </c>
      <c r="U1311" s="118">
        <v>3.0125087999089115</v>
      </c>
      <c r="V1311" s="118">
        <v>1.2736092492728692</v>
      </c>
      <c r="W1311" s="40">
        <v>0.76309936224660901</v>
      </c>
    </row>
    <row r="1312" spans="1:23" ht="19">
      <c r="A1312" s="85">
        <v>310</v>
      </c>
      <c r="B1312" s="118">
        <v>0.10628996967171145</v>
      </c>
      <c r="C1312" s="118">
        <v>2.4756500813431614E-2</v>
      </c>
      <c r="D1312" s="118">
        <v>0.72625213131980204</v>
      </c>
      <c r="E1312" s="118">
        <v>0.98275526882658615</v>
      </c>
      <c r="F1312" s="118">
        <v>0.96987142559050854</v>
      </c>
      <c r="G1312" s="118">
        <v>0.92207493497153981</v>
      </c>
      <c r="H1312" s="118">
        <v>0.69978537893769777</v>
      </c>
      <c r="I1312" s="118">
        <v>0.25882232278568518</v>
      </c>
      <c r="J1312" s="118">
        <v>0.6745189471905888</v>
      </c>
      <c r="K1312" s="48">
        <v>0.22672653597397074</v>
      </c>
      <c r="M1312" s="41">
        <v>310</v>
      </c>
      <c r="N1312" s="118" cm="1">
        <f t="array" ref="N1312:W1312">(TRANSPOSE(MMULT(幕後結果!$AB$37:$AK$46, TRANSPOSE(N311:W311))))</f>
        <v>1.2165913548006257</v>
      </c>
      <c r="O1312" s="118">
        <v>-1.9251802417763517</v>
      </c>
      <c r="P1312" s="118">
        <v>-0.64250804314009002</v>
      </c>
      <c r="Q1312" s="118">
        <v>0.95321433208183359</v>
      </c>
      <c r="R1312" s="118">
        <v>-0.19795802754821779</v>
      </c>
      <c r="S1312" s="118">
        <v>0.126447221640761</v>
      </c>
      <c r="T1312" s="118">
        <v>0.90435915636248909</v>
      </c>
      <c r="U1312" s="118">
        <v>1.1461816788848229</v>
      </c>
      <c r="V1312" s="118">
        <v>-0.54876101921610987</v>
      </c>
      <c r="W1312" s="40">
        <v>-4.6103665853523962E-2</v>
      </c>
    </row>
    <row r="1313" spans="1:23" ht="19">
      <c r="A1313" s="85">
        <v>311</v>
      </c>
      <c r="B1313" s="118">
        <v>0.86789878344052607</v>
      </c>
      <c r="C1313" s="118">
        <v>8.9117986546504158E-2</v>
      </c>
      <c r="D1313" s="118">
        <v>0.77384506522006014</v>
      </c>
      <c r="E1313" s="118">
        <v>0.47332706792472901</v>
      </c>
      <c r="F1313" s="118">
        <v>0.48344629827546193</v>
      </c>
      <c r="G1313" s="118">
        <v>0.511969339828652</v>
      </c>
      <c r="H1313" s="118">
        <v>0.24897206241939118</v>
      </c>
      <c r="I1313" s="118">
        <v>0.45376491812860364</v>
      </c>
      <c r="J1313" s="118">
        <v>0.8762599749698341</v>
      </c>
      <c r="K1313" s="48">
        <v>0.77949402236757037</v>
      </c>
      <c r="M1313" s="41">
        <v>311</v>
      </c>
      <c r="N1313" s="118" cm="1">
        <f t="array" ref="N1313:W1313">(TRANSPOSE(MMULT(幕後結果!$AB$37:$AK$46, TRANSPOSE(N312:W312))))</f>
        <v>0.74383527516555059</v>
      </c>
      <c r="O1313" s="118">
        <v>0.18946236905244185</v>
      </c>
      <c r="P1313" s="118">
        <v>-1.0693620968139834</v>
      </c>
      <c r="Q1313" s="118">
        <v>-0.29350829962407832</v>
      </c>
      <c r="R1313" s="118">
        <v>-0.79717857886317045</v>
      </c>
      <c r="S1313" s="118">
        <v>7.2093778243118009E-2</v>
      </c>
      <c r="T1313" s="118">
        <v>-0.44969565874454265</v>
      </c>
      <c r="U1313" s="118">
        <v>-5.6099689816083348E-2</v>
      </c>
      <c r="V1313" s="118">
        <v>0.43818749259840889</v>
      </c>
      <c r="W1313" s="40">
        <v>-5.775984027633968E-2</v>
      </c>
    </row>
    <row r="1314" spans="1:23" ht="19">
      <c r="A1314" s="85">
        <v>312</v>
      </c>
      <c r="B1314" s="118">
        <v>0.54059179740127039</v>
      </c>
      <c r="C1314" s="118">
        <v>0.40250958592619979</v>
      </c>
      <c r="D1314" s="118">
        <v>5.3067077184787204E-2</v>
      </c>
      <c r="E1314" s="118">
        <v>0.1513271541786998</v>
      </c>
      <c r="F1314" s="118">
        <v>2.7537594303424839E-2</v>
      </c>
      <c r="G1314" s="118">
        <v>0.82099668724326058</v>
      </c>
      <c r="H1314" s="118">
        <v>0.85226483396571906</v>
      </c>
      <c r="I1314" s="118">
        <v>0.74789131802637887</v>
      </c>
      <c r="J1314" s="118">
        <v>0.80244150461460917</v>
      </c>
      <c r="K1314" s="48">
        <v>0.34957833329477483</v>
      </c>
      <c r="M1314" s="41">
        <v>312</v>
      </c>
      <c r="N1314" s="118" cm="1">
        <f t="array" ref="N1314:W1314">(TRANSPOSE(MMULT(幕後結果!$AB$37:$AK$46, TRANSPOSE(N313:W313))))</f>
        <v>-0.96628679571777154</v>
      </c>
      <c r="O1314" s="118">
        <v>0.3275845473219392</v>
      </c>
      <c r="P1314" s="118">
        <v>0.21031481666741025</v>
      </c>
      <c r="Q1314" s="118">
        <v>1.3010928671067399</v>
      </c>
      <c r="R1314" s="118">
        <v>-6.7049303069997901E-2</v>
      </c>
      <c r="S1314" s="118">
        <v>1.1631837636695759</v>
      </c>
      <c r="T1314" s="118">
        <v>-8.7828890089612754E-2</v>
      </c>
      <c r="U1314" s="118">
        <v>0.2674523039961606</v>
      </c>
      <c r="V1314" s="118">
        <v>0.39472617251863407</v>
      </c>
      <c r="W1314" s="40">
        <v>3.2657935493047366E-2</v>
      </c>
    </row>
    <row r="1315" spans="1:23" ht="19">
      <c r="A1315" s="85">
        <v>313</v>
      </c>
      <c r="B1315" s="118">
        <v>0.3638343933116599</v>
      </c>
      <c r="C1315" s="118">
        <v>0.46401206891560909</v>
      </c>
      <c r="D1315" s="118">
        <v>0.72419310175137874</v>
      </c>
      <c r="E1315" s="118">
        <v>0.4796293556694633</v>
      </c>
      <c r="F1315" s="118">
        <v>8.3593013709101216E-2</v>
      </c>
      <c r="G1315" s="118">
        <v>0.3541356834258611</v>
      </c>
      <c r="H1315" s="118">
        <v>0.8769321295179493</v>
      </c>
      <c r="I1315" s="118">
        <v>0.73166107401597347</v>
      </c>
      <c r="J1315" s="118">
        <v>0.57895856614607566</v>
      </c>
      <c r="K1315" s="48">
        <v>0.73213005662964781</v>
      </c>
      <c r="M1315" s="41">
        <v>313</v>
      </c>
      <c r="N1315" s="118" cm="1">
        <f t="array" ref="N1315:W1315">(TRANSPOSE(MMULT(幕後結果!$AB$37:$AK$46, TRANSPOSE(N314:W314))))</f>
        <v>-9.8257379233386663E-2</v>
      </c>
      <c r="O1315" s="118">
        <v>0.21685652996085761</v>
      </c>
      <c r="P1315" s="118">
        <v>6.571155422807913E-2</v>
      </c>
      <c r="Q1315" s="118">
        <v>-0.29219293714028155</v>
      </c>
      <c r="R1315" s="118">
        <v>-0.64306635945816426</v>
      </c>
      <c r="S1315" s="118">
        <v>-0.25292032810556297</v>
      </c>
      <c r="T1315" s="118">
        <v>1.6521818816213343</v>
      </c>
      <c r="U1315" s="118">
        <v>0.61721855402382519</v>
      </c>
      <c r="V1315" s="118">
        <v>0.93798591670888798</v>
      </c>
      <c r="W1315" s="40">
        <v>0.56804347364922159</v>
      </c>
    </row>
    <row r="1316" spans="1:23" ht="19">
      <c r="A1316" s="85">
        <v>314</v>
      </c>
      <c r="B1316" s="118">
        <v>0.19654637149655296</v>
      </c>
      <c r="C1316" s="118">
        <v>0.18765601523639952</v>
      </c>
      <c r="D1316" s="118">
        <v>0.65569136092930647</v>
      </c>
      <c r="E1316" s="118">
        <v>0.10559364429540041</v>
      </c>
      <c r="F1316" s="118">
        <v>0.65048962884501216</v>
      </c>
      <c r="G1316" s="118">
        <v>0.26487189911948827</v>
      </c>
      <c r="H1316" s="118">
        <v>4.8387963225359432E-2</v>
      </c>
      <c r="I1316" s="118">
        <v>0.49527596576205624</v>
      </c>
      <c r="J1316" s="118">
        <v>0.2670369920118385</v>
      </c>
      <c r="K1316" s="48">
        <v>0.57490101332128063</v>
      </c>
      <c r="M1316" s="41">
        <v>314</v>
      </c>
      <c r="N1316" s="118" cm="1">
        <f t="array" ref="N1316:W1316">(TRANSPOSE(MMULT(幕後結果!$AB$37:$AK$46, TRANSPOSE(N315:W315))))</f>
        <v>0.44296731246215976</v>
      </c>
      <c r="O1316" s="118">
        <v>-0.56543255995455943</v>
      </c>
      <c r="P1316" s="118">
        <v>-2.2870936954361447</v>
      </c>
      <c r="Q1316" s="118">
        <v>-0.21070037735209868</v>
      </c>
      <c r="R1316" s="118">
        <v>0.14602363963582426</v>
      </c>
      <c r="S1316" s="118">
        <v>1.2091421562576359</v>
      </c>
      <c r="T1316" s="118">
        <v>1.0310501257972138</v>
      </c>
      <c r="U1316" s="118">
        <v>0.62635960287627879</v>
      </c>
      <c r="V1316" s="118">
        <v>1.3543997936263819</v>
      </c>
      <c r="W1316" s="40">
        <v>0.43407053825042563</v>
      </c>
    </row>
    <row r="1317" spans="1:23" ht="19">
      <c r="A1317" s="85">
        <v>315</v>
      </c>
      <c r="B1317" s="118">
        <v>0.19385214822406582</v>
      </c>
      <c r="C1317" s="118">
        <v>0.29404111788601694</v>
      </c>
      <c r="D1317" s="118">
        <v>0.8766828062849481</v>
      </c>
      <c r="E1317" s="118">
        <v>0.4995099733464603</v>
      </c>
      <c r="F1317" s="118">
        <v>0.29531976117611158</v>
      </c>
      <c r="G1317" s="118">
        <v>0.92427873478752121</v>
      </c>
      <c r="H1317" s="118">
        <v>0.26060075130616633</v>
      </c>
      <c r="I1317" s="118">
        <v>0.62056506632454278</v>
      </c>
      <c r="J1317" s="118">
        <v>0.4554269719200057</v>
      </c>
      <c r="K1317" s="48">
        <v>0.88006268631807982</v>
      </c>
      <c r="M1317" s="41">
        <v>315</v>
      </c>
      <c r="N1317" s="118" cm="1">
        <f t="array" ref="N1317:W1317">(TRANSPOSE(MMULT(幕後結果!$AB$37:$AK$46, TRANSPOSE(N316:W316))))</f>
        <v>-9.1990581058042822E-2</v>
      </c>
      <c r="O1317" s="118">
        <v>-0.36871446511828981</v>
      </c>
      <c r="P1317" s="118">
        <v>-2.280729265519744</v>
      </c>
      <c r="Q1317" s="118">
        <v>0.4982695865785377</v>
      </c>
      <c r="R1317" s="118">
        <v>-1.240838719958673</v>
      </c>
      <c r="S1317" s="118">
        <v>0.62453318213202236</v>
      </c>
      <c r="T1317" s="118">
        <v>-0.96493511566691148</v>
      </c>
      <c r="U1317" s="118">
        <v>-0.79655959956874267</v>
      </c>
      <c r="V1317" s="118">
        <v>-0.25482081856014521</v>
      </c>
      <c r="W1317" s="40">
        <v>0.67994927852403819</v>
      </c>
    </row>
    <row r="1318" spans="1:23" ht="19">
      <c r="A1318" s="85">
        <v>316</v>
      </c>
      <c r="B1318" s="118">
        <v>0.15752911965331551</v>
      </c>
      <c r="C1318" s="118">
        <v>7.6196865862375507E-2</v>
      </c>
      <c r="D1318" s="118">
        <v>0.20734054973733929</v>
      </c>
      <c r="E1318" s="118">
        <v>2.4105411975819058E-2</v>
      </c>
      <c r="F1318" s="118">
        <v>0.29563904024296739</v>
      </c>
      <c r="G1318" s="118">
        <v>0.16874769663172384</v>
      </c>
      <c r="H1318" s="118">
        <v>0.57277553129986436</v>
      </c>
      <c r="I1318" s="118">
        <v>0.44512188080800374</v>
      </c>
      <c r="J1318" s="118">
        <v>0.2306706530724294</v>
      </c>
      <c r="K1318" s="48">
        <v>0.62948910175020467</v>
      </c>
      <c r="M1318" s="41">
        <v>316</v>
      </c>
      <c r="N1318" s="118" cm="1">
        <f t="array" ref="N1318:W1318">(TRANSPOSE(MMULT(幕後結果!$AB$37:$AK$46, TRANSPOSE(N317:W317))))</f>
        <v>-2.1047319879243918</v>
      </c>
      <c r="O1318" s="118">
        <v>0.74889780946408757</v>
      </c>
      <c r="P1318" s="118">
        <v>0.32836822982039238</v>
      </c>
      <c r="Q1318" s="118">
        <v>0.99496209609762121</v>
      </c>
      <c r="R1318" s="118">
        <v>6.3582074229434016E-2</v>
      </c>
      <c r="S1318" s="118">
        <v>0.60106721785930461</v>
      </c>
      <c r="T1318" s="118">
        <v>-0.30567238375078903</v>
      </c>
      <c r="U1318" s="118">
        <v>-0.8922280202586117</v>
      </c>
      <c r="V1318" s="118">
        <v>-9.6759563497189026E-3</v>
      </c>
      <c r="W1318" s="40">
        <v>-1.0669261715735678</v>
      </c>
    </row>
    <row r="1319" spans="1:23" ht="19">
      <c r="A1319" s="85">
        <v>317</v>
      </c>
      <c r="B1319" s="118">
        <v>0.13821587000161251</v>
      </c>
      <c r="C1319" s="118">
        <v>0.70377209652521433</v>
      </c>
      <c r="D1319" s="118">
        <v>0.45554483279079316</v>
      </c>
      <c r="E1319" s="118">
        <v>0.3639916078965495</v>
      </c>
      <c r="F1319" s="118">
        <v>0.29293830605394877</v>
      </c>
      <c r="G1319" s="118">
        <v>0.9854655059737556</v>
      </c>
      <c r="H1319" s="118">
        <v>0.44760697161074514</v>
      </c>
      <c r="I1319" s="118">
        <v>1.2442971913596557E-2</v>
      </c>
      <c r="J1319" s="118">
        <v>0.46962391633563261</v>
      </c>
      <c r="K1319" s="48">
        <v>0.14274454104066825</v>
      </c>
      <c r="M1319" s="41">
        <v>317</v>
      </c>
      <c r="N1319" s="118" cm="1">
        <f t="array" ref="N1319:W1319">(TRANSPOSE(MMULT(幕後結果!$AB$37:$AK$46, TRANSPOSE(N318:W318))))</f>
        <v>0.85391346699751602</v>
      </c>
      <c r="O1319" s="118">
        <v>7.6926724180053099E-2</v>
      </c>
      <c r="P1319" s="118">
        <v>-0.78109125181190375</v>
      </c>
      <c r="Q1319" s="118">
        <v>-0.96305859479631506</v>
      </c>
      <c r="R1319" s="118">
        <v>-0.25080011255129625</v>
      </c>
      <c r="S1319" s="118">
        <v>-0.46077041107011918</v>
      </c>
      <c r="T1319" s="118">
        <v>0.82695629454103903</v>
      </c>
      <c r="U1319" s="118">
        <v>0.13289278923816686</v>
      </c>
      <c r="V1319" s="118">
        <v>1.3382358100507907</v>
      </c>
      <c r="W1319" s="40">
        <v>0.83276883960577475</v>
      </c>
    </row>
    <row r="1320" spans="1:23" ht="19">
      <c r="A1320" s="85">
        <v>318</v>
      </c>
      <c r="B1320" s="118">
        <v>0.29563151068132121</v>
      </c>
      <c r="C1320" s="118">
        <v>0.2839044331826861</v>
      </c>
      <c r="D1320" s="118">
        <v>0.79614058927157738</v>
      </c>
      <c r="E1320" s="118">
        <v>0.97154428087495681</v>
      </c>
      <c r="F1320" s="118">
        <v>0.94906801039308153</v>
      </c>
      <c r="G1320" s="118">
        <v>0.32103147523749986</v>
      </c>
      <c r="H1320" s="118">
        <v>0.46395371757552661</v>
      </c>
      <c r="I1320" s="118">
        <v>0.20130246632757176</v>
      </c>
      <c r="J1320" s="118">
        <v>0.51431613301090384</v>
      </c>
      <c r="K1320" s="48">
        <v>0.15461813254802781</v>
      </c>
      <c r="M1320" s="41">
        <v>318</v>
      </c>
      <c r="N1320" s="118" cm="1">
        <f t="array" ref="N1320:W1320">(TRANSPOSE(MMULT(幕後結果!$AB$37:$AK$46, TRANSPOSE(N319:W319))))</f>
        <v>0.74217887498756641</v>
      </c>
      <c r="O1320" s="118">
        <v>-0.87384470252180135</v>
      </c>
      <c r="P1320" s="118">
        <v>-0.46361459447063391</v>
      </c>
      <c r="Q1320" s="118">
        <v>-0.711111169362725</v>
      </c>
      <c r="R1320" s="118">
        <v>-1.2899972318562378</v>
      </c>
      <c r="S1320" s="118">
        <v>-1.1753580304908557</v>
      </c>
      <c r="T1320" s="118">
        <v>-0.33659240917815697</v>
      </c>
      <c r="U1320" s="118">
        <v>0.95631475751432748</v>
      </c>
      <c r="V1320" s="118">
        <v>-1.1197472327198776</v>
      </c>
      <c r="W1320" s="40">
        <v>-1.6190766773607221</v>
      </c>
    </row>
    <row r="1321" spans="1:23" ht="19">
      <c r="A1321" s="85">
        <v>319</v>
      </c>
      <c r="B1321" s="118">
        <v>0.78874144662055712</v>
      </c>
      <c r="C1321" s="118">
        <v>0.22792821956781961</v>
      </c>
      <c r="D1321" s="118">
        <v>0.57001864688764936</v>
      </c>
      <c r="E1321" s="118">
        <v>0.58921176258037944</v>
      </c>
      <c r="F1321" s="118">
        <v>0.56972914065587466</v>
      </c>
      <c r="G1321" s="118">
        <v>0.24285179386646361</v>
      </c>
      <c r="H1321" s="118">
        <v>0.90074800722788484</v>
      </c>
      <c r="I1321" s="118">
        <v>0.72563916048693589</v>
      </c>
      <c r="J1321" s="118">
        <v>0.54615973276651286</v>
      </c>
      <c r="K1321" s="48">
        <v>0.98694695363729457</v>
      </c>
      <c r="M1321" s="41">
        <v>319</v>
      </c>
      <c r="N1321" s="118" cm="1">
        <f t="array" ref="N1321:W1321">(TRANSPOSE(MMULT(幕後結果!$AB$37:$AK$46, TRANSPOSE(N320:W320))))</f>
        <v>0.53177257004743672</v>
      </c>
      <c r="O1321" s="118">
        <v>0.77354067841256857</v>
      </c>
      <c r="P1321" s="118">
        <v>-0.18035254494538899</v>
      </c>
      <c r="Q1321" s="118">
        <v>1.1555949309747582</v>
      </c>
      <c r="R1321" s="118">
        <v>-6.0571557076994131E-2</v>
      </c>
      <c r="S1321" s="118">
        <v>1.3349026836834876</v>
      </c>
      <c r="T1321" s="118">
        <v>-0.36594005723772205</v>
      </c>
      <c r="U1321" s="118">
        <v>-0.35369859650660651</v>
      </c>
      <c r="V1321" s="118">
        <v>-0.33848445699640456</v>
      </c>
      <c r="W1321" s="40">
        <v>1.0607400344308977</v>
      </c>
    </row>
    <row r="1322" spans="1:23" ht="19">
      <c r="A1322" s="85">
        <v>320</v>
      </c>
      <c r="B1322" s="118">
        <v>0.86068935705419825</v>
      </c>
      <c r="C1322" s="118">
        <v>2.4887667886041021E-2</v>
      </c>
      <c r="D1322" s="118">
        <v>0.9868450984283117</v>
      </c>
      <c r="E1322" s="118">
        <v>0.48072671015704627</v>
      </c>
      <c r="F1322" s="118">
        <v>0.88151462413869597</v>
      </c>
      <c r="G1322" s="118">
        <v>0.66412571701084655</v>
      </c>
      <c r="H1322" s="118">
        <v>0.72388131221246477</v>
      </c>
      <c r="I1322" s="118">
        <v>0.79476339814806618</v>
      </c>
      <c r="J1322" s="118">
        <v>0.64211925925284041</v>
      </c>
      <c r="K1322" s="48">
        <v>6.0059262964209603E-2</v>
      </c>
      <c r="M1322" s="41">
        <v>320</v>
      </c>
      <c r="N1322" s="118" cm="1">
        <f t="array" ref="N1322:W1322">(TRANSPOSE(MMULT(幕後結果!$AB$37:$AK$46, TRANSPOSE(N321:W321))))</f>
        <v>-0.67922777100577525</v>
      </c>
      <c r="O1322" s="118">
        <v>-2.1497665334451201</v>
      </c>
      <c r="P1322" s="118">
        <v>0.30774402978001414</v>
      </c>
      <c r="Q1322" s="118">
        <v>0.95593846580871678</v>
      </c>
      <c r="R1322" s="118">
        <v>1.3964392781331297E-2</v>
      </c>
      <c r="S1322" s="118">
        <v>-0.55006054295736317</v>
      </c>
      <c r="T1322" s="118">
        <v>-0.19393484453285184</v>
      </c>
      <c r="U1322" s="118">
        <v>0.6232841062839769</v>
      </c>
      <c r="V1322" s="118">
        <v>-1.2958988375679712</v>
      </c>
      <c r="W1322" s="40">
        <v>9.8159483592579533E-2</v>
      </c>
    </row>
    <row r="1323" spans="1:23" ht="19">
      <c r="A1323" s="85">
        <v>321</v>
      </c>
      <c r="B1323" s="118">
        <v>0.25896392947684821</v>
      </c>
      <c r="C1323" s="118">
        <v>4.9705799154943442E-2</v>
      </c>
      <c r="D1323" s="118">
        <v>0.43094302554410113</v>
      </c>
      <c r="E1323" s="118">
        <v>6.7391314443419059E-3</v>
      </c>
      <c r="F1323" s="118">
        <v>0.64222851436655337</v>
      </c>
      <c r="G1323" s="118">
        <v>0.74757229476711218</v>
      </c>
      <c r="H1323" s="118">
        <v>0.36873995060106668</v>
      </c>
      <c r="I1323" s="118">
        <v>5.4152865012331741E-2</v>
      </c>
      <c r="J1323" s="118">
        <v>0.32525936053914251</v>
      </c>
      <c r="K1323" s="48">
        <v>0.49773396481929799</v>
      </c>
      <c r="M1323" s="41">
        <v>321</v>
      </c>
      <c r="N1323" s="118" cm="1">
        <f t="array" ref="N1323:W1323">(TRANSPOSE(MMULT(幕後結果!$AB$37:$AK$46, TRANSPOSE(N322:W322))))</f>
        <v>-0.42836996647323233</v>
      </c>
      <c r="O1323" s="118">
        <v>-0.78576825320017252</v>
      </c>
      <c r="P1323" s="118">
        <v>-1.1407177004696316</v>
      </c>
      <c r="Q1323" s="118">
        <v>0.23801800698814291</v>
      </c>
      <c r="R1323" s="118">
        <v>2.0209041390814577</v>
      </c>
      <c r="S1323" s="118">
        <v>-0.41798133260349468</v>
      </c>
      <c r="T1323" s="118">
        <v>-0.13813055853564943</v>
      </c>
      <c r="U1323" s="118">
        <v>-0.28054073607030305</v>
      </c>
      <c r="V1323" s="118">
        <v>0.77555248719381542</v>
      </c>
      <c r="W1323" s="40">
        <v>0.57821684280160568</v>
      </c>
    </row>
    <row r="1324" spans="1:23" ht="19">
      <c r="A1324" s="85">
        <v>322</v>
      </c>
      <c r="B1324" s="118">
        <v>8.8205361000917915E-2</v>
      </c>
      <c r="C1324" s="118">
        <v>0.64776272531025114</v>
      </c>
      <c r="D1324" s="118">
        <v>0.43061888428761441</v>
      </c>
      <c r="E1324" s="118">
        <v>0.98747075502183179</v>
      </c>
      <c r="F1324" s="118">
        <v>0.20298492253849032</v>
      </c>
      <c r="G1324" s="118">
        <v>0.69471356467160827</v>
      </c>
      <c r="H1324" s="118">
        <v>0.68459545588167336</v>
      </c>
      <c r="I1324" s="118">
        <v>0.42195299475077164</v>
      </c>
      <c r="J1324" s="118">
        <v>0.80985062421386744</v>
      </c>
      <c r="K1324" s="48">
        <v>0.72880205404955389</v>
      </c>
      <c r="M1324" s="41">
        <v>322</v>
      </c>
      <c r="N1324" s="118" cm="1">
        <f t="array" ref="N1324:W1324">(TRANSPOSE(MMULT(幕後結果!$AB$37:$AK$46, TRANSPOSE(N323:W323))))</f>
        <v>0.53999639803720023</v>
      </c>
      <c r="O1324" s="118">
        <v>1.3667008598093735</v>
      </c>
      <c r="P1324" s="118">
        <v>-0.79268943202081277</v>
      </c>
      <c r="Q1324" s="118">
        <v>-0.92041065437206904</v>
      </c>
      <c r="R1324" s="118">
        <v>-1.136731614237076</v>
      </c>
      <c r="S1324" s="118">
        <v>-0.75151904250095569</v>
      </c>
      <c r="T1324" s="118">
        <v>8.4228676796221091E-2</v>
      </c>
      <c r="U1324" s="118">
        <v>-1.2490591378490503</v>
      </c>
      <c r="V1324" s="118">
        <v>-0.88669472645836855</v>
      </c>
      <c r="W1324" s="40">
        <v>-0.98206237916732031</v>
      </c>
    </row>
    <row r="1325" spans="1:23" ht="19">
      <c r="A1325" s="85">
        <v>323</v>
      </c>
      <c r="B1325" s="118">
        <v>0.1286887479037917</v>
      </c>
      <c r="C1325" s="118">
        <v>0.31403129174431466</v>
      </c>
      <c r="D1325" s="118">
        <v>0.96199733111027586</v>
      </c>
      <c r="E1325" s="118">
        <v>0.39534978069303817</v>
      </c>
      <c r="F1325" s="118">
        <v>0.4393825780934828</v>
      </c>
      <c r="G1325" s="118">
        <v>4.9638561067415266E-2</v>
      </c>
      <c r="H1325" s="118">
        <v>0.69219027944513956</v>
      </c>
      <c r="I1325" s="118">
        <v>0.35691831797428653</v>
      </c>
      <c r="J1325" s="118">
        <v>0.25128805965711543</v>
      </c>
      <c r="K1325" s="48">
        <v>0.63707925801761234</v>
      </c>
      <c r="M1325" s="41">
        <v>323</v>
      </c>
      <c r="N1325" s="118" cm="1">
        <f t="array" ref="N1325:W1325">(TRANSPOSE(MMULT(幕後結果!$AB$37:$AK$46, TRANSPOSE(N324:W324))))</f>
        <v>2.3683145466100055</v>
      </c>
      <c r="O1325" s="118">
        <v>0.79100537812646821</v>
      </c>
      <c r="P1325" s="118">
        <v>2.0883483112432621</v>
      </c>
      <c r="Q1325" s="118">
        <v>1.5729803327499354</v>
      </c>
      <c r="R1325" s="118">
        <v>0.55037461570672042</v>
      </c>
      <c r="S1325" s="118">
        <v>2.578472261702947</v>
      </c>
      <c r="T1325" s="118">
        <v>1.7539339358880697</v>
      </c>
      <c r="U1325" s="118">
        <v>0.86629413522821319</v>
      </c>
      <c r="V1325" s="118">
        <v>1.5661423314282235</v>
      </c>
      <c r="W1325" s="40">
        <v>2.7706386186929368</v>
      </c>
    </row>
    <row r="1326" spans="1:23" ht="19">
      <c r="A1326" s="85">
        <v>324</v>
      </c>
      <c r="B1326" s="118">
        <v>0.88264426673493013</v>
      </c>
      <c r="C1326" s="118">
        <v>0.89994310769434405</v>
      </c>
      <c r="D1326" s="118">
        <v>0.33708178382499598</v>
      </c>
      <c r="E1326" s="118">
        <v>0.98469305070236079</v>
      </c>
      <c r="F1326" s="118">
        <v>0.23798156575054508</v>
      </c>
      <c r="G1326" s="118">
        <v>0.71998985648132341</v>
      </c>
      <c r="H1326" s="118">
        <v>0.19142426212005392</v>
      </c>
      <c r="I1326" s="118">
        <v>0.50191388558278915</v>
      </c>
      <c r="J1326" s="118">
        <v>0.71309366889648484</v>
      </c>
      <c r="K1326" s="48">
        <v>8.9453112670228263E-2</v>
      </c>
      <c r="M1326" s="41">
        <v>324</v>
      </c>
      <c r="N1326" s="118" cm="1">
        <f t="array" ref="N1326:W1326">(TRANSPOSE(MMULT(幕後結果!$AB$37:$AK$46, TRANSPOSE(N325:W325))))</f>
        <v>-0.23876796291439722</v>
      </c>
      <c r="O1326" s="118">
        <v>-0.78573896727843218</v>
      </c>
      <c r="P1326" s="118">
        <v>2.0247254725712143</v>
      </c>
      <c r="Q1326" s="118">
        <v>-0.77905409674812898</v>
      </c>
      <c r="R1326" s="118">
        <v>-0.24240918332915026</v>
      </c>
      <c r="S1326" s="118">
        <v>-1.1788818577176592</v>
      </c>
      <c r="T1326" s="118">
        <v>0.85088912177330589</v>
      </c>
      <c r="U1326" s="118">
        <v>0.54064182787799187</v>
      </c>
      <c r="V1326" s="118">
        <v>0.69571375483768949</v>
      </c>
      <c r="W1326" s="40">
        <v>-1.5154551675286645</v>
      </c>
    </row>
    <row r="1327" spans="1:23" ht="19">
      <c r="A1327" s="85">
        <v>325</v>
      </c>
      <c r="B1327" s="118">
        <v>0.13498400742255012</v>
      </c>
      <c r="C1327" s="118">
        <v>4.3955592819961087E-2</v>
      </c>
      <c r="D1327" s="118">
        <v>0.62057155145051146</v>
      </c>
      <c r="E1327" s="118">
        <v>0.48080604323876974</v>
      </c>
      <c r="F1327" s="118">
        <v>0.39969437972439237</v>
      </c>
      <c r="G1327" s="118">
        <v>0.11834856677755945</v>
      </c>
      <c r="H1327" s="118">
        <v>0.4287475129177023</v>
      </c>
      <c r="I1327" s="118">
        <v>0.33940170302741879</v>
      </c>
      <c r="J1327" s="118">
        <v>0.19375725040306269</v>
      </c>
      <c r="K1327" s="48">
        <v>0.29979819407545749</v>
      </c>
      <c r="M1327" s="41">
        <v>325</v>
      </c>
      <c r="N1327" s="118" cm="1">
        <f t="array" ref="N1327:W1327">(TRANSPOSE(MMULT(幕後結果!$AB$37:$AK$46, TRANSPOSE(N326:W326))))</f>
        <v>0.62897203639469457</v>
      </c>
      <c r="O1327" s="118">
        <v>0.56530747194034148</v>
      </c>
      <c r="P1327" s="118">
        <v>0.12989358546842117</v>
      </c>
      <c r="Q1327" s="118">
        <v>0.52273393566162207</v>
      </c>
      <c r="R1327" s="118">
        <v>0.16865417920156356</v>
      </c>
      <c r="S1327" s="118">
        <v>0.28866352382045357</v>
      </c>
      <c r="T1327" s="118">
        <v>0.42570245729366185</v>
      </c>
      <c r="U1327" s="118">
        <v>2.3122933623273259</v>
      </c>
      <c r="V1327" s="118">
        <v>1.3966280641469373</v>
      </c>
      <c r="W1327" s="40">
        <v>1.0543524021966597</v>
      </c>
    </row>
    <row r="1328" spans="1:23" ht="19">
      <c r="A1328" s="85">
        <v>326</v>
      </c>
      <c r="B1328" s="118">
        <v>0.89612244843801281</v>
      </c>
      <c r="C1328" s="118">
        <v>0.77960019368378108</v>
      </c>
      <c r="D1328" s="118">
        <v>0.55309776166644609</v>
      </c>
      <c r="E1328" s="118">
        <v>0.51411001385247634</v>
      </c>
      <c r="F1328" s="118">
        <v>0.52065592200359423</v>
      </c>
      <c r="G1328" s="118">
        <v>7.5431643479746624E-2</v>
      </c>
      <c r="H1328" s="118">
        <v>0.55875187423585526</v>
      </c>
      <c r="I1328" s="118">
        <v>0.48664176459720276</v>
      </c>
      <c r="J1328" s="118">
        <v>0.57648795882395176</v>
      </c>
      <c r="K1328" s="48">
        <v>0.2079268420031064</v>
      </c>
      <c r="M1328" s="41">
        <v>326</v>
      </c>
      <c r="N1328" s="118" cm="1">
        <f t="array" ref="N1328:W1328">(TRANSPOSE(MMULT(幕後結果!$AB$37:$AK$46, TRANSPOSE(N327:W327))))</f>
        <v>0.46969805935979669</v>
      </c>
      <c r="O1328" s="118">
        <v>1.2219726851412402</v>
      </c>
      <c r="P1328" s="118">
        <v>-0.77857953872097874</v>
      </c>
      <c r="Q1328" s="118">
        <v>0.44722526759485814</v>
      </c>
      <c r="R1328" s="118">
        <v>0.95942387700664389</v>
      </c>
      <c r="S1328" s="118">
        <v>0.1635555675650413</v>
      </c>
      <c r="T1328" s="118">
        <v>-1.0833838551581441</v>
      </c>
      <c r="U1328" s="118">
        <v>-0.12370128883023468</v>
      </c>
      <c r="V1328" s="118">
        <v>-0.2528628531038879</v>
      </c>
      <c r="W1328" s="40">
        <v>1.4008955825201297</v>
      </c>
    </row>
    <row r="1329" spans="1:23" ht="19">
      <c r="A1329" s="85">
        <v>327</v>
      </c>
      <c r="B1329" s="118">
        <v>0.18374418973604723</v>
      </c>
      <c r="C1329" s="118">
        <v>0.48377682203918826</v>
      </c>
      <c r="D1329" s="118">
        <v>0.83188397955197968</v>
      </c>
      <c r="E1329" s="118">
        <v>0.37600486939020894</v>
      </c>
      <c r="F1329" s="118">
        <v>0.22272895142980853</v>
      </c>
      <c r="G1329" s="118">
        <v>0.94652689269329504</v>
      </c>
      <c r="H1329" s="118">
        <v>5.4203788564499922E-2</v>
      </c>
      <c r="I1329" s="118">
        <v>0.79544524115138882</v>
      </c>
      <c r="J1329" s="118">
        <v>0.87228130827521189</v>
      </c>
      <c r="K1329" s="48">
        <v>0.16231988514503048</v>
      </c>
      <c r="M1329" s="41">
        <v>327</v>
      </c>
      <c r="N1329" s="118" cm="1">
        <f t="array" ref="N1329:W1329">(TRANSPOSE(MMULT(幕後結果!$AB$37:$AK$46, TRANSPOSE(N328:W328))))</f>
        <v>1.5935305189933875</v>
      </c>
      <c r="O1329" s="118">
        <v>-7.619496150968777E-2</v>
      </c>
      <c r="P1329" s="118">
        <v>0.70926039229394289</v>
      </c>
      <c r="Q1329" s="118">
        <v>0.48584229001235102</v>
      </c>
      <c r="R1329" s="118">
        <v>-2.1599316754872486</v>
      </c>
      <c r="S1329" s="118">
        <v>-0.77257352696495696</v>
      </c>
      <c r="T1329" s="118">
        <v>0.2167744185715873</v>
      </c>
      <c r="U1329" s="118">
        <v>2.0767327580371613</v>
      </c>
      <c r="V1329" s="118">
        <v>0.61208715581964168</v>
      </c>
      <c r="W1329" s="40">
        <v>-0.43967288957950545</v>
      </c>
    </row>
    <row r="1330" spans="1:23" ht="19">
      <c r="A1330" s="85">
        <v>328</v>
      </c>
      <c r="B1330" s="118">
        <v>9.1957337137632322E-2</v>
      </c>
      <c r="C1330" s="118">
        <v>0.60543741097826498</v>
      </c>
      <c r="D1330" s="118">
        <v>0.60349921683373386</v>
      </c>
      <c r="E1330" s="118">
        <v>0.62701954823530204</v>
      </c>
      <c r="F1330" s="118">
        <v>0.7117710858501316</v>
      </c>
      <c r="G1330" s="118">
        <v>0.94084641880614206</v>
      </c>
      <c r="H1330" s="118">
        <v>0.34579104019152207</v>
      </c>
      <c r="I1330" s="118">
        <v>0.64783578650728524</v>
      </c>
      <c r="J1330" s="118">
        <v>0.6744018469181432</v>
      </c>
      <c r="K1330" s="48">
        <v>0.25545237749653893</v>
      </c>
      <c r="M1330" s="41">
        <v>328</v>
      </c>
      <c r="N1330" s="118" cm="1">
        <f t="array" ref="N1330:W1330">(TRANSPOSE(MMULT(幕後結果!$AB$37:$AK$46, TRANSPOSE(N329:W329))))</f>
        <v>-9.567008319486732E-2</v>
      </c>
      <c r="O1330" s="118">
        <v>1.2046620599248201</v>
      </c>
      <c r="P1330" s="118">
        <v>-1.0421837447530655</v>
      </c>
      <c r="Q1330" s="118">
        <v>0.89958383167437961</v>
      </c>
      <c r="R1330" s="118">
        <v>-0.81765012218180932</v>
      </c>
      <c r="S1330" s="118">
        <v>-0.5913083511229118</v>
      </c>
      <c r="T1330" s="118">
        <v>0.19936758422573586</v>
      </c>
      <c r="U1330" s="118">
        <v>2.5816338380305226E-2</v>
      </c>
      <c r="V1330" s="118">
        <v>-0.76627165492895211</v>
      </c>
      <c r="W1330" s="40">
        <v>-0.90506376254632537</v>
      </c>
    </row>
    <row r="1331" spans="1:23" ht="19">
      <c r="A1331" s="85">
        <v>329</v>
      </c>
      <c r="B1331" s="118">
        <v>0.69412943892488355</v>
      </c>
      <c r="C1331" s="118">
        <v>0.59538671797467679</v>
      </c>
      <c r="D1331" s="118">
        <v>0.22655896248282237</v>
      </c>
      <c r="E1331" s="118">
        <v>0.73889349208566557</v>
      </c>
      <c r="F1331" s="118">
        <v>0.57993140973661017</v>
      </c>
      <c r="G1331" s="118">
        <v>0.9068174865361458</v>
      </c>
      <c r="H1331" s="118">
        <v>0.84643208807328207</v>
      </c>
      <c r="I1331" s="118">
        <v>6.2855495397740491E-2</v>
      </c>
      <c r="J1331" s="118">
        <v>0.82725736707226161</v>
      </c>
      <c r="K1331" s="48">
        <v>0.81105556796111378</v>
      </c>
      <c r="M1331" s="41">
        <v>329</v>
      </c>
      <c r="N1331" s="118" cm="1">
        <f t="array" ref="N1331:W1331">(TRANSPOSE(MMULT(幕後結果!$AB$37:$AK$46, TRANSPOSE(N330:W330))))</f>
        <v>0.58472665770243326</v>
      </c>
      <c r="O1331" s="118">
        <v>0.8214643252555206</v>
      </c>
      <c r="P1331" s="118">
        <v>7.0666224118300147E-2</v>
      </c>
      <c r="Q1331" s="118">
        <v>-2.1518954244666815</v>
      </c>
      <c r="R1331" s="118">
        <v>-0.61116204126465357</v>
      </c>
      <c r="S1331" s="118">
        <v>-1.3538447006859653</v>
      </c>
      <c r="T1331" s="118">
        <v>0.92829716511746874</v>
      </c>
      <c r="U1331" s="118">
        <v>2.8197289059296344</v>
      </c>
      <c r="V1331" s="118">
        <v>0.48793303931097465</v>
      </c>
      <c r="W1331" s="40">
        <v>-0.56288902842652888</v>
      </c>
    </row>
    <row r="1332" spans="1:23" ht="19">
      <c r="A1332" s="85">
        <v>330</v>
      </c>
      <c r="B1332" s="118">
        <v>0.49343520210140257</v>
      </c>
      <c r="C1332" s="118">
        <v>0.15430384255203133</v>
      </c>
      <c r="D1332" s="118">
        <v>0.7048416222637417</v>
      </c>
      <c r="E1332" s="118">
        <v>0.52802366676823231</v>
      </c>
      <c r="F1332" s="118">
        <v>0.32753722455870404</v>
      </c>
      <c r="G1332" s="118">
        <v>0.37740104209385072</v>
      </c>
      <c r="H1332" s="118">
        <v>0.42945641334109053</v>
      </c>
      <c r="I1332" s="118">
        <v>0.20012904997239933</v>
      </c>
      <c r="J1332" s="118">
        <v>0.15295470529223487</v>
      </c>
      <c r="K1332" s="48">
        <v>0.28182577265846054</v>
      </c>
      <c r="M1332" s="41">
        <v>330</v>
      </c>
      <c r="N1332" s="118" cm="1">
        <f t="array" ref="N1332:W1332">(TRANSPOSE(MMULT(幕後結果!$AB$37:$AK$46, TRANSPOSE(N331:W331))))</f>
        <v>-1.3935571538817302</v>
      </c>
      <c r="O1332" s="118">
        <v>1.3508821925875927</v>
      </c>
      <c r="P1332" s="118">
        <v>-1.9261346281152003E-2</v>
      </c>
      <c r="Q1332" s="118">
        <v>0.88949629662559282</v>
      </c>
      <c r="R1332" s="118">
        <v>-0.58318233769512773</v>
      </c>
      <c r="S1332" s="118">
        <v>-2.2624715698646047E-2</v>
      </c>
      <c r="T1332" s="118">
        <v>-1.0022084629611732</v>
      </c>
      <c r="U1332" s="118">
        <v>-0.76574594704778398</v>
      </c>
      <c r="V1332" s="118">
        <v>-0.54074696817170087</v>
      </c>
      <c r="W1332" s="40">
        <v>-0.89035332238199416</v>
      </c>
    </row>
    <row r="1333" spans="1:23" ht="19">
      <c r="A1333" s="85">
        <v>331</v>
      </c>
      <c r="B1333" s="118">
        <v>0.5219003404939162</v>
      </c>
      <c r="C1333" s="118">
        <v>0.87136952454820671</v>
      </c>
      <c r="D1333" s="118">
        <v>0.41247354151245252</v>
      </c>
      <c r="E1333" s="118">
        <v>0.2038555124787742</v>
      </c>
      <c r="F1333" s="118">
        <v>6.7858671294797945E-2</v>
      </c>
      <c r="G1333" s="118">
        <v>0.67515279281264684</v>
      </c>
      <c r="H1333" s="118">
        <v>0.25727819637027105</v>
      </c>
      <c r="I1333" s="118">
        <v>0.82191759212607218</v>
      </c>
      <c r="J1333" s="118">
        <v>0.27093251056877854</v>
      </c>
      <c r="K1333" s="48">
        <v>0.21848466178540993</v>
      </c>
      <c r="M1333" s="41">
        <v>331</v>
      </c>
      <c r="N1333" s="118" cm="1">
        <f t="array" ref="N1333:W1333">(TRANSPOSE(MMULT(幕後結果!$AB$37:$AK$46, TRANSPOSE(N332:W332))))</f>
        <v>1.4185382521068872</v>
      </c>
      <c r="O1333" s="118">
        <v>4.3662252113828973E-2</v>
      </c>
      <c r="P1333" s="118">
        <v>1.963116040705577</v>
      </c>
      <c r="Q1333" s="118">
        <v>1.4057104021627969</v>
      </c>
      <c r="R1333" s="118">
        <v>0.43492825551273917</v>
      </c>
      <c r="S1333" s="118">
        <v>1.0202965817143841</v>
      </c>
      <c r="T1333" s="118">
        <v>-3.6834719923080073E-2</v>
      </c>
      <c r="U1333" s="118">
        <v>-0.94378838570351942</v>
      </c>
      <c r="V1333" s="118">
        <v>-0.27166450203750542</v>
      </c>
      <c r="W1333" s="40">
        <v>-0.48900882498662634</v>
      </c>
    </row>
    <row r="1334" spans="1:23" ht="19">
      <c r="A1334" s="85">
        <v>332</v>
      </c>
      <c r="B1334" s="118">
        <v>0.50010886715767033</v>
      </c>
      <c r="C1334" s="118">
        <v>0.63503958833444818</v>
      </c>
      <c r="D1334" s="118">
        <v>0.66742248852875452</v>
      </c>
      <c r="E1334" s="118">
        <v>0.91196087766365252</v>
      </c>
      <c r="F1334" s="118">
        <v>0.51862124741955129</v>
      </c>
      <c r="G1334" s="118">
        <v>0.15497406392515467</v>
      </c>
      <c r="H1334" s="118">
        <v>0.20263872339371036</v>
      </c>
      <c r="I1334" s="118">
        <v>0.99605595102357825</v>
      </c>
      <c r="J1334" s="118">
        <v>0.90143565448704854</v>
      </c>
      <c r="K1334" s="48">
        <v>0.57201956140451804</v>
      </c>
      <c r="M1334" s="41">
        <v>332</v>
      </c>
      <c r="N1334" s="118" cm="1">
        <f t="array" ref="N1334:W1334">(TRANSPOSE(MMULT(幕後結果!$AB$37:$AK$46, TRANSPOSE(N333:W333))))</f>
        <v>-1.2462179312322512</v>
      </c>
      <c r="O1334" s="118">
        <v>-1.0481774387159708</v>
      </c>
      <c r="P1334" s="118">
        <v>-1.7569557481167339</v>
      </c>
      <c r="Q1334" s="118">
        <v>-0.39164204437113148</v>
      </c>
      <c r="R1334" s="118">
        <v>-0.98303914133268822</v>
      </c>
      <c r="S1334" s="118">
        <v>-0.86216971865887149</v>
      </c>
      <c r="T1334" s="118">
        <v>-0.66682987994303899</v>
      </c>
      <c r="U1334" s="118">
        <v>0.50214844828279437</v>
      </c>
      <c r="V1334" s="118">
        <v>-0.18484826976801616</v>
      </c>
      <c r="W1334" s="40">
        <v>-0.79336735904516709</v>
      </c>
    </row>
    <row r="1335" spans="1:23" ht="19">
      <c r="A1335" s="85">
        <v>333</v>
      </c>
      <c r="B1335" s="118">
        <v>0.97161802279335352</v>
      </c>
      <c r="C1335" s="118">
        <v>0.93653089897646469</v>
      </c>
      <c r="D1335" s="118">
        <v>0.11330859801900806</v>
      </c>
      <c r="E1335" s="118">
        <v>0.53696256035208312</v>
      </c>
      <c r="F1335" s="118">
        <v>0.75332687151503896</v>
      </c>
      <c r="G1335" s="118">
        <v>0.65399761778706855</v>
      </c>
      <c r="H1335" s="118">
        <v>0.59976915315505486</v>
      </c>
      <c r="I1335" s="118">
        <v>0.4922679302531765</v>
      </c>
      <c r="J1335" s="118">
        <v>0.8085236905838149</v>
      </c>
      <c r="K1335" s="48">
        <v>0.85895879873360204</v>
      </c>
      <c r="M1335" s="41">
        <v>333</v>
      </c>
      <c r="N1335" s="118" cm="1">
        <f t="array" ref="N1335:W1335">(TRANSPOSE(MMULT(幕後結果!$AB$37:$AK$46, TRANSPOSE(N334:W334))))</f>
        <v>-0.42549314098895147</v>
      </c>
      <c r="O1335" s="118">
        <v>0.76287634220268197</v>
      </c>
      <c r="P1335" s="118">
        <v>0.22391090660567614</v>
      </c>
      <c r="Q1335" s="118">
        <v>0.2802823933982368</v>
      </c>
      <c r="R1335" s="118">
        <v>0.27829082126188853</v>
      </c>
      <c r="S1335" s="118">
        <v>-0.68107747598649837</v>
      </c>
      <c r="T1335" s="118">
        <v>-0.17185613794897586</v>
      </c>
      <c r="U1335" s="118">
        <v>-0.59555935352847</v>
      </c>
      <c r="V1335" s="118">
        <v>-4.832274718662663E-2</v>
      </c>
      <c r="W1335" s="40">
        <v>1.3723078161293338</v>
      </c>
    </row>
    <row r="1336" spans="1:23" ht="19">
      <c r="A1336" s="85">
        <v>334</v>
      </c>
      <c r="B1336" s="118">
        <v>0.33071289758791411</v>
      </c>
      <c r="C1336" s="118">
        <v>0.82698156011429802</v>
      </c>
      <c r="D1336" s="118">
        <v>0.49899002199801012</v>
      </c>
      <c r="E1336" s="118">
        <v>0.1346714456950906</v>
      </c>
      <c r="F1336" s="118">
        <v>0.7459430615399878</v>
      </c>
      <c r="G1336" s="118">
        <v>0.14484417294367891</v>
      </c>
      <c r="H1336" s="118">
        <v>6.1361688595570563E-2</v>
      </c>
      <c r="I1336" s="118">
        <v>0.27779681198520123</v>
      </c>
      <c r="J1336" s="118">
        <v>0.30936157096721595</v>
      </c>
      <c r="K1336" s="48">
        <v>0.51581082335060646</v>
      </c>
      <c r="M1336" s="41">
        <v>334</v>
      </c>
      <c r="N1336" s="118" cm="1">
        <f t="array" ref="N1336:W1336">(TRANSPOSE(MMULT(幕後結果!$AB$37:$AK$46, TRANSPOSE(N335:W335))))</f>
        <v>0.81305247996195029</v>
      </c>
      <c r="O1336" s="118">
        <v>-0.21463753792260795</v>
      </c>
      <c r="P1336" s="118">
        <v>0.85860723489341761</v>
      </c>
      <c r="Q1336" s="118">
        <v>-0.37209969631037759</v>
      </c>
      <c r="R1336" s="118">
        <v>1.3722960140475846</v>
      </c>
      <c r="S1336" s="118">
        <v>-0.18708933422059973</v>
      </c>
      <c r="T1336" s="118">
        <v>1.6829848462735804</v>
      </c>
      <c r="U1336" s="118">
        <v>1.8194174676684651</v>
      </c>
      <c r="V1336" s="118">
        <v>0.71087009240000776</v>
      </c>
      <c r="W1336" s="40">
        <v>0.66642861714557267</v>
      </c>
    </row>
    <row r="1337" spans="1:23" ht="19">
      <c r="A1337" s="85">
        <v>335</v>
      </c>
      <c r="B1337" s="118">
        <v>0.3590090436754243</v>
      </c>
      <c r="C1337" s="118">
        <v>0.34686003893212214</v>
      </c>
      <c r="D1337" s="118">
        <v>0.99032291440944809</v>
      </c>
      <c r="E1337" s="118">
        <v>0.56542336455218889</v>
      </c>
      <c r="F1337" s="118">
        <v>0.13101129334068462</v>
      </c>
      <c r="G1337" s="118">
        <v>0.73017212554287947</v>
      </c>
      <c r="H1337" s="118">
        <v>0.76516146588711687</v>
      </c>
      <c r="I1337" s="118">
        <v>0.21370015307713697</v>
      </c>
      <c r="J1337" s="118">
        <v>5.0135044346045987E-2</v>
      </c>
      <c r="K1337" s="48">
        <v>0.42354032359720239</v>
      </c>
      <c r="M1337" s="41">
        <v>335</v>
      </c>
      <c r="N1337" s="118" cm="1">
        <f t="array" ref="N1337:W1337">(TRANSPOSE(MMULT(幕後結果!$AB$37:$AK$46, TRANSPOSE(N336:W336))))</f>
        <v>-0.69326295442793895</v>
      </c>
      <c r="O1337" s="118">
        <v>-7.3198112320969011E-2</v>
      </c>
      <c r="P1337" s="118">
        <v>0.84923509995026503</v>
      </c>
      <c r="Q1337" s="118">
        <v>1.0596377966929842</v>
      </c>
      <c r="R1337" s="118">
        <v>-0.68685884692313426</v>
      </c>
      <c r="S1337" s="118">
        <v>0.63386032732657971</v>
      </c>
      <c r="T1337" s="118">
        <v>0.44414036320197464</v>
      </c>
      <c r="U1337" s="118">
        <v>1.0179300294400326</v>
      </c>
      <c r="V1337" s="118">
        <v>0.23351492086785972</v>
      </c>
      <c r="W1337" s="40">
        <v>-1.7276513354773437</v>
      </c>
    </row>
    <row r="1338" spans="1:23" ht="19">
      <c r="A1338" s="85">
        <v>336</v>
      </c>
      <c r="B1338" s="118">
        <v>0.55669600772922134</v>
      </c>
      <c r="C1338" s="118">
        <v>0.43722901756254395</v>
      </c>
      <c r="D1338" s="118">
        <v>0.97192602702250652</v>
      </c>
      <c r="E1338" s="118">
        <v>0.69536951488261489</v>
      </c>
      <c r="F1338" s="118">
        <v>0.76737504869930939</v>
      </c>
      <c r="G1338" s="118">
        <v>0.51162766392996328</v>
      </c>
      <c r="H1338" s="118">
        <v>0.45147012664926689</v>
      </c>
      <c r="I1338" s="118">
        <v>0.63864044052734181</v>
      </c>
      <c r="J1338" s="118">
        <v>0.2974166789614765</v>
      </c>
      <c r="K1338" s="48">
        <v>0.85517186429378311</v>
      </c>
      <c r="M1338" s="41">
        <v>336</v>
      </c>
      <c r="N1338" s="118" cm="1">
        <f t="array" ref="N1338:W1338">(TRANSPOSE(MMULT(幕後結果!$AB$37:$AK$46, TRANSPOSE(N337:W337))))</f>
        <v>-0.39845197449250164</v>
      </c>
      <c r="O1338" s="118">
        <v>-0.84314581576706993</v>
      </c>
      <c r="P1338" s="118">
        <v>-0.47658343575015327</v>
      </c>
      <c r="Q1338" s="118">
        <v>-1.5255779609456099</v>
      </c>
      <c r="R1338" s="118">
        <v>-0.56012095254956951</v>
      </c>
      <c r="S1338" s="118">
        <v>-1.1270924542824983</v>
      </c>
      <c r="T1338" s="118">
        <v>-0.16955084749644361</v>
      </c>
      <c r="U1338" s="118">
        <v>-0.51576492563980336</v>
      </c>
      <c r="V1338" s="118">
        <v>-1.260395028150753</v>
      </c>
      <c r="W1338" s="40">
        <v>-0.97626038782793378</v>
      </c>
    </row>
    <row r="1339" spans="1:23" ht="19">
      <c r="A1339" s="85">
        <v>337</v>
      </c>
      <c r="B1339" s="118">
        <v>0.49113596922012226</v>
      </c>
      <c r="C1339" s="118">
        <v>0.40704760958740982</v>
      </c>
      <c r="D1339" s="118">
        <v>0.24369416315217807</v>
      </c>
      <c r="E1339" s="118">
        <v>0.1196327344303072</v>
      </c>
      <c r="F1339" s="118">
        <v>0.15112089847110766</v>
      </c>
      <c r="G1339" s="118">
        <v>0.9871990880671635</v>
      </c>
      <c r="H1339" s="118">
        <v>0.64140684382779112</v>
      </c>
      <c r="I1339" s="118">
        <v>0.82902429450674009</v>
      </c>
      <c r="J1339" s="118">
        <v>0.40868540323868197</v>
      </c>
      <c r="K1339" s="48">
        <v>0.40535603875753079</v>
      </c>
      <c r="M1339" s="41">
        <v>337</v>
      </c>
      <c r="N1339" s="118" cm="1">
        <f t="array" ref="N1339:W1339">(TRANSPOSE(MMULT(幕後結果!$AB$37:$AK$46, TRANSPOSE(N338:W338))))</f>
        <v>0.39100054707712217</v>
      </c>
      <c r="O1339" s="118">
        <v>2.1240060543190986</v>
      </c>
      <c r="P1339" s="118">
        <v>0.16066351257981051</v>
      </c>
      <c r="Q1339" s="118">
        <v>-0.45095009509540035</v>
      </c>
      <c r="R1339" s="118">
        <v>0.82856219363584005</v>
      </c>
      <c r="S1339" s="118">
        <v>2.3755917410119579E-2</v>
      </c>
      <c r="T1339" s="118">
        <v>1.2037381454093783</v>
      </c>
      <c r="U1339" s="118">
        <v>0.94283391343154621</v>
      </c>
      <c r="V1339" s="118">
        <v>1.6010245360035911</v>
      </c>
      <c r="W1339" s="40">
        <v>0.7059089581179796</v>
      </c>
    </row>
    <row r="1340" spans="1:23" ht="19">
      <c r="A1340" s="85">
        <v>338</v>
      </c>
      <c r="B1340" s="118">
        <v>0.39551765327225996</v>
      </c>
      <c r="C1340" s="118">
        <v>0.37912500168262531</v>
      </c>
      <c r="D1340" s="118">
        <v>0.89784326454076946</v>
      </c>
      <c r="E1340" s="118">
        <v>0.95753222270874438</v>
      </c>
      <c r="F1340" s="118">
        <v>0.44622542314089486</v>
      </c>
      <c r="G1340" s="118">
        <v>0.18962549733339218</v>
      </c>
      <c r="H1340" s="118">
        <v>0.93999328588019115</v>
      </c>
      <c r="I1340" s="118">
        <v>0.20176535208997892</v>
      </c>
      <c r="J1340" s="118">
        <v>0.63162835673117912</v>
      </c>
      <c r="K1340" s="48">
        <v>0.25820296988597669</v>
      </c>
      <c r="M1340" s="41">
        <v>338</v>
      </c>
      <c r="N1340" s="118" cm="1">
        <f t="array" ref="N1340:W1340">(TRANSPOSE(MMULT(幕後結果!$AB$37:$AK$46, TRANSPOSE(N339:W339))))</f>
        <v>-0.28474695513961829</v>
      </c>
      <c r="O1340" s="118">
        <v>1.020024946080637</v>
      </c>
      <c r="P1340" s="118">
        <v>-0.66262509364577116</v>
      </c>
      <c r="Q1340" s="118">
        <v>-8.6416344023905217E-2</v>
      </c>
      <c r="R1340" s="118">
        <v>0.6247626960692656</v>
      </c>
      <c r="S1340" s="118">
        <v>-0.67372763841238603</v>
      </c>
      <c r="T1340" s="118">
        <v>-0.13199097531250836</v>
      </c>
      <c r="U1340" s="118">
        <v>1.282785141382939</v>
      </c>
      <c r="V1340" s="118">
        <v>0.42366607822744612</v>
      </c>
      <c r="W1340" s="40">
        <v>0.80145237146545933</v>
      </c>
    </row>
    <row r="1341" spans="1:23" ht="19">
      <c r="A1341" s="85">
        <v>339</v>
      </c>
      <c r="B1341" s="118">
        <v>0.41068165333262385</v>
      </c>
      <c r="C1341" s="118">
        <v>0.71546709952063936</v>
      </c>
      <c r="D1341" s="118">
        <v>8.6570901840068659E-2</v>
      </c>
      <c r="E1341" s="118">
        <v>0.57979565341461492</v>
      </c>
      <c r="F1341" s="118">
        <v>0.24255180885526229</v>
      </c>
      <c r="G1341" s="118">
        <v>0.82445508854736982</v>
      </c>
      <c r="H1341" s="118">
        <v>0.68926540287258287</v>
      </c>
      <c r="I1341" s="118">
        <v>0.61549715664356319</v>
      </c>
      <c r="J1341" s="118">
        <v>0.64956822348875765</v>
      </c>
      <c r="K1341" s="48">
        <v>0.48881951521658351</v>
      </c>
      <c r="M1341" s="41">
        <v>339</v>
      </c>
      <c r="N1341" s="118" cm="1">
        <f t="array" ref="N1341:W1341">(TRANSPOSE(MMULT(幕後結果!$AB$37:$AK$46, TRANSPOSE(N340:W340))))</f>
        <v>0.32871626779524238</v>
      </c>
      <c r="O1341" s="118">
        <v>0.52949844425310233</v>
      </c>
      <c r="P1341" s="118">
        <v>1.2271234692488322</v>
      </c>
      <c r="Q1341" s="118">
        <v>4.2147698313883708E-2</v>
      </c>
      <c r="R1341" s="118">
        <v>-1.0848166073122414</v>
      </c>
      <c r="S1341" s="118">
        <v>-0.73843864045274321</v>
      </c>
      <c r="T1341" s="118">
        <v>-0.64647740399110987</v>
      </c>
      <c r="U1341" s="118">
        <v>0.12390686740489619</v>
      </c>
      <c r="V1341" s="118">
        <v>-0.23314384862576126</v>
      </c>
      <c r="W1341" s="40">
        <v>0.13561310277044281</v>
      </c>
    </row>
    <row r="1342" spans="1:23" ht="19">
      <c r="A1342" s="85">
        <v>340</v>
      </c>
      <c r="B1342" s="118">
        <v>0.79852962928893656</v>
      </c>
      <c r="C1342" s="118">
        <v>7.2888398673668364E-2</v>
      </c>
      <c r="D1342" s="118">
        <v>0.84753529317465714</v>
      </c>
      <c r="E1342" s="118">
        <v>0.26466708678463746</v>
      </c>
      <c r="F1342" s="118">
        <v>0.41489166619939755</v>
      </c>
      <c r="G1342" s="118">
        <v>0.95995789493656991</v>
      </c>
      <c r="H1342" s="118">
        <v>0.67369642210701763</v>
      </c>
      <c r="I1342" s="118">
        <v>0.116260549879599</v>
      </c>
      <c r="J1342" s="118">
        <v>0.95322046177053266</v>
      </c>
      <c r="K1342" s="48">
        <v>0.69710396692636944</v>
      </c>
      <c r="M1342" s="41">
        <v>340</v>
      </c>
      <c r="N1342" s="118" cm="1">
        <f t="array" ref="N1342:W1342">(TRANSPOSE(MMULT(幕後結果!$AB$37:$AK$46, TRANSPOSE(N341:W341))))</f>
        <v>0.1463745115319359</v>
      </c>
      <c r="O1342" s="118">
        <v>9.2701407014758777E-2</v>
      </c>
      <c r="P1342" s="118">
        <v>-0.23450035108062442</v>
      </c>
      <c r="Q1342" s="118">
        <v>-0.10196323836133164</v>
      </c>
      <c r="R1342" s="118">
        <v>0.72814309404101263</v>
      </c>
      <c r="S1342" s="118">
        <v>0.84487821875139968</v>
      </c>
      <c r="T1342" s="118">
        <v>-0.44759331885867065</v>
      </c>
      <c r="U1342" s="118">
        <v>2.6365372937935345</v>
      </c>
      <c r="V1342" s="118">
        <v>-7.7134889168570253E-3</v>
      </c>
      <c r="W1342" s="40">
        <v>0.14998822029259895</v>
      </c>
    </row>
    <row r="1343" spans="1:23" ht="19">
      <c r="A1343" s="85">
        <v>341</v>
      </c>
      <c r="B1343" s="118">
        <v>0.1966459791730446</v>
      </c>
      <c r="C1343" s="118">
        <v>0.64326073675529338</v>
      </c>
      <c r="D1343" s="118">
        <v>0.87727797102854721</v>
      </c>
      <c r="E1343" s="118">
        <v>0.81274387095476786</v>
      </c>
      <c r="F1343" s="118">
        <v>0.74774546115949891</v>
      </c>
      <c r="G1343" s="118">
        <v>0.22668272912240162</v>
      </c>
      <c r="H1343" s="118">
        <v>0.6675643146965009</v>
      </c>
      <c r="I1343" s="118">
        <v>9.1718079061568369E-2</v>
      </c>
      <c r="J1343" s="118">
        <v>0.38886794377291167</v>
      </c>
      <c r="K1343" s="48">
        <v>1.0068531630450739E-2</v>
      </c>
      <c r="M1343" s="41">
        <v>341</v>
      </c>
      <c r="N1343" s="118" cm="1">
        <f t="array" ref="N1343:W1343">(TRANSPOSE(MMULT(幕後結果!$AB$37:$AK$46, TRANSPOSE(N342:W342))))</f>
        <v>-7.0211949554297853E-3</v>
      </c>
      <c r="O1343" s="118">
        <v>-1.725469610686112</v>
      </c>
      <c r="P1343" s="118">
        <v>-0.98470855773930877</v>
      </c>
      <c r="Q1343" s="118">
        <v>-1.2812634726548566</v>
      </c>
      <c r="R1343" s="118">
        <v>0.22385371686972561</v>
      </c>
      <c r="S1343" s="118">
        <v>-0.41669408897497484</v>
      </c>
      <c r="T1343" s="118">
        <v>0.91823325591219251</v>
      </c>
      <c r="U1343" s="118">
        <v>0.24706248284241172</v>
      </c>
      <c r="V1343" s="118">
        <v>-0.35373860236343024</v>
      </c>
      <c r="W1343" s="40">
        <v>-1.0244600190901894</v>
      </c>
    </row>
    <row r="1344" spans="1:23" ht="19">
      <c r="A1344" s="85">
        <v>342</v>
      </c>
      <c r="B1344" s="118">
        <v>0.1601486101699563</v>
      </c>
      <c r="C1344" s="118">
        <v>0.38579482908652207</v>
      </c>
      <c r="D1344" s="118">
        <v>0.88050580016877289</v>
      </c>
      <c r="E1344" s="118">
        <v>0.63935174540559303</v>
      </c>
      <c r="F1344" s="118">
        <v>0.6341249277323453</v>
      </c>
      <c r="G1344" s="118">
        <v>0.53077527409241121</v>
      </c>
      <c r="H1344" s="118">
        <v>0.60032531771637521</v>
      </c>
      <c r="I1344" s="118">
        <v>0.38530389077937777</v>
      </c>
      <c r="J1344" s="118">
        <v>0.30148496737588304</v>
      </c>
      <c r="K1344" s="48">
        <v>0.68110405980613242</v>
      </c>
      <c r="M1344" s="41">
        <v>342</v>
      </c>
      <c r="N1344" s="118" cm="1">
        <f t="array" ref="N1344:W1344">(TRANSPOSE(MMULT(幕後結果!$AB$37:$AK$46, TRANSPOSE(N343:W343))))</f>
        <v>-0.64924848333685325</v>
      </c>
      <c r="O1344" s="118">
        <v>0.16928705942629363</v>
      </c>
      <c r="P1344" s="118">
        <v>-0.14936512015444109</v>
      </c>
      <c r="Q1344" s="118">
        <v>-2.1953375865184137</v>
      </c>
      <c r="R1344" s="118">
        <v>1.8287457523395028</v>
      </c>
      <c r="S1344" s="118">
        <v>-2.1055944612507731</v>
      </c>
      <c r="T1344" s="118">
        <v>1.1694115401311675</v>
      </c>
      <c r="U1344" s="118">
        <v>3.8393150406213026E-4</v>
      </c>
      <c r="V1344" s="118">
        <v>-0.17500370348805619</v>
      </c>
      <c r="W1344" s="40">
        <v>0.70996680457465711</v>
      </c>
    </row>
    <row r="1345" spans="1:23" ht="19">
      <c r="A1345" s="85">
        <v>343</v>
      </c>
      <c r="B1345" s="118">
        <v>6.779742552251955E-2</v>
      </c>
      <c r="C1345" s="118">
        <v>0.63293355487452341</v>
      </c>
      <c r="D1345" s="118">
        <v>0.33118994545101388</v>
      </c>
      <c r="E1345" s="118">
        <v>0.89125063965468287</v>
      </c>
      <c r="F1345" s="118">
        <v>2.4538647313906647E-2</v>
      </c>
      <c r="G1345" s="118">
        <v>0.71152712080012481</v>
      </c>
      <c r="H1345" s="118">
        <v>0.40462756888474516</v>
      </c>
      <c r="I1345" s="118">
        <v>1.3995571648509175E-2</v>
      </c>
      <c r="J1345" s="118">
        <v>0.76101963548225493</v>
      </c>
      <c r="K1345" s="48">
        <v>0.69363461423623085</v>
      </c>
      <c r="M1345" s="41">
        <v>343</v>
      </c>
      <c r="N1345" s="118" cm="1">
        <f t="array" ref="N1345:W1345">(TRANSPOSE(MMULT(幕後結果!$AB$37:$AK$46, TRANSPOSE(N344:W344))))</f>
        <v>-1.2852679163907272</v>
      </c>
      <c r="O1345" s="118">
        <v>0.1702615148226192</v>
      </c>
      <c r="P1345" s="118">
        <v>-0.75000125445645993</v>
      </c>
      <c r="Q1345" s="118">
        <v>-1.5907128999228217</v>
      </c>
      <c r="R1345" s="118">
        <v>1.4013924167368441</v>
      </c>
      <c r="S1345" s="118">
        <v>-0.19805061212802155</v>
      </c>
      <c r="T1345" s="118">
        <v>-0.42813685053027389</v>
      </c>
      <c r="U1345" s="118">
        <v>-1.9903194751656272</v>
      </c>
      <c r="V1345" s="118">
        <v>-0.25003009892118716</v>
      </c>
      <c r="W1345" s="40">
        <v>0.82856506791596907</v>
      </c>
    </row>
    <row r="1346" spans="1:23" ht="19">
      <c r="A1346" s="85">
        <v>344</v>
      </c>
      <c r="B1346" s="118">
        <v>0.58017013792460714</v>
      </c>
      <c r="C1346" s="118">
        <v>0.57859457321876118</v>
      </c>
      <c r="D1346" s="118">
        <v>0.53059612705455872</v>
      </c>
      <c r="E1346" s="118">
        <v>0.31384459334570436</v>
      </c>
      <c r="F1346" s="118">
        <v>0.45759180671961808</v>
      </c>
      <c r="G1346" s="118">
        <v>0.93330186940614435</v>
      </c>
      <c r="H1346" s="118">
        <v>0.4521971731942187</v>
      </c>
      <c r="I1346" s="118">
        <v>0.10590587305621679</v>
      </c>
      <c r="J1346" s="118">
        <v>0.88524224666959772</v>
      </c>
      <c r="K1346" s="48">
        <v>0.47152318214809452</v>
      </c>
      <c r="M1346" s="41">
        <v>344</v>
      </c>
      <c r="N1346" s="118" cm="1">
        <f t="array" ref="N1346:W1346">(TRANSPOSE(MMULT(幕後結果!$AB$37:$AK$46, TRANSPOSE(N345:W345))))</f>
        <v>2.1491040156347951</v>
      </c>
      <c r="O1346" s="118">
        <v>0.3379705403111023</v>
      </c>
      <c r="P1346" s="118">
        <v>0.96956432170615958</v>
      </c>
      <c r="Q1346" s="118">
        <v>0.65330070860380962</v>
      </c>
      <c r="R1346" s="118">
        <v>1.6345006755453908</v>
      </c>
      <c r="S1346" s="118">
        <v>1.4016461971900394</v>
      </c>
      <c r="T1346" s="118">
        <v>-0.64400539135551527</v>
      </c>
      <c r="U1346" s="118">
        <v>-0.27798307955861845</v>
      </c>
      <c r="V1346" s="118">
        <v>-0.43080487644343957</v>
      </c>
      <c r="W1346" s="40">
        <v>0.93524767497268269</v>
      </c>
    </row>
    <row r="1347" spans="1:23" ht="19">
      <c r="A1347" s="85">
        <v>345</v>
      </c>
      <c r="B1347" s="118">
        <v>0.19868224473964835</v>
      </c>
      <c r="C1347" s="118">
        <v>0.65352040363209896</v>
      </c>
      <c r="D1347" s="118">
        <v>0.85542593875537687</v>
      </c>
      <c r="E1347" s="118">
        <v>0.53064558226914715</v>
      </c>
      <c r="F1347" s="118">
        <v>0.7583572106687706</v>
      </c>
      <c r="G1347" s="118">
        <v>0.23754728920669854</v>
      </c>
      <c r="H1347" s="118">
        <v>0.3811080376139051</v>
      </c>
      <c r="I1347" s="118">
        <v>0.84320962398181587</v>
      </c>
      <c r="J1347" s="118">
        <v>0.74656728595988731</v>
      </c>
      <c r="K1347" s="48">
        <v>0.27206827117772714</v>
      </c>
      <c r="M1347" s="41">
        <v>345</v>
      </c>
      <c r="N1347" s="118" cm="1">
        <f t="array" ref="N1347:W1347">(TRANSPOSE(MMULT(幕後結果!$AB$37:$AK$46, TRANSPOSE(N346:W346))))</f>
        <v>-1.5003453904084358</v>
      </c>
      <c r="O1347" s="118">
        <v>1.1369352390579746</v>
      </c>
      <c r="P1347" s="118">
        <v>-0.61338187729925853</v>
      </c>
      <c r="Q1347" s="118">
        <v>-0.33432406052165353</v>
      </c>
      <c r="R1347" s="118">
        <v>7.9571784404103285E-3</v>
      </c>
      <c r="S1347" s="118">
        <v>-0.6911072199363183</v>
      </c>
      <c r="T1347" s="118">
        <v>-0.4962138781630055</v>
      </c>
      <c r="U1347" s="118">
        <v>-1.6222796769534984</v>
      </c>
      <c r="V1347" s="118">
        <v>0.77367639177626568</v>
      </c>
      <c r="W1347" s="40">
        <v>-0.23445767729246408</v>
      </c>
    </row>
    <row r="1348" spans="1:23" ht="19">
      <c r="A1348" s="85">
        <v>346</v>
      </c>
      <c r="B1348" s="118">
        <v>0.99827754753141362</v>
      </c>
      <c r="C1348" s="118">
        <v>0.11030475091036007</v>
      </c>
      <c r="D1348" s="118">
        <v>0.40660949685495873</v>
      </c>
      <c r="E1348" s="118">
        <v>0.2329476739011167</v>
      </c>
      <c r="F1348" s="118">
        <v>0.20486240445241832</v>
      </c>
      <c r="G1348" s="118">
        <v>0.49004272254380044</v>
      </c>
      <c r="H1348" s="118">
        <v>0.97314961742700823</v>
      </c>
      <c r="I1348" s="118">
        <v>0.66008869688395899</v>
      </c>
      <c r="J1348" s="118">
        <v>0.19737089023431542</v>
      </c>
      <c r="K1348" s="48">
        <v>0.75645439253080715</v>
      </c>
      <c r="M1348" s="41">
        <v>346</v>
      </c>
      <c r="N1348" s="118" cm="1">
        <f t="array" ref="N1348:W1348">(TRANSPOSE(MMULT(幕後結果!$AB$37:$AK$46, TRANSPOSE(N347:W347))))</f>
        <v>-1.7307034427868948</v>
      </c>
      <c r="O1348" s="118">
        <v>0.87600549996128141</v>
      </c>
      <c r="P1348" s="118">
        <v>-1.2370351047916017</v>
      </c>
      <c r="Q1348" s="118">
        <v>0.88977760899491087</v>
      </c>
      <c r="R1348" s="118">
        <v>1.4801482732007059</v>
      </c>
      <c r="S1348" s="118">
        <v>0.56624199673350972</v>
      </c>
      <c r="T1348" s="118">
        <v>0.38131998668368899</v>
      </c>
      <c r="U1348" s="118">
        <v>-2.7210052827238194</v>
      </c>
      <c r="V1348" s="118">
        <v>0.62634948144394598</v>
      </c>
      <c r="W1348" s="40">
        <v>-0.64913566816508972</v>
      </c>
    </row>
    <row r="1349" spans="1:23" ht="19">
      <c r="A1349" s="85">
        <v>347</v>
      </c>
      <c r="B1349" s="118">
        <v>0.5006697094334287</v>
      </c>
      <c r="C1349" s="118">
        <v>6.7723570328220184E-2</v>
      </c>
      <c r="D1349" s="118">
        <v>0.48706201249849412</v>
      </c>
      <c r="E1349" s="118">
        <v>0.78907494733154171</v>
      </c>
      <c r="F1349" s="118">
        <v>0.44585335788377489</v>
      </c>
      <c r="G1349" s="118">
        <v>0.38002545149290956</v>
      </c>
      <c r="H1349" s="118">
        <v>0.71806377036338742</v>
      </c>
      <c r="I1349" s="118">
        <v>0.12094761235218576</v>
      </c>
      <c r="J1349" s="118">
        <v>0.88135002466381573</v>
      </c>
      <c r="K1349" s="48">
        <v>0.48395846756601246</v>
      </c>
      <c r="M1349" s="41">
        <v>347</v>
      </c>
      <c r="N1349" s="118" cm="1">
        <f t="array" ref="N1349:W1349">(TRANSPOSE(MMULT(幕後結果!$AB$37:$AK$46, TRANSPOSE(N348:W348))))</f>
        <v>1.6342130739300416</v>
      </c>
      <c r="O1349" s="118">
        <v>-0.93161562082428317</v>
      </c>
      <c r="P1349" s="118">
        <v>0.69374943331642958</v>
      </c>
      <c r="Q1349" s="118">
        <v>-1.6867292930152469</v>
      </c>
      <c r="R1349" s="118">
        <v>-1.3810090861055355</v>
      </c>
      <c r="S1349" s="118">
        <v>-0.98213152640782397</v>
      </c>
      <c r="T1349" s="118">
        <v>-1.344767257005643</v>
      </c>
      <c r="U1349" s="118">
        <v>-0.6662445679077289</v>
      </c>
      <c r="V1349" s="118">
        <v>-0.49091126678568986</v>
      </c>
      <c r="W1349" s="40">
        <v>0.15546029653640553</v>
      </c>
    </row>
    <row r="1350" spans="1:23" ht="19">
      <c r="A1350" s="85">
        <v>348</v>
      </c>
      <c r="B1350" s="118">
        <v>5.3876518280042696E-2</v>
      </c>
      <c r="C1350" s="118">
        <v>0.90567038009932399</v>
      </c>
      <c r="D1350" s="118">
        <v>0.16548191342430529</v>
      </c>
      <c r="E1350" s="118">
        <v>0.29597200526107059</v>
      </c>
      <c r="F1350" s="118">
        <v>0.2414124397512849</v>
      </c>
      <c r="G1350" s="118">
        <v>0.89831377957051961</v>
      </c>
      <c r="H1350" s="118">
        <v>0.75130920585491334</v>
      </c>
      <c r="I1350" s="118">
        <v>0.28721778677786935</v>
      </c>
      <c r="J1350" s="118">
        <v>0.17837521535793832</v>
      </c>
      <c r="K1350" s="48">
        <v>0.73492844359031051</v>
      </c>
      <c r="M1350" s="41">
        <v>348</v>
      </c>
      <c r="N1350" s="118" cm="1">
        <f t="array" ref="N1350:W1350">(TRANSPOSE(MMULT(幕後結果!$AB$37:$AK$46, TRANSPOSE(N349:W349))))</f>
        <v>-1.3833791136665392</v>
      </c>
      <c r="O1350" s="118">
        <v>-1.5541390659824288</v>
      </c>
      <c r="P1350" s="118">
        <v>-0.19840136890261317</v>
      </c>
      <c r="Q1350" s="118">
        <v>-0.66906498913203971</v>
      </c>
      <c r="R1350" s="118">
        <v>0.66779211514865255</v>
      </c>
      <c r="S1350" s="118">
        <v>-1.5676768230332119</v>
      </c>
      <c r="T1350" s="118">
        <v>-0.50417719854473386</v>
      </c>
      <c r="U1350" s="118">
        <v>-1.3432236876119019</v>
      </c>
      <c r="V1350" s="118">
        <v>-1.4185453972999247</v>
      </c>
      <c r="W1350" s="40">
        <v>-0.80173971325298665</v>
      </c>
    </row>
    <row r="1351" spans="1:23" ht="19">
      <c r="A1351" s="85">
        <v>349</v>
      </c>
      <c r="B1351" s="118">
        <v>7.5206115847720412E-2</v>
      </c>
      <c r="C1351" s="118">
        <v>0.61252518475634354</v>
      </c>
      <c r="D1351" s="118">
        <v>0.87787028247697974</v>
      </c>
      <c r="E1351" s="118">
        <v>0.42003985851429637</v>
      </c>
      <c r="F1351" s="118">
        <v>2.68638723068515E-2</v>
      </c>
      <c r="G1351" s="118">
        <v>0.28841577550698716</v>
      </c>
      <c r="H1351" s="118">
        <v>0.42608908381562394</v>
      </c>
      <c r="I1351" s="118">
        <v>0.31676183760333787</v>
      </c>
      <c r="J1351" s="118">
        <v>0.12882015277763914</v>
      </c>
      <c r="K1351" s="48">
        <v>0.33745063167851463</v>
      </c>
      <c r="M1351" s="41">
        <v>349</v>
      </c>
      <c r="N1351" s="118" cm="1">
        <f t="array" ref="N1351:W1351">(TRANSPOSE(MMULT(幕後結果!$AB$37:$AK$46, TRANSPOSE(N350:W350))))</f>
        <v>1.5470453772924195</v>
      </c>
      <c r="O1351" s="118">
        <v>0.72703936075818809</v>
      </c>
      <c r="P1351" s="118">
        <v>1.2433728183017116</v>
      </c>
      <c r="Q1351" s="118">
        <v>0.18379446276943456</v>
      </c>
      <c r="R1351" s="118">
        <v>1.3794484375842646</v>
      </c>
      <c r="S1351" s="118">
        <v>0.73653244709432197</v>
      </c>
      <c r="T1351" s="118">
        <v>0.54914022457015632</v>
      </c>
      <c r="U1351" s="118">
        <v>1.924877016436803</v>
      </c>
      <c r="V1351" s="118">
        <v>7.8120072174578947E-2</v>
      </c>
      <c r="W1351" s="40">
        <v>0.68628631110866867</v>
      </c>
    </row>
    <row r="1352" spans="1:23" ht="19">
      <c r="A1352" s="85">
        <v>350</v>
      </c>
      <c r="B1352" s="118">
        <v>0.31436489566191761</v>
      </c>
      <c r="C1352" s="118">
        <v>0.75631898340605863</v>
      </c>
      <c r="D1352" s="118">
        <v>0.29740867129462289</v>
      </c>
      <c r="E1352" s="118">
        <v>0.35324100661306246</v>
      </c>
      <c r="F1352" s="118">
        <v>0.64224316616983579</v>
      </c>
      <c r="G1352" s="118">
        <v>0.13114699885548631</v>
      </c>
      <c r="H1352" s="118">
        <v>0.24989767343449754</v>
      </c>
      <c r="I1352" s="118">
        <v>0.51521815557943529</v>
      </c>
      <c r="J1352" s="118">
        <v>0.52033255010995116</v>
      </c>
      <c r="K1352" s="48">
        <v>0.25211542720833857</v>
      </c>
      <c r="M1352" s="41">
        <v>350</v>
      </c>
      <c r="N1352" s="118" cm="1">
        <f t="array" ref="N1352:W1352">(TRANSPOSE(MMULT(幕後結果!$AB$37:$AK$46, TRANSPOSE(N351:W351))))</f>
        <v>0.5442999398742292</v>
      </c>
      <c r="O1352" s="118">
        <v>-0.2083723750308982</v>
      </c>
      <c r="P1352" s="118">
        <v>0.4391988964935693</v>
      </c>
      <c r="Q1352" s="118">
        <v>0.1751077996163114</v>
      </c>
      <c r="R1352" s="118">
        <v>0.31894431795212164</v>
      </c>
      <c r="S1352" s="118">
        <v>1.0877059730365484</v>
      </c>
      <c r="T1352" s="118">
        <v>-0.35373482446368198</v>
      </c>
      <c r="U1352" s="118">
        <v>3.2906414248232512</v>
      </c>
      <c r="V1352" s="118">
        <v>0.77338308975041548</v>
      </c>
      <c r="W1352" s="40">
        <v>-0.3485950635367453</v>
      </c>
    </row>
    <row r="1353" spans="1:23" ht="19">
      <c r="A1353" s="85">
        <v>351</v>
      </c>
      <c r="B1353" s="118">
        <v>0.35128610297901308</v>
      </c>
      <c r="C1353" s="118">
        <v>0.95620859470741104</v>
      </c>
      <c r="D1353" s="118">
        <v>0.36728521687102034</v>
      </c>
      <c r="E1353" s="118">
        <v>0.49726531158695098</v>
      </c>
      <c r="F1353" s="118">
        <v>0.23169433306425269</v>
      </c>
      <c r="G1353" s="118">
        <v>0.72466467468099927</v>
      </c>
      <c r="H1353" s="118">
        <v>0.12595794333243537</v>
      </c>
      <c r="I1353" s="118">
        <v>0.88093956305105436</v>
      </c>
      <c r="J1353" s="118">
        <v>0.73622214431928668</v>
      </c>
      <c r="K1353" s="48">
        <v>0.18370200472111664</v>
      </c>
      <c r="M1353" s="41">
        <v>351</v>
      </c>
      <c r="N1353" s="118" cm="1">
        <f t="array" ref="N1353:W1353">(TRANSPOSE(MMULT(幕後結果!$AB$37:$AK$46, TRANSPOSE(N352:W352))))</f>
        <v>-0.1598437978519312</v>
      </c>
      <c r="O1353" s="118">
        <v>-1.4852506704504866</v>
      </c>
      <c r="P1353" s="118">
        <v>0.28617013114966872</v>
      </c>
      <c r="Q1353" s="118">
        <v>-1.8093068408755103E-2</v>
      </c>
      <c r="R1353" s="118">
        <v>0.48703074631974064</v>
      </c>
      <c r="S1353" s="118">
        <v>-1.7260103537650893</v>
      </c>
      <c r="T1353" s="118">
        <v>-0.8685418009465663</v>
      </c>
      <c r="U1353" s="118">
        <v>-0.23029876503494842</v>
      </c>
      <c r="V1353" s="118">
        <v>-0.55103336825681759</v>
      </c>
      <c r="W1353" s="40">
        <v>-1.7911149268539639</v>
      </c>
    </row>
    <row r="1354" spans="1:23" ht="19">
      <c r="A1354" s="85">
        <v>352</v>
      </c>
      <c r="B1354" s="118">
        <v>0.83690368541606608</v>
      </c>
      <c r="C1354" s="118">
        <v>0.36630212302809229</v>
      </c>
      <c r="D1354" s="118">
        <v>8.6434881312866363E-2</v>
      </c>
      <c r="E1354" s="118">
        <v>0.28829269364346555</v>
      </c>
      <c r="F1354" s="118">
        <v>0.15671430459012914</v>
      </c>
      <c r="G1354" s="118">
        <v>1.8423408404807162E-2</v>
      </c>
      <c r="H1354" s="118">
        <v>0.32928288196327138</v>
      </c>
      <c r="I1354" s="118">
        <v>0.19352497612887642</v>
      </c>
      <c r="J1354" s="118">
        <v>0.72756949651316205</v>
      </c>
      <c r="K1354" s="48">
        <v>0.24453489889450086</v>
      </c>
      <c r="M1354" s="41">
        <v>352</v>
      </c>
      <c r="N1354" s="118" cm="1">
        <f t="array" ref="N1354:W1354">(TRANSPOSE(MMULT(幕後結果!$AB$37:$AK$46, TRANSPOSE(N353:W353))))</f>
        <v>0.69011853732579265</v>
      </c>
      <c r="O1354" s="118">
        <v>-1.5506059153231522</v>
      </c>
      <c r="P1354" s="118">
        <v>-0.24581602015242679</v>
      </c>
      <c r="Q1354" s="118">
        <v>-1.3108622355966468</v>
      </c>
      <c r="R1354" s="118">
        <v>-0.81100504063581114</v>
      </c>
      <c r="S1354" s="118">
        <v>-3.1118791654871263</v>
      </c>
      <c r="T1354" s="118">
        <v>1.3329472960686015</v>
      </c>
      <c r="U1354" s="118">
        <v>1.0366324940583389</v>
      </c>
      <c r="V1354" s="118">
        <v>-0.55976784492419107</v>
      </c>
      <c r="W1354" s="40">
        <v>-0.61780704908249939</v>
      </c>
    </row>
    <row r="1355" spans="1:23" ht="19">
      <c r="A1355" s="85">
        <v>353</v>
      </c>
      <c r="B1355" s="118">
        <v>0.10485829740492592</v>
      </c>
      <c r="C1355" s="118">
        <v>0.69255071902783349</v>
      </c>
      <c r="D1355" s="118">
        <v>0.29468532006782966</v>
      </c>
      <c r="E1355" s="118">
        <v>0.98204557092669309</v>
      </c>
      <c r="F1355" s="118">
        <v>0.31770642190029119</v>
      </c>
      <c r="G1355" s="118">
        <v>0.46553000494961583</v>
      </c>
      <c r="H1355" s="118">
        <v>0.63101687652377603</v>
      </c>
      <c r="I1355" s="118">
        <v>0.49549960190811615</v>
      </c>
      <c r="J1355" s="118">
        <v>0.51898446395977627</v>
      </c>
      <c r="K1355" s="48">
        <v>0.60163054933311866</v>
      </c>
      <c r="M1355" s="41">
        <v>353</v>
      </c>
      <c r="N1355" s="118" cm="1">
        <f t="array" ref="N1355:W1355">(TRANSPOSE(MMULT(幕後結果!$AB$37:$AK$46, TRANSPOSE(N354:W354))))</f>
        <v>1.3510945127367699</v>
      </c>
      <c r="O1355" s="118">
        <v>1.5144025138051775</v>
      </c>
      <c r="P1355" s="118">
        <v>1.5440166899854204</v>
      </c>
      <c r="Q1355" s="118">
        <v>1.5368615558583647</v>
      </c>
      <c r="R1355" s="118">
        <v>-1.7529517413676394</v>
      </c>
      <c r="S1355" s="118">
        <v>-5.2758772288490574E-2</v>
      </c>
      <c r="T1355" s="118">
        <v>-0.31323250900055982</v>
      </c>
      <c r="U1355" s="118">
        <v>0.55335988649699541</v>
      </c>
      <c r="V1355" s="118">
        <v>1.6157152076343761</v>
      </c>
      <c r="W1355" s="40">
        <v>-0.70483047251206654</v>
      </c>
    </row>
    <row r="1356" spans="1:23" ht="19">
      <c r="A1356" s="85">
        <v>354</v>
      </c>
      <c r="B1356" s="118">
        <v>0.25586267398059026</v>
      </c>
      <c r="C1356" s="118">
        <v>0.56713613880715363</v>
      </c>
      <c r="D1356" s="118">
        <v>0.40142186858399564</v>
      </c>
      <c r="E1356" s="118">
        <v>0.58856825671333768</v>
      </c>
      <c r="F1356" s="118">
        <v>0.61431936105076868</v>
      </c>
      <c r="G1356" s="118">
        <v>0.90857594689207066</v>
      </c>
      <c r="H1356" s="118">
        <v>0.18943571707476536</v>
      </c>
      <c r="I1356" s="118">
        <v>0.95253724485305558</v>
      </c>
      <c r="J1356" s="118">
        <v>0.38723107036338744</v>
      </c>
      <c r="K1356" s="48">
        <v>0.32062426023976442</v>
      </c>
      <c r="M1356" s="41">
        <v>354</v>
      </c>
      <c r="N1356" s="118" cm="1">
        <f t="array" ref="N1356:W1356">(TRANSPOSE(MMULT(幕後結果!$AB$37:$AK$46, TRANSPOSE(N355:W355))))</f>
        <v>-0.2843469989564385</v>
      </c>
      <c r="O1356" s="118">
        <v>0.23333748563996595</v>
      </c>
      <c r="P1356" s="118">
        <v>0.4326017310712536</v>
      </c>
      <c r="Q1356" s="118">
        <v>-0.26884519381319238</v>
      </c>
      <c r="R1356" s="118">
        <v>-1.2304299195811867</v>
      </c>
      <c r="S1356" s="118">
        <v>-0.37391030965833943</v>
      </c>
      <c r="T1356" s="118">
        <v>0.92433806938967611</v>
      </c>
      <c r="U1356" s="118">
        <v>-1.2123234052358045E-3</v>
      </c>
      <c r="V1356" s="118">
        <v>0.78193822374194366</v>
      </c>
      <c r="W1356" s="40">
        <v>-0.4060976003907032</v>
      </c>
    </row>
    <row r="1357" spans="1:23" ht="19">
      <c r="A1357" s="85">
        <v>355</v>
      </c>
      <c r="B1357" s="118">
        <v>0.1057430550881131</v>
      </c>
      <c r="C1357" s="118">
        <v>0.62917039295639499</v>
      </c>
      <c r="D1357" s="118">
        <v>0.12863438065317911</v>
      </c>
      <c r="E1357" s="118">
        <v>0.41091713838394672</v>
      </c>
      <c r="F1357" s="118">
        <v>0.93891075616734443</v>
      </c>
      <c r="G1357" s="118">
        <v>0.6348380962142619</v>
      </c>
      <c r="H1357" s="118">
        <v>0.99311314006769469</v>
      </c>
      <c r="I1357" s="118">
        <v>0.59900839332872269</v>
      </c>
      <c r="J1357" s="118">
        <v>0.34720774121793663</v>
      </c>
      <c r="K1357" s="48">
        <v>0.61209358166860217</v>
      </c>
      <c r="M1357" s="41">
        <v>355</v>
      </c>
      <c r="N1357" s="118" cm="1">
        <f t="array" ref="N1357:W1357">(TRANSPOSE(MMULT(幕後結果!$AB$37:$AK$46, TRANSPOSE(N356:W356))))</f>
        <v>0.46746766778635729</v>
      </c>
      <c r="O1357" s="118">
        <v>-0.16609513891993341</v>
      </c>
      <c r="P1357" s="118">
        <v>-0.28050123924699988</v>
      </c>
      <c r="Q1357" s="118">
        <v>0.32723282565500844</v>
      </c>
      <c r="R1357" s="118">
        <v>-2.0958818487746065</v>
      </c>
      <c r="S1357" s="118">
        <v>0.29550448142480112</v>
      </c>
      <c r="T1357" s="118">
        <v>-1.3203109904366854</v>
      </c>
      <c r="U1357" s="118">
        <v>-0.22944930794989446</v>
      </c>
      <c r="V1357" s="118">
        <v>-1.2232052587073881</v>
      </c>
      <c r="W1357" s="40">
        <v>0.62418562431981039</v>
      </c>
    </row>
    <row r="1358" spans="1:23" ht="19">
      <c r="A1358" s="85">
        <v>356</v>
      </c>
      <c r="B1358" s="118">
        <v>0.31387366302165121</v>
      </c>
      <c r="C1358" s="118">
        <v>2.489013351683278E-2</v>
      </c>
      <c r="D1358" s="118">
        <v>0.16889710621051823</v>
      </c>
      <c r="E1358" s="118">
        <v>0.23168142681346016</v>
      </c>
      <c r="F1358" s="118">
        <v>0.24441519094009423</v>
      </c>
      <c r="G1358" s="118">
        <v>0.59762231522834419</v>
      </c>
      <c r="H1358" s="118">
        <v>0.17839761017613287</v>
      </c>
      <c r="I1358" s="118">
        <v>0.86510635873285224</v>
      </c>
      <c r="J1358" s="118">
        <v>0.56695574487846345</v>
      </c>
      <c r="K1358" s="48">
        <v>0.16073847721280443</v>
      </c>
      <c r="M1358" s="41">
        <v>356</v>
      </c>
      <c r="N1358" s="118" cm="1">
        <f t="array" ref="N1358:W1358">(TRANSPOSE(MMULT(幕後結果!$AB$37:$AK$46, TRANSPOSE(N357:W357))))</f>
        <v>0.70918487931346064</v>
      </c>
      <c r="O1358" s="118">
        <v>0.13661203816403084</v>
      </c>
      <c r="P1358" s="118">
        <v>-0.52514950284926731</v>
      </c>
      <c r="Q1358" s="118">
        <v>0.39687850340843123</v>
      </c>
      <c r="R1358" s="118">
        <v>-1.2457587650977919</v>
      </c>
      <c r="S1358" s="118">
        <v>-0.70326454533733851</v>
      </c>
      <c r="T1358" s="118">
        <v>0.92152670935723746</v>
      </c>
      <c r="U1358" s="118">
        <v>-0.9439088626072647</v>
      </c>
      <c r="V1358" s="118">
        <v>-0.23152362398838927</v>
      </c>
      <c r="W1358" s="40">
        <v>-2.8117850141603784E-2</v>
      </c>
    </row>
    <row r="1359" spans="1:23" ht="19">
      <c r="A1359" s="85">
        <v>357</v>
      </c>
      <c r="B1359" s="118">
        <v>0.13790025506754833</v>
      </c>
      <c r="C1359" s="118">
        <v>0.81354412327466452</v>
      </c>
      <c r="D1359" s="118">
        <v>0.82615214718694907</v>
      </c>
      <c r="E1359" s="118">
        <v>0.58998255828647284</v>
      </c>
      <c r="F1359" s="118">
        <v>0.27864733886416504</v>
      </c>
      <c r="G1359" s="118">
        <v>0.78050689580426602</v>
      </c>
      <c r="H1359" s="118">
        <v>0.93195842369196447</v>
      </c>
      <c r="I1359" s="118">
        <v>0.5530509324367503</v>
      </c>
      <c r="J1359" s="118">
        <v>0.88831302138429113</v>
      </c>
      <c r="K1359" s="48">
        <v>0.85473479243407824</v>
      </c>
      <c r="M1359" s="41">
        <v>357</v>
      </c>
      <c r="N1359" s="118" cm="1">
        <f t="array" ref="N1359:W1359">(TRANSPOSE(MMULT(幕後結果!$AB$37:$AK$46, TRANSPOSE(N358:W358))))</f>
        <v>-0.35014319318887799</v>
      </c>
      <c r="O1359" s="118">
        <v>1.2467062732545007</v>
      </c>
      <c r="P1359" s="118">
        <v>-1.3227917063342973</v>
      </c>
      <c r="Q1359" s="118">
        <v>-1.0719130641381391</v>
      </c>
      <c r="R1359" s="118">
        <v>-1.3605462731788638</v>
      </c>
      <c r="S1359" s="118">
        <v>0.79547602879357793</v>
      </c>
      <c r="T1359" s="118">
        <v>-2.7273053251330301</v>
      </c>
      <c r="U1359" s="118">
        <v>-1.6656693925640453E-2</v>
      </c>
      <c r="V1359" s="118">
        <v>-0.73713072842133087</v>
      </c>
      <c r="W1359" s="40">
        <v>-0.54031299057610704</v>
      </c>
    </row>
    <row r="1360" spans="1:23" ht="19">
      <c r="A1360" s="85">
        <v>358</v>
      </c>
      <c r="B1360" s="118">
        <v>0.32193480753885995</v>
      </c>
      <c r="C1360" s="118">
        <v>0.41414983683897955</v>
      </c>
      <c r="D1360" s="118">
        <v>0.50400632152154601</v>
      </c>
      <c r="E1360" s="118">
        <v>0.44980276791520346</v>
      </c>
      <c r="F1360" s="118">
        <v>0.77854297842964493</v>
      </c>
      <c r="G1360" s="118">
        <v>0.33503608622804504</v>
      </c>
      <c r="H1360" s="118">
        <v>0.27729764491511899</v>
      </c>
      <c r="I1360" s="118">
        <v>1.835636395512763E-3</v>
      </c>
      <c r="J1360" s="118">
        <v>0.82086288305715094</v>
      </c>
      <c r="K1360" s="48">
        <v>0.55111883435412889</v>
      </c>
      <c r="M1360" s="41">
        <v>358</v>
      </c>
      <c r="N1360" s="118" cm="1">
        <f t="array" ref="N1360:W1360">(TRANSPOSE(MMULT(幕後結果!$AB$37:$AK$46, TRANSPOSE(N359:W359))))</f>
        <v>1.9125354523481188</v>
      </c>
      <c r="O1360" s="118">
        <v>-3.5765915071749033E-2</v>
      </c>
      <c r="P1360" s="118">
        <v>-4.7033505058796332E-2</v>
      </c>
      <c r="Q1360" s="118">
        <v>0.9430485999021595</v>
      </c>
      <c r="R1360" s="118">
        <v>-1.315809535005577</v>
      </c>
      <c r="S1360" s="118">
        <v>0.58503867437612933</v>
      </c>
      <c r="T1360" s="118">
        <v>-1.0880471199958184</v>
      </c>
      <c r="U1360" s="118">
        <v>0.62178810528095518</v>
      </c>
      <c r="V1360" s="118">
        <v>0.59316994070971651</v>
      </c>
      <c r="W1360" s="40">
        <v>8.3317908803187513E-2</v>
      </c>
    </row>
    <row r="1361" spans="1:23" ht="19">
      <c r="A1361" s="85">
        <v>359</v>
      </c>
      <c r="B1361" s="118">
        <v>7.8451791302496465E-2</v>
      </c>
      <c r="C1361" s="118">
        <v>9.4796951621400893E-3</v>
      </c>
      <c r="D1361" s="118">
        <v>0.84140239637092407</v>
      </c>
      <c r="E1361" s="118">
        <v>0.16345551703642336</v>
      </c>
      <c r="F1361" s="118">
        <v>0.53926020386023632</v>
      </c>
      <c r="G1361" s="118">
        <v>0.16308464393540256</v>
      </c>
      <c r="H1361" s="118">
        <v>0.92653203835837061</v>
      </c>
      <c r="I1361" s="118">
        <v>0.94938693856685608</v>
      </c>
      <c r="J1361" s="118">
        <v>0.18731530721319944</v>
      </c>
      <c r="K1361" s="48">
        <v>0.64510575024730543</v>
      </c>
      <c r="M1361" s="41">
        <v>359</v>
      </c>
      <c r="N1361" s="118" cm="1">
        <f t="array" ref="N1361:W1361">(TRANSPOSE(MMULT(幕後結果!$AB$37:$AK$46, TRANSPOSE(N360:W360))))</f>
        <v>-0.21133752858367749</v>
      </c>
      <c r="O1361" s="118">
        <v>-0.32042552505536342</v>
      </c>
      <c r="P1361" s="118">
        <v>0.42584822903258113</v>
      </c>
      <c r="Q1361" s="118">
        <v>-0.22608617103636064</v>
      </c>
      <c r="R1361" s="118">
        <v>0.3841283997220617</v>
      </c>
      <c r="S1361" s="118">
        <v>0.41386212997550997</v>
      </c>
      <c r="T1361" s="118">
        <v>1.9086861486730631</v>
      </c>
      <c r="U1361" s="118">
        <v>-0.30137211375957584</v>
      </c>
      <c r="V1361" s="118">
        <v>-1.9116930170425621</v>
      </c>
      <c r="W1361" s="40">
        <v>0.15970423230672923</v>
      </c>
    </row>
    <row r="1362" spans="1:23" ht="19">
      <c r="A1362" s="85">
        <v>360</v>
      </c>
      <c r="B1362" s="118">
        <v>0.39135617178914717</v>
      </c>
      <c r="C1362" s="118">
        <v>0.96602735742191581</v>
      </c>
      <c r="D1362" s="118">
        <v>0.83463378487402839</v>
      </c>
      <c r="E1362" s="118">
        <v>0.81408446871195306</v>
      </c>
      <c r="F1362" s="118">
        <v>0.55624616300678276</v>
      </c>
      <c r="G1362" s="118">
        <v>0.99869906473562486</v>
      </c>
      <c r="H1362" s="118">
        <v>0.83579529439804201</v>
      </c>
      <c r="I1362" s="118">
        <v>0.8027709451275824</v>
      </c>
      <c r="J1362" s="118">
        <v>0.47403533384669294</v>
      </c>
      <c r="K1362" s="48">
        <v>0.52369241862760574</v>
      </c>
      <c r="M1362" s="41">
        <v>360</v>
      </c>
      <c r="N1362" s="118" cm="1">
        <f t="array" ref="N1362:W1362">(TRANSPOSE(MMULT(幕後結果!$AB$37:$AK$46, TRANSPOSE(N361:W361))))</f>
        <v>0.13534589368209587</v>
      </c>
      <c r="O1362" s="118">
        <v>0.31105547518316312</v>
      </c>
      <c r="P1362" s="118">
        <v>-1.0403454516415487</v>
      </c>
      <c r="Q1362" s="118">
        <v>-0.29503304377977219</v>
      </c>
      <c r="R1362" s="118">
        <v>-1.1361491729022446</v>
      </c>
      <c r="S1362" s="118">
        <v>-0.4621353018532392</v>
      </c>
      <c r="T1362" s="118">
        <v>0.25298627878366581</v>
      </c>
      <c r="U1362" s="118">
        <v>2.2331482669243545</v>
      </c>
      <c r="V1362" s="118">
        <v>5.8465065617281375E-3</v>
      </c>
      <c r="W1362" s="40">
        <v>-0.61349217378792165</v>
      </c>
    </row>
    <row r="1363" spans="1:23" ht="19">
      <c r="A1363" s="85">
        <v>361</v>
      </c>
      <c r="B1363" s="118">
        <v>0.32262121835404134</v>
      </c>
      <c r="C1363" s="118">
        <v>0.54527332821183827</v>
      </c>
      <c r="D1363" s="118">
        <v>0.33829520389435941</v>
      </c>
      <c r="E1363" s="118">
        <v>0.32184303192228469</v>
      </c>
      <c r="F1363" s="118">
        <v>0.86478392903733647</v>
      </c>
      <c r="G1363" s="118">
        <v>0.61727115115718112</v>
      </c>
      <c r="H1363" s="118">
        <v>0.49530503508507584</v>
      </c>
      <c r="I1363" s="118">
        <v>0.13785320557549796</v>
      </c>
      <c r="J1363" s="118">
        <v>0.7102206853364621</v>
      </c>
      <c r="K1363" s="48">
        <v>0.28913146969682813</v>
      </c>
      <c r="M1363" s="41">
        <v>361</v>
      </c>
      <c r="N1363" s="118" cm="1">
        <f t="array" ref="N1363:W1363">(TRANSPOSE(MMULT(幕後結果!$AB$37:$AK$46, TRANSPOSE(N362:W362))))</f>
        <v>0.87122585879093439</v>
      </c>
      <c r="O1363" s="118">
        <v>-0.20953331305004821</v>
      </c>
      <c r="P1363" s="118">
        <v>3.9927838680169386E-2</v>
      </c>
      <c r="Q1363" s="118">
        <v>0.32177557703401205</v>
      </c>
      <c r="R1363" s="118">
        <v>-1.16815124064013</v>
      </c>
      <c r="S1363" s="118">
        <v>0.22996368948338139</v>
      </c>
      <c r="T1363" s="118">
        <v>-0.48019734269514441</v>
      </c>
      <c r="U1363" s="118">
        <v>-0.78169742973648815</v>
      </c>
      <c r="V1363" s="118">
        <v>-0.92873429020767406</v>
      </c>
      <c r="W1363" s="40">
        <v>0.19552902831037966</v>
      </c>
    </row>
    <row r="1364" spans="1:23" ht="19">
      <c r="A1364" s="85">
        <v>362</v>
      </c>
      <c r="B1364" s="118">
        <v>0.52583163681652034</v>
      </c>
      <c r="C1364" s="118">
        <v>0.38534961870636852</v>
      </c>
      <c r="D1364" s="118">
        <v>6.3092981245306268E-2</v>
      </c>
      <c r="E1364" s="118">
        <v>0.21301568874747479</v>
      </c>
      <c r="F1364" s="118">
        <v>0.79051601442807473</v>
      </c>
      <c r="G1364" s="118">
        <v>0.8243101633497667</v>
      </c>
      <c r="H1364" s="118">
        <v>0.19936320617149139</v>
      </c>
      <c r="I1364" s="118">
        <v>0.80952395755102668</v>
      </c>
      <c r="J1364" s="118">
        <v>0.13205598126515383</v>
      </c>
      <c r="K1364" s="48">
        <v>8.7779034333984152E-2</v>
      </c>
      <c r="M1364" s="41">
        <v>362</v>
      </c>
      <c r="N1364" s="118" cm="1">
        <f t="array" ref="N1364:W1364">(TRANSPOSE(MMULT(幕後結果!$AB$37:$AK$46, TRANSPOSE(N363:W363))))</f>
        <v>1.2206754132426423</v>
      </c>
      <c r="O1364" s="118">
        <v>-0.43076463113524938</v>
      </c>
      <c r="P1364" s="118">
        <v>0.98066969852520414</v>
      </c>
      <c r="Q1364" s="118">
        <v>0.59651243967709389</v>
      </c>
      <c r="R1364" s="118">
        <v>0.21521516035018071</v>
      </c>
      <c r="S1364" s="118">
        <v>1.2082096713731747</v>
      </c>
      <c r="T1364" s="118">
        <v>0.94377901955630139</v>
      </c>
      <c r="U1364" s="118">
        <v>1.5256032221492437</v>
      </c>
      <c r="V1364" s="118">
        <v>1.1165980358764207</v>
      </c>
      <c r="W1364" s="40">
        <v>-0.11418238378074508</v>
      </c>
    </row>
    <row r="1365" spans="1:23" ht="19">
      <c r="A1365" s="85">
        <v>363</v>
      </c>
      <c r="B1365" s="118">
        <v>0.57482914210824743</v>
      </c>
      <c r="C1365" s="118">
        <v>0.92219587964285288</v>
      </c>
      <c r="D1365" s="118">
        <v>0.77282243568392639</v>
      </c>
      <c r="E1365" s="118">
        <v>0.50194809809414376</v>
      </c>
      <c r="F1365" s="118">
        <v>0.19078949581910232</v>
      </c>
      <c r="G1365" s="118">
        <v>0.84457518745567794</v>
      </c>
      <c r="H1365" s="118">
        <v>2.4994758297019137E-2</v>
      </c>
      <c r="I1365" s="118">
        <v>0.29730702084778304</v>
      </c>
      <c r="J1365" s="118">
        <v>0.91255207940275018</v>
      </c>
      <c r="K1365" s="48">
        <v>5.6940253919297579E-2</v>
      </c>
      <c r="M1365" s="41">
        <v>363</v>
      </c>
      <c r="N1365" s="118" cm="1">
        <f t="array" ref="N1365:W1365">(TRANSPOSE(MMULT(幕後結果!$AB$37:$AK$46, TRANSPOSE(N364:W364))))</f>
        <v>-0.29401565800292512</v>
      </c>
      <c r="O1365" s="118">
        <v>0.49267639997190782</v>
      </c>
      <c r="P1365" s="118">
        <v>1.0219528877812307</v>
      </c>
      <c r="Q1365" s="118">
        <v>-1.4052691850346459</v>
      </c>
      <c r="R1365" s="118">
        <v>-0.33746898995381469</v>
      </c>
      <c r="S1365" s="118">
        <v>-0.27343727642677851</v>
      </c>
      <c r="T1365" s="118">
        <v>0.57923619330271225</v>
      </c>
      <c r="U1365" s="118">
        <v>-6.9963277096640158E-2</v>
      </c>
      <c r="V1365" s="118">
        <v>-4.3127792706609824E-3</v>
      </c>
      <c r="W1365" s="40">
        <v>-0.74550718380467507</v>
      </c>
    </row>
    <row r="1366" spans="1:23" ht="19">
      <c r="A1366" s="85">
        <v>364</v>
      </c>
      <c r="B1366" s="118">
        <v>0.45385217745461892</v>
      </c>
      <c r="C1366" s="118">
        <v>0.80776459093571029</v>
      </c>
      <c r="D1366" s="118">
        <v>0.74854677977241479</v>
      </c>
      <c r="E1366" s="118">
        <v>0.61508131593040738</v>
      </c>
      <c r="F1366" s="118">
        <v>0.95327017669270608</v>
      </c>
      <c r="G1366" s="118">
        <v>0.80814237770752451</v>
      </c>
      <c r="H1366" s="118">
        <v>0.69140113588016372</v>
      </c>
      <c r="I1366" s="118">
        <v>0.63797578130626764</v>
      </c>
      <c r="J1366" s="118">
        <v>0.88302473725759678</v>
      </c>
      <c r="K1366" s="48">
        <v>0.6192892310564595</v>
      </c>
      <c r="M1366" s="41">
        <v>364</v>
      </c>
      <c r="N1366" s="118" cm="1">
        <f t="array" ref="N1366:W1366">(TRANSPOSE(MMULT(幕後結果!$AB$37:$AK$46, TRANSPOSE(N365:W365))))</f>
        <v>-0.88065121576475103</v>
      </c>
      <c r="O1366" s="118">
        <v>3.1136902981087657E-2</v>
      </c>
      <c r="P1366" s="118">
        <v>-0.25357707456498668</v>
      </c>
      <c r="Q1366" s="118">
        <v>2.040304689492399E-2</v>
      </c>
      <c r="R1366" s="118">
        <v>0.16322947852925213</v>
      </c>
      <c r="S1366" s="118">
        <v>-0.10391675864665226</v>
      </c>
      <c r="T1366" s="118">
        <v>1.3224232548694153</v>
      </c>
      <c r="U1366" s="118">
        <v>0.28571865901931465</v>
      </c>
      <c r="V1366" s="118">
        <v>0.64331206894377546</v>
      </c>
      <c r="W1366" s="40">
        <v>0.50712544481005717</v>
      </c>
    </row>
    <row r="1367" spans="1:23" ht="19">
      <c r="A1367" s="85">
        <v>365</v>
      </c>
      <c r="B1367" s="118">
        <v>0.30828710912222745</v>
      </c>
      <c r="C1367" s="118">
        <v>0.29545704510507997</v>
      </c>
      <c r="D1367" s="118">
        <v>0.11547513712861712</v>
      </c>
      <c r="E1367" s="118">
        <v>0.88972705381476991</v>
      </c>
      <c r="F1367" s="118">
        <v>0.77972942450956984</v>
      </c>
      <c r="G1367" s="118">
        <v>0.90999357503711864</v>
      </c>
      <c r="H1367" s="118">
        <v>8.3304677650480441E-2</v>
      </c>
      <c r="I1367" s="118">
        <v>0.42823332113015433</v>
      </c>
      <c r="J1367" s="118">
        <v>0.89670499463755027</v>
      </c>
      <c r="K1367" s="48">
        <v>0.77918246282503145</v>
      </c>
      <c r="M1367" s="41">
        <v>365</v>
      </c>
      <c r="N1367" s="118" cm="1">
        <f t="array" ref="N1367:W1367">(TRANSPOSE(MMULT(幕後結果!$AB$37:$AK$46, TRANSPOSE(N366:W366))))</f>
        <v>-0.75960637497364647</v>
      </c>
      <c r="O1367" s="118">
        <v>0.47719118872511973</v>
      </c>
      <c r="P1367" s="118">
        <v>0.39095126587720869</v>
      </c>
      <c r="Q1367" s="118">
        <v>0.92750551809507242</v>
      </c>
      <c r="R1367" s="118">
        <v>0.11980678335024919</v>
      </c>
      <c r="S1367" s="118">
        <v>-0.6965974344145287</v>
      </c>
      <c r="T1367" s="118">
        <v>-5.7986658407194525E-2</v>
      </c>
      <c r="U1367" s="118">
        <v>-0.44400896148922175</v>
      </c>
      <c r="V1367" s="118">
        <v>0.63497415721036066</v>
      </c>
      <c r="W1367" s="40">
        <v>-0.66056484824546813</v>
      </c>
    </row>
    <row r="1368" spans="1:23" ht="19">
      <c r="A1368" s="85">
        <v>366</v>
      </c>
      <c r="B1368" s="118">
        <v>0.97615433635371107</v>
      </c>
      <c r="C1368" s="118">
        <v>0.83336702689040587</v>
      </c>
      <c r="D1368" s="118">
        <v>0.4012660666176262</v>
      </c>
      <c r="E1368" s="118">
        <v>0.37758170558135573</v>
      </c>
      <c r="F1368" s="118">
        <v>0.27873405298563148</v>
      </c>
      <c r="G1368" s="118">
        <v>0.17812248602725189</v>
      </c>
      <c r="H1368" s="118">
        <v>0.29218590975846248</v>
      </c>
      <c r="I1368" s="118">
        <v>0.37969882073432948</v>
      </c>
      <c r="J1368" s="118">
        <v>0.52116189038623406</v>
      </c>
      <c r="K1368" s="48">
        <v>0.58110624689428469</v>
      </c>
      <c r="M1368" s="41">
        <v>366</v>
      </c>
      <c r="N1368" s="118" cm="1">
        <f t="array" ref="N1368:W1368">(TRANSPOSE(MMULT(幕後結果!$AB$37:$AK$46, TRANSPOSE(N367:W367))))</f>
        <v>-0.19939439688974692</v>
      </c>
      <c r="O1368" s="118">
        <v>-0.85112074896780032</v>
      </c>
      <c r="P1368" s="118">
        <v>-0.21995258184529801</v>
      </c>
      <c r="Q1368" s="118">
        <v>-1.1097829045669085</v>
      </c>
      <c r="R1368" s="118">
        <v>-0.80573681467805514</v>
      </c>
      <c r="S1368" s="118">
        <v>-1.9020025921845682</v>
      </c>
      <c r="T1368" s="118">
        <v>-0.66115925160183187</v>
      </c>
      <c r="U1368" s="118">
        <v>1.0500626484261171</v>
      </c>
      <c r="V1368" s="118">
        <v>-1.3203574106197664</v>
      </c>
      <c r="W1368" s="40">
        <v>-2.089514879025069</v>
      </c>
    </row>
    <row r="1369" spans="1:23" ht="19">
      <c r="A1369" s="85">
        <v>367</v>
      </c>
      <c r="B1369" s="118">
        <v>0.50240335668062275</v>
      </c>
      <c r="C1369" s="118">
        <v>0.25150471158072074</v>
      </c>
      <c r="D1369" s="118">
        <v>0.9080592724349843</v>
      </c>
      <c r="E1369" s="118">
        <v>8.2582405912938084E-2</v>
      </c>
      <c r="F1369" s="118">
        <v>0.59231105620991409</v>
      </c>
      <c r="G1369" s="118">
        <v>0.35379967728098505</v>
      </c>
      <c r="H1369" s="118">
        <v>0.91755884130212761</v>
      </c>
      <c r="I1369" s="118">
        <v>0.69917651455323049</v>
      </c>
      <c r="J1369" s="118">
        <v>0.8108400909474065</v>
      </c>
      <c r="K1369" s="48">
        <v>0.59173005521920685</v>
      </c>
      <c r="M1369" s="41">
        <v>367</v>
      </c>
      <c r="N1369" s="118" cm="1">
        <f t="array" ref="N1369:W1369">(TRANSPOSE(MMULT(幕後結果!$AB$37:$AK$46, TRANSPOSE(N368:W368))))</f>
        <v>0.39731828992228269</v>
      </c>
      <c r="O1369" s="118">
        <v>-0.55446504945053354</v>
      </c>
      <c r="P1369" s="118">
        <v>1.5569779535209693</v>
      </c>
      <c r="Q1369" s="118">
        <v>-0.48379520647532143</v>
      </c>
      <c r="R1369" s="118">
        <v>-1.7849517439072098</v>
      </c>
      <c r="S1369" s="118">
        <v>-0.88039447160444428</v>
      </c>
      <c r="T1369" s="118">
        <v>-1.0117934578435834</v>
      </c>
      <c r="U1369" s="118">
        <v>-2.0827927285277927</v>
      </c>
      <c r="V1369" s="118">
        <v>-4.0665838466156012E-2</v>
      </c>
      <c r="W1369" s="40">
        <v>-0.83798252680200602</v>
      </c>
    </row>
    <row r="1370" spans="1:23" ht="19">
      <c r="A1370" s="85">
        <v>368</v>
      </c>
      <c r="B1370" s="118">
        <v>0.96511009297115224</v>
      </c>
      <c r="C1370" s="118">
        <v>0.37471920487816446</v>
      </c>
      <c r="D1370" s="118">
        <v>0.21276222120072252</v>
      </c>
      <c r="E1370" s="118">
        <v>0.95357893551521111</v>
      </c>
      <c r="F1370" s="118">
        <v>0.16607490890168264</v>
      </c>
      <c r="G1370" s="118">
        <v>0.43988245138388615</v>
      </c>
      <c r="H1370" s="118">
        <v>0.47938786388352339</v>
      </c>
      <c r="I1370" s="118">
        <v>0.80497328214041763</v>
      </c>
      <c r="J1370" s="118">
        <v>0.88065045953359156</v>
      </c>
      <c r="K1370" s="48">
        <v>0.10018298632906975</v>
      </c>
      <c r="M1370" s="41">
        <v>368</v>
      </c>
      <c r="N1370" s="118" cm="1">
        <f t="array" ref="N1370:W1370">(TRANSPOSE(MMULT(幕後結果!$AB$37:$AK$46, TRANSPOSE(N369:W369))))</f>
        <v>-7.4056506240175207E-2</v>
      </c>
      <c r="O1370" s="118">
        <v>-1.4728723761980784</v>
      </c>
      <c r="P1370" s="118">
        <v>0.74861974054484415</v>
      </c>
      <c r="Q1370" s="118">
        <v>-0.2407578321095514</v>
      </c>
      <c r="R1370" s="118">
        <v>-0.80695441815501967</v>
      </c>
      <c r="S1370" s="118">
        <v>-8.3991352696907384E-2</v>
      </c>
      <c r="T1370" s="118">
        <v>-1.8744955627786133</v>
      </c>
      <c r="U1370" s="118">
        <v>0.10355367109166121</v>
      </c>
      <c r="V1370" s="118">
        <v>-0.19579220636439532</v>
      </c>
      <c r="W1370" s="40">
        <v>-1.095508015175412</v>
      </c>
    </row>
    <row r="1371" spans="1:23" ht="19">
      <c r="A1371" s="85">
        <v>369</v>
      </c>
      <c r="B1371" s="118">
        <v>0.48757842851688116</v>
      </c>
      <c r="C1371" s="118">
        <v>0.13174822839797073</v>
      </c>
      <c r="D1371" s="118">
        <v>0.25711260664041768</v>
      </c>
      <c r="E1371" s="118">
        <v>0.31001962647385417</v>
      </c>
      <c r="F1371" s="118">
        <v>0.82770506373372266</v>
      </c>
      <c r="G1371" s="118">
        <v>0.75813941126107198</v>
      </c>
      <c r="H1371" s="118">
        <v>0.46035223764272004</v>
      </c>
      <c r="I1371" s="118">
        <v>0.49884003495422569</v>
      </c>
      <c r="J1371" s="118">
        <v>0.91352935212850928</v>
      </c>
      <c r="K1371" s="48">
        <v>5.2952598094143433E-2</v>
      </c>
      <c r="M1371" s="41">
        <v>369</v>
      </c>
      <c r="N1371" s="118" cm="1">
        <f t="array" ref="N1371:W1371">(TRANSPOSE(MMULT(幕後結果!$AB$37:$AK$46, TRANSPOSE(N370:W370))))</f>
        <v>-0.50158295385583862</v>
      </c>
      <c r="O1371" s="118">
        <v>-1.9216950516297073</v>
      </c>
      <c r="P1371" s="118">
        <v>6.0083545577925446E-2</v>
      </c>
      <c r="Q1371" s="118">
        <v>-1.2669201733158655</v>
      </c>
      <c r="R1371" s="118">
        <v>0.45327857862158494</v>
      </c>
      <c r="S1371" s="118">
        <v>-0.67473375569259286</v>
      </c>
      <c r="T1371" s="118">
        <v>1.0173601041148168</v>
      </c>
      <c r="U1371" s="118">
        <v>0.4970567614267859</v>
      </c>
      <c r="V1371" s="118">
        <v>5.9110718707487908E-2</v>
      </c>
      <c r="W1371" s="40">
        <v>-0.23439327495387394</v>
      </c>
    </row>
    <row r="1372" spans="1:23" ht="19">
      <c r="A1372" s="85">
        <v>370</v>
      </c>
      <c r="B1372" s="118">
        <v>0.26744359555776787</v>
      </c>
      <c r="C1372" s="118">
        <v>0.90836715755448871</v>
      </c>
      <c r="D1372" s="118">
        <v>0.82438470268166042</v>
      </c>
      <c r="E1372" s="118">
        <v>8.6350608276008156E-2</v>
      </c>
      <c r="F1372" s="118">
        <v>0.167358662422046</v>
      </c>
      <c r="G1372" s="118">
        <v>0.33594347349990139</v>
      </c>
      <c r="H1372" s="118">
        <v>0.75030182700323267</v>
      </c>
      <c r="I1372" s="118">
        <v>9.4085208110305407E-2</v>
      </c>
      <c r="J1372" s="118">
        <v>0.69474851744162014</v>
      </c>
      <c r="K1372" s="48">
        <v>0.77424773015580373</v>
      </c>
      <c r="M1372" s="41">
        <v>370</v>
      </c>
      <c r="N1372" s="118" cm="1">
        <f t="array" ref="N1372:W1372">(TRANSPOSE(MMULT(幕後結果!$AB$37:$AK$46, TRANSPOSE(N371:W371))))</f>
        <v>1.0453294110966118</v>
      </c>
      <c r="O1372" s="118">
        <v>-1.1140964304116188</v>
      </c>
      <c r="P1372" s="118">
        <v>-0.34382418412331384</v>
      </c>
      <c r="Q1372" s="118">
        <v>0.13322809436169109</v>
      </c>
      <c r="R1372" s="118">
        <v>-0.71185832725894072</v>
      </c>
      <c r="S1372" s="118">
        <v>-0.5874983524027092</v>
      </c>
      <c r="T1372" s="118">
        <v>-0.21267069540370814</v>
      </c>
      <c r="U1372" s="118">
        <v>3.1773813037853205E-2</v>
      </c>
      <c r="V1372" s="118">
        <v>-4.2425471417819438E-2</v>
      </c>
      <c r="W1372" s="40">
        <v>0.78210531877195388</v>
      </c>
    </row>
    <row r="1373" spans="1:23" ht="19">
      <c r="A1373" s="85">
        <v>371</v>
      </c>
      <c r="B1373" s="118">
        <v>0.90878959927346936</v>
      </c>
      <c r="C1373" s="118">
        <v>0.70765384978754442</v>
      </c>
      <c r="D1373" s="118">
        <v>0.31940697216437974</v>
      </c>
      <c r="E1373" s="118">
        <v>0.12857098717376703</v>
      </c>
      <c r="F1373" s="118">
        <v>0.40186889796087533</v>
      </c>
      <c r="G1373" s="118">
        <v>0.39698303536006896</v>
      </c>
      <c r="H1373" s="118">
        <v>0.47249658493704905</v>
      </c>
      <c r="I1373" s="118">
        <v>0.55181150856264738</v>
      </c>
      <c r="J1373" s="118">
        <v>0.35781955251128639</v>
      </c>
      <c r="K1373" s="48">
        <v>0.60549344441827424</v>
      </c>
      <c r="M1373" s="41">
        <v>371</v>
      </c>
      <c r="N1373" s="118" cm="1">
        <f t="array" ref="N1373:W1373">(TRANSPOSE(MMULT(幕後結果!$AB$37:$AK$46, TRANSPOSE(N372:W372))))</f>
        <v>-1.4158474332979918</v>
      </c>
      <c r="O1373" s="118">
        <v>1.386427527224561</v>
      </c>
      <c r="P1373" s="118">
        <v>-0.76646111663407268</v>
      </c>
      <c r="Q1373" s="118">
        <v>0.51052371378119765</v>
      </c>
      <c r="R1373" s="118">
        <v>-0.89505667422326296</v>
      </c>
      <c r="S1373" s="118">
        <v>0.7758565493299816</v>
      </c>
      <c r="T1373" s="118">
        <v>-1.756507798939493</v>
      </c>
      <c r="U1373" s="118">
        <v>-2.4570711750619183</v>
      </c>
      <c r="V1373" s="118">
        <v>-0.8409275123958434</v>
      </c>
      <c r="W1373" s="40">
        <v>-0.64244003563898533</v>
      </c>
    </row>
    <row r="1374" spans="1:23" ht="19">
      <c r="A1374" s="85">
        <v>372</v>
      </c>
      <c r="B1374" s="118">
        <v>0.73392179025102044</v>
      </c>
      <c r="C1374" s="118">
        <v>0.75744239568387695</v>
      </c>
      <c r="D1374" s="118">
        <v>0.10254969373329015</v>
      </c>
      <c r="E1374" s="118">
        <v>0.25907987445079672</v>
      </c>
      <c r="F1374" s="118">
        <v>0.92428775664187546</v>
      </c>
      <c r="G1374" s="118">
        <v>9.4505932231866208E-2</v>
      </c>
      <c r="H1374" s="118">
        <v>4.3595592348555368E-2</v>
      </c>
      <c r="I1374" s="118">
        <v>0.46541843843450481</v>
      </c>
      <c r="J1374" s="118">
        <v>0.78641554643821765</v>
      </c>
      <c r="K1374" s="48">
        <v>0.11436689104287057</v>
      </c>
      <c r="M1374" s="41">
        <v>372</v>
      </c>
      <c r="N1374" s="118" cm="1">
        <f t="array" ref="N1374:W1374">(TRANSPOSE(MMULT(幕後結果!$AB$37:$AK$46, TRANSPOSE(N373:W373))))</f>
        <v>0.35136654909590626</v>
      </c>
      <c r="O1374" s="118">
        <v>0.17774813765678005</v>
      </c>
      <c r="P1374" s="118">
        <v>0.38146220616718785</v>
      </c>
      <c r="Q1374" s="118">
        <v>0.37649384909708716</v>
      </c>
      <c r="R1374" s="118">
        <v>-0.10320129115510412</v>
      </c>
      <c r="S1374" s="118">
        <v>-0.26657683545596655</v>
      </c>
      <c r="T1374" s="118">
        <v>-1.5723786541298022</v>
      </c>
      <c r="U1374" s="118">
        <v>0.83849484954872833</v>
      </c>
      <c r="V1374" s="118">
        <v>0.25464755870177097</v>
      </c>
      <c r="W1374" s="40">
        <v>-0.23066570280674989</v>
      </c>
    </row>
    <row r="1375" spans="1:23" ht="19">
      <c r="A1375" s="85">
        <v>373</v>
      </c>
      <c r="B1375" s="118">
        <v>0.91046909069930448</v>
      </c>
      <c r="C1375" s="118">
        <v>0.27657724731561872</v>
      </c>
      <c r="D1375" s="118">
        <v>3.6167911021947052E-3</v>
      </c>
      <c r="E1375" s="118">
        <v>0.77894742770146763</v>
      </c>
      <c r="F1375" s="118">
        <v>0.76954961118341236</v>
      </c>
      <c r="G1375" s="118">
        <v>0.34652805587344182</v>
      </c>
      <c r="H1375" s="118">
        <v>0.48310152253091587</v>
      </c>
      <c r="I1375" s="118">
        <v>0.88367853201893687</v>
      </c>
      <c r="J1375" s="118">
        <v>0.61184922952468135</v>
      </c>
      <c r="K1375" s="48">
        <v>0.53975287297340535</v>
      </c>
      <c r="M1375" s="41">
        <v>373</v>
      </c>
      <c r="N1375" s="118" cm="1">
        <f t="array" ref="N1375:W1375">(TRANSPOSE(MMULT(幕後結果!$AB$37:$AK$46, TRANSPOSE(N374:W374))))</f>
        <v>9.4968775731022789E-2</v>
      </c>
      <c r="O1375" s="118">
        <v>-0.43749891054645679</v>
      </c>
      <c r="P1375" s="118">
        <v>0.25950092829925131</v>
      </c>
      <c r="Q1375" s="118">
        <v>0.79750459504620441</v>
      </c>
      <c r="R1375" s="118">
        <v>0.48577052277592825</v>
      </c>
      <c r="S1375" s="118">
        <v>0.16309021908883231</v>
      </c>
      <c r="T1375" s="118">
        <v>-1.5684002048691643</v>
      </c>
      <c r="U1375" s="118">
        <v>-1.3317285995403869</v>
      </c>
      <c r="V1375" s="118">
        <v>-1.0369803382551448</v>
      </c>
      <c r="W1375" s="40">
        <v>-0.6091069196707859</v>
      </c>
    </row>
    <row r="1376" spans="1:23" ht="19">
      <c r="A1376" s="85">
        <v>374</v>
      </c>
      <c r="B1376" s="118">
        <v>0.67660712958601832</v>
      </c>
      <c r="C1376" s="118">
        <v>0.53014309468098419</v>
      </c>
      <c r="D1376" s="118">
        <v>0.26595519535537471</v>
      </c>
      <c r="E1376" s="118">
        <v>6.7864484411026549E-3</v>
      </c>
      <c r="F1376" s="118">
        <v>0.42385368956483949</v>
      </c>
      <c r="G1376" s="118">
        <v>2.4857510820519124E-2</v>
      </c>
      <c r="H1376" s="118">
        <v>0.41413385814106407</v>
      </c>
      <c r="I1376" s="118">
        <v>6.0579304339371198E-2</v>
      </c>
      <c r="J1376" s="118">
        <v>6.1249882263249678E-2</v>
      </c>
      <c r="K1376" s="48">
        <v>0.54519318396247196</v>
      </c>
      <c r="M1376" s="41">
        <v>374</v>
      </c>
      <c r="N1376" s="118" cm="1">
        <f t="array" ref="N1376:W1376">(TRANSPOSE(MMULT(幕後結果!$AB$37:$AK$46, TRANSPOSE(N375:W375))))</f>
        <v>-2.1265483997372732</v>
      </c>
      <c r="O1376" s="118">
        <v>1.2551436826046281</v>
      </c>
      <c r="P1376" s="118">
        <v>-1.3221468337923246</v>
      </c>
      <c r="Q1376" s="118">
        <v>-1.1445508316410469</v>
      </c>
      <c r="R1376" s="118">
        <v>-1.5155322800729634</v>
      </c>
      <c r="S1376" s="118">
        <v>-4.5509652979354165E-2</v>
      </c>
      <c r="T1376" s="118">
        <v>0.10420164972050605</v>
      </c>
      <c r="U1376" s="118">
        <v>-1.1192603142322699</v>
      </c>
      <c r="V1376" s="118">
        <v>0.46603566293034138</v>
      </c>
      <c r="W1376" s="40">
        <v>-0.40764095763658131</v>
      </c>
    </row>
    <row r="1377" spans="1:23" ht="19">
      <c r="A1377" s="85">
        <v>375</v>
      </c>
      <c r="B1377" s="118">
        <v>0.54589021920552927</v>
      </c>
      <c r="C1377" s="118">
        <v>0.25766795996343683</v>
      </c>
      <c r="D1377" s="118">
        <v>0.99672396981668321</v>
      </c>
      <c r="E1377" s="118">
        <v>0.2387894638996404</v>
      </c>
      <c r="F1377" s="118">
        <v>0.62524042153885406</v>
      </c>
      <c r="G1377" s="118">
        <v>0.24783137981917225</v>
      </c>
      <c r="H1377" s="118">
        <v>0.62416822163071073</v>
      </c>
      <c r="I1377" s="118">
        <v>0.22132778395875863</v>
      </c>
      <c r="J1377" s="118">
        <v>0.90328167078266541</v>
      </c>
      <c r="K1377" s="48">
        <v>0.80686436847501586</v>
      </c>
      <c r="M1377" s="41">
        <v>375</v>
      </c>
      <c r="N1377" s="118" cm="1">
        <f t="array" ref="N1377:W1377">(TRANSPOSE(MMULT(幕後結果!$AB$37:$AK$46, TRANSPOSE(N376:W376))))</f>
        <v>-1.1672543383339138</v>
      </c>
      <c r="O1377" s="118">
        <v>-0.30080967862177072</v>
      </c>
      <c r="P1377" s="118">
        <v>-1.0560669719989679</v>
      </c>
      <c r="Q1377" s="118">
        <v>-0.36343759177584728</v>
      </c>
      <c r="R1377" s="118">
        <v>-4.5146622545647282E-2</v>
      </c>
      <c r="S1377" s="118">
        <v>-1.5212297504056329</v>
      </c>
      <c r="T1377" s="118">
        <v>0.11592791310809511</v>
      </c>
      <c r="U1377" s="118">
        <v>-1.3016592084011069</v>
      </c>
      <c r="V1377" s="118">
        <v>0.2112069417168897</v>
      </c>
      <c r="W1377" s="40">
        <v>0.75844757123518114</v>
      </c>
    </row>
    <row r="1378" spans="1:23" ht="19">
      <c r="A1378" s="85">
        <v>376</v>
      </c>
      <c r="B1378" s="118">
        <v>0.61147341849420211</v>
      </c>
      <c r="C1378" s="118">
        <v>0.83561397246057467</v>
      </c>
      <c r="D1378" s="118">
        <v>3.5234380890419414E-2</v>
      </c>
      <c r="E1378" s="118">
        <v>0.61005489811109537</v>
      </c>
      <c r="F1378" s="118">
        <v>2.6692333436553639E-2</v>
      </c>
      <c r="G1378" s="118">
        <v>4.2307312507583461E-4</v>
      </c>
      <c r="H1378" s="118">
        <v>0.26533447899156259</v>
      </c>
      <c r="I1378" s="118">
        <v>0.25859911128464264</v>
      </c>
      <c r="J1378" s="118">
        <v>9.2073054879423966E-2</v>
      </c>
      <c r="K1378" s="48">
        <v>0.62122125851965548</v>
      </c>
      <c r="M1378" s="41">
        <v>376</v>
      </c>
      <c r="N1378" s="118" cm="1">
        <f t="array" ref="N1378:W1378">(TRANSPOSE(MMULT(幕後結果!$AB$37:$AK$46, TRANSPOSE(N377:W377))))</f>
        <v>-2.8460629426120554</v>
      </c>
      <c r="O1378" s="118">
        <v>-1.7807640982325896</v>
      </c>
      <c r="P1378" s="118">
        <v>-0.87450378092054926</v>
      </c>
      <c r="Q1378" s="118">
        <v>-0.54800632314219411</v>
      </c>
      <c r="R1378" s="118">
        <v>0.54864425321505872</v>
      </c>
      <c r="S1378" s="118">
        <v>-1.2416020140597579</v>
      </c>
      <c r="T1378" s="118">
        <v>-1.1403295153975601</v>
      </c>
      <c r="U1378" s="118">
        <v>-2.3011382301670267</v>
      </c>
      <c r="V1378" s="118">
        <v>-2.4951174498269921</v>
      </c>
      <c r="W1378" s="40">
        <v>-1.9417859648435831</v>
      </c>
    </row>
    <row r="1379" spans="1:23" ht="19">
      <c r="A1379" s="85">
        <v>377</v>
      </c>
      <c r="B1379" s="118">
        <v>0.41461598225488627</v>
      </c>
      <c r="C1379" s="118">
        <v>0.1613238588264756</v>
      </c>
      <c r="D1379" s="118">
        <v>0.43726157696828571</v>
      </c>
      <c r="E1379" s="118">
        <v>0.41419303966937049</v>
      </c>
      <c r="F1379" s="118">
        <v>0.87293266716248263</v>
      </c>
      <c r="G1379" s="118">
        <v>0.59881016528049447</v>
      </c>
      <c r="H1379" s="118">
        <v>0.32748786050666934</v>
      </c>
      <c r="I1379" s="118">
        <v>0.33572997581112474</v>
      </c>
      <c r="J1379" s="118">
        <v>0.81288442715936915</v>
      </c>
      <c r="K1379" s="48">
        <v>0.67455144602793227</v>
      </c>
      <c r="M1379" s="41">
        <v>377</v>
      </c>
      <c r="N1379" s="118" cm="1">
        <f t="array" ref="N1379:W1379">(TRANSPOSE(MMULT(幕後結果!$AB$37:$AK$46, TRANSPOSE(N378:W378))))</f>
        <v>4.6413534131888215E-2</v>
      </c>
      <c r="O1379" s="118">
        <v>0.29494940282296628</v>
      </c>
      <c r="P1379" s="118">
        <v>-0.39666224252584609</v>
      </c>
      <c r="Q1379" s="118">
        <v>-7.9338502955853388E-2</v>
      </c>
      <c r="R1379" s="118">
        <v>-5.4353170662332438E-2</v>
      </c>
      <c r="S1379" s="118">
        <v>-1.117659334307626</v>
      </c>
      <c r="T1379" s="118">
        <v>-2.3841081885109272</v>
      </c>
      <c r="U1379" s="118">
        <v>-1.066685192712479</v>
      </c>
      <c r="V1379" s="118">
        <v>-0.79877850017525642</v>
      </c>
      <c r="W1379" s="40">
        <v>-0.53013062425671043</v>
      </c>
    </row>
    <row r="1380" spans="1:23" ht="19">
      <c r="A1380" s="85">
        <v>378</v>
      </c>
      <c r="B1380" s="118">
        <v>0.36364538871917818</v>
      </c>
      <c r="C1380" s="118">
        <v>0.89106736544656107</v>
      </c>
      <c r="D1380" s="118">
        <v>0.94494350415820771</v>
      </c>
      <c r="E1380" s="118">
        <v>0.41956077291365568</v>
      </c>
      <c r="F1380" s="118">
        <v>0.75740707709068755</v>
      </c>
      <c r="G1380" s="118">
        <v>0.79055940413891568</v>
      </c>
      <c r="H1380" s="118">
        <v>0.98382924501406022</v>
      </c>
      <c r="I1380" s="118">
        <v>0.84484315274195243</v>
      </c>
      <c r="J1380" s="118">
        <v>0.57758029433209157</v>
      </c>
      <c r="K1380" s="48">
        <v>0.82233398602821461</v>
      </c>
      <c r="M1380" s="41">
        <v>378</v>
      </c>
      <c r="N1380" s="118" cm="1">
        <f t="array" ref="N1380:W1380">(TRANSPOSE(MMULT(幕後結果!$AB$37:$AK$46, TRANSPOSE(N379:W379))))</f>
        <v>0.22933310780180149</v>
      </c>
      <c r="O1380" s="118">
        <v>-0.86889365911974792</v>
      </c>
      <c r="P1380" s="118">
        <v>-0.36185633146827445</v>
      </c>
      <c r="Q1380" s="118">
        <v>-1.2437865921730098</v>
      </c>
      <c r="R1380" s="118">
        <v>-0.87002484765535426</v>
      </c>
      <c r="S1380" s="118">
        <v>4.2887302100001135E-2</v>
      </c>
      <c r="T1380" s="118">
        <v>-0.82172277922790293</v>
      </c>
      <c r="U1380" s="118">
        <v>0.81390279331743398</v>
      </c>
      <c r="V1380" s="118">
        <v>-8.5797924150821436E-2</v>
      </c>
      <c r="W1380" s="40">
        <v>-0.21701427787326757</v>
      </c>
    </row>
    <row r="1381" spans="1:23" ht="19">
      <c r="A1381" s="85">
        <v>379</v>
      </c>
      <c r="B1381" s="118">
        <v>0.81733081233975291</v>
      </c>
      <c r="C1381" s="118">
        <v>7.7589413720470013E-2</v>
      </c>
      <c r="D1381" s="118">
        <v>0.66519468872134557</v>
      </c>
      <c r="E1381" s="118">
        <v>0.88567144422682076</v>
      </c>
      <c r="F1381" s="118">
        <v>0.873930084100214</v>
      </c>
      <c r="G1381" s="118">
        <v>0.22708318528524352</v>
      </c>
      <c r="H1381" s="118">
        <v>0.9694060575943213</v>
      </c>
      <c r="I1381" s="118">
        <v>0.39448048687279513</v>
      </c>
      <c r="J1381" s="118">
        <v>0.12449772983726826</v>
      </c>
      <c r="K1381" s="48">
        <v>6.7300082880095147E-4</v>
      </c>
      <c r="M1381" s="41">
        <v>379</v>
      </c>
      <c r="N1381" s="118" cm="1">
        <f t="array" ref="N1381:W1381">(TRANSPOSE(MMULT(幕後結果!$AB$37:$AK$46, TRANSPOSE(N380:W380))))</f>
        <v>1.1980552187490134</v>
      </c>
      <c r="O1381" s="118">
        <v>-0.95804843000223772</v>
      </c>
      <c r="P1381" s="118">
        <v>0.36005515346871841</v>
      </c>
      <c r="Q1381" s="118">
        <v>-1.3004258629567105</v>
      </c>
      <c r="R1381" s="118">
        <v>-1.4963328708433203</v>
      </c>
      <c r="S1381" s="118">
        <v>-1.4393316946841512</v>
      </c>
      <c r="T1381" s="118">
        <v>0.96251712666367539</v>
      </c>
      <c r="U1381" s="118">
        <v>-0.39455421458032547</v>
      </c>
      <c r="V1381" s="118">
        <v>0.7541694151962588</v>
      </c>
      <c r="W1381" s="40">
        <v>1.4571204269211304</v>
      </c>
    </row>
    <row r="1382" spans="1:23" ht="19">
      <c r="A1382" s="85">
        <v>380</v>
      </c>
      <c r="B1382" s="118">
        <v>0.20902490624625703</v>
      </c>
      <c r="C1382" s="118">
        <v>0.89145643158570009</v>
      </c>
      <c r="D1382" s="118">
        <v>0.76715848344552473</v>
      </c>
      <c r="E1382" s="118">
        <v>0.72983913322583804</v>
      </c>
      <c r="F1382" s="118">
        <v>0.31376436355612047</v>
      </c>
      <c r="G1382" s="118">
        <v>0.46886313221302411</v>
      </c>
      <c r="H1382" s="118">
        <v>0.60082367533431169</v>
      </c>
      <c r="I1382" s="118">
        <v>0.45630243412292226</v>
      </c>
      <c r="J1382" s="118">
        <v>0.807307735331531</v>
      </c>
      <c r="K1382" s="48">
        <v>0.12958829152355578</v>
      </c>
      <c r="M1382" s="41">
        <v>380</v>
      </c>
      <c r="N1382" s="118" cm="1">
        <f t="array" ref="N1382:W1382">(TRANSPOSE(MMULT(幕後結果!$AB$37:$AK$46, TRANSPOSE(N381:W381))))</f>
        <v>0.47130138053636006</v>
      </c>
      <c r="O1382" s="118">
        <v>0.14036902020001907</v>
      </c>
      <c r="P1382" s="118">
        <v>-0.25068757604176989</v>
      </c>
      <c r="Q1382" s="118">
        <v>-0.49293292237953418</v>
      </c>
      <c r="R1382" s="118">
        <v>1.4331848576453232</v>
      </c>
      <c r="S1382" s="118">
        <v>0.83932231204919816</v>
      </c>
      <c r="T1382" s="118">
        <v>-0.22037078245506775</v>
      </c>
      <c r="U1382" s="118">
        <v>-0.97297453690174862</v>
      </c>
      <c r="V1382" s="118">
        <v>-1.4611545414781626</v>
      </c>
      <c r="W1382" s="40">
        <v>0.36299380231261325</v>
      </c>
    </row>
    <row r="1383" spans="1:23" ht="19">
      <c r="A1383" s="85">
        <v>381</v>
      </c>
      <c r="B1383" s="118">
        <v>4.2757976828412314E-2</v>
      </c>
      <c r="C1383" s="118">
        <v>0.81199418849306504</v>
      </c>
      <c r="D1383" s="118">
        <v>0.76354036759390365</v>
      </c>
      <c r="E1383" s="118">
        <v>0.20954521424727335</v>
      </c>
      <c r="F1383" s="118">
        <v>0.54881653751659831</v>
      </c>
      <c r="G1383" s="118">
        <v>0.69581371931181168</v>
      </c>
      <c r="H1383" s="118">
        <v>0.42958151446844783</v>
      </c>
      <c r="I1383" s="118">
        <v>0.88951882649165537</v>
      </c>
      <c r="J1383" s="118">
        <v>0.76655905828838167</v>
      </c>
      <c r="K1383" s="48">
        <v>0.11958375068286187</v>
      </c>
      <c r="M1383" s="41">
        <v>381</v>
      </c>
      <c r="N1383" s="118" cm="1">
        <f t="array" ref="N1383:W1383">(TRANSPOSE(MMULT(幕後結果!$AB$37:$AK$46, TRANSPOSE(N382:W382))))</f>
        <v>0.44951114926909541</v>
      </c>
      <c r="O1383" s="118">
        <v>0.38647392669169733</v>
      </c>
      <c r="P1383" s="118">
        <v>0.52787261510435135</v>
      </c>
      <c r="Q1383" s="118">
        <v>0.33198345965506559</v>
      </c>
      <c r="R1383" s="118">
        <v>0.18081127663681965</v>
      </c>
      <c r="S1383" s="118">
        <v>-0.32313652232476164</v>
      </c>
      <c r="T1383" s="118">
        <v>-0.80274279658989078</v>
      </c>
      <c r="U1383" s="118">
        <v>-1.9069177458168407</v>
      </c>
      <c r="V1383" s="118">
        <v>0.11805814232031089</v>
      </c>
      <c r="W1383" s="40">
        <v>-0.89388677000908867</v>
      </c>
    </row>
    <row r="1384" spans="1:23" ht="19">
      <c r="A1384" s="85">
        <v>382</v>
      </c>
      <c r="B1384" s="118">
        <v>0.67913652956935122</v>
      </c>
      <c r="C1384" s="118">
        <v>0.28706157983463854</v>
      </c>
      <c r="D1384" s="118">
        <v>0.174445122542078</v>
      </c>
      <c r="E1384" s="118">
        <v>0.70452015770232412</v>
      </c>
      <c r="F1384" s="118">
        <v>0.37579489623632933</v>
      </c>
      <c r="G1384" s="118">
        <v>0.16288722847761505</v>
      </c>
      <c r="H1384" s="118">
        <v>0.25901911912347431</v>
      </c>
      <c r="I1384" s="118">
        <v>0.13901088796845396</v>
      </c>
      <c r="J1384" s="118">
        <v>0.74443928458240305</v>
      </c>
      <c r="K1384" s="48">
        <v>0.43404310368232579</v>
      </c>
      <c r="M1384" s="41">
        <v>382</v>
      </c>
      <c r="N1384" s="118" cm="1">
        <f t="array" ref="N1384:W1384">(TRANSPOSE(MMULT(幕後結果!$AB$37:$AK$46, TRANSPOSE(N383:W383))))</f>
        <v>0.47217363616297603</v>
      </c>
      <c r="O1384" s="118">
        <v>-0.48582322358963126</v>
      </c>
      <c r="P1384" s="118">
        <v>1.6456664444959792</v>
      </c>
      <c r="Q1384" s="118">
        <v>3.5563507523292737</v>
      </c>
      <c r="R1384" s="118">
        <v>-2.2601702901767995E-2</v>
      </c>
      <c r="S1384" s="118">
        <v>2.0803764858109495</v>
      </c>
      <c r="T1384" s="118">
        <v>-0.89140991713370032</v>
      </c>
      <c r="U1384" s="118">
        <v>0.69159726489134843</v>
      </c>
      <c r="V1384" s="118">
        <v>-1.4849684093231774</v>
      </c>
      <c r="W1384" s="40">
        <v>-0.15727684629193128</v>
      </c>
    </row>
    <row r="1385" spans="1:23" ht="19">
      <c r="A1385" s="85">
        <v>383</v>
      </c>
      <c r="B1385" s="118">
        <v>0.78987086532706785</v>
      </c>
      <c r="C1385" s="118">
        <v>0.30266811910940783</v>
      </c>
      <c r="D1385" s="118">
        <v>0.9224268986889832</v>
      </c>
      <c r="E1385" s="118">
        <v>0.51456118548254426</v>
      </c>
      <c r="F1385" s="118">
        <v>0.19421664421502105</v>
      </c>
      <c r="G1385" s="118">
        <v>0.93658493193189507</v>
      </c>
      <c r="H1385" s="118">
        <v>0.39025687760446037</v>
      </c>
      <c r="I1385" s="118">
        <v>0.25138763937416964</v>
      </c>
      <c r="J1385" s="118">
        <v>0.72646819974080823</v>
      </c>
      <c r="K1385" s="48">
        <v>0.37129639201025277</v>
      </c>
      <c r="M1385" s="41">
        <v>383</v>
      </c>
      <c r="N1385" s="118" cm="1">
        <f t="array" ref="N1385:W1385">(TRANSPOSE(MMULT(幕後結果!$AB$37:$AK$46, TRANSPOSE(N384:W384))))</f>
        <v>-0.53333630168578627</v>
      </c>
      <c r="O1385" s="118">
        <v>-0.70938775575474788</v>
      </c>
      <c r="P1385" s="118">
        <v>-0.64305309717503234</v>
      </c>
      <c r="Q1385" s="118">
        <v>0.60007203952028265</v>
      </c>
      <c r="R1385" s="118">
        <v>-1.2701004058107377</v>
      </c>
      <c r="S1385" s="118">
        <v>0.43063369582068628</v>
      </c>
      <c r="T1385" s="118">
        <v>-0.93934056276450517</v>
      </c>
      <c r="U1385" s="118">
        <v>-0.1808342787472384</v>
      </c>
      <c r="V1385" s="118">
        <v>-0.63850138230292441</v>
      </c>
      <c r="W1385" s="40">
        <v>-1.6937238664737322</v>
      </c>
    </row>
    <row r="1386" spans="1:23" ht="19">
      <c r="A1386" s="85">
        <v>384</v>
      </c>
      <c r="B1386" s="118">
        <v>0.19946514495114487</v>
      </c>
      <c r="C1386" s="118">
        <v>0.7922069967690355</v>
      </c>
      <c r="D1386" s="118">
        <v>0.7101984695076613</v>
      </c>
      <c r="E1386" s="118">
        <v>0.65882016898293916</v>
      </c>
      <c r="F1386" s="118">
        <v>0.51927479828463774</v>
      </c>
      <c r="G1386" s="118">
        <v>0.59562842485830148</v>
      </c>
      <c r="H1386" s="118">
        <v>0.67450265997785563</v>
      </c>
      <c r="I1386" s="118">
        <v>0.10006860796489336</v>
      </c>
      <c r="J1386" s="118">
        <v>0.55471984241809236</v>
      </c>
      <c r="K1386" s="48">
        <v>6.8119008345308707E-3</v>
      </c>
      <c r="M1386" s="41">
        <v>384</v>
      </c>
      <c r="N1386" s="118" cm="1">
        <f t="array" ref="N1386:W1386">(TRANSPOSE(MMULT(幕後結果!$AB$37:$AK$46, TRANSPOSE(N385:W385))))</f>
        <v>0.59088872119634894</v>
      </c>
      <c r="O1386" s="118">
        <v>-0.12155245858510323</v>
      </c>
      <c r="P1386" s="118">
        <v>0.53646229918628618</v>
      </c>
      <c r="Q1386" s="118">
        <v>0.14959307489021054</v>
      </c>
      <c r="R1386" s="118">
        <v>-0.17080863623946987</v>
      </c>
      <c r="S1386" s="118">
        <v>9.4216064482754075E-2</v>
      </c>
      <c r="T1386" s="118">
        <v>-0.36419636739845174</v>
      </c>
      <c r="U1386" s="118">
        <v>0.78139675162014277</v>
      </c>
      <c r="V1386" s="118">
        <v>-0.78975933224631345</v>
      </c>
      <c r="W1386" s="40">
        <v>-0.1067797594775924</v>
      </c>
    </row>
    <row r="1387" spans="1:23" ht="19">
      <c r="A1387" s="85">
        <v>385</v>
      </c>
      <c r="B1387" s="118">
        <v>0.14900055823930436</v>
      </c>
      <c r="C1387" s="118">
        <v>0.12268686033710718</v>
      </c>
      <c r="D1387" s="118">
        <v>0.47726141911587372</v>
      </c>
      <c r="E1387" s="118">
        <v>0.50386358442936685</v>
      </c>
      <c r="F1387" s="118">
        <v>0.60884324525949141</v>
      </c>
      <c r="G1387" s="118">
        <v>0.40747794182778474</v>
      </c>
      <c r="H1387" s="118">
        <v>0.92939813490896572</v>
      </c>
      <c r="I1387" s="118">
        <v>0.18665455024276034</v>
      </c>
      <c r="J1387" s="118">
        <v>0.54581914857044711</v>
      </c>
      <c r="K1387" s="48">
        <v>0.27337338600476113</v>
      </c>
      <c r="M1387" s="41">
        <v>385</v>
      </c>
      <c r="N1387" s="118" cm="1">
        <f t="array" ref="N1387:W1387">(TRANSPOSE(MMULT(幕後結果!$AB$37:$AK$46, TRANSPOSE(N386:W386))))</f>
        <v>-0.87279131983296265</v>
      </c>
      <c r="O1387" s="118">
        <v>0.47729190005191469</v>
      </c>
      <c r="P1387" s="118">
        <v>-1.6654240441980697</v>
      </c>
      <c r="Q1387" s="118">
        <v>6.3500572306536274E-2</v>
      </c>
      <c r="R1387" s="118">
        <v>0.73615139763123916</v>
      </c>
      <c r="S1387" s="118">
        <v>0.93998993410400078</v>
      </c>
      <c r="T1387" s="118">
        <v>0.48999161369626776</v>
      </c>
      <c r="U1387" s="118">
        <v>-0.4483535464438424</v>
      </c>
      <c r="V1387" s="118">
        <v>2.5029462682531353E-2</v>
      </c>
      <c r="W1387" s="40">
        <v>0.36760515726345877</v>
      </c>
    </row>
    <row r="1388" spans="1:23" ht="19">
      <c r="A1388" s="85">
        <v>386</v>
      </c>
      <c r="B1388" s="118">
        <v>0.282462476009679</v>
      </c>
      <c r="C1388" s="118">
        <v>0.99050937705943753</v>
      </c>
      <c r="D1388" s="118">
        <v>0.35880388504127225</v>
      </c>
      <c r="E1388" s="118">
        <v>0.6105727905806142</v>
      </c>
      <c r="F1388" s="118">
        <v>7.1424033872438342E-2</v>
      </c>
      <c r="G1388" s="118">
        <v>0.51905040668782809</v>
      </c>
      <c r="H1388" s="118">
        <v>4.397373681775063E-3</v>
      </c>
      <c r="I1388" s="118">
        <v>0.91485932910816681</v>
      </c>
      <c r="J1388" s="118">
        <v>0.34376045345129524</v>
      </c>
      <c r="K1388" s="48">
        <v>5.2017377629078876E-2</v>
      </c>
      <c r="M1388" s="41">
        <v>386</v>
      </c>
      <c r="N1388" s="118" cm="1">
        <f t="array" ref="N1388:W1388">(TRANSPOSE(MMULT(幕後結果!$AB$37:$AK$46, TRANSPOSE(N387:W387))))</f>
        <v>1.4576796909157785</v>
      </c>
      <c r="O1388" s="118">
        <v>0.50414410495474593</v>
      </c>
      <c r="P1388" s="118">
        <v>1.3417180949774592</v>
      </c>
      <c r="Q1388" s="118">
        <v>1.023245702194614E-2</v>
      </c>
      <c r="R1388" s="118">
        <v>-0.63441702176036985</v>
      </c>
      <c r="S1388" s="118">
        <v>1.6198340923362415</v>
      </c>
      <c r="T1388" s="118">
        <v>-0.76632855464394078</v>
      </c>
      <c r="U1388" s="118">
        <v>-0.11216330521960849</v>
      </c>
      <c r="V1388" s="118">
        <v>-1.2745050109526044</v>
      </c>
      <c r="W1388" s="40">
        <v>0.43797927263620667</v>
      </c>
    </row>
    <row r="1389" spans="1:23" ht="19">
      <c r="A1389" s="85">
        <v>387</v>
      </c>
      <c r="B1389" s="118">
        <v>0.13720369522020293</v>
      </c>
      <c r="C1389" s="118">
        <v>0.38929853927076508</v>
      </c>
      <c r="D1389" s="118">
        <v>0.74636840732012932</v>
      </c>
      <c r="E1389" s="118">
        <v>0.1418293201612435</v>
      </c>
      <c r="F1389" s="118">
        <v>0.15970542557618828</v>
      </c>
      <c r="G1389" s="118">
        <v>0.92817372244285101</v>
      </c>
      <c r="H1389" s="118">
        <v>0.92642184097428704</v>
      </c>
      <c r="I1389" s="118">
        <v>0.68477769301281888</v>
      </c>
      <c r="J1389" s="118">
        <v>5.6644368631010522E-2</v>
      </c>
      <c r="K1389" s="48">
        <v>9.4749942157440925E-2</v>
      </c>
      <c r="M1389" s="41">
        <v>387</v>
      </c>
      <c r="N1389" s="118" cm="1">
        <f t="array" ref="N1389:W1389">(TRANSPOSE(MMULT(幕後結果!$AB$37:$AK$46, TRANSPOSE(N388:W388))))</f>
        <v>-1.4031546304036295</v>
      </c>
      <c r="O1389" s="118">
        <v>0.20216981796115951</v>
      </c>
      <c r="P1389" s="118">
        <v>6.189884254701461E-4</v>
      </c>
      <c r="Q1389" s="118">
        <v>-0.71092438690795856</v>
      </c>
      <c r="R1389" s="118">
        <v>0.55078708489987238</v>
      </c>
      <c r="S1389" s="118">
        <v>-0.86010967511497771</v>
      </c>
      <c r="T1389" s="118">
        <v>0.95121110706074463</v>
      </c>
      <c r="U1389" s="118">
        <v>-0.43024495872451646</v>
      </c>
      <c r="V1389" s="118">
        <v>0.7792024067747334</v>
      </c>
      <c r="W1389" s="40">
        <v>-0.94996400679799686</v>
      </c>
    </row>
    <row r="1390" spans="1:23" ht="19">
      <c r="A1390" s="85">
        <v>388</v>
      </c>
      <c r="B1390" s="118">
        <v>0.98586279874000038</v>
      </c>
      <c r="C1390" s="118">
        <v>0.41130872475447666</v>
      </c>
      <c r="D1390" s="118">
        <v>0.52596094979159491</v>
      </c>
      <c r="E1390" s="118">
        <v>0.28472738503259953</v>
      </c>
      <c r="F1390" s="118">
        <v>0.83210886663525607</v>
      </c>
      <c r="G1390" s="118">
        <v>0.19967920608986822</v>
      </c>
      <c r="H1390" s="118">
        <v>0.81444639138705055</v>
      </c>
      <c r="I1390" s="118">
        <v>0.37471494619253631</v>
      </c>
      <c r="J1390" s="118">
        <v>0.54772946612191431</v>
      </c>
      <c r="K1390" s="48">
        <v>0.95099023829488338</v>
      </c>
      <c r="M1390" s="41">
        <v>388</v>
      </c>
      <c r="N1390" s="118" cm="1">
        <f t="array" ref="N1390:W1390">(TRANSPOSE(MMULT(幕後結果!$AB$37:$AK$46, TRANSPOSE(N389:W389))))</f>
        <v>-0.12516547339063411</v>
      </c>
      <c r="O1390" s="118">
        <v>-0.68924342892953161</v>
      </c>
      <c r="P1390" s="118">
        <v>1.3834517138422548</v>
      </c>
      <c r="Q1390" s="118">
        <v>-1.0667814675544989</v>
      </c>
      <c r="R1390" s="118">
        <v>7.8602021209601206E-2</v>
      </c>
      <c r="S1390" s="118">
        <v>-0.17779019259906648</v>
      </c>
      <c r="T1390" s="118">
        <v>-0.46178332940204309</v>
      </c>
      <c r="U1390" s="118">
        <v>-1.513937139399028</v>
      </c>
      <c r="V1390" s="118">
        <v>-0.5240587103683636</v>
      </c>
      <c r="W1390" s="40">
        <v>0.97174798332567658</v>
      </c>
    </row>
    <row r="1391" spans="1:23" ht="19">
      <c r="A1391" s="85">
        <v>389</v>
      </c>
      <c r="B1391" s="118">
        <v>0.74785397213695415</v>
      </c>
      <c r="C1391" s="118">
        <v>0.54836878368199948</v>
      </c>
      <c r="D1391" s="118">
        <v>0.4546539376242229</v>
      </c>
      <c r="E1391" s="118">
        <v>8.9708458705706207E-5</v>
      </c>
      <c r="F1391" s="118">
        <v>0.14244093455080398</v>
      </c>
      <c r="G1391" s="118">
        <v>0.11795532340746351</v>
      </c>
      <c r="H1391" s="118">
        <v>0.5343697512014165</v>
      </c>
      <c r="I1391" s="118">
        <v>0.27843644254449584</v>
      </c>
      <c r="J1391" s="118">
        <v>0.20337183504131096</v>
      </c>
      <c r="K1391" s="48">
        <v>0.62763034913385574</v>
      </c>
      <c r="M1391" s="41">
        <v>389</v>
      </c>
      <c r="N1391" s="118" cm="1">
        <f t="array" ref="N1391:W1391">(TRANSPOSE(MMULT(幕後結果!$AB$37:$AK$46, TRANSPOSE(N390:W390))))</f>
        <v>-0.28738278073907053</v>
      </c>
      <c r="O1391" s="118">
        <v>0.17619231389729612</v>
      </c>
      <c r="P1391" s="118">
        <v>1.2464530669894327</v>
      </c>
      <c r="Q1391" s="118">
        <v>0.25510993077407562</v>
      </c>
      <c r="R1391" s="118">
        <v>0.64631822219760315</v>
      </c>
      <c r="S1391" s="118">
        <v>0.30333255022327171</v>
      </c>
      <c r="T1391" s="118">
        <v>0.11296594388294276</v>
      </c>
      <c r="U1391" s="118">
        <v>-1.4775844827290225</v>
      </c>
      <c r="V1391" s="118">
        <v>-1.1422353126298948</v>
      </c>
      <c r="W1391" s="40">
        <v>0.24905326794923965</v>
      </c>
    </row>
    <row r="1392" spans="1:23" ht="19">
      <c r="A1392" s="85">
        <v>390</v>
      </c>
      <c r="B1392" s="118">
        <v>0.64012806582463755</v>
      </c>
      <c r="C1392" s="118">
        <v>0.52887430534665159</v>
      </c>
      <c r="D1392" s="118">
        <v>0.26533030854051876</v>
      </c>
      <c r="E1392" s="118">
        <v>0.71190407720635873</v>
      </c>
      <c r="F1392" s="118">
        <v>0.68096006765398975</v>
      </c>
      <c r="G1392" s="118">
        <v>0.11651414278371064</v>
      </c>
      <c r="H1392" s="118">
        <v>0.10745718206961863</v>
      </c>
      <c r="I1392" s="118">
        <v>0.35150632065850052</v>
      </c>
      <c r="J1392" s="118">
        <v>2.1648136755067382E-2</v>
      </c>
      <c r="K1392" s="48">
        <v>8.1483622260652089E-2</v>
      </c>
      <c r="M1392" s="41">
        <v>390</v>
      </c>
      <c r="N1392" s="118" cm="1">
        <f t="array" ref="N1392:W1392">(TRANSPOSE(MMULT(幕後結果!$AB$37:$AK$46, TRANSPOSE(N391:W391))))</f>
        <v>0.84116143506307428</v>
      </c>
      <c r="O1392" s="118">
        <v>-0.93527798330375878</v>
      </c>
      <c r="P1392" s="118">
        <v>0.71962827317906131</v>
      </c>
      <c r="Q1392" s="118">
        <v>0.90751771016395344</v>
      </c>
      <c r="R1392" s="118">
        <v>0.30636273779593942</v>
      </c>
      <c r="S1392" s="118">
        <v>0.1262206100422294</v>
      </c>
      <c r="T1392" s="118">
        <v>-0.4716717069831397</v>
      </c>
      <c r="U1392" s="118">
        <v>-7.9731429948844523E-2</v>
      </c>
      <c r="V1392" s="118">
        <v>-0.9779759645964381</v>
      </c>
      <c r="W1392" s="40">
        <v>0.78311572078998082</v>
      </c>
    </row>
    <row r="1393" spans="1:23" ht="19">
      <c r="A1393" s="85">
        <v>391</v>
      </c>
      <c r="B1393" s="118">
        <v>0.67856604319789993</v>
      </c>
      <c r="C1393" s="118">
        <v>0.25574798252643727</v>
      </c>
      <c r="D1393" s="118">
        <v>0.39023028825705475</v>
      </c>
      <c r="E1393" s="118">
        <v>0.14022365681684179</v>
      </c>
      <c r="F1393" s="118">
        <v>0.59608143211324527</v>
      </c>
      <c r="G1393" s="118">
        <v>2.206416072788131E-2</v>
      </c>
      <c r="H1393" s="118">
        <v>0.38638493669902108</v>
      </c>
      <c r="I1393" s="118">
        <v>0.19671250219279979</v>
      </c>
      <c r="J1393" s="118">
        <v>0.58294187334830938</v>
      </c>
      <c r="K1393" s="48">
        <v>0.56483694210159308</v>
      </c>
      <c r="M1393" s="41">
        <v>391</v>
      </c>
      <c r="N1393" s="118" cm="1">
        <f t="array" ref="N1393:W1393">(TRANSPOSE(MMULT(幕後結果!$AB$37:$AK$46, TRANSPOSE(N392:W392))))</f>
        <v>1.0679974449128973</v>
      </c>
      <c r="O1393" s="118">
        <v>0.80332479963470704</v>
      </c>
      <c r="P1393" s="118">
        <v>-1.3831683726435959</v>
      </c>
      <c r="Q1393" s="118">
        <v>-1.1782077622716509</v>
      </c>
      <c r="R1393" s="118">
        <v>0.42490751311252573</v>
      </c>
      <c r="S1393" s="118">
        <v>-0.72081315265444468</v>
      </c>
      <c r="T1393" s="118">
        <v>1.7591373244236854</v>
      </c>
      <c r="U1393" s="118">
        <v>2.2578045334905217</v>
      </c>
      <c r="V1393" s="118">
        <v>1.0125290074662074</v>
      </c>
      <c r="W1393" s="40">
        <v>1.4099978375872051</v>
      </c>
    </row>
    <row r="1394" spans="1:23" ht="19">
      <c r="A1394" s="85">
        <v>392</v>
      </c>
      <c r="B1394" s="118">
        <v>0.80700965539046376</v>
      </c>
      <c r="C1394" s="118">
        <v>0.73899887790197205</v>
      </c>
      <c r="D1394" s="118">
        <v>0.71021089545056726</v>
      </c>
      <c r="E1394" s="118">
        <v>0.41659912869144011</v>
      </c>
      <c r="F1394" s="118">
        <v>0.99442532440179332</v>
      </c>
      <c r="G1394" s="118">
        <v>0.46430559506932867</v>
      </c>
      <c r="H1394" s="118">
        <v>0.32900687231989623</v>
      </c>
      <c r="I1394" s="118">
        <v>0.62822761112208592</v>
      </c>
      <c r="J1394" s="118">
        <v>0.16971398645890035</v>
      </c>
      <c r="K1394" s="48">
        <v>0.29748078649749954</v>
      </c>
      <c r="M1394" s="41">
        <v>392</v>
      </c>
      <c r="N1394" s="118" cm="1">
        <f t="array" ref="N1394:W1394">(TRANSPOSE(MMULT(幕後結果!$AB$37:$AK$46, TRANSPOSE(N393:W393))))</f>
        <v>-0.2838439237058521</v>
      </c>
      <c r="O1394" s="118">
        <v>0.69091304794750774</v>
      </c>
      <c r="P1394" s="118">
        <v>1.2753617506420292</v>
      </c>
      <c r="Q1394" s="118">
        <v>0.46159310176132218</v>
      </c>
      <c r="R1394" s="118">
        <v>1.8570298162988337</v>
      </c>
      <c r="S1394" s="118">
        <v>2.1141006592840639</v>
      </c>
      <c r="T1394" s="118">
        <v>2.0897269796258184</v>
      </c>
      <c r="U1394" s="118">
        <v>0.59707819437463838</v>
      </c>
      <c r="V1394" s="118">
        <v>0.93166746022539071</v>
      </c>
      <c r="W1394" s="40">
        <v>1.5958176706092679</v>
      </c>
    </row>
    <row r="1395" spans="1:23" ht="19">
      <c r="A1395" s="85">
        <v>393</v>
      </c>
      <c r="B1395" s="118">
        <v>0.19747972372936151</v>
      </c>
      <c r="C1395" s="118">
        <v>0.82270931397751856</v>
      </c>
      <c r="D1395" s="118">
        <v>0.86992306885167614</v>
      </c>
      <c r="E1395" s="118">
        <v>0.98922085346952038</v>
      </c>
      <c r="F1395" s="118">
        <v>0.14888346575530487</v>
      </c>
      <c r="G1395" s="118">
        <v>0.2634791505877554</v>
      </c>
      <c r="H1395" s="118">
        <v>4.3887552941927588E-2</v>
      </c>
      <c r="I1395" s="118">
        <v>0.36948157843776186</v>
      </c>
      <c r="J1395" s="118">
        <v>0.99896581526778694</v>
      </c>
      <c r="K1395" s="48">
        <v>0.93468611312330085</v>
      </c>
      <c r="M1395" s="41">
        <v>393</v>
      </c>
      <c r="N1395" s="118" cm="1">
        <f t="array" ref="N1395:W1395">(TRANSPOSE(MMULT(幕後結果!$AB$37:$AK$46, TRANSPOSE(N394:W394))))</f>
        <v>-1.288218219196188</v>
      </c>
      <c r="O1395" s="118">
        <v>-1.582380805586282</v>
      </c>
      <c r="P1395" s="118">
        <v>1.4338514972732603</v>
      </c>
      <c r="Q1395" s="118">
        <v>0.62884806539782523</v>
      </c>
      <c r="R1395" s="118">
        <v>3.8740123449285679E-3</v>
      </c>
      <c r="S1395" s="118">
        <v>-1.3904485592811664</v>
      </c>
      <c r="T1395" s="118">
        <v>0.52406178516678947</v>
      </c>
      <c r="U1395" s="118">
        <v>-0.42770883800669507</v>
      </c>
      <c r="V1395" s="118">
        <v>0.90156011798521973</v>
      </c>
      <c r="W1395" s="40">
        <v>-0.98044029017969647</v>
      </c>
    </row>
    <row r="1396" spans="1:23" ht="19">
      <c r="A1396" s="85">
        <v>394</v>
      </c>
      <c r="B1396" s="118">
        <v>0.54285550077549183</v>
      </c>
      <c r="C1396" s="118">
        <v>1.2530327835566624E-2</v>
      </c>
      <c r="D1396" s="118">
        <v>5.1182419314268035E-2</v>
      </c>
      <c r="E1396" s="118">
        <v>0.44504331285248488</v>
      </c>
      <c r="F1396" s="118">
        <v>0.49388177368486663</v>
      </c>
      <c r="G1396" s="118">
        <v>5.3971016976903652E-2</v>
      </c>
      <c r="H1396" s="118">
        <v>0.2576777210110397</v>
      </c>
      <c r="I1396" s="118">
        <v>0.36253822269711455</v>
      </c>
      <c r="J1396" s="118">
        <v>0.51222697137968742</v>
      </c>
      <c r="K1396" s="48">
        <v>0.36476382648335504</v>
      </c>
      <c r="M1396" s="41">
        <v>394</v>
      </c>
      <c r="N1396" s="118" cm="1">
        <f t="array" ref="N1396:W1396">(TRANSPOSE(MMULT(幕後結果!$AB$37:$AK$46, TRANSPOSE(N395:W395))))</f>
        <v>0.58266252182035549</v>
      </c>
      <c r="O1396" s="118">
        <v>-0.18622400272088935</v>
      </c>
      <c r="P1396" s="118">
        <v>1.1745056901389803</v>
      </c>
      <c r="Q1396" s="118">
        <v>-0.32441752581025624</v>
      </c>
      <c r="R1396" s="118">
        <v>-0.84537070326099861</v>
      </c>
      <c r="S1396" s="118">
        <v>0.76298980249923543</v>
      </c>
      <c r="T1396" s="118">
        <v>-0.86408719743317774</v>
      </c>
      <c r="U1396" s="118">
        <v>-0.16692730559225946</v>
      </c>
      <c r="V1396" s="118">
        <v>-0.93915597455705357</v>
      </c>
      <c r="W1396" s="40">
        <v>0.5601204206239403</v>
      </c>
    </row>
    <row r="1397" spans="1:23" ht="19">
      <c r="A1397" s="85">
        <v>395</v>
      </c>
      <c r="B1397" s="118">
        <v>0.20395792268192414</v>
      </c>
      <c r="C1397" s="118">
        <v>0.33946225101215788</v>
      </c>
      <c r="D1397" s="118">
        <v>9.8056055967444378E-2</v>
      </c>
      <c r="E1397" s="118">
        <v>0.44363715098023415</v>
      </c>
      <c r="F1397" s="118">
        <v>0.34317714592198278</v>
      </c>
      <c r="G1397" s="118">
        <v>0.8621062695697872</v>
      </c>
      <c r="H1397" s="118">
        <v>0.11114746869348369</v>
      </c>
      <c r="I1397" s="118">
        <v>0.83456223684675401</v>
      </c>
      <c r="J1397" s="118">
        <v>0.4658978871901247</v>
      </c>
      <c r="K1397" s="48">
        <v>0.76414416856215017</v>
      </c>
      <c r="M1397" s="41">
        <v>395</v>
      </c>
      <c r="N1397" s="118" cm="1">
        <f t="array" ref="N1397:W1397">(TRANSPOSE(MMULT(幕後結果!$AB$37:$AK$46, TRANSPOSE(N396:W396))))</f>
        <v>0.61066750686046367</v>
      </c>
      <c r="O1397" s="118">
        <v>0.44122170743800831</v>
      </c>
      <c r="P1397" s="118">
        <v>-0.44977483829906162</v>
      </c>
      <c r="Q1397" s="118">
        <v>1.3056611758192207</v>
      </c>
      <c r="R1397" s="118">
        <v>-1.3547904038076952</v>
      </c>
      <c r="S1397" s="118">
        <v>0.44618763203658895</v>
      </c>
      <c r="T1397" s="118">
        <v>-1.4825958301445499</v>
      </c>
      <c r="U1397" s="118">
        <v>2.182565313710727</v>
      </c>
      <c r="V1397" s="118">
        <v>-1.3920026264172871</v>
      </c>
      <c r="W1397" s="40">
        <v>1.0185746615768148</v>
      </c>
    </row>
    <row r="1398" spans="1:23" ht="19">
      <c r="A1398" s="85">
        <v>396</v>
      </c>
      <c r="B1398" s="118">
        <v>0.75160162263110863</v>
      </c>
      <c r="C1398" s="118">
        <v>0.2198467349822355</v>
      </c>
      <c r="D1398" s="118">
        <v>0.84836266660352222</v>
      </c>
      <c r="E1398" s="118">
        <v>0.25726328320190706</v>
      </c>
      <c r="F1398" s="118">
        <v>0.5251486144537405</v>
      </c>
      <c r="G1398" s="118">
        <v>0.74629858677762062</v>
      </c>
      <c r="H1398" s="118">
        <v>0.56769097404642954</v>
      </c>
      <c r="I1398" s="118">
        <v>0.67695396946942332</v>
      </c>
      <c r="J1398" s="118">
        <v>0.70345118326898048</v>
      </c>
      <c r="K1398" s="48">
        <v>0.48655929160515088</v>
      </c>
      <c r="M1398" s="41">
        <v>396</v>
      </c>
      <c r="N1398" s="118" cm="1">
        <f t="array" ref="N1398:W1398">(TRANSPOSE(MMULT(幕後結果!$AB$37:$AK$46, TRANSPOSE(N397:W397))))</f>
        <v>0.4746287179086115</v>
      </c>
      <c r="O1398" s="118">
        <v>1.1183979157258357</v>
      </c>
      <c r="P1398" s="118">
        <v>0.16034780854641045</v>
      </c>
      <c r="Q1398" s="118">
        <v>-0.76195146480233389</v>
      </c>
      <c r="R1398" s="118">
        <v>0.87722105314132404</v>
      </c>
      <c r="S1398" s="118">
        <v>-6.0411413375556916E-2</v>
      </c>
      <c r="T1398" s="118">
        <v>-4.6913292844008303E-2</v>
      </c>
      <c r="U1398" s="118">
        <v>-1.3002520528330179</v>
      </c>
      <c r="V1398" s="118">
        <v>1.4557343024545046</v>
      </c>
      <c r="W1398" s="40">
        <v>-7.0046289686842456E-2</v>
      </c>
    </row>
    <row r="1399" spans="1:23" ht="19">
      <c r="A1399" s="85">
        <v>397</v>
      </c>
      <c r="B1399" s="118">
        <v>0.95207838356496133</v>
      </c>
      <c r="C1399" s="118">
        <v>0.48834407780805078</v>
      </c>
      <c r="D1399" s="118">
        <v>0.13974418248522924</v>
      </c>
      <c r="E1399" s="118">
        <v>0.40261575652316806</v>
      </c>
      <c r="F1399" s="118">
        <v>0.64050370562376191</v>
      </c>
      <c r="G1399" s="118">
        <v>0.11873467143775462</v>
      </c>
      <c r="H1399" s="118">
        <v>0.273090547573557</v>
      </c>
      <c r="I1399" s="118">
        <v>0.27549547420533549</v>
      </c>
      <c r="J1399" s="118">
        <v>0.51584841795218894</v>
      </c>
      <c r="K1399" s="48">
        <v>0.35463388856768518</v>
      </c>
      <c r="M1399" s="41">
        <v>397</v>
      </c>
      <c r="N1399" s="118" cm="1">
        <f t="array" ref="N1399:W1399">(TRANSPOSE(MMULT(幕後結果!$AB$37:$AK$46, TRANSPOSE(N398:W398))))</f>
        <v>-1.1778852330952057</v>
      </c>
      <c r="O1399" s="118">
        <v>-0.77106654752604664</v>
      </c>
      <c r="P1399" s="118">
        <v>-1.3193113933683158</v>
      </c>
      <c r="Q1399" s="118">
        <v>-0.35132832359477995</v>
      </c>
      <c r="R1399" s="118">
        <v>0.3447873511244115</v>
      </c>
      <c r="S1399" s="118">
        <v>0.37976154242798049</v>
      </c>
      <c r="T1399" s="118">
        <v>0.80672236149055343</v>
      </c>
      <c r="U1399" s="118">
        <v>-0.64595955881232059</v>
      </c>
      <c r="V1399" s="118">
        <v>-1.2218100014034041</v>
      </c>
      <c r="W1399" s="40">
        <v>0.32372260740995101</v>
      </c>
    </row>
    <row r="1400" spans="1:23" ht="19">
      <c r="A1400" s="85">
        <v>398</v>
      </c>
      <c r="B1400" s="118">
        <v>0.19959133546436325</v>
      </c>
      <c r="C1400" s="118">
        <v>0.84153036582061347</v>
      </c>
      <c r="D1400" s="118">
        <v>0.81506509628945656</v>
      </c>
      <c r="E1400" s="118">
        <v>0.26273697569340193</v>
      </c>
      <c r="F1400" s="118">
        <v>0.99497315809607945</v>
      </c>
      <c r="G1400" s="118">
        <v>0.75685145815986843</v>
      </c>
      <c r="H1400" s="118">
        <v>0.20135558385939278</v>
      </c>
      <c r="I1400" s="118">
        <v>6.2312079737747883E-2</v>
      </c>
      <c r="J1400" s="118">
        <v>0.82277210906964893</v>
      </c>
      <c r="K1400" s="48">
        <v>8.5562252606621536E-2</v>
      </c>
      <c r="M1400" s="41">
        <v>398</v>
      </c>
      <c r="N1400" s="118" cm="1">
        <f t="array" ref="N1400:W1400">(TRANSPOSE(MMULT(幕後結果!$AB$37:$AK$46, TRANSPOSE(N399:W399))))</f>
        <v>-1.4958264929723668</v>
      </c>
      <c r="O1400" s="118">
        <v>1.1354977651316975E-2</v>
      </c>
      <c r="P1400" s="118">
        <v>-1.1897917367094188</v>
      </c>
      <c r="Q1400" s="118">
        <v>-1.7187164969317872</v>
      </c>
      <c r="R1400" s="118">
        <v>0.39977353402139482</v>
      </c>
      <c r="S1400" s="118">
        <v>-0.79697671763378519</v>
      </c>
      <c r="T1400" s="118">
        <v>1.6284598324920885</v>
      </c>
      <c r="U1400" s="118">
        <v>-1.2379463105470165</v>
      </c>
      <c r="V1400" s="118">
        <v>-0.39335985996135459</v>
      </c>
      <c r="W1400" s="40">
        <v>-1.0919953806915204</v>
      </c>
    </row>
    <row r="1401" spans="1:23" ht="19">
      <c r="A1401" s="85">
        <v>399</v>
      </c>
      <c r="B1401" s="118">
        <v>0.99583018263157363</v>
      </c>
      <c r="C1401" s="118">
        <v>0.55400897059317855</v>
      </c>
      <c r="D1401" s="118">
        <v>0.50582947668246026</v>
      </c>
      <c r="E1401" s="118">
        <v>0.50708936233291046</v>
      </c>
      <c r="F1401" s="118">
        <v>0.60001163392241508</v>
      </c>
      <c r="G1401" s="118">
        <v>0.18347973486130509</v>
      </c>
      <c r="H1401" s="118">
        <v>0.23591288358129647</v>
      </c>
      <c r="I1401" s="118">
        <v>0.96500814551770198</v>
      </c>
      <c r="J1401" s="118">
        <v>0.93201525321274747</v>
      </c>
      <c r="K1401" s="48">
        <v>0.53476474191544998</v>
      </c>
      <c r="M1401" s="41">
        <v>399</v>
      </c>
      <c r="N1401" s="118" cm="1">
        <f t="array" ref="N1401:W1401">(TRANSPOSE(MMULT(幕後結果!$AB$37:$AK$46, TRANSPOSE(N400:W400))))</f>
        <v>-0.72658517656282229</v>
      </c>
      <c r="O1401" s="118">
        <v>-0.47704661414509442</v>
      </c>
      <c r="P1401" s="118">
        <v>0.27638851591980018</v>
      </c>
      <c r="Q1401" s="118">
        <v>-0.40091966620892083</v>
      </c>
      <c r="R1401" s="118">
        <v>1.604205902211848</v>
      </c>
      <c r="S1401" s="118">
        <v>-0.83494561288447433</v>
      </c>
      <c r="T1401" s="118">
        <v>-0.66616085535847325</v>
      </c>
      <c r="U1401" s="118">
        <v>-1.6355916382532887</v>
      </c>
      <c r="V1401" s="118">
        <v>0.8830552639850402</v>
      </c>
      <c r="W1401" s="40">
        <v>0.4127091740137635</v>
      </c>
    </row>
    <row r="1402" spans="1:23" ht="19">
      <c r="A1402" s="85">
        <v>400</v>
      </c>
      <c r="B1402" s="118">
        <v>0.91170676150449381</v>
      </c>
      <c r="C1402" s="118">
        <v>0.77101047248639265</v>
      </c>
      <c r="D1402" s="118">
        <v>8.9066149814286177E-2</v>
      </c>
      <c r="E1402" s="118">
        <v>0.67039643547050742</v>
      </c>
      <c r="F1402" s="118">
        <v>0.29322785216784908</v>
      </c>
      <c r="G1402" s="118">
        <v>0.84611835600221008</v>
      </c>
      <c r="H1402" s="118">
        <v>0.25313028008866212</v>
      </c>
      <c r="I1402" s="118">
        <v>0.39988157023928417</v>
      </c>
      <c r="J1402" s="118">
        <v>0.23923484628717562</v>
      </c>
      <c r="K1402" s="48">
        <v>0.70971195477961579</v>
      </c>
      <c r="M1402" s="41">
        <v>400</v>
      </c>
      <c r="N1402" s="118" cm="1">
        <f t="array" ref="N1402:W1402">(TRANSPOSE(MMULT(幕後結果!$AB$37:$AK$46, TRANSPOSE(N401:W401))))</f>
        <v>1.6630219957875538</v>
      </c>
      <c r="O1402" s="118">
        <v>2.9125332099859071</v>
      </c>
      <c r="P1402" s="118">
        <v>0.56909154450400878</v>
      </c>
      <c r="Q1402" s="118">
        <v>0.66062547936898086</v>
      </c>
      <c r="R1402" s="118">
        <v>-0.18059144956296191</v>
      </c>
      <c r="S1402" s="118">
        <v>0.83388266837633762</v>
      </c>
      <c r="T1402" s="118">
        <v>0.79459019252348972</v>
      </c>
      <c r="U1402" s="118">
        <v>-0.98245491304369548</v>
      </c>
      <c r="V1402" s="118">
        <v>1.3549422191068361</v>
      </c>
      <c r="W1402" s="40">
        <v>0.74190391361882746</v>
      </c>
    </row>
    <row r="1403" spans="1:23" ht="19">
      <c r="A1403" s="85">
        <v>401</v>
      </c>
      <c r="B1403" s="118">
        <v>0.73692561112519361</v>
      </c>
      <c r="C1403" s="118">
        <v>0.2747200033231405</v>
      </c>
      <c r="D1403" s="118">
        <v>0.87560576637221166</v>
      </c>
      <c r="E1403" s="118">
        <v>0.38737153525581647</v>
      </c>
      <c r="F1403" s="118">
        <v>0.60561635502116395</v>
      </c>
      <c r="G1403" s="118">
        <v>0.21789950133724956</v>
      </c>
      <c r="H1403" s="118">
        <v>0.28436781136900957</v>
      </c>
      <c r="I1403" s="118">
        <v>0.31285792844554061</v>
      </c>
      <c r="J1403" s="118">
        <v>0.18813545161365064</v>
      </c>
      <c r="K1403" s="48">
        <v>0.39186481569343101</v>
      </c>
      <c r="M1403" s="41">
        <v>401</v>
      </c>
      <c r="N1403" s="118" cm="1">
        <f t="array" ref="N1403:W1403">(TRANSPOSE(MMULT(幕後結果!$AB$37:$AK$46, TRANSPOSE(N402:W402))))</f>
        <v>0.93301379135691287</v>
      </c>
      <c r="O1403" s="118">
        <v>-0.13585314806076373</v>
      </c>
      <c r="P1403" s="118">
        <v>-0.88154879624024529</v>
      </c>
      <c r="Q1403" s="118">
        <v>-0.80130520275798056</v>
      </c>
      <c r="R1403" s="118">
        <v>-0.38431706167416757</v>
      </c>
      <c r="S1403" s="118">
        <v>0.58484344731807458</v>
      </c>
      <c r="T1403" s="118">
        <v>0.94905674729962897</v>
      </c>
      <c r="U1403" s="118">
        <v>1.9039642059846951</v>
      </c>
      <c r="V1403" s="118">
        <v>0.66843070911571023</v>
      </c>
      <c r="W1403" s="40">
        <v>0.62215676765976924</v>
      </c>
    </row>
    <row r="1404" spans="1:23" ht="19">
      <c r="A1404" s="85">
        <v>402</v>
      </c>
      <c r="B1404" s="118">
        <v>0.31767653141013885</v>
      </c>
      <c r="C1404" s="118">
        <v>0.52750704094036149</v>
      </c>
      <c r="D1404" s="118">
        <v>0.16906591960807149</v>
      </c>
      <c r="E1404" s="118">
        <v>7.6668610158254769E-2</v>
      </c>
      <c r="F1404" s="118">
        <v>0.37495299131010129</v>
      </c>
      <c r="G1404" s="118">
        <v>5.876717142769472E-2</v>
      </c>
      <c r="H1404" s="118">
        <v>0.47166535692095701</v>
      </c>
      <c r="I1404" s="118">
        <v>0.57486207140680556</v>
      </c>
      <c r="J1404" s="118">
        <v>0.1601734414277376</v>
      </c>
      <c r="K1404" s="48">
        <v>7.2399538908694439E-2</v>
      </c>
      <c r="M1404" s="41">
        <v>402</v>
      </c>
      <c r="N1404" s="118" cm="1">
        <f t="array" ref="N1404:W1404">(TRANSPOSE(MMULT(幕後結果!$AB$37:$AK$46, TRANSPOSE(N403:W403))))</f>
        <v>-0.33150118207983664</v>
      </c>
      <c r="O1404" s="118">
        <v>0.46519642749326429</v>
      </c>
      <c r="P1404" s="118">
        <v>-6.5037309307918748E-2</v>
      </c>
      <c r="Q1404" s="118">
        <v>0.14925610852458815</v>
      </c>
      <c r="R1404" s="118">
        <v>-0.617662641068771</v>
      </c>
      <c r="S1404" s="118">
        <v>1.5543355312993214</v>
      </c>
      <c r="T1404" s="118">
        <v>-1.0938716250294389</v>
      </c>
      <c r="U1404" s="118">
        <v>-0.21864903254593082</v>
      </c>
      <c r="V1404" s="118">
        <v>-0.71948873862441742</v>
      </c>
      <c r="W1404" s="40">
        <v>0.86314185288663414</v>
      </c>
    </row>
    <row r="1405" spans="1:23" ht="19">
      <c r="A1405" s="85">
        <v>403</v>
      </c>
      <c r="B1405" s="118">
        <v>0.95773087362416454</v>
      </c>
      <c r="C1405" s="118">
        <v>0.68510580208189986</v>
      </c>
      <c r="D1405" s="118">
        <v>0.765588872262988</v>
      </c>
      <c r="E1405" s="118">
        <v>0.24874313778808976</v>
      </c>
      <c r="F1405" s="118">
        <v>0.73044663505115714</v>
      </c>
      <c r="G1405" s="118">
        <v>0.97226078114614745</v>
      </c>
      <c r="H1405" s="118">
        <v>0.55203977181855057</v>
      </c>
      <c r="I1405" s="118">
        <v>0.68311373620832172</v>
      </c>
      <c r="J1405" s="118">
        <v>0.93318138161419051</v>
      </c>
      <c r="K1405" s="48">
        <v>0.32544723351513349</v>
      </c>
      <c r="M1405" s="41">
        <v>403</v>
      </c>
      <c r="N1405" s="118" cm="1">
        <f t="array" ref="N1405:W1405">(TRANSPOSE(MMULT(幕後結果!$AB$37:$AK$46, TRANSPOSE(N404:W404))))</f>
        <v>1.1311051439748268</v>
      </c>
      <c r="O1405" s="118">
        <v>1.7564599867783981</v>
      </c>
      <c r="P1405" s="118">
        <v>6.0156285309677371E-2</v>
      </c>
      <c r="Q1405" s="118">
        <v>1.8130571752849618</v>
      </c>
      <c r="R1405" s="118">
        <v>-0.41232560094439041</v>
      </c>
      <c r="S1405" s="118">
        <v>1.8639252019357861</v>
      </c>
      <c r="T1405" s="118">
        <v>-0.81802704057965869</v>
      </c>
      <c r="U1405" s="118">
        <v>0.13461776539961307</v>
      </c>
      <c r="V1405" s="118">
        <v>0.45739402812522084</v>
      </c>
      <c r="W1405" s="40">
        <v>0.35811689246103073</v>
      </c>
    </row>
    <row r="1406" spans="1:23" ht="19">
      <c r="A1406" s="85">
        <v>404</v>
      </c>
      <c r="B1406" s="118">
        <v>0.55754115619196432</v>
      </c>
      <c r="C1406" s="118">
        <v>0.52347084075439887</v>
      </c>
      <c r="D1406" s="118">
        <v>0.16562817751075842</v>
      </c>
      <c r="E1406" s="118">
        <v>0.50219125528398068</v>
      </c>
      <c r="F1406" s="118">
        <v>5.8091104463238175E-2</v>
      </c>
      <c r="G1406" s="118">
        <v>0.8593063663863425</v>
      </c>
      <c r="H1406" s="118">
        <v>9.8587533909493263E-2</v>
      </c>
      <c r="I1406" s="118">
        <v>0.31413279573212827</v>
      </c>
      <c r="J1406" s="118">
        <v>0.20029947565228512</v>
      </c>
      <c r="K1406" s="48">
        <v>0.47313647381916102</v>
      </c>
      <c r="M1406" s="41">
        <v>404</v>
      </c>
      <c r="N1406" s="118" cm="1">
        <f t="array" ref="N1406:W1406">(TRANSPOSE(MMULT(幕後結果!$AB$37:$AK$46, TRANSPOSE(N405:W405))))</f>
        <v>1.2041284220650381</v>
      </c>
      <c r="O1406" s="118">
        <v>0.85216621718462848</v>
      </c>
      <c r="P1406" s="118">
        <v>0.68356688006584554</v>
      </c>
      <c r="Q1406" s="118">
        <v>-1.3198682692596608</v>
      </c>
      <c r="R1406" s="118">
        <v>-0.22008168804107875</v>
      </c>
      <c r="S1406" s="118">
        <v>-1.9944131237914515</v>
      </c>
      <c r="T1406" s="118">
        <v>0.52370820330258383</v>
      </c>
      <c r="U1406" s="118">
        <v>-1.2461948004014429</v>
      </c>
      <c r="V1406" s="118">
        <v>-0.15278226705522407</v>
      </c>
      <c r="W1406" s="40">
        <v>0.27186922655046886</v>
      </c>
    </row>
    <row r="1407" spans="1:23" ht="19">
      <c r="A1407" s="85">
        <v>405</v>
      </c>
      <c r="B1407" s="118">
        <v>0.95656425197746042</v>
      </c>
      <c r="C1407" s="118">
        <v>0.74449034566380146</v>
      </c>
      <c r="D1407" s="118">
        <v>0.24420397268768723</v>
      </c>
      <c r="E1407" s="118">
        <v>0.57362666912233684</v>
      </c>
      <c r="F1407" s="118">
        <v>0.86952314730882319</v>
      </c>
      <c r="G1407" s="118">
        <v>0.26052201323711266</v>
      </c>
      <c r="H1407" s="118">
        <v>0.26885164483002111</v>
      </c>
      <c r="I1407" s="118">
        <v>0.22665472260369857</v>
      </c>
      <c r="J1407" s="118">
        <v>0.91688620918248165</v>
      </c>
      <c r="K1407" s="48">
        <v>0.53240398404570421</v>
      </c>
      <c r="M1407" s="41">
        <v>405</v>
      </c>
      <c r="N1407" s="118" cm="1">
        <f t="array" ref="N1407:W1407">(TRANSPOSE(MMULT(幕後結果!$AB$37:$AK$46, TRANSPOSE(N406:W406))))</f>
        <v>1.3143170207226014</v>
      </c>
      <c r="O1407" s="118">
        <v>-0.66053415605740595</v>
      </c>
      <c r="P1407" s="118">
        <v>0.75492654761581213</v>
      </c>
      <c r="Q1407" s="118">
        <v>-1.0076144137650238</v>
      </c>
      <c r="R1407" s="118">
        <v>-0.45105558693338643</v>
      </c>
      <c r="S1407" s="118">
        <v>-1.2274433111907763</v>
      </c>
      <c r="T1407" s="118">
        <v>0.3371006833706659</v>
      </c>
      <c r="U1407" s="118">
        <v>1.2629102535495151</v>
      </c>
      <c r="V1407" s="118">
        <v>-1.0843016850591063</v>
      </c>
      <c r="W1407" s="40">
        <v>-0.54307171320305048</v>
      </c>
    </row>
    <row r="1408" spans="1:23" ht="19">
      <c r="A1408" s="85">
        <v>406</v>
      </c>
      <c r="B1408" s="118">
        <v>0.58733955670868609</v>
      </c>
      <c r="C1408" s="118">
        <v>0.4983064371343775</v>
      </c>
      <c r="D1408" s="118">
        <v>0.83280201701491641</v>
      </c>
      <c r="E1408" s="118">
        <v>0.48966029153142254</v>
      </c>
      <c r="F1408" s="118">
        <v>0.18738846081398308</v>
      </c>
      <c r="G1408" s="118">
        <v>0.26379172860309708</v>
      </c>
      <c r="H1408" s="118">
        <v>0.48187774229020186</v>
      </c>
      <c r="I1408" s="118">
        <v>0.80557153443434215</v>
      </c>
      <c r="J1408" s="118">
        <v>0.6735870674497757</v>
      </c>
      <c r="K1408" s="48">
        <v>0.43351909069152428</v>
      </c>
      <c r="M1408" s="41">
        <v>406</v>
      </c>
      <c r="N1408" s="118" cm="1">
        <f t="array" ref="N1408:W1408">(TRANSPOSE(MMULT(幕後結果!$AB$37:$AK$46, TRANSPOSE(N407:W407))))</f>
        <v>-1.1556360618263697</v>
      </c>
      <c r="O1408" s="118">
        <v>1.4078114763644993</v>
      </c>
      <c r="P1408" s="118">
        <v>8.5327078337145035E-2</v>
      </c>
      <c r="Q1408" s="118">
        <v>-6.4644476428725006E-2</v>
      </c>
      <c r="R1408" s="118">
        <v>-0.29678597911256627</v>
      </c>
      <c r="S1408" s="118">
        <v>-0.54151210079270806</v>
      </c>
      <c r="T1408" s="118">
        <v>-7.1433422942659808E-2</v>
      </c>
      <c r="U1408" s="118">
        <v>-0.1439169060087282</v>
      </c>
      <c r="V1408" s="118">
        <v>-6.2374292733599623E-3</v>
      </c>
      <c r="W1408" s="40">
        <v>0.45470694392647337</v>
      </c>
    </row>
    <row r="1409" spans="1:23" ht="19">
      <c r="A1409" s="85">
        <v>407</v>
      </c>
      <c r="B1409" s="118">
        <v>0.6029613616795646</v>
      </c>
      <c r="C1409" s="118">
        <v>0.44802721318565641</v>
      </c>
      <c r="D1409" s="118">
        <v>0.33014146381365617</v>
      </c>
      <c r="E1409" s="118">
        <v>0.71271437040062025</v>
      </c>
      <c r="F1409" s="118">
        <v>0.79789056903909916</v>
      </c>
      <c r="G1409" s="118">
        <v>0.4590652388974894</v>
      </c>
      <c r="H1409" s="118">
        <v>0.15343324251389268</v>
      </c>
      <c r="I1409" s="118">
        <v>0.82397157056966241</v>
      </c>
      <c r="J1409" s="118">
        <v>0.56092618025464436</v>
      </c>
      <c r="K1409" s="48">
        <v>0.89363769667971149</v>
      </c>
      <c r="M1409" s="41">
        <v>407</v>
      </c>
      <c r="N1409" s="118" cm="1">
        <f t="array" ref="N1409:W1409">(TRANSPOSE(MMULT(幕後結果!$AB$37:$AK$46, TRANSPOSE(N408:W408))))</f>
        <v>0.54445106421032441</v>
      </c>
      <c r="O1409" s="118">
        <v>-0.46734722799381323</v>
      </c>
      <c r="P1409" s="118">
        <v>-0.18401150133089544</v>
      </c>
      <c r="Q1409" s="118">
        <v>-1.5323986790458259</v>
      </c>
      <c r="R1409" s="118">
        <v>-0.35569939871544876</v>
      </c>
      <c r="S1409" s="118">
        <v>0.66761883987434911</v>
      </c>
      <c r="T1409" s="118">
        <v>1.2007594866137214</v>
      </c>
      <c r="U1409" s="118">
        <v>0.5763819127708687</v>
      </c>
      <c r="V1409" s="118">
        <v>1.4384576211825082</v>
      </c>
      <c r="W1409" s="40">
        <v>0.20768602628952371</v>
      </c>
    </row>
    <row r="1410" spans="1:23" ht="19">
      <c r="A1410" s="85">
        <v>408</v>
      </c>
      <c r="B1410" s="118">
        <v>0.74983120122402336</v>
      </c>
      <c r="C1410" s="118">
        <v>0.47243211000035346</v>
      </c>
      <c r="D1410" s="118">
        <v>0.88790955656071291</v>
      </c>
      <c r="E1410" s="118">
        <v>0.14835779012114991</v>
      </c>
      <c r="F1410" s="118">
        <v>0.95582361755635348</v>
      </c>
      <c r="G1410" s="118">
        <v>4.4796710840503406E-2</v>
      </c>
      <c r="H1410" s="118">
        <v>0.88553864195290433</v>
      </c>
      <c r="I1410" s="118">
        <v>0.42852971202908563</v>
      </c>
      <c r="J1410" s="118">
        <v>0.99869241701262301</v>
      </c>
      <c r="K1410" s="48">
        <v>0.34056528727557134</v>
      </c>
      <c r="M1410" s="41">
        <v>408</v>
      </c>
      <c r="N1410" s="118" cm="1">
        <f t="array" ref="N1410:W1410">(TRANSPOSE(MMULT(幕後結果!$AB$37:$AK$46, TRANSPOSE(N409:W409))))</f>
        <v>-1.1176930321797918</v>
      </c>
      <c r="O1410" s="118">
        <v>-0.27178040716193758</v>
      </c>
      <c r="P1410" s="118">
        <v>0.790841263276302</v>
      </c>
      <c r="Q1410" s="118">
        <v>0.75984546770980299</v>
      </c>
      <c r="R1410" s="118">
        <v>1.2881205109540679</v>
      </c>
      <c r="S1410" s="118">
        <v>1.1655403885878495</v>
      </c>
      <c r="T1410" s="118">
        <v>1.6372574681752232E-2</v>
      </c>
      <c r="U1410" s="118">
        <v>0.11798582674353403</v>
      </c>
      <c r="V1410" s="118">
        <v>2.6535008405528679</v>
      </c>
      <c r="W1410" s="40">
        <v>-0.28943496454438145</v>
      </c>
    </row>
    <row r="1411" spans="1:23" ht="19">
      <c r="A1411" s="85">
        <v>409</v>
      </c>
      <c r="B1411" s="118">
        <v>0.25878987111300922</v>
      </c>
      <c r="C1411" s="118">
        <v>3.3774582760612182E-2</v>
      </c>
      <c r="D1411" s="118">
        <v>0.39333413231293468</v>
      </c>
      <c r="E1411" s="118">
        <v>8.4090334711496073E-2</v>
      </c>
      <c r="F1411" s="118">
        <v>0.15044317083936787</v>
      </c>
      <c r="G1411" s="118">
        <v>0.86727832694599538</v>
      </c>
      <c r="H1411" s="118">
        <v>0.43955430215017111</v>
      </c>
      <c r="I1411" s="118">
        <v>0.28582253965866777</v>
      </c>
      <c r="J1411" s="118">
        <v>0.51090776221865819</v>
      </c>
      <c r="K1411" s="48">
        <v>0.36741966255310654</v>
      </c>
      <c r="M1411" s="41">
        <v>409</v>
      </c>
      <c r="N1411" s="118" cm="1">
        <f t="array" ref="N1411:W1411">(TRANSPOSE(MMULT(幕後結果!$AB$37:$AK$46, TRANSPOSE(N410:W410))))</f>
        <v>1.5905616554727586</v>
      </c>
      <c r="O1411" s="118">
        <v>0.36792269064524863</v>
      </c>
      <c r="P1411" s="118">
        <v>1.4710365092652045</v>
      </c>
      <c r="Q1411" s="118">
        <v>-0.31777607288422294</v>
      </c>
      <c r="R1411" s="118">
        <v>0.22067565322406063</v>
      </c>
      <c r="S1411" s="118">
        <v>9.4971802808001549E-2</v>
      </c>
      <c r="T1411" s="118">
        <v>0.59619222163741903</v>
      </c>
      <c r="U1411" s="118">
        <v>2.1646057839519153</v>
      </c>
      <c r="V1411" s="118">
        <v>1.5884468784632964</v>
      </c>
      <c r="W1411" s="40">
        <v>0.96177209891972792</v>
      </c>
    </row>
    <row r="1412" spans="1:23" ht="19">
      <c r="A1412" s="85">
        <v>410</v>
      </c>
      <c r="B1412" s="118">
        <v>4.2970428477691058E-2</v>
      </c>
      <c r="C1412" s="118">
        <v>0.30819707079686287</v>
      </c>
      <c r="D1412" s="118">
        <v>0.11401109553600097</v>
      </c>
      <c r="E1412" s="118">
        <v>0.5312049593294037</v>
      </c>
      <c r="F1412" s="118">
        <v>0.2714793636733337</v>
      </c>
      <c r="G1412" s="118">
        <v>0.98622833755976202</v>
      </c>
      <c r="H1412" s="118">
        <v>0.99770439260922439</v>
      </c>
      <c r="I1412" s="118">
        <v>0.25010771681081434</v>
      </c>
      <c r="J1412" s="118">
        <v>0.61183981003472243</v>
      </c>
      <c r="K1412" s="48">
        <v>0.2437022575268244</v>
      </c>
      <c r="M1412" s="41">
        <v>410</v>
      </c>
      <c r="N1412" s="118" cm="1">
        <f t="array" ref="N1412:W1412">(TRANSPOSE(MMULT(幕後結果!$AB$37:$AK$46, TRANSPOSE(N411:W411))))</f>
        <v>-0.82088008959612002</v>
      </c>
      <c r="O1412" s="118">
        <v>5.7002060132331972E-2</v>
      </c>
      <c r="P1412" s="118">
        <v>-0.60924181695876667</v>
      </c>
      <c r="Q1412" s="118">
        <v>-1.8693117134600625</v>
      </c>
      <c r="R1412" s="118">
        <v>-0.35972148669003234</v>
      </c>
      <c r="S1412" s="118">
        <v>-0.35630806372304569</v>
      </c>
      <c r="T1412" s="118">
        <v>1.2718503068283942</v>
      </c>
      <c r="U1412" s="118">
        <v>-0.78223354313069149</v>
      </c>
      <c r="V1412" s="118">
        <v>3.3508977717922564E-2</v>
      </c>
      <c r="W1412" s="40">
        <v>0.93625924834803331</v>
      </c>
    </row>
    <row r="1413" spans="1:23" ht="19">
      <c r="A1413" s="85">
        <v>411</v>
      </c>
      <c r="B1413" s="118">
        <v>0.40516683424232669</v>
      </c>
      <c r="C1413" s="118">
        <v>7.7087591691375579E-2</v>
      </c>
      <c r="D1413" s="118">
        <v>0.58447671671968671</v>
      </c>
      <c r="E1413" s="118">
        <v>0.94257210160225569</v>
      </c>
      <c r="F1413" s="118">
        <v>0.18217639487045978</v>
      </c>
      <c r="G1413" s="118">
        <v>0.59376375505297463</v>
      </c>
      <c r="H1413" s="118">
        <v>0.78447058671155157</v>
      </c>
      <c r="I1413" s="118">
        <v>0.94849268043142598</v>
      </c>
      <c r="J1413" s="118">
        <v>0.96522315850666796</v>
      </c>
      <c r="K1413" s="48">
        <v>7.981174415496084E-2</v>
      </c>
      <c r="M1413" s="41">
        <v>411</v>
      </c>
      <c r="N1413" s="118" cm="1">
        <f t="array" ref="N1413:W1413">(TRANSPOSE(MMULT(幕後結果!$AB$37:$AK$46, TRANSPOSE(N412:W412))))</f>
        <v>0.97125014094506434</v>
      </c>
      <c r="O1413" s="118">
        <v>1.751033193152179</v>
      </c>
      <c r="P1413" s="118">
        <v>0.5046190633589116</v>
      </c>
      <c r="Q1413" s="118">
        <v>0.98706232180182663</v>
      </c>
      <c r="R1413" s="118">
        <v>8.2258837423308362E-2</v>
      </c>
      <c r="S1413" s="118">
        <v>1.2522330466570968</v>
      </c>
      <c r="T1413" s="118">
        <v>0.76824062506664015</v>
      </c>
      <c r="U1413" s="118">
        <v>0.78860421685462545</v>
      </c>
      <c r="V1413" s="118">
        <v>0.80869352530809457</v>
      </c>
      <c r="W1413" s="40">
        <v>0.46550491490069884</v>
      </c>
    </row>
    <row r="1414" spans="1:23" ht="19">
      <c r="A1414" s="85">
        <v>412</v>
      </c>
      <c r="B1414" s="118">
        <v>0.54691259916977519</v>
      </c>
      <c r="C1414" s="118">
        <v>0.5393860950521574</v>
      </c>
      <c r="D1414" s="118">
        <v>0.43760004603078806</v>
      </c>
      <c r="E1414" s="118">
        <v>0.27904556386840773</v>
      </c>
      <c r="F1414" s="118">
        <v>0.91625646188460053</v>
      </c>
      <c r="G1414" s="118">
        <v>0.50446725413413018</v>
      </c>
      <c r="H1414" s="118">
        <v>0.32869341048518819</v>
      </c>
      <c r="I1414" s="118">
        <v>0.73301982984536074</v>
      </c>
      <c r="J1414" s="118">
        <v>0.65485734805227236</v>
      </c>
      <c r="K1414" s="48">
        <v>0.21487777494889615</v>
      </c>
      <c r="M1414" s="41">
        <v>412</v>
      </c>
      <c r="N1414" s="118" cm="1">
        <f t="array" ref="N1414:W1414">(TRANSPOSE(MMULT(幕後結果!$AB$37:$AK$46, TRANSPOSE(N413:W413))))</f>
        <v>-0.2200663078946678</v>
      </c>
      <c r="O1414" s="118">
        <v>0.37607306113792666</v>
      </c>
      <c r="P1414" s="118">
        <v>1.2749401615571163</v>
      </c>
      <c r="Q1414" s="118">
        <v>0.89214616343760844</v>
      </c>
      <c r="R1414" s="118">
        <v>7.9590654991173043E-2</v>
      </c>
      <c r="S1414" s="118">
        <v>0.74137018573553948</v>
      </c>
      <c r="T1414" s="118">
        <v>-0.34320792028938307</v>
      </c>
      <c r="U1414" s="118">
        <v>-0.28559673672283514</v>
      </c>
      <c r="V1414" s="118">
        <v>-1.2018177294612291</v>
      </c>
      <c r="W1414" s="40">
        <v>0.13605694660277975</v>
      </c>
    </row>
    <row r="1415" spans="1:23" ht="19">
      <c r="A1415" s="85">
        <v>413</v>
      </c>
      <c r="B1415" s="118">
        <v>5.4537197298225371E-2</v>
      </c>
      <c r="C1415" s="118">
        <v>0.17014742351186807</v>
      </c>
      <c r="D1415" s="118">
        <v>0.86162109676937093</v>
      </c>
      <c r="E1415" s="118">
        <v>0.66416257445557192</v>
      </c>
      <c r="F1415" s="118">
        <v>0.18541913429646262</v>
      </c>
      <c r="G1415" s="118">
        <v>0.79362420349808249</v>
      </c>
      <c r="H1415" s="118">
        <v>0.66094905539958804</v>
      </c>
      <c r="I1415" s="118">
        <v>0.69673548737898017</v>
      </c>
      <c r="J1415" s="118">
        <v>0.49975545878929362</v>
      </c>
      <c r="K1415" s="48">
        <v>0.21532103119865931</v>
      </c>
      <c r="M1415" s="41">
        <v>413</v>
      </c>
      <c r="N1415" s="118" cm="1">
        <f t="array" ref="N1415:W1415">(TRANSPOSE(MMULT(幕後結果!$AB$37:$AK$46, TRANSPOSE(N414:W414))))</f>
        <v>0.43152755476688459</v>
      </c>
      <c r="O1415" s="118">
        <v>-0.34493173316280623</v>
      </c>
      <c r="P1415" s="118">
        <v>-0.16270722514823832</v>
      </c>
      <c r="Q1415" s="118">
        <v>-1.2282458773250027</v>
      </c>
      <c r="R1415" s="118">
        <v>0.44509670475129692</v>
      </c>
      <c r="S1415" s="118">
        <v>-2.158774885502206</v>
      </c>
      <c r="T1415" s="118">
        <v>1.0514099547989748</v>
      </c>
      <c r="U1415" s="118">
        <v>0.11107919636564406</v>
      </c>
      <c r="V1415" s="118">
        <v>0.16868940004967309</v>
      </c>
      <c r="W1415" s="40">
        <v>0.80369854406715124</v>
      </c>
    </row>
    <row r="1416" spans="1:23" ht="19">
      <c r="A1416" s="85">
        <v>414</v>
      </c>
      <c r="B1416" s="118">
        <v>0.64894624452915495</v>
      </c>
      <c r="C1416" s="118">
        <v>0.53286089911308676</v>
      </c>
      <c r="D1416" s="118">
        <v>0.88274321596797667</v>
      </c>
      <c r="E1416" s="118">
        <v>0.97106753530313661</v>
      </c>
      <c r="F1416" s="118">
        <v>0.83600795667412231</v>
      </c>
      <c r="G1416" s="118">
        <v>0.93758992274156494</v>
      </c>
      <c r="H1416" s="118">
        <v>0.32387157612529283</v>
      </c>
      <c r="I1416" s="118">
        <v>3.2914583633285588E-3</v>
      </c>
      <c r="J1416" s="118">
        <v>0.2795981676839121</v>
      </c>
      <c r="K1416" s="48">
        <v>0.72396709013287541</v>
      </c>
      <c r="M1416" s="41">
        <v>414</v>
      </c>
      <c r="N1416" s="118" cm="1">
        <f t="array" ref="N1416:W1416">(TRANSPOSE(MMULT(幕後結果!$AB$37:$AK$46, TRANSPOSE(N415:W415))))</f>
        <v>8.9165868762591111E-3</v>
      </c>
      <c r="O1416" s="118">
        <v>0.99557502175554413</v>
      </c>
      <c r="P1416" s="118">
        <v>-0.59356945942488559</v>
      </c>
      <c r="Q1416" s="118">
        <v>-0.94125445736484614</v>
      </c>
      <c r="R1416" s="118">
        <v>-4.4670263515602597E-2</v>
      </c>
      <c r="S1416" s="118">
        <v>-1.0090079608103468</v>
      </c>
      <c r="T1416" s="118">
        <v>-0.58329642390095415</v>
      </c>
      <c r="U1416" s="118">
        <v>0.32203905844092517</v>
      </c>
      <c r="V1416" s="118">
        <v>0.22056637558282066</v>
      </c>
      <c r="W1416" s="40">
        <v>-0.81730336852204166</v>
      </c>
    </row>
    <row r="1417" spans="1:23" ht="19">
      <c r="A1417" s="85">
        <v>415</v>
      </c>
      <c r="B1417" s="118">
        <v>0.66362592135982945</v>
      </c>
      <c r="C1417" s="118">
        <v>0.49488611263529458</v>
      </c>
      <c r="D1417" s="118">
        <v>0.21928417549620272</v>
      </c>
      <c r="E1417" s="118">
        <v>0.38683129081939471</v>
      </c>
      <c r="F1417" s="118">
        <v>0.82533389379558675</v>
      </c>
      <c r="G1417" s="118">
        <v>0.28589338307520795</v>
      </c>
      <c r="H1417" s="118">
        <v>0.45857329900983856</v>
      </c>
      <c r="I1417" s="118">
        <v>6.2370247286828384E-2</v>
      </c>
      <c r="J1417" s="118">
        <v>0.54536746519929613</v>
      </c>
      <c r="K1417" s="48">
        <v>0.23439439199257506</v>
      </c>
      <c r="M1417" s="41">
        <v>415</v>
      </c>
      <c r="N1417" s="118" cm="1">
        <f t="array" ref="N1417:W1417">(TRANSPOSE(MMULT(幕後結果!$AB$37:$AK$46, TRANSPOSE(N416:W416))))</f>
        <v>0.13357207059162976</v>
      </c>
      <c r="O1417" s="118">
        <v>0.64689284378451228</v>
      </c>
      <c r="P1417" s="118">
        <v>-0.88004615747078896</v>
      </c>
      <c r="Q1417" s="118">
        <v>0.14563518605442205</v>
      </c>
      <c r="R1417" s="118">
        <v>0.52750591831075566</v>
      </c>
      <c r="S1417" s="118">
        <v>0.56991298009571734</v>
      </c>
      <c r="T1417" s="118">
        <v>0.58969689008037984</v>
      </c>
      <c r="U1417" s="118">
        <v>-5.0607415962829694E-2</v>
      </c>
      <c r="V1417" s="118">
        <v>0.20404121301493938</v>
      </c>
      <c r="W1417" s="40">
        <v>1.7898665873839588</v>
      </c>
    </row>
    <row r="1418" spans="1:23" ht="19">
      <c r="A1418" s="85">
        <v>416</v>
      </c>
      <c r="B1418" s="118">
        <v>0.21949481900430823</v>
      </c>
      <c r="C1418" s="118">
        <v>0.4895777046510299</v>
      </c>
      <c r="D1418" s="118">
        <v>0.18510221152675754</v>
      </c>
      <c r="E1418" s="118">
        <v>0.50077458252602236</v>
      </c>
      <c r="F1418" s="118">
        <v>0.66292590266123441</v>
      </c>
      <c r="G1418" s="118">
        <v>0.62290644162623732</v>
      </c>
      <c r="H1418" s="118">
        <v>0.10890990793791389</v>
      </c>
      <c r="I1418" s="118">
        <v>0.69173420057924151</v>
      </c>
      <c r="J1418" s="118">
        <v>0.30363140084705287</v>
      </c>
      <c r="K1418" s="48">
        <v>0.68364711740061668</v>
      </c>
      <c r="M1418" s="41">
        <v>416</v>
      </c>
      <c r="N1418" s="118" cm="1">
        <f t="array" ref="N1418:W1418">(TRANSPOSE(MMULT(幕後結果!$AB$37:$AK$46, TRANSPOSE(N417:W417))))</f>
        <v>0.49111348694173734</v>
      </c>
      <c r="O1418" s="118">
        <v>0.4320039963327752</v>
      </c>
      <c r="P1418" s="118">
        <v>1.3149535000441077</v>
      </c>
      <c r="Q1418" s="118">
        <v>-4.1391039770255156E-2</v>
      </c>
      <c r="R1418" s="118">
        <v>1.1715665951263405</v>
      </c>
      <c r="S1418" s="118">
        <v>1.2593272376472244</v>
      </c>
      <c r="T1418" s="118">
        <v>5.5696944120721514E-2</v>
      </c>
      <c r="U1418" s="118">
        <v>0.16390157163763655</v>
      </c>
      <c r="V1418" s="118">
        <v>1.5381136143506908</v>
      </c>
      <c r="W1418" s="40">
        <v>0.88357711967230812</v>
      </c>
    </row>
    <row r="1419" spans="1:23" ht="19">
      <c r="A1419" s="85">
        <v>417</v>
      </c>
      <c r="B1419" s="118">
        <v>0.36334153193912622</v>
      </c>
      <c r="C1419" s="118">
        <v>3.7101881960030836E-2</v>
      </c>
      <c r="D1419" s="118">
        <v>0.15764962529260607</v>
      </c>
      <c r="E1419" s="118">
        <v>5.3339993010780073E-2</v>
      </c>
      <c r="F1419" s="118">
        <v>0.25782626416585752</v>
      </c>
      <c r="G1419" s="118">
        <v>0.90583391879030883</v>
      </c>
      <c r="H1419" s="118">
        <v>0.39747431380947651</v>
      </c>
      <c r="I1419" s="118">
        <v>0.46467181651701339</v>
      </c>
      <c r="J1419" s="118">
        <v>0.33779453193633002</v>
      </c>
      <c r="K1419" s="48">
        <v>0.81000629323898332</v>
      </c>
      <c r="M1419" s="41">
        <v>417</v>
      </c>
      <c r="N1419" s="118" cm="1">
        <f t="array" ref="N1419:W1419">(TRANSPOSE(MMULT(幕後結果!$AB$37:$AK$46, TRANSPOSE(N418:W418))))</f>
        <v>-2.0285489481913634</v>
      </c>
      <c r="O1419" s="118">
        <v>0.39555324089435706</v>
      </c>
      <c r="P1419" s="118">
        <v>0.28061858022798081</v>
      </c>
      <c r="Q1419" s="118">
        <v>-1.4973903060192943</v>
      </c>
      <c r="R1419" s="118">
        <v>-0.74405031510727393</v>
      </c>
      <c r="S1419" s="118">
        <v>-2.5493636320965924</v>
      </c>
      <c r="T1419" s="118">
        <v>-1.42000965332635</v>
      </c>
      <c r="U1419" s="118">
        <v>-0.11681130780462845</v>
      </c>
      <c r="V1419" s="118">
        <v>-0.37897214858791994</v>
      </c>
      <c r="W1419" s="40">
        <v>0.17248102920362807</v>
      </c>
    </row>
    <row r="1420" spans="1:23" ht="19">
      <c r="A1420" s="85">
        <v>418</v>
      </c>
      <c r="B1420" s="118">
        <v>9.5623588461346998E-2</v>
      </c>
      <c r="C1420" s="118">
        <v>0.44315962840808831</v>
      </c>
      <c r="D1420" s="118">
        <v>5.3638213584936478E-2</v>
      </c>
      <c r="E1420" s="118">
        <v>0.76702076001168118</v>
      </c>
      <c r="F1420" s="118">
        <v>0.21765065102314574</v>
      </c>
      <c r="G1420" s="118">
        <v>0.23615242399563341</v>
      </c>
      <c r="H1420" s="118">
        <v>0.76435397640939651</v>
      </c>
      <c r="I1420" s="118">
        <v>0.74853886406304859</v>
      </c>
      <c r="J1420" s="118">
        <v>0.76610805559538342</v>
      </c>
      <c r="K1420" s="48">
        <v>0.33078782662288142</v>
      </c>
      <c r="M1420" s="41">
        <v>418</v>
      </c>
      <c r="N1420" s="118" cm="1">
        <f t="array" ref="N1420:W1420">(TRANSPOSE(MMULT(幕後結果!$AB$37:$AK$46, TRANSPOSE(N419:W419))))</f>
        <v>0.8046123430490727</v>
      </c>
      <c r="O1420" s="118">
        <v>0.25467436690551698</v>
      </c>
      <c r="P1420" s="118">
        <v>-0.85453153578301255</v>
      </c>
      <c r="Q1420" s="118">
        <v>-0.72724944694802618</v>
      </c>
      <c r="R1420" s="118">
        <v>0.81318038484852739</v>
      </c>
      <c r="S1420" s="118">
        <v>0.71094948236433964</v>
      </c>
      <c r="T1420" s="118">
        <v>-0.49491849557242229</v>
      </c>
      <c r="U1420" s="118">
        <v>1.4216799656220587</v>
      </c>
      <c r="V1420" s="118">
        <v>0.27019164814580554</v>
      </c>
      <c r="W1420" s="40">
        <v>0.64223072322038077</v>
      </c>
    </row>
    <row r="1421" spans="1:23" ht="19">
      <c r="A1421" s="85">
        <v>419</v>
      </c>
      <c r="B1421" s="118">
        <v>0.51886853835116464</v>
      </c>
      <c r="C1421" s="118">
        <v>0.19233762824862199</v>
      </c>
      <c r="D1421" s="118">
        <v>0.61789125878446627</v>
      </c>
      <c r="E1421" s="118">
        <v>0.7029407031310928</v>
      </c>
      <c r="F1421" s="118">
        <v>0.97807489221755906</v>
      </c>
      <c r="G1421" s="118">
        <v>0.53278573299170406</v>
      </c>
      <c r="H1421" s="118">
        <v>0.62503991661616354</v>
      </c>
      <c r="I1421" s="118">
        <v>0.84160452048223844</v>
      </c>
      <c r="J1421" s="118">
        <v>0.14243615687200317</v>
      </c>
      <c r="K1421" s="48">
        <v>0.35877547771369778</v>
      </c>
      <c r="M1421" s="41">
        <v>419</v>
      </c>
      <c r="N1421" s="118" cm="1">
        <f t="array" ref="N1421:W1421">(TRANSPOSE(MMULT(幕後結果!$AB$37:$AK$46, TRANSPOSE(N420:W420))))</f>
        <v>-0.77312671111994746</v>
      </c>
      <c r="O1421" s="118">
        <v>0.74962068660754466</v>
      </c>
      <c r="P1421" s="118">
        <v>-4.9047976586316419E-2</v>
      </c>
      <c r="Q1421" s="118">
        <v>-1.1827703748507135</v>
      </c>
      <c r="R1421" s="118">
        <v>2.5356594572733919E-2</v>
      </c>
      <c r="S1421" s="118">
        <v>-0.7734443815124834</v>
      </c>
      <c r="T1421" s="118">
        <v>0.62494070011688374</v>
      </c>
      <c r="U1421" s="118">
        <v>-0.30068180997418403</v>
      </c>
      <c r="V1421" s="118">
        <v>0.6522361112715207</v>
      </c>
      <c r="W1421" s="40">
        <v>-1.1265920666589495</v>
      </c>
    </row>
    <row r="1422" spans="1:23" ht="19">
      <c r="A1422" s="85">
        <v>420</v>
      </c>
      <c r="B1422" s="118">
        <v>2.2276726944873149E-2</v>
      </c>
      <c r="C1422" s="118">
        <v>0.84780050237222282</v>
      </c>
      <c r="D1422" s="118">
        <v>0.61903572865877354</v>
      </c>
      <c r="E1422" s="118">
        <v>0.93003923373531272</v>
      </c>
      <c r="F1422" s="118">
        <v>0.74196948424447617</v>
      </c>
      <c r="G1422" s="118">
        <v>0.72949998380444003</v>
      </c>
      <c r="H1422" s="118">
        <v>0.16333607764960423</v>
      </c>
      <c r="I1422" s="118">
        <v>0.75573917168354199</v>
      </c>
      <c r="J1422" s="118">
        <v>0.45727697471735684</v>
      </c>
      <c r="K1422" s="48">
        <v>6.6797015332967558E-2</v>
      </c>
      <c r="M1422" s="41">
        <v>420</v>
      </c>
      <c r="N1422" s="118" cm="1">
        <f t="array" ref="N1422:W1422">(TRANSPOSE(MMULT(幕後結果!$AB$37:$AK$46, TRANSPOSE(N421:W421))))</f>
        <v>0.21720314494490486</v>
      </c>
      <c r="O1422" s="118">
        <v>0.14680535356937702</v>
      </c>
      <c r="P1422" s="118">
        <v>0.52343069648577079</v>
      </c>
      <c r="Q1422" s="118">
        <v>-1.0355904742922075</v>
      </c>
      <c r="R1422" s="118">
        <v>-0.49700982092578966</v>
      </c>
      <c r="S1422" s="118">
        <v>0.34040915055673149</v>
      </c>
      <c r="T1422" s="118">
        <v>-1.5751783798392305</v>
      </c>
      <c r="U1422" s="118">
        <v>0.91557809145750824</v>
      </c>
      <c r="V1422" s="118">
        <v>-0.17260447655403055</v>
      </c>
      <c r="W1422" s="40">
        <v>0.23723660706773764</v>
      </c>
    </row>
    <row r="1423" spans="1:23" ht="19">
      <c r="A1423" s="85">
        <v>421</v>
      </c>
      <c r="B1423" s="118">
        <v>0.56431497474869441</v>
      </c>
      <c r="C1423" s="118">
        <v>0.33019049043703874</v>
      </c>
      <c r="D1423" s="118">
        <v>0.41816867933763735</v>
      </c>
      <c r="E1423" s="118">
        <v>0.97383259698643587</v>
      </c>
      <c r="F1423" s="118">
        <v>0.32483780837807497</v>
      </c>
      <c r="G1423" s="118">
        <v>0.95862590883382626</v>
      </c>
      <c r="H1423" s="118">
        <v>0.30206809831889303</v>
      </c>
      <c r="I1423" s="118">
        <v>0.50849235711172147</v>
      </c>
      <c r="J1423" s="118">
        <v>0.35664749376390947</v>
      </c>
      <c r="K1423" s="48">
        <v>0.43920287870081087</v>
      </c>
      <c r="M1423" s="41">
        <v>421</v>
      </c>
      <c r="N1423" s="118" cm="1">
        <f t="array" ref="N1423:W1423">(TRANSPOSE(MMULT(幕後結果!$AB$37:$AK$46, TRANSPOSE(N422:W422))))</f>
        <v>4.9704963907229503E-4</v>
      </c>
      <c r="O1423" s="118">
        <v>0.24394760323307099</v>
      </c>
      <c r="P1423" s="118">
        <v>-0.20182286184744247</v>
      </c>
      <c r="Q1423" s="118">
        <v>1.1829668741154391</v>
      </c>
      <c r="R1423" s="118">
        <v>-0.37387105127375364</v>
      </c>
      <c r="S1423" s="118">
        <v>0.27491039938909617</v>
      </c>
      <c r="T1423" s="118">
        <v>-0.91339134238887598</v>
      </c>
      <c r="U1423" s="118">
        <v>0.75956119407769485</v>
      </c>
      <c r="V1423" s="118">
        <v>1.3735092932389386</v>
      </c>
      <c r="W1423" s="40">
        <v>1.9745741536994899</v>
      </c>
    </row>
    <row r="1424" spans="1:23" ht="19">
      <c r="A1424" s="85">
        <v>422</v>
      </c>
      <c r="B1424" s="118">
        <v>0.7282919559592711</v>
      </c>
      <c r="C1424" s="118">
        <v>0.85263869004633741</v>
      </c>
      <c r="D1424" s="118">
        <v>0.92548503490255429</v>
      </c>
      <c r="E1424" s="118">
        <v>0.92153768473715347</v>
      </c>
      <c r="F1424" s="118">
        <v>0.44707524822309797</v>
      </c>
      <c r="G1424" s="118">
        <v>0.26681430423672947</v>
      </c>
      <c r="H1424" s="118">
        <v>0.48878350706394857</v>
      </c>
      <c r="I1424" s="118">
        <v>0.50074253060679097</v>
      </c>
      <c r="J1424" s="118">
        <v>0.87447103408654936</v>
      </c>
      <c r="K1424" s="48">
        <v>0.18668336871567415</v>
      </c>
      <c r="M1424" s="41">
        <v>422</v>
      </c>
      <c r="N1424" s="118" cm="1">
        <f t="array" ref="N1424:W1424">(TRANSPOSE(MMULT(幕後結果!$AB$37:$AK$46, TRANSPOSE(N423:W423))))</f>
        <v>0.46314579564956188</v>
      </c>
      <c r="O1424" s="118">
        <v>1.8223179144104504</v>
      </c>
      <c r="P1424" s="118">
        <v>0.40077603477159751</v>
      </c>
      <c r="Q1424" s="118">
        <v>-0.10097277310256747</v>
      </c>
      <c r="R1424" s="118">
        <v>-0.31455119290309802</v>
      </c>
      <c r="S1424" s="118">
        <v>0.59373525043896369</v>
      </c>
      <c r="T1424" s="118">
        <v>0.48102729223499102</v>
      </c>
      <c r="U1424" s="118">
        <v>-0.20355273827668077</v>
      </c>
      <c r="V1424" s="118">
        <v>1.829157141951419</v>
      </c>
      <c r="W1424" s="40">
        <v>0.36202213328733113</v>
      </c>
    </row>
    <row r="1425" spans="1:23" ht="19">
      <c r="A1425" s="85">
        <v>423</v>
      </c>
      <c r="B1425" s="118">
        <v>0.21238455808648582</v>
      </c>
      <c r="C1425" s="118">
        <v>0.72169244654821085</v>
      </c>
      <c r="D1425" s="118">
        <v>0.56963623622326187</v>
      </c>
      <c r="E1425" s="118">
        <v>0.74675875419266968</v>
      </c>
      <c r="F1425" s="118">
        <v>0.26381394397256819</v>
      </c>
      <c r="G1425" s="118">
        <v>6.6527851510199687E-2</v>
      </c>
      <c r="H1425" s="118">
        <v>0.64129947234981954</v>
      </c>
      <c r="I1425" s="118">
        <v>0.33807331811398633</v>
      </c>
      <c r="J1425" s="118">
        <v>0.79253773503402813</v>
      </c>
      <c r="K1425" s="48">
        <v>1.0103035878624711E-2</v>
      </c>
      <c r="M1425" s="41">
        <v>423</v>
      </c>
      <c r="N1425" s="118" cm="1">
        <f t="array" ref="N1425:W1425">(TRANSPOSE(MMULT(幕後結果!$AB$37:$AK$46, TRANSPOSE(N424:W424))))</f>
        <v>-1.9315005112247119</v>
      </c>
      <c r="O1425" s="118">
        <v>-0.29235258281598664</v>
      </c>
      <c r="P1425" s="118">
        <v>-1.494737908201933</v>
      </c>
      <c r="Q1425" s="118">
        <v>-0.89056913225930212</v>
      </c>
      <c r="R1425" s="118">
        <v>0.43573867736131855</v>
      </c>
      <c r="S1425" s="118">
        <v>-0.93853142783898791</v>
      </c>
      <c r="T1425" s="118">
        <v>6.8330546526797709E-2</v>
      </c>
      <c r="U1425" s="118">
        <v>0.36501005821262833</v>
      </c>
      <c r="V1425" s="118">
        <v>5.5527675598665838E-2</v>
      </c>
      <c r="W1425" s="40">
        <v>0.34231636770774565</v>
      </c>
    </row>
    <row r="1426" spans="1:23" ht="19">
      <c r="A1426" s="85">
        <v>424</v>
      </c>
      <c r="B1426" s="118">
        <v>0.84650994474272467</v>
      </c>
      <c r="C1426" s="118">
        <v>0.30471606100848403</v>
      </c>
      <c r="D1426" s="118">
        <v>0.85967696793329407</v>
      </c>
      <c r="E1426" s="118">
        <v>0.48055647526026357</v>
      </c>
      <c r="F1426" s="118">
        <v>6.063329519970817E-2</v>
      </c>
      <c r="G1426" s="118">
        <v>0.98544161774529115</v>
      </c>
      <c r="H1426" s="118">
        <v>0.41850106524217678</v>
      </c>
      <c r="I1426" s="118">
        <v>0.90618791618821559</v>
      </c>
      <c r="J1426" s="118">
        <v>0.76393161665869602</v>
      </c>
      <c r="K1426" s="48">
        <v>2.0986409222010893E-2</v>
      </c>
      <c r="M1426" s="41">
        <v>424</v>
      </c>
      <c r="N1426" s="118" cm="1">
        <f t="array" ref="N1426:W1426">(TRANSPOSE(MMULT(幕後結果!$AB$37:$AK$46, TRANSPOSE(N425:W425))))</f>
        <v>6.4011069165399406E-2</v>
      </c>
      <c r="O1426" s="118">
        <v>0.77569117673465438</v>
      </c>
      <c r="P1426" s="118">
        <v>0.71214884887386465</v>
      </c>
      <c r="Q1426" s="118">
        <v>1.0016087809456089</v>
      </c>
      <c r="R1426" s="118">
        <v>-9.1010878325398281E-2</v>
      </c>
      <c r="S1426" s="118">
        <v>1.5148067630403048</v>
      </c>
      <c r="T1426" s="118">
        <v>1.4376520971782449</v>
      </c>
      <c r="U1426" s="118">
        <v>0.47789488041786021</v>
      </c>
      <c r="V1426" s="118">
        <v>0.71427523114333391</v>
      </c>
      <c r="W1426" s="40">
        <v>0.6496911227210771</v>
      </c>
    </row>
    <row r="1427" spans="1:23" ht="19">
      <c r="A1427" s="85">
        <v>425</v>
      </c>
      <c r="B1427" s="118">
        <v>0.11400819361526882</v>
      </c>
      <c r="C1427" s="118">
        <v>0.35368973494973721</v>
      </c>
      <c r="D1427" s="118">
        <v>0.48666183946491737</v>
      </c>
      <c r="E1427" s="118">
        <v>0.98516136052906411</v>
      </c>
      <c r="F1427" s="118">
        <v>0.79195446324389129</v>
      </c>
      <c r="G1427" s="118">
        <v>0.50991535044900016</v>
      </c>
      <c r="H1427" s="118">
        <v>0.94077027994813522</v>
      </c>
      <c r="I1427" s="118">
        <v>0.749910965054019</v>
      </c>
      <c r="J1427" s="118">
        <v>0.66202717960194368</v>
      </c>
      <c r="K1427" s="48">
        <v>0.11636810932315034</v>
      </c>
      <c r="M1427" s="41">
        <v>425</v>
      </c>
      <c r="N1427" s="118" cm="1">
        <f t="array" ref="N1427:W1427">(TRANSPOSE(MMULT(幕後結果!$AB$37:$AK$46, TRANSPOSE(N426:W426))))</f>
        <v>0.80721094202524302</v>
      </c>
      <c r="O1427" s="118">
        <v>-1.0906284996588094</v>
      </c>
      <c r="P1427" s="118">
        <v>0.40134592123774149</v>
      </c>
      <c r="Q1427" s="118">
        <v>-0.5616024365530955</v>
      </c>
      <c r="R1427" s="118">
        <v>-0.20034320239364528</v>
      </c>
      <c r="S1427" s="118">
        <v>-0.66462936601384293</v>
      </c>
      <c r="T1427" s="118">
        <v>-0.61067800244564663</v>
      </c>
      <c r="U1427" s="118">
        <v>0.68567086187141935</v>
      </c>
      <c r="V1427" s="118">
        <v>0.25329823221163977</v>
      </c>
      <c r="W1427" s="40">
        <v>0.8894228512407365</v>
      </c>
    </row>
    <row r="1428" spans="1:23" ht="19">
      <c r="A1428" s="85">
        <v>426</v>
      </c>
      <c r="B1428" s="118">
        <v>3.5445597310863164E-2</v>
      </c>
      <c r="C1428" s="118">
        <v>0.33391269285697778</v>
      </c>
      <c r="D1428" s="118">
        <v>0.8321993498959972</v>
      </c>
      <c r="E1428" s="118">
        <v>0.69993062051335619</v>
      </c>
      <c r="F1428" s="118">
        <v>0.39810122964582906</v>
      </c>
      <c r="G1428" s="118">
        <v>0.30097616817861783</v>
      </c>
      <c r="H1428" s="118">
        <v>0.90530581863308668</v>
      </c>
      <c r="I1428" s="118">
        <v>0.50411782103349645</v>
      </c>
      <c r="J1428" s="118">
        <v>0.47899524343156274</v>
      </c>
      <c r="K1428" s="48">
        <v>0.93464912412001122</v>
      </c>
      <c r="M1428" s="41">
        <v>426</v>
      </c>
      <c r="N1428" s="118" cm="1">
        <f t="array" ref="N1428:W1428">(TRANSPOSE(MMULT(幕後結果!$AB$37:$AK$46, TRANSPOSE(N427:W427))))</f>
        <v>-0.49325977114665409</v>
      </c>
      <c r="O1428" s="118">
        <v>0.94906231388006046</v>
      </c>
      <c r="P1428" s="118">
        <v>0.27199273647155991</v>
      </c>
      <c r="Q1428" s="118">
        <v>-1.2653169426631932</v>
      </c>
      <c r="R1428" s="118">
        <v>0.7636497478041423</v>
      </c>
      <c r="S1428" s="118">
        <v>-2.1893548975532857</v>
      </c>
      <c r="T1428" s="118">
        <v>0.94565119797296382</v>
      </c>
      <c r="U1428" s="118">
        <v>-0.56181149000412689</v>
      </c>
      <c r="V1428" s="118">
        <v>-0.8241088370583397</v>
      </c>
      <c r="W1428" s="40">
        <v>-0.98124303505880284</v>
      </c>
    </row>
    <row r="1429" spans="1:23" ht="19">
      <c r="A1429" s="85">
        <v>427</v>
      </c>
      <c r="B1429" s="118">
        <v>0.49693237201106633</v>
      </c>
      <c r="C1429" s="118">
        <v>0.3625370941692132</v>
      </c>
      <c r="D1429" s="118">
        <v>0.67087528595982104</v>
      </c>
      <c r="E1429" s="118">
        <v>0.46341646746584053</v>
      </c>
      <c r="F1429" s="118">
        <v>7.3043691300791913E-2</v>
      </c>
      <c r="G1429" s="118">
        <v>0.92120672463840325</v>
      </c>
      <c r="H1429" s="118">
        <v>0.36165022247244383</v>
      </c>
      <c r="I1429" s="118">
        <v>0.77654751111545539</v>
      </c>
      <c r="J1429" s="118">
        <v>0.96666481745703625</v>
      </c>
      <c r="K1429" s="48">
        <v>0.28482640204314369</v>
      </c>
      <c r="M1429" s="41">
        <v>427</v>
      </c>
      <c r="N1429" s="118" cm="1">
        <f t="array" ref="N1429:W1429">(TRANSPOSE(MMULT(幕後結果!$AB$37:$AK$46, TRANSPOSE(N428:W428))))</f>
        <v>-0.12453642870012784</v>
      </c>
      <c r="O1429" s="118">
        <v>-1.2499725753531816</v>
      </c>
      <c r="P1429" s="118">
        <v>0.44674316164802796</v>
      </c>
      <c r="Q1429" s="118">
        <v>0.43009438170248215</v>
      </c>
      <c r="R1429" s="118">
        <v>0.1291045527663503</v>
      </c>
      <c r="S1429" s="118">
        <v>0.37081251477744143</v>
      </c>
      <c r="T1429" s="118">
        <v>-2.2218243614987556</v>
      </c>
      <c r="U1429" s="118">
        <v>-0.47499462141104093</v>
      </c>
      <c r="V1429" s="118">
        <v>-3.0155304875597899</v>
      </c>
      <c r="W1429" s="40">
        <v>-0.3857268405891669</v>
      </c>
    </row>
    <row r="1430" spans="1:23" ht="19">
      <c r="A1430" s="85">
        <v>428</v>
      </c>
      <c r="B1430" s="118">
        <v>0.20037832998333482</v>
      </c>
      <c r="C1430" s="118">
        <v>0.1450302426120067</v>
      </c>
      <c r="D1430" s="118">
        <v>0.59269897163514385</v>
      </c>
      <c r="E1430" s="118">
        <v>0.34245927130247189</v>
      </c>
      <c r="F1430" s="118">
        <v>0.30357113666531954</v>
      </c>
      <c r="G1430" s="118">
        <v>0.63419451679356009</v>
      </c>
      <c r="H1430" s="118">
        <v>0.85130400224106029</v>
      </c>
      <c r="I1430" s="118">
        <v>0.65472825908370491</v>
      </c>
      <c r="J1430" s="118">
        <v>0.85456796889608544</v>
      </c>
      <c r="K1430" s="48">
        <v>0.81891575241021886</v>
      </c>
      <c r="M1430" s="41">
        <v>428</v>
      </c>
      <c r="N1430" s="118" cm="1">
        <f t="array" ref="N1430:W1430">(TRANSPOSE(MMULT(幕後結果!$AB$37:$AK$46, TRANSPOSE(N429:W429))))</f>
        <v>0.24650091468696256</v>
      </c>
      <c r="O1430" s="118">
        <v>-0.60360294682722659</v>
      </c>
      <c r="P1430" s="118">
        <v>1.1748667856876767</v>
      </c>
      <c r="Q1430" s="118">
        <v>1.6190213853157026E-2</v>
      </c>
      <c r="R1430" s="118">
        <v>0.50892127008790655</v>
      </c>
      <c r="S1430" s="118">
        <v>0.63670167745322603</v>
      </c>
      <c r="T1430" s="118">
        <v>-0.77925413448057401</v>
      </c>
      <c r="U1430" s="118">
        <v>0.27646632605580557</v>
      </c>
      <c r="V1430" s="118">
        <v>-1.2353732539734463</v>
      </c>
      <c r="W1430" s="40">
        <v>-1.4148137779729821</v>
      </c>
    </row>
    <row r="1431" spans="1:23" ht="19">
      <c r="A1431" s="85">
        <v>429</v>
      </c>
      <c r="B1431" s="118">
        <v>0.64152651788575055</v>
      </c>
      <c r="C1431" s="118">
        <v>0.91299637385964205</v>
      </c>
      <c r="D1431" s="118">
        <v>0.45190105752455989</v>
      </c>
      <c r="E1431" s="118">
        <v>8.7901481603573473E-2</v>
      </c>
      <c r="F1431" s="118">
        <v>0.81738202418032935</v>
      </c>
      <c r="G1431" s="118">
        <v>0.44506181960033486</v>
      </c>
      <c r="H1431" s="118">
        <v>0.89620432242212167</v>
      </c>
      <c r="I1431" s="118">
        <v>0.43048294609435178</v>
      </c>
      <c r="J1431" s="118">
        <v>0.38257658327383504</v>
      </c>
      <c r="K1431" s="48">
        <v>5.5104246322708494E-2</v>
      </c>
      <c r="M1431" s="41">
        <v>429</v>
      </c>
      <c r="N1431" s="118" cm="1">
        <f t="array" ref="N1431:W1431">(TRANSPOSE(MMULT(幕後結果!$AB$37:$AK$46, TRANSPOSE(N430:W430))))</f>
        <v>-1.036277625900982</v>
      </c>
      <c r="O1431" s="118">
        <v>-0.38014887369572037</v>
      </c>
      <c r="P1431" s="118">
        <v>0.64429321578729826</v>
      </c>
      <c r="Q1431" s="118">
        <v>1.0264193557157539</v>
      </c>
      <c r="R1431" s="118">
        <v>-0.64416166346083803</v>
      </c>
      <c r="S1431" s="118">
        <v>0.62812248749166177</v>
      </c>
      <c r="T1431" s="118">
        <v>-0.1714203991115642</v>
      </c>
      <c r="U1431" s="118">
        <v>-0.80055727649316666</v>
      </c>
      <c r="V1431" s="118">
        <v>-0.25013584142564377</v>
      </c>
      <c r="W1431" s="40">
        <v>-1.2563768189935987</v>
      </c>
    </row>
    <row r="1432" spans="1:23" ht="19">
      <c r="A1432" s="85">
        <v>430</v>
      </c>
      <c r="B1432" s="118">
        <v>0.33307585257215777</v>
      </c>
      <c r="C1432" s="118">
        <v>0.38269284062229336</v>
      </c>
      <c r="D1432" s="118">
        <v>0.1364094323335443</v>
      </c>
      <c r="E1432" s="118">
        <v>0.12915726226974433</v>
      </c>
      <c r="F1432" s="118">
        <v>0.96710731662731497</v>
      </c>
      <c r="G1432" s="118">
        <v>0.30198321571138398</v>
      </c>
      <c r="H1432" s="118">
        <v>0.51122848285385958</v>
      </c>
      <c r="I1432" s="118">
        <v>0.49100780211635509</v>
      </c>
      <c r="J1432" s="118">
        <v>0.8936055226279338</v>
      </c>
      <c r="K1432" s="48">
        <v>0.76827415887362616</v>
      </c>
      <c r="M1432" s="41">
        <v>430</v>
      </c>
      <c r="N1432" s="118" cm="1">
        <f t="array" ref="N1432:W1432">(TRANSPOSE(MMULT(幕後結果!$AB$37:$AK$46, TRANSPOSE(N431:W431))))</f>
        <v>-0.14356457347623031</v>
      </c>
      <c r="O1432" s="118">
        <v>-0.50115592701540557</v>
      </c>
      <c r="P1432" s="118">
        <v>-5.3021873263759123E-3</v>
      </c>
      <c r="Q1432" s="118">
        <v>-6.7960109810874539E-2</v>
      </c>
      <c r="R1432" s="118">
        <v>0.18013248579648</v>
      </c>
      <c r="S1432" s="118">
        <v>0.11772458823262678</v>
      </c>
      <c r="T1432" s="118">
        <v>-0.43075016038610847</v>
      </c>
      <c r="U1432" s="118">
        <v>0.31423180071141954</v>
      </c>
      <c r="V1432" s="118">
        <v>-0.34941479796817049</v>
      </c>
      <c r="W1432" s="40">
        <v>-0.85411039370666852</v>
      </c>
    </row>
    <row r="1433" spans="1:23" ht="19">
      <c r="A1433" s="85">
        <v>431</v>
      </c>
      <c r="B1433" s="118">
        <v>0.4129144264932505</v>
      </c>
      <c r="C1433" s="118">
        <v>0.42532828837341263</v>
      </c>
      <c r="D1433" s="118">
        <v>0.3016697509147015</v>
      </c>
      <c r="E1433" s="118">
        <v>0.75518944645385733</v>
      </c>
      <c r="F1433" s="118">
        <v>9.5656701295137703E-2</v>
      </c>
      <c r="G1433" s="118">
        <v>0.98289481383720534</v>
      </c>
      <c r="H1433" s="118">
        <v>0.61348276716502026</v>
      </c>
      <c r="I1433" s="118">
        <v>0.88530051054540926</v>
      </c>
      <c r="J1433" s="118">
        <v>0.99096537996015943</v>
      </c>
      <c r="K1433" s="48">
        <v>0.66140871320758565</v>
      </c>
      <c r="M1433" s="41">
        <v>431</v>
      </c>
      <c r="N1433" s="118" cm="1">
        <f t="array" ref="N1433:W1433">(TRANSPOSE(MMULT(幕後結果!$AB$37:$AK$46, TRANSPOSE(N432:W432))))</f>
        <v>0.45524978586734011</v>
      </c>
      <c r="O1433" s="118">
        <v>0.36995004747225135</v>
      </c>
      <c r="P1433" s="118">
        <v>-0.23829312128981855</v>
      </c>
      <c r="Q1433" s="118">
        <v>-0.69174689156929392</v>
      </c>
      <c r="R1433" s="118">
        <v>0.126783475488218</v>
      </c>
      <c r="S1433" s="118">
        <v>0.47919668268613869</v>
      </c>
      <c r="T1433" s="118">
        <v>5.100510976708815E-2</v>
      </c>
      <c r="U1433" s="118">
        <v>0.33621870506521745</v>
      </c>
      <c r="V1433" s="118">
        <v>0.68124826051447041</v>
      </c>
      <c r="W1433" s="40">
        <v>-2.8384058372211307E-2</v>
      </c>
    </row>
    <row r="1434" spans="1:23" ht="19">
      <c r="A1434" s="85">
        <v>432</v>
      </c>
      <c r="B1434" s="118">
        <v>0.42999576273546603</v>
      </c>
      <c r="C1434" s="118">
        <v>0.70327027671431175</v>
      </c>
      <c r="D1434" s="118">
        <v>1.8157846245705711E-2</v>
      </c>
      <c r="E1434" s="118">
        <v>0.72666368189462704</v>
      </c>
      <c r="F1434" s="118">
        <v>0.52320850242537587</v>
      </c>
      <c r="G1434" s="118">
        <v>0.91600155282502516</v>
      </c>
      <c r="H1434" s="118">
        <v>5.9466453051133517E-3</v>
      </c>
      <c r="I1434" s="118">
        <v>0.47384305932855741</v>
      </c>
      <c r="J1434" s="118">
        <v>0.67890815659414794</v>
      </c>
      <c r="K1434" s="48">
        <v>0.66099995752090313</v>
      </c>
      <c r="M1434" s="41">
        <v>432</v>
      </c>
      <c r="N1434" s="118" cm="1">
        <f t="array" ref="N1434:W1434">(TRANSPOSE(MMULT(幕後結果!$AB$37:$AK$46, TRANSPOSE(N433:W433))))</f>
        <v>1.270474046638959</v>
      </c>
      <c r="O1434" s="118">
        <v>-6.49021550379901E-3</v>
      </c>
      <c r="P1434" s="118">
        <v>2.4951699619466803</v>
      </c>
      <c r="Q1434" s="118">
        <v>1.1407163940376557</v>
      </c>
      <c r="R1434" s="118">
        <v>1.2766874885785497</v>
      </c>
      <c r="S1434" s="118">
        <v>0.70102932009889463</v>
      </c>
      <c r="T1434" s="118">
        <v>-1.7622533729023115E-2</v>
      </c>
      <c r="U1434" s="118">
        <v>0.36666226795628648</v>
      </c>
      <c r="V1434" s="118">
        <v>0.65536209106939403</v>
      </c>
      <c r="W1434" s="40">
        <v>8.568342838984544E-2</v>
      </c>
    </row>
    <row r="1435" spans="1:23" ht="19">
      <c r="A1435" s="85">
        <v>433</v>
      </c>
      <c r="B1435" s="118">
        <v>0.20752886118215219</v>
      </c>
      <c r="C1435" s="118">
        <v>0.89796862291876089</v>
      </c>
      <c r="D1435" s="118">
        <v>0.96792873636850341</v>
      </c>
      <c r="E1435" s="118">
        <v>0.32006727946677738</v>
      </c>
      <c r="F1435" s="118">
        <v>0.27241333670246992</v>
      </c>
      <c r="G1435" s="118">
        <v>7.4634456584465436E-2</v>
      </c>
      <c r="H1435" s="118">
        <v>0.7670638578639648</v>
      </c>
      <c r="I1435" s="118">
        <v>0.42229711711231488</v>
      </c>
      <c r="J1435" s="118">
        <v>0.26136632453203701</v>
      </c>
      <c r="K1435" s="48">
        <v>2.1511499163078263E-2</v>
      </c>
      <c r="M1435" s="41">
        <v>433</v>
      </c>
      <c r="N1435" s="118" cm="1">
        <f t="array" ref="N1435:W1435">(TRANSPOSE(MMULT(幕後結果!$AB$37:$AK$46, TRANSPOSE(N434:W434))))</f>
        <v>0.25968583253860988</v>
      </c>
      <c r="O1435" s="118">
        <v>1.2767718490275337</v>
      </c>
      <c r="P1435" s="118">
        <v>0.56331760769360617</v>
      </c>
      <c r="Q1435" s="118">
        <v>-1.1290879941496907</v>
      </c>
      <c r="R1435" s="118">
        <v>-1.1479221503158705</v>
      </c>
      <c r="S1435" s="118">
        <v>-1.5882344593458388</v>
      </c>
      <c r="T1435" s="118">
        <v>0.41920791831627419</v>
      </c>
      <c r="U1435" s="118">
        <v>7.6002617577960757E-2</v>
      </c>
      <c r="V1435" s="118">
        <v>-0.18532806236652155</v>
      </c>
      <c r="W1435" s="40">
        <v>-0.72044284360598387</v>
      </c>
    </row>
    <row r="1436" spans="1:23" ht="19">
      <c r="A1436" s="85">
        <v>434</v>
      </c>
      <c r="B1436" s="118">
        <v>0.41021632330225066</v>
      </c>
      <c r="C1436" s="118">
        <v>0.80421365891019625</v>
      </c>
      <c r="D1436" s="118">
        <v>0.17780170403905848</v>
      </c>
      <c r="E1436" s="118">
        <v>0.23816245362625299</v>
      </c>
      <c r="F1436" s="118">
        <v>0.6833556350877017</v>
      </c>
      <c r="G1436" s="118">
        <v>0.24368429705859196</v>
      </c>
      <c r="H1436" s="118">
        <v>2.6340283324847613E-2</v>
      </c>
      <c r="I1436" s="118">
        <v>0.89853002768654711</v>
      </c>
      <c r="J1436" s="118">
        <v>2.8328048224078195E-2</v>
      </c>
      <c r="K1436" s="48">
        <v>0.75072999878988833</v>
      </c>
      <c r="M1436" s="41">
        <v>434</v>
      </c>
      <c r="N1436" s="118" cm="1">
        <f t="array" ref="N1436:W1436">(TRANSPOSE(MMULT(幕後結果!$AB$37:$AK$46, TRANSPOSE(N435:W435))))</f>
        <v>-0.51480383975895805</v>
      </c>
      <c r="O1436" s="118">
        <v>0.84066973583859694</v>
      </c>
      <c r="P1436" s="118">
        <v>0.70109619301957538</v>
      </c>
      <c r="Q1436" s="118">
        <v>1.5926041457110247</v>
      </c>
      <c r="R1436" s="118">
        <v>1.2739131947262488</v>
      </c>
      <c r="S1436" s="118">
        <v>0.29081448287286515</v>
      </c>
      <c r="T1436" s="118">
        <v>0.4946746641783733</v>
      </c>
      <c r="U1436" s="118">
        <v>-0.11225384184092971</v>
      </c>
      <c r="V1436" s="118">
        <v>0.37276579615419292</v>
      </c>
      <c r="W1436" s="40">
        <v>0.90563832530432475</v>
      </c>
    </row>
    <row r="1437" spans="1:23" ht="19">
      <c r="A1437" s="85">
        <v>435</v>
      </c>
      <c r="B1437" s="118">
        <v>0.31558127036379435</v>
      </c>
      <c r="C1437" s="118">
        <v>0.36496228966526134</v>
      </c>
      <c r="D1437" s="118">
        <v>0.1762104800633375</v>
      </c>
      <c r="E1437" s="118">
        <v>6.559218956267987E-3</v>
      </c>
      <c r="F1437" s="118">
        <v>0.44388504429135356</v>
      </c>
      <c r="G1437" s="118">
        <v>4.6407371511589357E-2</v>
      </c>
      <c r="H1437" s="118">
        <v>0.91000805014439323</v>
      </c>
      <c r="I1437" s="118">
        <v>0.78377671773133373</v>
      </c>
      <c r="J1437" s="118">
        <v>0.80109724393915194</v>
      </c>
      <c r="K1437" s="48">
        <v>0.82313554654794086</v>
      </c>
      <c r="M1437" s="41">
        <v>435</v>
      </c>
      <c r="N1437" s="118" cm="1">
        <f t="array" ref="N1437:W1437">(TRANSPOSE(MMULT(幕後結果!$AB$37:$AK$46, TRANSPOSE(N436:W436))))</f>
        <v>1.0184526615809639</v>
      </c>
      <c r="O1437" s="118">
        <v>-0.36806297258268506</v>
      </c>
      <c r="P1437" s="118">
        <v>1.2153063822289405</v>
      </c>
      <c r="Q1437" s="118">
        <v>-0.5645665361751353</v>
      </c>
      <c r="R1437" s="118">
        <v>-0.41919635370244979</v>
      </c>
      <c r="S1437" s="118">
        <v>-0.64957003550474413</v>
      </c>
      <c r="T1437" s="118">
        <v>0.19707781394476687</v>
      </c>
      <c r="U1437" s="118">
        <v>0.54292321351952877</v>
      </c>
      <c r="V1437" s="118">
        <v>-0.28388447228358421</v>
      </c>
      <c r="W1437" s="40">
        <v>-5.5242536631750883E-2</v>
      </c>
    </row>
    <row r="1438" spans="1:23" ht="19">
      <c r="A1438" s="85">
        <v>436</v>
      </c>
      <c r="B1438" s="118">
        <v>0.74965332750941083</v>
      </c>
      <c r="C1438" s="118">
        <v>0.1560566028549808</v>
      </c>
      <c r="D1438" s="118">
        <v>0.13597322426330138</v>
      </c>
      <c r="E1438" s="118">
        <v>0.62216979327230182</v>
      </c>
      <c r="F1438" s="118">
        <v>0.40902340585496066</v>
      </c>
      <c r="G1438" s="118">
        <v>6.3933214470768274E-3</v>
      </c>
      <c r="H1438" s="118">
        <v>0.39711586027785817</v>
      </c>
      <c r="I1438" s="118">
        <v>0.76415711037487188</v>
      </c>
      <c r="J1438" s="118">
        <v>0.52179363648006749</v>
      </c>
      <c r="K1438" s="48">
        <v>2.0308190802703407E-2</v>
      </c>
      <c r="M1438" s="41">
        <v>436</v>
      </c>
      <c r="N1438" s="118" cm="1">
        <f t="array" ref="N1438:W1438">(TRANSPOSE(MMULT(幕後結果!$AB$37:$AK$46, TRANSPOSE(N437:W437))))</f>
        <v>-0.15501340995036791</v>
      </c>
      <c r="O1438" s="118">
        <v>2.7251006794785666</v>
      </c>
      <c r="P1438" s="118">
        <v>0.35820084072966213</v>
      </c>
      <c r="Q1438" s="118">
        <v>1.9192764487655281</v>
      </c>
      <c r="R1438" s="118">
        <v>1.0997670466985681</v>
      </c>
      <c r="S1438" s="118">
        <v>2.0349926832161338</v>
      </c>
      <c r="T1438" s="118">
        <v>-0.49211852728119843</v>
      </c>
      <c r="U1438" s="118">
        <v>-0.88202505994459857</v>
      </c>
      <c r="V1438" s="118">
        <v>1.1064270554629703</v>
      </c>
      <c r="W1438" s="40">
        <v>-0.30115076014023445</v>
      </c>
    </row>
    <row r="1439" spans="1:23" ht="19">
      <c r="A1439" s="85">
        <v>437</v>
      </c>
      <c r="B1439" s="118">
        <v>1.1940619320864654E-2</v>
      </c>
      <c r="C1439" s="118">
        <v>0.55786615261576444</v>
      </c>
      <c r="D1439" s="118">
        <v>0.21334861093955859</v>
      </c>
      <c r="E1439" s="118">
        <v>0.57094548263813194</v>
      </c>
      <c r="F1439" s="118">
        <v>0.96111779419137555</v>
      </c>
      <c r="G1439" s="118">
        <v>0.88661827426219397</v>
      </c>
      <c r="H1439" s="118">
        <v>0.66397464121919381</v>
      </c>
      <c r="I1439" s="118">
        <v>0.89028075352029123</v>
      </c>
      <c r="J1439" s="118">
        <v>0.88187014979238176</v>
      </c>
      <c r="K1439" s="48">
        <v>0.15313554228095838</v>
      </c>
      <c r="M1439" s="41">
        <v>437</v>
      </c>
      <c r="N1439" s="118" cm="1">
        <f t="array" ref="N1439:W1439">(TRANSPOSE(MMULT(幕後結果!$AB$37:$AK$46, TRANSPOSE(N438:W438))))</f>
        <v>1.5537052996683127</v>
      </c>
      <c r="O1439" s="118">
        <v>0.96965845034904052</v>
      </c>
      <c r="P1439" s="118">
        <v>0.55718564724925101</v>
      </c>
      <c r="Q1439" s="118">
        <v>-0.41716428677229678</v>
      </c>
      <c r="R1439" s="118">
        <v>-1.972068392171122</v>
      </c>
      <c r="S1439" s="118">
        <v>-0.90278909844701249</v>
      </c>
      <c r="T1439" s="118">
        <v>-1.0327769651470531</v>
      </c>
      <c r="U1439" s="118">
        <v>-1.3616384369218308</v>
      </c>
      <c r="V1439" s="118">
        <v>-0.10846902989469523</v>
      </c>
      <c r="W1439" s="40">
        <v>3.9986513234330889E-2</v>
      </c>
    </row>
    <row r="1440" spans="1:23" ht="19">
      <c r="A1440" s="85">
        <v>438</v>
      </c>
      <c r="B1440" s="118">
        <v>0.82634073140484943</v>
      </c>
      <c r="C1440" s="118">
        <v>0.91375520728546977</v>
      </c>
      <c r="D1440" s="118">
        <v>0.96043987817719767</v>
      </c>
      <c r="E1440" s="118">
        <v>0.97794546616668154</v>
      </c>
      <c r="F1440" s="118">
        <v>0.24958894529562703</v>
      </c>
      <c r="G1440" s="118">
        <v>0.21711134648353814</v>
      </c>
      <c r="H1440" s="118">
        <v>0.1048866322514439</v>
      </c>
      <c r="I1440" s="118">
        <v>0.52516955264064835</v>
      </c>
      <c r="J1440" s="118">
        <v>0.30866904178034837</v>
      </c>
      <c r="K1440" s="48">
        <v>0.81163550850899346</v>
      </c>
      <c r="M1440" s="41">
        <v>438</v>
      </c>
      <c r="N1440" s="118" cm="1">
        <f t="array" ref="N1440:W1440">(TRANSPOSE(MMULT(幕後結果!$AB$37:$AK$46, TRANSPOSE(N439:W439))))</f>
        <v>-4.2517070382794448E-5</v>
      </c>
      <c r="O1440" s="118">
        <v>1.1513336218757215</v>
      </c>
      <c r="P1440" s="118">
        <v>0.60189641721853326</v>
      </c>
      <c r="Q1440" s="118">
        <v>0.72584307927654179</v>
      </c>
      <c r="R1440" s="118">
        <v>-0.33558987637759635</v>
      </c>
      <c r="S1440" s="118">
        <v>0.39764220224422353</v>
      </c>
      <c r="T1440" s="118">
        <v>0.8734945175739055</v>
      </c>
      <c r="U1440" s="118">
        <v>1.5118691090508929</v>
      </c>
      <c r="V1440" s="118">
        <v>1.6933354747813816</v>
      </c>
      <c r="W1440" s="40">
        <v>-0.99003866028684795</v>
      </c>
    </row>
    <row r="1441" spans="1:23" ht="19">
      <c r="A1441" s="85">
        <v>439</v>
      </c>
      <c r="B1441" s="118">
        <v>0.69229844704659182</v>
      </c>
      <c r="C1441" s="118">
        <v>0.29185126511140091</v>
      </c>
      <c r="D1441" s="118">
        <v>4.2453095986493938E-2</v>
      </c>
      <c r="E1441" s="118">
        <v>0.68232009356482859</v>
      </c>
      <c r="F1441" s="118">
        <v>0.75606511508691088</v>
      </c>
      <c r="G1441" s="118">
        <v>0.49861292395310963</v>
      </c>
      <c r="H1441" s="118">
        <v>0.53192476222660479</v>
      </c>
      <c r="I1441" s="118">
        <v>0.47695722508398175</v>
      </c>
      <c r="J1441" s="118">
        <v>0.7938391942298606</v>
      </c>
      <c r="K1441" s="48">
        <v>0.11614282117019425</v>
      </c>
      <c r="M1441" s="41">
        <v>439</v>
      </c>
      <c r="N1441" s="118" cm="1">
        <f t="array" ref="N1441:W1441">(TRANSPOSE(MMULT(幕後結果!$AB$37:$AK$46, TRANSPOSE(N440:W440))))</f>
        <v>0.36721260994758848</v>
      </c>
      <c r="O1441" s="118">
        <v>-1.1930037896621262</v>
      </c>
      <c r="P1441" s="118">
        <v>-1.0294192619204596</v>
      </c>
      <c r="Q1441" s="118">
        <v>0.51252065302371619</v>
      </c>
      <c r="R1441" s="118">
        <v>0.84592357914145011</v>
      </c>
      <c r="S1441" s="118">
        <v>-0.13671962279883626</v>
      </c>
      <c r="T1441" s="118">
        <v>-0.68957701289668116</v>
      </c>
      <c r="U1441" s="118">
        <v>0.13929039917035341</v>
      </c>
      <c r="V1441" s="118">
        <v>-0.64234815286802871</v>
      </c>
      <c r="W1441" s="40">
        <v>0.29727691675867274</v>
      </c>
    </row>
    <row r="1442" spans="1:23" ht="19">
      <c r="A1442" s="85">
        <v>440</v>
      </c>
      <c r="B1442" s="118">
        <v>0.71817283954693534</v>
      </c>
      <c r="C1442" s="118">
        <v>0.70342914669158296</v>
      </c>
      <c r="D1442" s="118">
        <v>0.84923328067912496</v>
      </c>
      <c r="E1442" s="118">
        <v>0.94087677615385412</v>
      </c>
      <c r="F1442" s="118">
        <v>0.42766675595291925</v>
      </c>
      <c r="G1442" s="118">
        <v>0.63164254431563438</v>
      </c>
      <c r="H1442" s="118">
        <v>0.4319307203130387</v>
      </c>
      <c r="I1442" s="118">
        <v>0.96613219847115173</v>
      </c>
      <c r="J1442" s="118">
        <v>0.63368061251631413</v>
      </c>
      <c r="K1442" s="48">
        <v>0.17436885063547947</v>
      </c>
      <c r="M1442" s="41">
        <v>440</v>
      </c>
      <c r="N1442" s="118" cm="1">
        <f t="array" ref="N1442:W1442">(TRANSPOSE(MMULT(幕後結果!$AB$37:$AK$46, TRANSPOSE(N441:W441))))</f>
        <v>2.4259883934097828</v>
      </c>
      <c r="O1442" s="118">
        <v>1.5697073335247729</v>
      </c>
      <c r="P1442" s="118">
        <v>0.74325324759447209</v>
      </c>
      <c r="Q1442" s="118">
        <v>-0.86484713824159809</v>
      </c>
      <c r="R1442" s="118">
        <v>-0.64137790046196808</v>
      </c>
      <c r="S1442" s="118">
        <v>0.1670716352710368</v>
      </c>
      <c r="T1442" s="118">
        <v>1.3731565710107039</v>
      </c>
      <c r="U1442" s="118">
        <v>0.49197627716568337</v>
      </c>
      <c r="V1442" s="118">
        <v>1.7787254036066598</v>
      </c>
      <c r="W1442" s="40">
        <v>1.3700787658332421</v>
      </c>
    </row>
    <row r="1443" spans="1:23" ht="19">
      <c r="A1443" s="85">
        <v>441</v>
      </c>
      <c r="B1443" s="118">
        <v>0.82487756391437506</v>
      </c>
      <c r="C1443" s="118">
        <v>0.91505901613867269</v>
      </c>
      <c r="D1443" s="118">
        <v>0.8164965743297139</v>
      </c>
      <c r="E1443" s="118">
        <v>0.58263742846987365</v>
      </c>
      <c r="F1443" s="118">
        <v>0.5942167958170792</v>
      </c>
      <c r="G1443" s="118">
        <v>0.20395583019936914</v>
      </c>
      <c r="H1443" s="118">
        <v>0.13802651479573091</v>
      </c>
      <c r="I1443" s="118">
        <v>0.77078180837777954</v>
      </c>
      <c r="J1443" s="118">
        <v>0.8424839094008969</v>
      </c>
      <c r="K1443" s="48">
        <v>0.40083073516828382</v>
      </c>
      <c r="M1443" s="41">
        <v>441</v>
      </c>
      <c r="N1443" s="118" cm="1">
        <f t="array" ref="N1443:W1443">(TRANSPOSE(MMULT(幕後結果!$AB$37:$AK$46, TRANSPOSE(N442:W442))))</f>
        <v>-0.17004410933039987</v>
      </c>
      <c r="O1443" s="118">
        <v>-1.0880298874106313</v>
      </c>
      <c r="P1443" s="118">
        <v>-0.45449802955251728</v>
      </c>
      <c r="Q1443" s="118">
        <v>-0.59466798672297949</v>
      </c>
      <c r="R1443" s="118">
        <v>-0.95729719144862624</v>
      </c>
      <c r="S1443" s="118">
        <v>-0.2168130161615332</v>
      </c>
      <c r="T1443" s="118">
        <v>-0.20758717319678235</v>
      </c>
      <c r="U1443" s="118">
        <v>-0.21874305326184518</v>
      </c>
      <c r="V1443" s="118">
        <v>-0.43277703173038129</v>
      </c>
      <c r="W1443" s="40">
        <v>-0.99203268997620397</v>
      </c>
    </row>
    <row r="1444" spans="1:23" ht="19">
      <c r="A1444" s="85">
        <v>442</v>
      </c>
      <c r="B1444" s="118">
        <v>0.42008881829142886</v>
      </c>
      <c r="C1444" s="118">
        <v>0.94498399827043711</v>
      </c>
      <c r="D1444" s="118">
        <v>4.0734650890446256E-2</v>
      </c>
      <c r="E1444" s="118">
        <v>0.42733018241061194</v>
      </c>
      <c r="F1444" s="118">
        <v>0.89423755487594092</v>
      </c>
      <c r="G1444" s="118">
        <v>0.51764359242744296</v>
      </c>
      <c r="H1444" s="118">
        <v>0.39619682765266573</v>
      </c>
      <c r="I1444" s="118">
        <v>0.64573728672251463</v>
      </c>
      <c r="J1444" s="118">
        <v>0.98869737815165926</v>
      </c>
      <c r="K1444" s="48">
        <v>0.48063209083813629</v>
      </c>
      <c r="M1444" s="41">
        <v>442</v>
      </c>
      <c r="N1444" s="118" cm="1">
        <f t="array" ref="N1444:W1444">(TRANSPOSE(MMULT(幕後結果!$AB$37:$AK$46, TRANSPOSE(N443:W443))))</f>
        <v>-0.34649454804486307</v>
      </c>
      <c r="O1444" s="118">
        <v>-0.74578531400663461</v>
      </c>
      <c r="P1444" s="118">
        <v>-3.134810747398159E-3</v>
      </c>
      <c r="Q1444" s="118">
        <v>-0.17828261461059425</v>
      </c>
      <c r="R1444" s="118">
        <v>-0.71008254021778927</v>
      </c>
      <c r="S1444" s="118">
        <v>-1.0034948118123859</v>
      </c>
      <c r="T1444" s="118">
        <v>0.27569187513121829</v>
      </c>
      <c r="U1444" s="118">
        <v>-0.74907898264126027</v>
      </c>
      <c r="V1444" s="118">
        <v>-0.5743613473328697</v>
      </c>
      <c r="W1444" s="40">
        <v>0.69263478816564483</v>
      </c>
    </row>
    <row r="1445" spans="1:23" ht="19">
      <c r="A1445" s="85">
        <v>443</v>
      </c>
      <c r="B1445" s="118">
        <v>0.8830770496287883</v>
      </c>
      <c r="C1445" s="118">
        <v>0.61811782182573016</v>
      </c>
      <c r="D1445" s="118">
        <v>0.18942000725766772</v>
      </c>
      <c r="E1445" s="118">
        <v>5.4653816877612282E-2</v>
      </c>
      <c r="F1445" s="118">
        <v>0.61195196463716361</v>
      </c>
      <c r="G1445" s="118">
        <v>5.5085393999428689E-2</v>
      </c>
      <c r="H1445" s="118">
        <v>0.31571952414422721</v>
      </c>
      <c r="I1445" s="118">
        <v>7.0467967322641822E-2</v>
      </c>
      <c r="J1445" s="118">
        <v>0.86680830867200687</v>
      </c>
      <c r="K1445" s="48">
        <v>0.94903916994542414</v>
      </c>
      <c r="M1445" s="41">
        <v>443</v>
      </c>
      <c r="N1445" s="118" cm="1">
        <f t="array" ref="N1445:W1445">(TRANSPOSE(MMULT(幕後結果!$AB$37:$AK$46, TRANSPOSE(N444:W444))))</f>
        <v>0.81096639558453398</v>
      </c>
      <c r="O1445" s="118">
        <v>0.70630585890166819</v>
      </c>
      <c r="P1445" s="118">
        <v>-1.2070857492190057</v>
      </c>
      <c r="Q1445" s="118">
        <v>0.68464902031442199</v>
      </c>
      <c r="R1445" s="118">
        <v>-1.2908324263475719</v>
      </c>
      <c r="S1445" s="118">
        <v>-0.3172687101446498</v>
      </c>
      <c r="T1445" s="118">
        <v>0.11400834843319368</v>
      </c>
      <c r="U1445" s="118">
        <v>1.1462654222004272</v>
      </c>
      <c r="V1445" s="118">
        <v>1.7170269495940425</v>
      </c>
      <c r="W1445" s="40">
        <v>6.3516096835446789E-2</v>
      </c>
    </row>
    <row r="1446" spans="1:23" ht="19">
      <c r="A1446" s="85">
        <v>444</v>
      </c>
      <c r="B1446" s="118">
        <v>0.28080964619627835</v>
      </c>
      <c r="C1446" s="118">
        <v>0.27199087335973782</v>
      </c>
      <c r="D1446" s="118">
        <v>0.65112103041741753</v>
      </c>
      <c r="E1446" s="118">
        <v>0.55944498264525566</v>
      </c>
      <c r="F1446" s="118">
        <v>0.67823910641299445</v>
      </c>
      <c r="G1446" s="118">
        <v>0.1300813590052019</v>
      </c>
      <c r="H1446" s="118">
        <v>0.29185007929180151</v>
      </c>
      <c r="I1446" s="118">
        <v>0.82487288336370579</v>
      </c>
      <c r="J1446" s="118">
        <v>0.1939345030837003</v>
      </c>
      <c r="K1446" s="48">
        <v>0.16011136791481761</v>
      </c>
      <c r="M1446" s="41">
        <v>444</v>
      </c>
      <c r="N1446" s="118" cm="1">
        <f t="array" ref="N1446:W1446">(TRANSPOSE(MMULT(幕後結果!$AB$37:$AK$46, TRANSPOSE(N445:W445))))</f>
        <v>-3.0936294725327336E-2</v>
      </c>
      <c r="O1446" s="118">
        <v>-0.11548509285612542</v>
      </c>
      <c r="P1446" s="118">
        <v>0.68567281652282352</v>
      </c>
      <c r="Q1446" s="118">
        <v>-1.4665258034376312</v>
      </c>
      <c r="R1446" s="118">
        <v>0.24129966946763171</v>
      </c>
      <c r="S1446" s="118">
        <v>-2.2480223607782106</v>
      </c>
      <c r="T1446" s="118">
        <v>-0.32611541234095925</v>
      </c>
      <c r="U1446" s="118">
        <v>0.40294506965992938</v>
      </c>
      <c r="V1446" s="118">
        <v>-0.66389368942124261</v>
      </c>
      <c r="W1446" s="40">
        <v>-0.29763544889960536</v>
      </c>
    </row>
    <row r="1447" spans="1:23" ht="19">
      <c r="A1447" s="85">
        <v>445</v>
      </c>
      <c r="B1447" s="118">
        <v>0.95797897079190775</v>
      </c>
      <c r="C1447" s="118">
        <v>0.6515153675472285</v>
      </c>
      <c r="D1447" s="118">
        <v>0.26391260111899406</v>
      </c>
      <c r="E1447" s="118">
        <v>0.29786006389025821</v>
      </c>
      <c r="F1447" s="118">
        <v>0.5591520330637767</v>
      </c>
      <c r="G1447" s="118">
        <v>0.48987763752057045</v>
      </c>
      <c r="H1447" s="118">
        <v>0.69829064823578113</v>
      </c>
      <c r="I1447" s="118">
        <v>0.50119822491152877</v>
      </c>
      <c r="J1447" s="118">
        <v>0.69873707733109547</v>
      </c>
      <c r="K1447" s="48">
        <v>0.38611473802307694</v>
      </c>
      <c r="M1447" s="41">
        <v>445</v>
      </c>
      <c r="N1447" s="118" cm="1">
        <f t="array" ref="N1447:W1447">(TRANSPOSE(MMULT(幕後結果!$AB$37:$AK$46, TRANSPOSE(N446:W446))))</f>
        <v>-0.13828201477411869</v>
      </c>
      <c r="O1447" s="118">
        <v>-9.156696634922408E-2</v>
      </c>
      <c r="P1447" s="118">
        <v>-0.97399912106212738</v>
      </c>
      <c r="Q1447" s="118">
        <v>0.66800089455823575</v>
      </c>
      <c r="R1447" s="118">
        <v>-1.108020845997054</v>
      </c>
      <c r="S1447" s="118">
        <v>-0.27091558203290672</v>
      </c>
      <c r="T1447" s="118">
        <v>-0.45246308440482647</v>
      </c>
      <c r="U1447" s="118">
        <v>0.45192048660678763</v>
      </c>
      <c r="V1447" s="118">
        <v>-0.82397449384270938</v>
      </c>
      <c r="W1447" s="40">
        <v>-1.0293620466375633</v>
      </c>
    </row>
    <row r="1448" spans="1:23" ht="19">
      <c r="A1448" s="85">
        <v>446</v>
      </c>
      <c r="B1448" s="118">
        <v>0.44870419803251016</v>
      </c>
      <c r="C1448" s="118">
        <v>0.23461261080842832</v>
      </c>
      <c r="D1448" s="118">
        <v>0.59766850407801986</v>
      </c>
      <c r="E1448" s="118">
        <v>8.6004090787538789E-2</v>
      </c>
      <c r="F1448" s="118">
        <v>8.9881905594242362E-3</v>
      </c>
      <c r="G1448" s="118">
        <v>0.46317755909651748</v>
      </c>
      <c r="H1448" s="118">
        <v>0.42537181647962385</v>
      </c>
      <c r="I1448" s="118">
        <v>0.35294848388463551</v>
      </c>
      <c r="J1448" s="118">
        <v>0.53168279849853661</v>
      </c>
      <c r="K1448" s="48">
        <v>0.2650928102841783</v>
      </c>
      <c r="M1448" s="41">
        <v>446</v>
      </c>
      <c r="N1448" s="118" cm="1">
        <f t="array" ref="N1448:W1448">(TRANSPOSE(MMULT(幕後結果!$AB$37:$AK$46, TRANSPOSE(N447:W447))))</f>
        <v>0.26561713792313735</v>
      </c>
      <c r="O1448" s="118">
        <v>1.7135789216231256</v>
      </c>
      <c r="P1448" s="118">
        <v>-6.5187197515638395E-2</v>
      </c>
      <c r="Q1448" s="118">
        <v>0.48802629572210321</v>
      </c>
      <c r="R1448" s="118">
        <v>0.64390642466725645</v>
      </c>
      <c r="S1448" s="118">
        <v>-1.7334130763764044</v>
      </c>
      <c r="T1448" s="118">
        <v>2.5199003911744844E-2</v>
      </c>
      <c r="U1448" s="118">
        <v>-0.26498026769817762</v>
      </c>
      <c r="V1448" s="118">
        <v>1.4447390797088291</v>
      </c>
      <c r="W1448" s="40">
        <v>0.38481291343484897</v>
      </c>
    </row>
    <row r="1449" spans="1:23" ht="19">
      <c r="A1449" s="85">
        <v>447</v>
      </c>
      <c r="B1449" s="118">
        <v>0.26991080615571428</v>
      </c>
      <c r="C1449" s="118">
        <v>1.0420205388076198E-2</v>
      </c>
      <c r="D1449" s="118">
        <v>0.69480156018800532</v>
      </c>
      <c r="E1449" s="118">
        <v>0.29002001847840297</v>
      </c>
      <c r="F1449" s="118">
        <v>0.26335835681232012</v>
      </c>
      <c r="G1449" s="118">
        <v>0.96210628864006198</v>
      </c>
      <c r="H1449" s="118">
        <v>0.45341846653330853</v>
      </c>
      <c r="I1449" s="118">
        <v>0.53749428299439472</v>
      </c>
      <c r="J1449" s="118">
        <v>0.36173045152959449</v>
      </c>
      <c r="K1449" s="48">
        <v>0.20750619732773923</v>
      </c>
      <c r="M1449" s="41">
        <v>447</v>
      </c>
      <c r="N1449" s="118" cm="1">
        <f t="array" ref="N1449:W1449">(TRANSPOSE(MMULT(幕後結果!$AB$37:$AK$46, TRANSPOSE(N448:W448))))</f>
        <v>-1.0042926802570047</v>
      </c>
      <c r="O1449" s="118">
        <v>1.4160823162239731</v>
      </c>
      <c r="P1449" s="118">
        <v>4.8541888140462286E-3</v>
      </c>
      <c r="Q1449" s="118">
        <v>-0.15313346281162815</v>
      </c>
      <c r="R1449" s="118">
        <v>0.98925424452380795</v>
      </c>
      <c r="S1449" s="118">
        <v>-7.0536371582311255E-2</v>
      </c>
      <c r="T1449" s="118">
        <v>0.55494744122056727</v>
      </c>
      <c r="U1449" s="118">
        <v>-2.7590111692335388</v>
      </c>
      <c r="V1449" s="118">
        <v>0.16095292425773036</v>
      </c>
      <c r="W1449" s="40">
        <v>-0.17211142909711749</v>
      </c>
    </row>
    <row r="1450" spans="1:23" ht="19">
      <c r="A1450" s="85">
        <v>448</v>
      </c>
      <c r="B1450" s="118">
        <v>0.64335310173001559</v>
      </c>
      <c r="C1450" s="118">
        <v>0.82358673915230773</v>
      </c>
      <c r="D1450" s="118">
        <v>6.1285390734711065E-2</v>
      </c>
      <c r="E1450" s="118">
        <v>0.89222286334471201</v>
      </c>
      <c r="F1450" s="118">
        <v>0.40177204918947651</v>
      </c>
      <c r="G1450" s="118">
        <v>0.90697990968352382</v>
      </c>
      <c r="H1450" s="118">
        <v>0.20179265821572923</v>
      </c>
      <c r="I1450" s="118">
        <v>0.96071151656486808</v>
      </c>
      <c r="J1450" s="118">
        <v>0.85973205415691711</v>
      </c>
      <c r="K1450" s="48">
        <v>0.76717224532998318</v>
      </c>
      <c r="M1450" s="41">
        <v>448</v>
      </c>
      <c r="N1450" s="118" cm="1">
        <f t="array" ref="N1450:W1450">(TRANSPOSE(MMULT(幕後結果!$AB$37:$AK$46, TRANSPOSE(N449:W449))))</f>
        <v>2.3418806668856793E-2</v>
      </c>
      <c r="O1450" s="118">
        <v>-1.2723162897717701</v>
      </c>
      <c r="P1450" s="118">
        <v>-0.75483909577482677</v>
      </c>
      <c r="Q1450" s="118">
        <v>-0.74166582010479365</v>
      </c>
      <c r="R1450" s="118">
        <v>-0.19351643313077468</v>
      </c>
      <c r="S1450" s="118">
        <v>-1.3350590880873936</v>
      </c>
      <c r="T1450" s="118">
        <v>-0.90532691050527458</v>
      </c>
      <c r="U1450" s="118">
        <v>3.6440814277801485E-2</v>
      </c>
      <c r="V1450" s="118">
        <v>-0.22765994617648766</v>
      </c>
      <c r="W1450" s="40">
        <v>0.33732794411166317</v>
      </c>
    </row>
    <row r="1451" spans="1:23" ht="19">
      <c r="A1451" s="85">
        <v>449</v>
      </c>
      <c r="B1451" s="118">
        <v>0.53695126025752948</v>
      </c>
      <c r="C1451" s="118">
        <v>0.28910417874995242</v>
      </c>
      <c r="D1451" s="118">
        <v>0.84827700802858819</v>
      </c>
      <c r="E1451" s="118">
        <v>0.75129793035597814</v>
      </c>
      <c r="F1451" s="118">
        <v>0.95091226839281884</v>
      </c>
      <c r="G1451" s="118">
        <v>0.97768098467626441</v>
      </c>
      <c r="H1451" s="118">
        <v>0.3763896050612463</v>
      </c>
      <c r="I1451" s="118">
        <v>5.6345668038438212E-2</v>
      </c>
      <c r="J1451" s="118">
        <v>0.78749595474577672</v>
      </c>
      <c r="K1451" s="48">
        <v>0.99886870901021041</v>
      </c>
      <c r="M1451" s="41">
        <v>449</v>
      </c>
      <c r="N1451" s="118" cm="1">
        <f t="array" ref="N1451:W1451">(TRANSPOSE(MMULT(幕後結果!$AB$37:$AK$46, TRANSPOSE(N450:W450))))</f>
        <v>4.7989395766491527E-2</v>
      </c>
      <c r="O1451" s="118">
        <v>-8.1240726499639093E-2</v>
      </c>
      <c r="P1451" s="118">
        <v>-1.2289785391996841</v>
      </c>
      <c r="Q1451" s="118">
        <v>2.1312965325171991</v>
      </c>
      <c r="R1451" s="118">
        <v>-0.67104645262785612</v>
      </c>
      <c r="S1451" s="118">
        <v>8.4832769993474555E-2</v>
      </c>
      <c r="T1451" s="118">
        <v>-0.51201702421207318</v>
      </c>
      <c r="U1451" s="118">
        <v>-0.81663027154543155</v>
      </c>
      <c r="V1451" s="118">
        <v>-1.7379965119087699</v>
      </c>
      <c r="W1451" s="40">
        <v>-0.62906987200877484</v>
      </c>
    </row>
    <row r="1452" spans="1:23" ht="19">
      <c r="A1452" s="85">
        <v>450</v>
      </c>
      <c r="B1452" s="118">
        <v>0.74151894060493651</v>
      </c>
      <c r="C1452" s="118">
        <v>0.74726723010087492</v>
      </c>
      <c r="D1452" s="118">
        <v>0.20065435711764001</v>
      </c>
      <c r="E1452" s="118">
        <v>0.35840654924296111</v>
      </c>
      <c r="F1452" s="118">
        <v>0.8249604479396524</v>
      </c>
      <c r="G1452" s="118">
        <v>0.71582606092913537</v>
      </c>
      <c r="H1452" s="118">
        <v>0.85074494786526667</v>
      </c>
      <c r="I1452" s="118">
        <v>0.67270177348856297</v>
      </c>
      <c r="J1452" s="118">
        <v>0.93102979970282451</v>
      </c>
      <c r="K1452" s="48">
        <v>0.81886366538397359</v>
      </c>
      <c r="M1452" s="41">
        <v>450</v>
      </c>
      <c r="N1452" s="118" cm="1">
        <f t="array" ref="N1452:W1452">(TRANSPOSE(MMULT(幕後結果!$AB$37:$AK$46, TRANSPOSE(N451:W451))))</f>
        <v>-7.5878170971603529E-3</v>
      </c>
      <c r="O1452" s="118">
        <v>-1.2275951300477492</v>
      </c>
      <c r="P1452" s="118">
        <v>-1.3661916133880347</v>
      </c>
      <c r="Q1452" s="118">
        <v>-0.23934300136104958</v>
      </c>
      <c r="R1452" s="118">
        <v>-0.87920905766181923</v>
      </c>
      <c r="S1452" s="118">
        <v>-1.5621611787216914</v>
      </c>
      <c r="T1452" s="118">
        <v>-1.4896354306695028</v>
      </c>
      <c r="U1452" s="118">
        <v>4.2183861381779972E-2</v>
      </c>
      <c r="V1452" s="118">
        <v>-0.22848136273265074</v>
      </c>
      <c r="W1452" s="40">
        <v>-0.1674188153834314</v>
      </c>
    </row>
    <row r="1453" spans="1:23" ht="19">
      <c r="A1453" s="85">
        <v>451</v>
      </c>
      <c r="B1453" s="118">
        <v>3.8341823729754365E-2</v>
      </c>
      <c r="C1453" s="118">
        <v>0.51209621616782663</v>
      </c>
      <c r="D1453" s="118">
        <v>0.82269368687673028</v>
      </c>
      <c r="E1453" s="118">
        <v>0.42441120449307457</v>
      </c>
      <c r="F1453" s="118">
        <v>0.75267945502224731</v>
      </c>
      <c r="G1453" s="118">
        <v>5.2553578438852888E-2</v>
      </c>
      <c r="H1453" s="118">
        <v>0.17875200895989396</v>
      </c>
      <c r="I1453" s="118">
        <v>0.24881927631371159</v>
      </c>
      <c r="J1453" s="118">
        <v>0.12148209459961645</v>
      </c>
      <c r="K1453" s="48">
        <v>0.90696967960136154</v>
      </c>
      <c r="M1453" s="41">
        <v>451</v>
      </c>
      <c r="N1453" s="118" cm="1">
        <f t="array" ref="N1453:W1453">(TRANSPOSE(MMULT(幕後結果!$AB$37:$AK$46, TRANSPOSE(N452:W452))))</f>
        <v>0.72172551247195482</v>
      </c>
      <c r="O1453" s="118">
        <v>-1.1538273966824852</v>
      </c>
      <c r="P1453" s="118">
        <v>0.8393247411457081</v>
      </c>
      <c r="Q1453" s="118">
        <v>-1.7207955581234149</v>
      </c>
      <c r="R1453" s="118">
        <v>-0.29568101270690761</v>
      </c>
      <c r="S1453" s="118">
        <v>-1.5575342649094326</v>
      </c>
      <c r="T1453" s="118">
        <v>0.7581412545954026</v>
      </c>
      <c r="U1453" s="118">
        <v>-0.39285319562848015</v>
      </c>
      <c r="V1453" s="118">
        <v>-8.9536641259719829E-2</v>
      </c>
      <c r="W1453" s="40">
        <v>-1.2487147183595855</v>
      </c>
    </row>
    <row r="1454" spans="1:23" ht="19">
      <c r="A1454" s="85">
        <v>452</v>
      </c>
      <c r="B1454" s="118">
        <v>0.32479810872425663</v>
      </c>
      <c r="C1454" s="118">
        <v>0.21318124394542859</v>
      </c>
      <c r="D1454" s="118">
        <v>0.32554180773228558</v>
      </c>
      <c r="E1454" s="118">
        <v>0.68508652948254078</v>
      </c>
      <c r="F1454" s="118">
        <v>0.27040879913407068</v>
      </c>
      <c r="G1454" s="118">
        <v>0.88566447411046512</v>
      </c>
      <c r="H1454" s="118">
        <v>0.8474214851609192</v>
      </c>
      <c r="I1454" s="118">
        <v>0.19126204914716993</v>
      </c>
      <c r="J1454" s="118">
        <v>0.65195950614797638</v>
      </c>
      <c r="K1454" s="48">
        <v>0.84206416583690591</v>
      </c>
      <c r="M1454" s="41">
        <v>452</v>
      </c>
      <c r="N1454" s="118" cm="1">
        <f t="array" ref="N1454:W1454">(TRANSPOSE(MMULT(幕後結果!$AB$37:$AK$46, TRANSPOSE(N453:W453))))</f>
        <v>0.48280066111456632</v>
      </c>
      <c r="O1454" s="118">
        <v>-0.67359744999541038</v>
      </c>
      <c r="P1454" s="118">
        <v>0.51782720414167638</v>
      </c>
      <c r="Q1454" s="118">
        <v>-0.6365780271373066</v>
      </c>
      <c r="R1454" s="118">
        <v>-1.6356987215133121</v>
      </c>
      <c r="S1454" s="118">
        <v>-9.2817289916017565E-2</v>
      </c>
      <c r="T1454" s="118">
        <v>-1.8651211933576245E-2</v>
      </c>
      <c r="U1454" s="118">
        <v>1.5046321225080554</v>
      </c>
      <c r="V1454" s="118">
        <v>1.6147321956595861</v>
      </c>
      <c r="W1454" s="40">
        <v>-0.52761461939490639</v>
      </c>
    </row>
    <row r="1455" spans="1:23" ht="19">
      <c r="A1455" s="85">
        <v>453</v>
      </c>
      <c r="B1455" s="118">
        <v>0.34166561738456758</v>
      </c>
      <c r="C1455" s="118">
        <v>0.74681830765480917</v>
      </c>
      <c r="D1455" s="118">
        <v>8.619746008584328E-2</v>
      </c>
      <c r="E1455" s="118">
        <v>0.62784219232210781</v>
      </c>
      <c r="F1455" s="118">
        <v>0.27574067545588465</v>
      </c>
      <c r="G1455" s="118">
        <v>0.99901485379648336</v>
      </c>
      <c r="H1455" s="118">
        <v>1.2386581909645367E-2</v>
      </c>
      <c r="I1455" s="118">
        <v>0.53310771822019443</v>
      </c>
      <c r="J1455" s="118">
        <v>5.3531288100280738E-2</v>
      </c>
      <c r="K1455" s="48">
        <v>2.3277150286781234E-2</v>
      </c>
      <c r="M1455" s="41">
        <v>453</v>
      </c>
      <c r="N1455" s="118" cm="1">
        <f t="array" ref="N1455:W1455">(TRANSPOSE(MMULT(幕後結果!$AB$37:$AK$46, TRANSPOSE(N454:W454))))</f>
        <v>-0.8050033780536352</v>
      </c>
      <c r="O1455" s="118">
        <v>-0.77848874394004475</v>
      </c>
      <c r="P1455" s="118">
        <v>-0.66561900201470747</v>
      </c>
      <c r="Q1455" s="118">
        <v>5.8093120516044927E-2</v>
      </c>
      <c r="R1455" s="118">
        <v>-0.28006966242719628</v>
      </c>
      <c r="S1455" s="118">
        <v>-0.27193321280809124</v>
      </c>
      <c r="T1455" s="118">
        <v>0.93169960097424287</v>
      </c>
      <c r="U1455" s="118">
        <v>0.78811868710399047</v>
      </c>
      <c r="V1455" s="118">
        <v>0.28421494239230982</v>
      </c>
      <c r="W1455" s="40">
        <v>1.1723396169717368</v>
      </c>
    </row>
    <row r="1456" spans="1:23" ht="19">
      <c r="A1456" s="85">
        <v>454</v>
      </c>
      <c r="B1456" s="118">
        <v>0.61926320796590151</v>
      </c>
      <c r="C1456" s="118">
        <v>0.29526826264883121</v>
      </c>
      <c r="D1456" s="118">
        <v>0.51102668289327657</v>
      </c>
      <c r="E1456" s="118">
        <v>0.97035494820476842</v>
      </c>
      <c r="F1456" s="118">
        <v>0.38772202320020654</v>
      </c>
      <c r="G1456" s="118">
        <v>0.79530253189673861</v>
      </c>
      <c r="H1456" s="118">
        <v>0.972738552085608</v>
      </c>
      <c r="I1456" s="118">
        <v>0.19581636438470218</v>
      </c>
      <c r="J1456" s="118">
        <v>0.54851631587973393</v>
      </c>
      <c r="K1456" s="48">
        <v>0.48157075863324184</v>
      </c>
      <c r="M1456" s="41">
        <v>454</v>
      </c>
      <c r="N1456" s="118" cm="1">
        <f t="array" ref="N1456:W1456">(TRANSPOSE(MMULT(幕後結果!$AB$37:$AK$46, TRANSPOSE(N455:W455))))</f>
        <v>0.54559930859980443</v>
      </c>
      <c r="O1456" s="118">
        <v>-0.68832192215403964</v>
      </c>
      <c r="P1456" s="118">
        <v>-1.3962287640919375</v>
      </c>
      <c r="Q1456" s="118">
        <v>-0.25218687532535372</v>
      </c>
      <c r="R1456" s="118">
        <v>-0.92386543419348643</v>
      </c>
      <c r="S1456" s="118">
        <v>-0.96915577754339965</v>
      </c>
      <c r="T1456" s="118">
        <v>-0.95828849704463814</v>
      </c>
      <c r="U1456" s="118">
        <v>1.501812764493796</v>
      </c>
      <c r="V1456" s="118">
        <v>-0.76482054457407145</v>
      </c>
      <c r="W1456" s="40">
        <v>-0.7297656348952285</v>
      </c>
    </row>
    <row r="1457" spans="1:23" ht="19">
      <c r="A1457" s="85">
        <v>455</v>
      </c>
      <c r="B1457" s="118">
        <v>0.63438661830137777</v>
      </c>
      <c r="C1457" s="118">
        <v>5.9862585727506357E-2</v>
      </c>
      <c r="D1457" s="118">
        <v>0.67144982656452457</v>
      </c>
      <c r="E1457" s="118">
        <v>0.53396813473544169</v>
      </c>
      <c r="F1457" s="118">
        <v>0.74066261470334527</v>
      </c>
      <c r="G1457" s="118">
        <v>0.97604650073711441</v>
      </c>
      <c r="H1457" s="118">
        <v>0.42027528570744277</v>
      </c>
      <c r="I1457" s="118">
        <v>0.85328192821290672</v>
      </c>
      <c r="J1457" s="118">
        <v>0.70174182970329357</v>
      </c>
      <c r="K1457" s="48">
        <v>0.96612018064277816</v>
      </c>
      <c r="M1457" s="41">
        <v>455</v>
      </c>
      <c r="N1457" s="118" cm="1">
        <f t="array" ref="N1457:W1457">(TRANSPOSE(MMULT(幕後結果!$AB$37:$AK$46, TRANSPOSE(N456:W456))))</f>
        <v>-0.17075666786068863</v>
      </c>
      <c r="O1457" s="118">
        <v>1.3392025963319558</v>
      </c>
      <c r="P1457" s="118">
        <v>-2.2449958275932911</v>
      </c>
      <c r="Q1457" s="118">
        <v>1.1181878956713587</v>
      </c>
      <c r="R1457" s="118">
        <v>0.35909386177840452</v>
      </c>
      <c r="S1457" s="118">
        <v>0.60930407005948517</v>
      </c>
      <c r="T1457" s="118">
        <v>1.4481497290248495</v>
      </c>
      <c r="U1457" s="118">
        <v>-9.6882245129810932E-2</v>
      </c>
      <c r="V1457" s="118">
        <v>1.1663027265085555</v>
      </c>
      <c r="W1457" s="40">
        <v>1.9458421575165072</v>
      </c>
    </row>
    <row r="1458" spans="1:23" ht="19">
      <c r="A1458" s="85">
        <v>456</v>
      </c>
      <c r="B1458" s="118">
        <v>0.11545216692809901</v>
      </c>
      <c r="C1458" s="118">
        <v>7.0239717055874618E-2</v>
      </c>
      <c r="D1458" s="118">
        <v>0.73207738879755513</v>
      </c>
      <c r="E1458" s="118">
        <v>0.81940810035991962</v>
      </c>
      <c r="F1458" s="118">
        <v>0.57875465921341229</v>
      </c>
      <c r="G1458" s="118">
        <v>0.71610319299594161</v>
      </c>
      <c r="H1458" s="118">
        <v>0.38099277631678374</v>
      </c>
      <c r="I1458" s="118">
        <v>0.97950654639512025</v>
      </c>
      <c r="J1458" s="118">
        <v>0.69672862729316387</v>
      </c>
      <c r="K1458" s="48">
        <v>0.26546344622062623</v>
      </c>
      <c r="M1458" s="41">
        <v>456</v>
      </c>
      <c r="N1458" s="118" cm="1">
        <f t="array" ref="N1458:W1458">(TRANSPOSE(MMULT(幕後結果!$AB$37:$AK$46, TRANSPOSE(N457:W457))))</f>
        <v>1.3662082233343134</v>
      </c>
      <c r="O1458" s="118">
        <v>0.69276337563797519</v>
      </c>
      <c r="P1458" s="118">
        <v>-0.9084231555359682</v>
      </c>
      <c r="Q1458" s="118">
        <v>0.36573064029547447</v>
      </c>
      <c r="R1458" s="118">
        <v>0.40607465594941067</v>
      </c>
      <c r="S1458" s="118">
        <v>1.0241223702464344</v>
      </c>
      <c r="T1458" s="118">
        <v>-0.30338936074039535</v>
      </c>
      <c r="U1458" s="118">
        <v>1.2727234273004742</v>
      </c>
      <c r="V1458" s="118">
        <v>0.49564949413338549</v>
      </c>
      <c r="W1458" s="40">
        <v>0.15166466212435248</v>
      </c>
    </row>
    <row r="1459" spans="1:23" ht="19">
      <c r="A1459" s="85">
        <v>457</v>
      </c>
      <c r="B1459" s="118">
        <v>0.5965483355999246</v>
      </c>
      <c r="C1459" s="118">
        <v>0.82898445921592945</v>
      </c>
      <c r="D1459" s="118">
        <v>0.32917713503812585</v>
      </c>
      <c r="E1459" s="118">
        <v>0.14326755532292079</v>
      </c>
      <c r="F1459" s="118">
        <v>2.7618573254275525E-3</v>
      </c>
      <c r="G1459" s="118">
        <v>0.54875718008611618</v>
      </c>
      <c r="H1459" s="118">
        <v>0.61098490121825</v>
      </c>
      <c r="I1459" s="118">
        <v>8.13297889695348E-2</v>
      </c>
      <c r="J1459" s="118">
        <v>0.3514849245187206</v>
      </c>
      <c r="K1459" s="48">
        <v>0.5991401764662827</v>
      </c>
      <c r="M1459" s="41">
        <v>457</v>
      </c>
      <c r="N1459" s="118" cm="1">
        <f t="array" ref="N1459:W1459">(TRANSPOSE(MMULT(幕後結果!$AB$37:$AK$46, TRANSPOSE(N458:W458))))</f>
        <v>0.87138154795960865</v>
      </c>
      <c r="O1459" s="118">
        <v>-0.14465727660359839</v>
      </c>
      <c r="P1459" s="118">
        <v>-0.61275952077169693</v>
      </c>
      <c r="Q1459" s="118">
        <v>-0.69007603491160707</v>
      </c>
      <c r="R1459" s="118">
        <v>-1.3820667052826952</v>
      </c>
      <c r="S1459" s="118">
        <v>-1.1226666687794313</v>
      </c>
      <c r="T1459" s="118">
        <v>-0.3576830958980593</v>
      </c>
      <c r="U1459" s="118">
        <v>0.25456473248924388</v>
      </c>
      <c r="V1459" s="118">
        <v>-0.24042239485900097</v>
      </c>
      <c r="W1459" s="40">
        <v>-0.49474421660269297</v>
      </c>
    </row>
    <row r="1460" spans="1:23" ht="19">
      <c r="A1460" s="85">
        <v>458</v>
      </c>
      <c r="B1460" s="118">
        <v>0.70897241810162948</v>
      </c>
      <c r="C1460" s="118">
        <v>0.99074274232965109</v>
      </c>
      <c r="D1460" s="118">
        <v>0.65219938351500706</v>
      </c>
      <c r="E1460" s="118">
        <v>0.48976070349193668</v>
      </c>
      <c r="F1460" s="118">
        <v>0.17341207850015583</v>
      </c>
      <c r="G1460" s="118">
        <v>0.22029579963941015</v>
      </c>
      <c r="H1460" s="118">
        <v>0.10988473618695749</v>
      </c>
      <c r="I1460" s="118">
        <v>0.68936834335113595</v>
      </c>
      <c r="J1460" s="118">
        <v>0.38697065625664728</v>
      </c>
      <c r="K1460" s="48">
        <v>0.85996046785683045</v>
      </c>
      <c r="M1460" s="41">
        <v>458</v>
      </c>
      <c r="N1460" s="118" cm="1">
        <f t="array" ref="N1460:W1460">(TRANSPOSE(MMULT(幕後結果!$AB$37:$AK$46, TRANSPOSE(N459:W459))))</f>
        <v>8.1121757900616071E-2</v>
      </c>
      <c r="O1460" s="118">
        <v>-0.46144134395758107</v>
      </c>
      <c r="P1460" s="118">
        <v>-6.1814765366663887E-2</v>
      </c>
      <c r="Q1460" s="118">
        <v>-0.976538052540878</v>
      </c>
      <c r="R1460" s="118">
        <v>0.69853123023045094</v>
      </c>
      <c r="S1460" s="118">
        <v>-1.0990492673527845</v>
      </c>
      <c r="T1460" s="118">
        <v>-0.68216271192329447</v>
      </c>
      <c r="U1460" s="118">
        <v>0.42243340607315683</v>
      </c>
      <c r="V1460" s="118">
        <v>-0.69794424342927819</v>
      </c>
      <c r="W1460" s="40">
        <v>-0.15017384538711953</v>
      </c>
    </row>
    <row r="1461" spans="1:23" ht="19">
      <c r="A1461" s="85">
        <v>459</v>
      </c>
      <c r="B1461" s="118">
        <v>0.70848408361841986</v>
      </c>
      <c r="C1461" s="118">
        <v>0.54492492811619453</v>
      </c>
      <c r="D1461" s="118">
        <v>0.94496423453810063</v>
      </c>
      <c r="E1461" s="118">
        <v>0.29390049107856075</v>
      </c>
      <c r="F1461" s="118">
        <v>0.19001965484389594</v>
      </c>
      <c r="G1461" s="118">
        <v>0.71962605522971823</v>
      </c>
      <c r="H1461" s="118">
        <v>0.12009823055241919</v>
      </c>
      <c r="I1461" s="118">
        <v>0.36671462401324328</v>
      </c>
      <c r="J1461" s="118">
        <v>0.76454359138006178</v>
      </c>
      <c r="K1461" s="48">
        <v>0.14637910197152815</v>
      </c>
      <c r="M1461" s="41">
        <v>459</v>
      </c>
      <c r="N1461" s="118" cm="1">
        <f t="array" ref="N1461:W1461">(TRANSPOSE(MMULT(幕後結果!$AB$37:$AK$46, TRANSPOSE(N460:W460))))</f>
        <v>-1.1654474479067283</v>
      </c>
      <c r="O1461" s="118">
        <v>-0.49498928643803775</v>
      </c>
      <c r="P1461" s="118">
        <v>-1.5177785438934734</v>
      </c>
      <c r="Q1461" s="118">
        <v>-0.64286592903219009</v>
      </c>
      <c r="R1461" s="118">
        <v>-0.93575600832291372</v>
      </c>
      <c r="S1461" s="118">
        <v>-0.934063962571684</v>
      </c>
      <c r="T1461" s="118">
        <v>0.18592690894474817</v>
      </c>
      <c r="U1461" s="118">
        <v>-1.5472483333976264</v>
      </c>
      <c r="V1461" s="118">
        <v>0.32282690235521438</v>
      </c>
      <c r="W1461" s="40">
        <v>-0.24446442791976708</v>
      </c>
    </row>
    <row r="1462" spans="1:23" ht="19">
      <c r="A1462" s="85">
        <v>460</v>
      </c>
      <c r="B1462" s="118">
        <v>0.91205014099997572</v>
      </c>
      <c r="C1462" s="118">
        <v>0.49815751354640625</v>
      </c>
      <c r="D1462" s="118">
        <v>0.19442527014439714</v>
      </c>
      <c r="E1462" s="118">
        <v>0.71738745638747137</v>
      </c>
      <c r="F1462" s="118">
        <v>0.47256910290683418</v>
      </c>
      <c r="G1462" s="118">
        <v>0.33710986440937485</v>
      </c>
      <c r="H1462" s="118">
        <v>0.63950934265122861</v>
      </c>
      <c r="I1462" s="118">
        <v>0.28307493832471664</v>
      </c>
      <c r="J1462" s="118">
        <v>0.70637243347175649</v>
      </c>
      <c r="K1462" s="48">
        <v>0.31790050143025472</v>
      </c>
      <c r="M1462" s="41">
        <v>460</v>
      </c>
      <c r="N1462" s="118" cm="1">
        <f t="array" ref="N1462:W1462">(TRANSPOSE(MMULT(幕後結果!$AB$37:$AK$46, TRANSPOSE(N461:W461))))</f>
        <v>0.25925825556771159</v>
      </c>
      <c r="O1462" s="118">
        <v>1.8987381884766092</v>
      </c>
      <c r="P1462" s="118">
        <v>-0.50488471099002896</v>
      </c>
      <c r="Q1462" s="118">
        <v>0.71715162582617453</v>
      </c>
      <c r="R1462" s="118">
        <v>3.3622061402094077</v>
      </c>
      <c r="S1462" s="118">
        <v>1.0919915243556362</v>
      </c>
      <c r="T1462" s="118">
        <v>-0.33592350958931538</v>
      </c>
      <c r="U1462" s="118">
        <v>0.34462898581017948</v>
      </c>
      <c r="V1462" s="118">
        <v>0.82658171130572911</v>
      </c>
      <c r="W1462" s="40">
        <v>-0.39280188613013789</v>
      </c>
    </row>
    <row r="1463" spans="1:23" ht="19">
      <c r="A1463" s="85">
        <v>461</v>
      </c>
      <c r="B1463" s="118">
        <v>0.75309406560291281</v>
      </c>
      <c r="C1463" s="118">
        <v>0.52443011869082934</v>
      </c>
      <c r="D1463" s="118">
        <v>0.94489298627659535</v>
      </c>
      <c r="E1463" s="118">
        <v>0.2573745024265095</v>
      </c>
      <c r="F1463" s="118">
        <v>0.75304616046422401</v>
      </c>
      <c r="G1463" s="118">
        <v>0.42501478820154137</v>
      </c>
      <c r="H1463" s="118">
        <v>0.27289119099461856</v>
      </c>
      <c r="I1463" s="118">
        <v>0.32429957777394725</v>
      </c>
      <c r="J1463" s="118">
        <v>0.32469913778312343</v>
      </c>
      <c r="K1463" s="48">
        <v>0.6938029792862761</v>
      </c>
      <c r="M1463" s="41">
        <v>461</v>
      </c>
      <c r="N1463" s="118" cm="1">
        <f t="array" ref="N1463:W1463">(TRANSPOSE(MMULT(幕後結果!$AB$37:$AK$46, TRANSPOSE(N462:W462))))</f>
        <v>0.79065095781010253</v>
      </c>
      <c r="O1463" s="118">
        <v>-0.79808112868557879</v>
      </c>
      <c r="P1463" s="118">
        <v>-0.38300474438892224</v>
      </c>
      <c r="Q1463" s="118">
        <v>-0.75225770332184683</v>
      </c>
      <c r="R1463" s="118">
        <v>0.4267459654106156</v>
      </c>
      <c r="S1463" s="118">
        <v>-0.75547344947713579</v>
      </c>
      <c r="T1463" s="118">
        <v>-0.50172978173109439</v>
      </c>
      <c r="U1463" s="118">
        <v>0.2916340298718515</v>
      </c>
      <c r="V1463" s="118">
        <v>-0.49491841856262991</v>
      </c>
      <c r="W1463" s="40">
        <v>6.3704871169438654E-2</v>
      </c>
    </row>
    <row r="1464" spans="1:23" ht="19">
      <c r="A1464" s="85">
        <v>462</v>
      </c>
      <c r="B1464" s="118">
        <v>0.33455899339959805</v>
      </c>
      <c r="C1464" s="118">
        <v>0.16641508427170315</v>
      </c>
      <c r="D1464" s="118">
        <v>0.47047976192411545</v>
      </c>
      <c r="E1464" s="118">
        <v>0.69385726211495591</v>
      </c>
      <c r="F1464" s="118">
        <v>0.35999675225902483</v>
      </c>
      <c r="G1464" s="118">
        <v>0.57214077181539613</v>
      </c>
      <c r="H1464" s="118">
        <v>0.60775993466181899</v>
      </c>
      <c r="I1464" s="118">
        <v>0.65417209639880225</v>
      </c>
      <c r="J1464" s="118">
        <v>0.47475769608695173</v>
      </c>
      <c r="K1464" s="48">
        <v>6.5172396840689872E-2</v>
      </c>
      <c r="M1464" s="41">
        <v>462</v>
      </c>
      <c r="N1464" s="118" cm="1">
        <f t="array" ref="N1464:W1464">(TRANSPOSE(MMULT(幕後結果!$AB$37:$AK$46, TRANSPOSE(N463:W463))))</f>
        <v>-1.4967926789866213</v>
      </c>
      <c r="O1464" s="118">
        <v>0.62617676019329371</v>
      </c>
      <c r="P1464" s="118">
        <v>-0.43189530055939318</v>
      </c>
      <c r="Q1464" s="118">
        <v>0.65461518839894117</v>
      </c>
      <c r="R1464" s="118">
        <v>0.55654690445901556</v>
      </c>
      <c r="S1464" s="118">
        <v>-0.25490251859035107</v>
      </c>
      <c r="T1464" s="118">
        <v>0.44028036884534283</v>
      </c>
      <c r="U1464" s="118">
        <v>-0.95143467690752492</v>
      </c>
      <c r="V1464" s="118">
        <v>0.99070710353376801</v>
      </c>
      <c r="W1464" s="40">
        <v>1.1601316651816567</v>
      </c>
    </row>
    <row r="1465" spans="1:23" ht="19">
      <c r="A1465" s="85">
        <v>463</v>
      </c>
      <c r="B1465" s="118">
        <v>0.36814989033818457</v>
      </c>
      <c r="C1465" s="118">
        <v>0.31371744318997363</v>
      </c>
      <c r="D1465" s="118">
        <v>0.63316760552609841</v>
      </c>
      <c r="E1465" s="118">
        <v>0.44725067821353037</v>
      </c>
      <c r="F1465" s="118">
        <v>0.46661392703602478</v>
      </c>
      <c r="G1465" s="118">
        <v>0.33807570273115384</v>
      </c>
      <c r="H1465" s="118">
        <v>0.71056269604983724</v>
      </c>
      <c r="I1465" s="118">
        <v>0.863376818331137</v>
      </c>
      <c r="J1465" s="118">
        <v>0.47153240110388661</v>
      </c>
      <c r="K1465" s="48">
        <v>0.39296071675024602</v>
      </c>
      <c r="M1465" s="41">
        <v>463</v>
      </c>
      <c r="N1465" s="118" cm="1">
        <f t="array" ref="N1465:W1465">(TRANSPOSE(MMULT(幕後結果!$AB$37:$AK$46, TRANSPOSE(N464:W464))))</f>
        <v>-0.8604310589390598</v>
      </c>
      <c r="O1465" s="118">
        <v>-1.0579010602024861</v>
      </c>
      <c r="P1465" s="118">
        <v>0.76559367672994649</v>
      </c>
      <c r="Q1465" s="118">
        <v>0.30590187415465575</v>
      </c>
      <c r="R1465" s="118">
        <v>2.1087150418572582</v>
      </c>
      <c r="S1465" s="118">
        <v>-2.4689572455383835E-2</v>
      </c>
      <c r="T1465" s="118">
        <v>-0.53092184824701527</v>
      </c>
      <c r="U1465" s="118">
        <v>6.3209081330361433E-2</v>
      </c>
      <c r="V1465" s="118">
        <v>-1.7527430635531427</v>
      </c>
      <c r="W1465" s="40">
        <v>6.5266861053009301E-2</v>
      </c>
    </row>
    <row r="1466" spans="1:23" ht="19">
      <c r="A1466" s="85">
        <v>464</v>
      </c>
      <c r="B1466" s="118">
        <v>0.52137010142878948</v>
      </c>
      <c r="C1466" s="118">
        <v>0.53104140888182072</v>
      </c>
      <c r="D1466" s="118">
        <v>0.52158640726808314</v>
      </c>
      <c r="E1466" s="118">
        <v>0.62320326226686262</v>
      </c>
      <c r="F1466" s="118">
        <v>0.58455877163085534</v>
      </c>
      <c r="G1466" s="118">
        <v>0.80351602609751827</v>
      </c>
      <c r="H1466" s="118">
        <v>0.95802318264389408</v>
      </c>
      <c r="I1466" s="118">
        <v>0.50931256650864909</v>
      </c>
      <c r="J1466" s="118">
        <v>0.20421919449409009</v>
      </c>
      <c r="K1466" s="48">
        <v>0.56328982541876016</v>
      </c>
      <c r="M1466" s="41">
        <v>464</v>
      </c>
      <c r="N1466" s="118" cm="1">
        <f t="array" ref="N1466:W1466">(TRANSPOSE(MMULT(幕後結果!$AB$37:$AK$46, TRANSPOSE(N465:W465))))</f>
        <v>-1.6463541044370975</v>
      </c>
      <c r="O1466" s="118">
        <v>1.631811692907162</v>
      </c>
      <c r="P1466" s="118">
        <v>-0.41534903886021807</v>
      </c>
      <c r="Q1466" s="118">
        <v>-1.1713751836345445</v>
      </c>
      <c r="R1466" s="118">
        <v>0.20801993386872941</v>
      </c>
      <c r="S1466" s="118">
        <v>-0.84485857475261039</v>
      </c>
      <c r="T1466" s="118">
        <v>-0.66846932981777851</v>
      </c>
      <c r="U1466" s="118">
        <v>-0.20214547499374025</v>
      </c>
      <c r="V1466" s="118">
        <v>0.84463745613973007</v>
      </c>
      <c r="W1466" s="40">
        <v>-2.1682425044677607</v>
      </c>
    </row>
    <row r="1467" spans="1:23" ht="19">
      <c r="A1467" s="85">
        <v>465</v>
      </c>
      <c r="B1467" s="118">
        <v>0.29561970684859329</v>
      </c>
      <c r="C1467" s="118">
        <v>0.90690258654521827</v>
      </c>
      <c r="D1467" s="118">
        <v>0.29990503631858001</v>
      </c>
      <c r="E1467" s="118">
        <v>0.23849234808718434</v>
      </c>
      <c r="F1467" s="118">
        <v>0.39862968163386037</v>
      </c>
      <c r="G1467" s="118">
        <v>9.7017955974291414E-2</v>
      </c>
      <c r="H1467" s="118">
        <v>0.17770657272630919</v>
      </c>
      <c r="I1467" s="118">
        <v>9.5677999040654882E-2</v>
      </c>
      <c r="J1467" s="118">
        <v>0.88364456146501857</v>
      </c>
      <c r="K1467" s="48">
        <v>0.36928624704630497</v>
      </c>
      <c r="M1467" s="41">
        <v>465</v>
      </c>
      <c r="N1467" s="118" cm="1">
        <f t="array" ref="N1467:W1467">(TRANSPOSE(MMULT(幕後結果!$AB$37:$AK$46, TRANSPOSE(N466:W466))))</f>
        <v>-0.71843133934753212</v>
      </c>
      <c r="O1467" s="118">
        <v>-1.1066464550213642</v>
      </c>
      <c r="P1467" s="118">
        <v>-0.65490174246206312</v>
      </c>
      <c r="Q1467" s="118">
        <v>0.726769232225291</v>
      </c>
      <c r="R1467" s="118">
        <v>-0.45000934261791692</v>
      </c>
      <c r="S1467" s="118">
        <v>-0.42693120708362337</v>
      </c>
      <c r="T1467" s="118">
        <v>-0.63026541594263441</v>
      </c>
      <c r="U1467" s="118">
        <v>-1.1768825221798953</v>
      </c>
      <c r="V1467" s="118">
        <v>-1.3304441449129785</v>
      </c>
      <c r="W1467" s="40">
        <v>-1.3348698223366724</v>
      </c>
    </row>
    <row r="1468" spans="1:23" ht="19">
      <c r="A1468" s="85">
        <v>466</v>
      </c>
      <c r="B1468" s="118">
        <v>0.98065749035485661</v>
      </c>
      <c r="C1468" s="118">
        <v>0.3964038472450182</v>
      </c>
      <c r="D1468" s="118">
        <v>0.48556093658175636</v>
      </c>
      <c r="E1468" s="118">
        <v>0.4379505587491177</v>
      </c>
      <c r="F1468" s="118">
        <v>0.36652687883607959</v>
      </c>
      <c r="G1468" s="118">
        <v>1.6557467772697843E-2</v>
      </c>
      <c r="H1468" s="118">
        <v>0.33575365262451884</v>
      </c>
      <c r="I1468" s="118">
        <v>0.87421682232567943</v>
      </c>
      <c r="J1468" s="118">
        <v>0.71619663000419131</v>
      </c>
      <c r="K1468" s="48">
        <v>0.66672936180851838</v>
      </c>
      <c r="M1468" s="41">
        <v>466</v>
      </c>
      <c r="N1468" s="118" cm="1">
        <f t="array" ref="N1468:W1468">(TRANSPOSE(MMULT(幕後結果!$AB$37:$AK$46, TRANSPOSE(N467:W467))))</f>
        <v>0.94645185338332805</v>
      </c>
      <c r="O1468" s="118">
        <v>0.89429583627555431</v>
      </c>
      <c r="P1468" s="118">
        <v>0.56061679194553815</v>
      </c>
      <c r="Q1468" s="118">
        <v>-0.45189191257028616</v>
      </c>
      <c r="R1468" s="118">
        <v>0.93187953479160868</v>
      </c>
      <c r="S1468" s="118">
        <v>0.22562919945173993</v>
      </c>
      <c r="T1468" s="118">
        <v>-1.3174670273720963</v>
      </c>
      <c r="U1468" s="118">
        <v>-0.21065542771604451</v>
      </c>
      <c r="V1468" s="118">
        <v>-1.5711596988940599</v>
      </c>
      <c r="W1468" s="40">
        <v>0.69743742567121136</v>
      </c>
    </row>
    <row r="1469" spans="1:23" ht="19">
      <c r="A1469" s="85">
        <v>467</v>
      </c>
      <c r="B1469" s="118">
        <v>0.81148378115936537</v>
      </c>
      <c r="C1469" s="118">
        <v>0.81010705521735638</v>
      </c>
      <c r="D1469" s="118">
        <v>0.30837872790888832</v>
      </c>
      <c r="E1469" s="118">
        <v>0.33947538529305965</v>
      </c>
      <c r="F1469" s="118">
        <v>0.77288527723757294</v>
      </c>
      <c r="G1469" s="118">
        <v>0.64563074414632871</v>
      </c>
      <c r="H1469" s="118">
        <v>0.73655182900583105</v>
      </c>
      <c r="I1469" s="118">
        <v>0.89666796558614936</v>
      </c>
      <c r="J1469" s="118">
        <v>0.22256042505751661</v>
      </c>
      <c r="K1469" s="48">
        <v>0.89747192964737654</v>
      </c>
      <c r="M1469" s="41">
        <v>467</v>
      </c>
      <c r="N1469" s="118" cm="1">
        <f t="array" ref="N1469:W1469">(TRANSPOSE(MMULT(幕後結果!$AB$37:$AK$46, TRANSPOSE(N468:W468))))</f>
        <v>0.69033997478872688</v>
      </c>
      <c r="O1469" s="118">
        <v>-0.56123515298360982</v>
      </c>
      <c r="P1469" s="118">
        <v>1.1566211536288331</v>
      </c>
      <c r="Q1469" s="118">
        <v>-0.33929261673148858</v>
      </c>
      <c r="R1469" s="118">
        <v>0.43092715750257293</v>
      </c>
      <c r="S1469" s="118">
        <v>1.4789721315727935</v>
      </c>
      <c r="T1469" s="118">
        <v>-1.1619477224915282</v>
      </c>
      <c r="U1469" s="118">
        <v>1.647287521175631</v>
      </c>
      <c r="V1469" s="118">
        <v>1.2868672502833076</v>
      </c>
      <c r="W1469" s="40">
        <v>2.9704521293807726</v>
      </c>
    </row>
    <row r="1470" spans="1:23" ht="19">
      <c r="A1470" s="85">
        <v>468</v>
      </c>
      <c r="B1470" s="118">
        <v>7.4451388057550361E-4</v>
      </c>
      <c r="C1470" s="118">
        <v>0.36868729158778302</v>
      </c>
      <c r="D1470" s="118">
        <v>0.25054295298199358</v>
      </c>
      <c r="E1470" s="118">
        <v>0.45082607895632076</v>
      </c>
      <c r="F1470" s="118">
        <v>0.15170751869317467</v>
      </c>
      <c r="G1470" s="118">
        <v>0.70863027354178021</v>
      </c>
      <c r="H1470" s="118">
        <v>0.37595505002477991</v>
      </c>
      <c r="I1470" s="118">
        <v>0.55333521998366941</v>
      </c>
      <c r="J1470" s="118">
        <v>0.2995840699425405</v>
      </c>
      <c r="K1470" s="48">
        <v>0.16824116280558243</v>
      </c>
      <c r="M1470" s="41">
        <v>468</v>
      </c>
      <c r="N1470" s="118" cm="1">
        <f t="array" ref="N1470:W1470">(TRANSPOSE(MMULT(幕後結果!$AB$37:$AK$46, TRANSPOSE(N469:W469))))</f>
        <v>0.40333637004222056</v>
      </c>
      <c r="O1470" s="118">
        <v>-1.3263141390298481</v>
      </c>
      <c r="P1470" s="118">
        <v>-0.45543196490500065</v>
      </c>
      <c r="Q1470" s="118">
        <v>8.6660383635600857E-2</v>
      </c>
      <c r="R1470" s="118">
        <v>-0.35398869099735553</v>
      </c>
      <c r="S1470" s="118">
        <v>1.0792390161849563</v>
      </c>
      <c r="T1470" s="118">
        <v>-0.79918455079348949</v>
      </c>
      <c r="U1470" s="118">
        <v>1.0468750208626838</v>
      </c>
      <c r="V1470" s="118">
        <v>0.82566990121082773</v>
      </c>
      <c r="W1470" s="40">
        <v>0.87880589672753429</v>
      </c>
    </row>
    <row r="1471" spans="1:23" ht="19">
      <c r="A1471" s="85">
        <v>469</v>
      </c>
      <c r="B1471" s="118">
        <v>0.44103409183267761</v>
      </c>
      <c r="C1471" s="118">
        <v>0.20056243203760871</v>
      </c>
      <c r="D1471" s="118">
        <v>0.68782827472786523</v>
      </c>
      <c r="E1471" s="118">
        <v>0.22122194604723644</v>
      </c>
      <c r="F1471" s="118">
        <v>0.97975976172983925</v>
      </c>
      <c r="G1471" s="118">
        <v>0.58821205554282918</v>
      </c>
      <c r="H1471" s="118">
        <v>0.97330182326154624</v>
      </c>
      <c r="I1471" s="118">
        <v>0.12561303965873982</v>
      </c>
      <c r="J1471" s="118">
        <v>0.33446985126959095</v>
      </c>
      <c r="K1471" s="48">
        <v>0.78258707890867973</v>
      </c>
      <c r="M1471" s="41">
        <v>469</v>
      </c>
      <c r="N1471" s="118" cm="1">
        <f t="array" ref="N1471:W1471">(TRANSPOSE(MMULT(幕後結果!$AB$37:$AK$46, TRANSPOSE(N470:W470))))</f>
        <v>-0.97039151000010559</v>
      </c>
      <c r="O1471" s="118">
        <v>-0.33842521135651016</v>
      </c>
      <c r="P1471" s="118">
        <v>-0.25121516534925797</v>
      </c>
      <c r="Q1471" s="118">
        <v>1.0065443485839474</v>
      </c>
      <c r="R1471" s="118">
        <v>0.20132251147343677</v>
      </c>
      <c r="S1471" s="118">
        <v>0.87694656235251367</v>
      </c>
      <c r="T1471" s="118">
        <v>-0.90788293178900525</v>
      </c>
      <c r="U1471" s="118">
        <v>1.1017943041294576</v>
      </c>
      <c r="V1471" s="118">
        <v>6.0008087019425616E-2</v>
      </c>
      <c r="W1471" s="40">
        <v>-1.2834953484743981</v>
      </c>
    </row>
    <row r="1472" spans="1:23" ht="19">
      <c r="A1472" s="85">
        <v>470</v>
      </c>
      <c r="B1472" s="118">
        <v>0.36715971992524965</v>
      </c>
      <c r="C1472" s="118">
        <v>0.16736295176699012</v>
      </c>
      <c r="D1472" s="118">
        <v>7.6884745473730476E-2</v>
      </c>
      <c r="E1472" s="118">
        <v>0.3263140781300462</v>
      </c>
      <c r="F1472" s="118">
        <v>6.3870741762328764E-2</v>
      </c>
      <c r="G1472" s="118">
        <v>0.72491361939120069</v>
      </c>
      <c r="H1472" s="118">
        <v>0.86103118030377468</v>
      </c>
      <c r="I1472" s="118">
        <v>0.99246815565036228</v>
      </c>
      <c r="J1472" s="118">
        <v>0.35131542724973452</v>
      </c>
      <c r="K1472" s="48">
        <v>0.14255668227809482</v>
      </c>
      <c r="M1472" s="41">
        <v>470</v>
      </c>
      <c r="N1472" s="118" cm="1">
        <f t="array" ref="N1472:W1472">(TRANSPOSE(MMULT(幕後結果!$AB$37:$AK$46, TRANSPOSE(N471:W471))))</f>
        <v>-1.3092178377576273</v>
      </c>
      <c r="O1472" s="118">
        <v>3.1969812042358561E-2</v>
      </c>
      <c r="P1472" s="118">
        <v>1.0078293754186598</v>
      </c>
      <c r="Q1472" s="118">
        <v>0.79176550607101981</v>
      </c>
      <c r="R1472" s="118">
        <v>0.24076626437596568</v>
      </c>
      <c r="S1472" s="118">
        <v>1.5237801783001568</v>
      </c>
      <c r="T1472" s="118">
        <v>-1.0337695336310384</v>
      </c>
      <c r="U1472" s="118">
        <v>-1.1289751916752842</v>
      </c>
      <c r="V1472" s="118">
        <v>-2.7211670073883454</v>
      </c>
      <c r="W1472" s="40">
        <v>-0.41886689001778293</v>
      </c>
    </row>
    <row r="1473" spans="1:23" ht="19">
      <c r="A1473" s="85">
        <v>471</v>
      </c>
      <c r="B1473" s="118">
        <v>0.76822563323496684</v>
      </c>
      <c r="C1473" s="118">
        <v>0.43979304880155468</v>
      </c>
      <c r="D1473" s="118">
        <v>0.16499997985141102</v>
      </c>
      <c r="E1473" s="118">
        <v>0.49249981809619303</v>
      </c>
      <c r="F1473" s="118">
        <v>0.16112270030960807</v>
      </c>
      <c r="G1473" s="118">
        <v>0.68565385118056943</v>
      </c>
      <c r="H1473" s="118">
        <v>0.41658240795805579</v>
      </c>
      <c r="I1473" s="118">
        <v>9.4003654386819679E-2</v>
      </c>
      <c r="J1473" s="118">
        <v>0.25522127895174873</v>
      </c>
      <c r="K1473" s="48">
        <v>0.69213666215097391</v>
      </c>
      <c r="M1473" s="41">
        <v>471</v>
      </c>
      <c r="N1473" s="118" cm="1">
        <f t="array" ref="N1473:W1473">(TRANSPOSE(MMULT(幕後結果!$AB$37:$AK$46, TRANSPOSE(N472:W472))))</f>
        <v>0.3387513407190092</v>
      </c>
      <c r="O1473" s="118">
        <v>-0.546410293225566</v>
      </c>
      <c r="P1473" s="118">
        <v>1.5458620598593473</v>
      </c>
      <c r="Q1473" s="118">
        <v>-0.13126487182031332</v>
      </c>
      <c r="R1473" s="118">
        <v>1.1716776545155443</v>
      </c>
      <c r="S1473" s="118">
        <v>0.74145695862019945</v>
      </c>
      <c r="T1473" s="118">
        <v>0.22827635635243188</v>
      </c>
      <c r="U1473" s="118">
        <v>0.88857305356219052</v>
      </c>
      <c r="V1473" s="118">
        <v>-0.5317640142440232</v>
      </c>
      <c r="W1473" s="40">
        <v>0.50020442437554269</v>
      </c>
    </row>
    <row r="1474" spans="1:23" ht="19">
      <c r="A1474" s="85">
        <v>472</v>
      </c>
      <c r="B1474" s="118">
        <v>0.43846122292642975</v>
      </c>
      <c r="C1474" s="118">
        <v>0.7695616433244481</v>
      </c>
      <c r="D1474" s="118">
        <v>0.64968019670081079</v>
      </c>
      <c r="E1474" s="118">
        <v>0.68101719555369433</v>
      </c>
      <c r="F1474" s="118">
        <v>0.20207039041535224</v>
      </c>
      <c r="G1474" s="118">
        <v>0.90487040915644501</v>
      </c>
      <c r="H1474" s="118">
        <v>8.9117463022485133E-2</v>
      </c>
      <c r="I1474" s="118">
        <v>0.93544680171253503</v>
      </c>
      <c r="J1474" s="118">
        <v>0.18242900644831983</v>
      </c>
      <c r="K1474" s="48">
        <v>0.862327652604852</v>
      </c>
      <c r="M1474" s="41">
        <v>472</v>
      </c>
      <c r="N1474" s="118" cm="1">
        <f t="array" ref="N1474:W1474">(TRANSPOSE(MMULT(幕後結果!$AB$37:$AK$46, TRANSPOSE(N473:W473))))</f>
        <v>-0.45783240026049499</v>
      </c>
      <c r="O1474" s="118">
        <v>0.51290320439278181</v>
      </c>
      <c r="P1474" s="118">
        <v>-0.40037369960472119</v>
      </c>
      <c r="Q1474" s="118">
        <v>0.67612262318302097</v>
      </c>
      <c r="R1474" s="118">
        <v>-0.85368327052066117</v>
      </c>
      <c r="S1474" s="118">
        <v>-0.43836544505232811</v>
      </c>
      <c r="T1474" s="118">
        <v>-1.3209037569447848</v>
      </c>
      <c r="U1474" s="118">
        <v>-0.77163617840772381</v>
      </c>
      <c r="V1474" s="118">
        <v>7.2305798714551395E-2</v>
      </c>
      <c r="W1474" s="40">
        <v>0.64759001328860755</v>
      </c>
    </row>
    <row r="1475" spans="1:23" ht="19">
      <c r="A1475" s="85">
        <v>473</v>
      </c>
      <c r="B1475" s="118">
        <v>7.6842337598447052E-2</v>
      </c>
      <c r="C1475" s="118">
        <v>0.92458808824074445</v>
      </c>
      <c r="D1475" s="118">
        <v>0.33194238549574817</v>
      </c>
      <c r="E1475" s="118">
        <v>1.3917782750817009E-2</v>
      </c>
      <c r="F1475" s="118">
        <v>0.29488941725488393</v>
      </c>
      <c r="G1475" s="118">
        <v>0.89229528525681578</v>
      </c>
      <c r="H1475" s="118">
        <v>0.45387392391775472</v>
      </c>
      <c r="I1475" s="118">
        <v>0.76895259118907333</v>
      </c>
      <c r="J1475" s="118">
        <v>0.63037755081065638</v>
      </c>
      <c r="K1475" s="48">
        <v>0.24246072339838487</v>
      </c>
      <c r="M1475" s="41">
        <v>473</v>
      </c>
      <c r="N1475" s="118" cm="1">
        <f t="array" ref="N1475:W1475">(TRANSPOSE(MMULT(幕後結果!$AB$37:$AK$46, TRANSPOSE(N474:W474))))</f>
        <v>-2.0832687140140802</v>
      </c>
      <c r="O1475" s="118">
        <v>-0.43764733701922925</v>
      </c>
      <c r="P1475" s="118">
        <v>0.1379754331227161</v>
      </c>
      <c r="Q1475" s="118">
        <v>-0.55131877136148655</v>
      </c>
      <c r="R1475" s="118">
        <v>-0.6366304554369081</v>
      </c>
      <c r="S1475" s="118">
        <v>-1.1021115909418071</v>
      </c>
      <c r="T1475" s="118">
        <v>-0.44197862902317164</v>
      </c>
      <c r="U1475" s="118">
        <v>-2.1621848113686597</v>
      </c>
      <c r="V1475" s="118">
        <v>-0.6775728191253797</v>
      </c>
      <c r="W1475" s="40">
        <v>-1.8783406233766933</v>
      </c>
    </row>
    <row r="1476" spans="1:23" ht="19">
      <c r="A1476" s="85">
        <v>474</v>
      </c>
      <c r="B1476" s="118">
        <v>0.85451822302824665</v>
      </c>
      <c r="C1476" s="118">
        <v>0.71817528027360988</v>
      </c>
      <c r="D1476" s="118">
        <v>0.47263411085991014</v>
      </c>
      <c r="E1476" s="118">
        <v>0.14357306012879834</v>
      </c>
      <c r="F1476" s="118">
        <v>0.68603545289976364</v>
      </c>
      <c r="G1476" s="118">
        <v>0.86141771060260597</v>
      </c>
      <c r="H1476" s="118">
        <v>0.52945352717264083</v>
      </c>
      <c r="I1476" s="118">
        <v>0.77588004853297687</v>
      </c>
      <c r="J1476" s="118">
        <v>0.10419845945291129</v>
      </c>
      <c r="K1476" s="48">
        <v>0.60961160679789206</v>
      </c>
      <c r="M1476" s="41">
        <v>474</v>
      </c>
      <c r="N1476" s="118" cm="1">
        <f t="array" ref="N1476:W1476">(TRANSPOSE(MMULT(幕後結果!$AB$37:$AK$46, TRANSPOSE(N475:W475))))</f>
        <v>0.24824152327518406</v>
      </c>
      <c r="O1476" s="118">
        <v>-0.90966959432092209</v>
      </c>
      <c r="P1476" s="118">
        <v>4.8210387060334293E-3</v>
      </c>
      <c r="Q1476" s="118">
        <v>0.47299600355733479</v>
      </c>
      <c r="R1476" s="118">
        <v>2.0876731095927942E-2</v>
      </c>
      <c r="S1476" s="118">
        <v>-0.6474401952439135</v>
      </c>
      <c r="T1476" s="118">
        <v>0.31921359621210071</v>
      </c>
      <c r="U1476" s="118">
        <v>0.28241327921291343</v>
      </c>
      <c r="V1476" s="118">
        <v>-0.47928072927126353</v>
      </c>
      <c r="W1476" s="40">
        <v>-0.46387609322282475</v>
      </c>
    </row>
    <row r="1477" spans="1:23" ht="19">
      <c r="A1477" s="85">
        <v>475</v>
      </c>
      <c r="B1477" s="118">
        <v>0.69327807415628406</v>
      </c>
      <c r="C1477" s="118">
        <v>0.18340816445508223</v>
      </c>
      <c r="D1477" s="118">
        <v>0.9617834448660505</v>
      </c>
      <c r="E1477" s="118">
        <v>0.66991419231919758</v>
      </c>
      <c r="F1477" s="118">
        <v>0.32383350982493164</v>
      </c>
      <c r="G1477" s="118">
        <v>0.98403540936593203</v>
      </c>
      <c r="H1477" s="118">
        <v>0.28136540819371914</v>
      </c>
      <c r="I1477" s="118">
        <v>0.20812262438522033</v>
      </c>
      <c r="J1477" s="118">
        <v>0.66669248056352282</v>
      </c>
      <c r="K1477" s="48">
        <v>0.38716478275119814</v>
      </c>
      <c r="M1477" s="41">
        <v>475</v>
      </c>
      <c r="N1477" s="118" cm="1">
        <f t="array" ref="N1477:W1477">(TRANSPOSE(MMULT(幕後結果!$AB$37:$AK$46, TRANSPOSE(N476:W476))))</f>
        <v>-2.7561764454428976E-2</v>
      </c>
      <c r="O1477" s="118">
        <v>0.66570078906756569</v>
      </c>
      <c r="P1477" s="118">
        <v>-1.5078333533903598</v>
      </c>
      <c r="Q1477" s="118">
        <v>-4.6947752274054733E-2</v>
      </c>
      <c r="R1477" s="118">
        <v>0.94293859243996403</v>
      </c>
      <c r="S1477" s="118">
        <v>0.22061743118192231</v>
      </c>
      <c r="T1477" s="118">
        <v>0.16370727808459604</v>
      </c>
      <c r="U1477" s="118">
        <v>-0.83117521987052734</v>
      </c>
      <c r="V1477" s="118">
        <v>0.19806376131723044</v>
      </c>
      <c r="W1477" s="40">
        <v>-0.2670467606597553</v>
      </c>
    </row>
    <row r="1478" spans="1:23" ht="19">
      <c r="A1478" s="85">
        <v>476</v>
      </c>
      <c r="B1478" s="118">
        <v>0.70569537688055006</v>
      </c>
      <c r="C1478" s="118">
        <v>0.57371900688642197</v>
      </c>
      <c r="D1478" s="118">
        <v>0.82497228397610844</v>
      </c>
      <c r="E1478" s="118">
        <v>0.41744459630370256</v>
      </c>
      <c r="F1478" s="118">
        <v>0.62255972004267335</v>
      </c>
      <c r="G1478" s="118">
        <v>0.16059292491488719</v>
      </c>
      <c r="H1478" s="118">
        <v>0.44762927998803348</v>
      </c>
      <c r="I1478" s="118">
        <v>0.20275052676954042</v>
      </c>
      <c r="J1478" s="118">
        <v>0.41733919465920977</v>
      </c>
      <c r="K1478" s="48">
        <v>0.95060528238951192</v>
      </c>
      <c r="M1478" s="41">
        <v>476</v>
      </c>
      <c r="N1478" s="118" cm="1">
        <f t="array" ref="N1478:W1478">(TRANSPOSE(MMULT(幕後結果!$AB$37:$AK$46, TRANSPOSE(N477:W477))))</f>
        <v>-0.69290266653789467</v>
      </c>
      <c r="O1478" s="118">
        <v>-0.58073656601160073</v>
      </c>
      <c r="P1478" s="118">
        <v>-1.5952275166686618</v>
      </c>
      <c r="Q1478" s="118">
        <v>-1.8077110987689333</v>
      </c>
      <c r="R1478" s="118">
        <v>0.36394014566254745</v>
      </c>
      <c r="S1478" s="118">
        <v>-0.60291504705998511</v>
      </c>
      <c r="T1478" s="118">
        <v>0.57733255247621162</v>
      </c>
      <c r="U1478" s="118">
        <v>0.56348499355591097</v>
      </c>
      <c r="V1478" s="118">
        <v>8.7992365326051314E-2</v>
      </c>
      <c r="W1478" s="40">
        <v>-0.4688104713604947</v>
      </c>
    </row>
    <row r="1479" spans="1:23" ht="19">
      <c r="A1479" s="85">
        <v>477</v>
      </c>
      <c r="B1479" s="118">
        <v>0.11884180565562286</v>
      </c>
      <c r="C1479" s="118">
        <v>0.75671062328205041</v>
      </c>
      <c r="D1479" s="118">
        <v>0.72210364404547489</v>
      </c>
      <c r="E1479" s="118">
        <v>0.34906974877397112</v>
      </c>
      <c r="F1479" s="118">
        <v>0.14128770001419388</v>
      </c>
      <c r="G1479" s="118">
        <v>0.86811074454249226</v>
      </c>
      <c r="H1479" s="118">
        <v>0.85489099972003313</v>
      </c>
      <c r="I1479" s="118">
        <v>0.7324169825766802</v>
      </c>
      <c r="J1479" s="118">
        <v>0.99397191564052645</v>
      </c>
      <c r="K1479" s="48">
        <v>0.79307316624162216</v>
      </c>
      <c r="M1479" s="41">
        <v>477</v>
      </c>
      <c r="N1479" s="118" cm="1">
        <f t="array" ref="N1479:W1479">(TRANSPOSE(MMULT(幕後結果!$AB$37:$AK$46, TRANSPOSE(N478:W478))))</f>
        <v>0.2049697161879199</v>
      </c>
      <c r="O1479" s="118">
        <v>9.9683888642642687E-2</v>
      </c>
      <c r="P1479" s="118">
        <v>1.9852605696838372</v>
      </c>
      <c r="Q1479" s="118">
        <v>1.7119607048020451</v>
      </c>
      <c r="R1479" s="118">
        <v>0.36078409494638985</v>
      </c>
      <c r="S1479" s="118">
        <v>1.1913608641332589</v>
      </c>
      <c r="T1479" s="118">
        <v>1.939518663225215</v>
      </c>
      <c r="U1479" s="118">
        <v>-0.56405089117671314</v>
      </c>
      <c r="V1479" s="118">
        <v>0.15140179477084392</v>
      </c>
      <c r="W1479" s="40">
        <v>0.24514115589317995</v>
      </c>
    </row>
    <row r="1480" spans="1:23" ht="19">
      <c r="A1480" s="85">
        <v>478</v>
      </c>
      <c r="B1480" s="118">
        <v>1.0624329573129199E-2</v>
      </c>
      <c r="C1480" s="118">
        <v>0.31896432298668764</v>
      </c>
      <c r="D1480" s="118">
        <v>0.62376930130697295</v>
      </c>
      <c r="E1480" s="118">
        <v>0.14093126560847469</v>
      </c>
      <c r="F1480" s="118">
        <v>0.19006471463157859</v>
      </c>
      <c r="G1480" s="118">
        <v>0.53125962953665051</v>
      </c>
      <c r="H1480" s="118">
        <v>0.6277606584347073</v>
      </c>
      <c r="I1480" s="118">
        <v>9.807673896741731E-2</v>
      </c>
      <c r="J1480" s="118">
        <v>0.67386550544860735</v>
      </c>
      <c r="K1480" s="48">
        <v>0.92048930903229942</v>
      </c>
      <c r="M1480" s="41">
        <v>478</v>
      </c>
      <c r="N1480" s="118" cm="1">
        <f t="array" ref="N1480:W1480">(TRANSPOSE(MMULT(幕後結果!$AB$37:$AK$46, TRANSPOSE(N479:W479))))</f>
        <v>0.43941961949783109</v>
      </c>
      <c r="O1480" s="118">
        <v>0.57867451386441271</v>
      </c>
      <c r="P1480" s="118">
        <v>0.1134667859536577</v>
      </c>
      <c r="Q1480" s="118">
        <v>0.23291447975501828</v>
      </c>
      <c r="R1480" s="118">
        <v>3.830630717607475E-3</v>
      </c>
      <c r="S1480" s="118">
        <v>2.8278738519586066E-2</v>
      </c>
      <c r="T1480" s="118">
        <v>0.68258304262665148</v>
      </c>
      <c r="U1480" s="118">
        <v>-1.0087547834782713</v>
      </c>
      <c r="V1480" s="118">
        <v>1.3898036596951262</v>
      </c>
      <c r="W1480" s="40">
        <v>0.3243961355334169</v>
      </c>
    </row>
    <row r="1481" spans="1:23" ht="19">
      <c r="A1481" s="85">
        <v>479</v>
      </c>
      <c r="B1481" s="118">
        <v>0.59833983391468393</v>
      </c>
      <c r="C1481" s="118">
        <v>0.99072350394537123</v>
      </c>
      <c r="D1481" s="118">
        <v>0.71322218415761318</v>
      </c>
      <c r="E1481" s="118">
        <v>0.90317525701373835</v>
      </c>
      <c r="F1481" s="118">
        <v>0.32256230360544813</v>
      </c>
      <c r="G1481" s="118">
        <v>0.41909009403351649</v>
      </c>
      <c r="H1481" s="118">
        <v>0.77211005159926382</v>
      </c>
      <c r="I1481" s="118">
        <v>0.54115585191000526</v>
      </c>
      <c r="J1481" s="118">
        <v>0.72974183290778116</v>
      </c>
      <c r="K1481" s="48">
        <v>0.62200683936670487</v>
      </c>
      <c r="M1481" s="41">
        <v>479</v>
      </c>
      <c r="N1481" s="118" cm="1">
        <f t="array" ref="N1481:W1481">(TRANSPOSE(MMULT(幕後結果!$AB$37:$AK$46, TRANSPOSE(N480:W480))))</f>
        <v>1.5250177098552373</v>
      </c>
      <c r="O1481" s="118">
        <v>1.2558368077517568</v>
      </c>
      <c r="P1481" s="118">
        <v>-0.56775567594677856</v>
      </c>
      <c r="Q1481" s="118">
        <v>1.2654205800802389</v>
      </c>
      <c r="R1481" s="118">
        <v>0.26433628530249409</v>
      </c>
      <c r="S1481" s="118">
        <v>1.3886302568736384</v>
      </c>
      <c r="T1481" s="118">
        <v>0.65742802472807338</v>
      </c>
      <c r="U1481" s="118">
        <v>0.75758911255417294</v>
      </c>
      <c r="V1481" s="118">
        <v>0.1917342125410435</v>
      </c>
      <c r="W1481" s="40">
        <v>1.6981302181373674</v>
      </c>
    </row>
    <row r="1482" spans="1:23" ht="19">
      <c r="A1482" s="85">
        <v>480</v>
      </c>
      <c r="B1482" s="118">
        <v>0.35207225586056001</v>
      </c>
      <c r="C1482" s="118">
        <v>0.21903697087174057</v>
      </c>
      <c r="D1482" s="118">
        <v>0.14293017229711946</v>
      </c>
      <c r="E1482" s="118">
        <v>0.26759963287259225</v>
      </c>
      <c r="F1482" s="118">
        <v>0.77237366280268493</v>
      </c>
      <c r="G1482" s="118">
        <v>0.5243009914993868</v>
      </c>
      <c r="H1482" s="118">
        <v>0.13658135400735749</v>
      </c>
      <c r="I1482" s="118">
        <v>5.7038845001278204E-4</v>
      </c>
      <c r="J1482" s="118">
        <v>3.5530436595041959E-2</v>
      </c>
      <c r="K1482" s="48">
        <v>0.23415101564374163</v>
      </c>
      <c r="M1482" s="41">
        <v>480</v>
      </c>
      <c r="N1482" s="118" cm="1">
        <f t="array" ref="N1482:W1482">(TRANSPOSE(MMULT(幕後結果!$AB$37:$AK$46, TRANSPOSE(N481:W481))))</f>
        <v>0.56843398264763201</v>
      </c>
      <c r="O1482" s="118">
        <v>-0.13374343712327688</v>
      </c>
      <c r="P1482" s="118">
        <v>-0.51147317660216274</v>
      </c>
      <c r="Q1482" s="118">
        <v>-0.19765411015885984</v>
      </c>
      <c r="R1482" s="118">
        <v>0.86077177030070207</v>
      </c>
      <c r="S1482" s="118">
        <v>-0.45303526170681852</v>
      </c>
      <c r="T1482" s="118">
        <v>1.0540932596935271</v>
      </c>
      <c r="U1482" s="118">
        <v>1.6425857379534521</v>
      </c>
      <c r="V1482" s="118">
        <v>1.0733053986770944</v>
      </c>
      <c r="W1482" s="40">
        <v>-0.51451741121989858</v>
      </c>
    </row>
    <row r="1483" spans="1:23" ht="19">
      <c r="A1483" s="85">
        <v>481</v>
      </c>
      <c r="B1483" s="118">
        <v>0.91797561130778704</v>
      </c>
      <c r="C1483" s="118">
        <v>0.53126429903225536</v>
      </c>
      <c r="D1483" s="118">
        <v>0.98916708316502588</v>
      </c>
      <c r="E1483" s="118">
        <v>0.90945175759418984</v>
      </c>
      <c r="F1483" s="118">
        <v>0.47661770562559158</v>
      </c>
      <c r="G1483" s="118">
        <v>0.40876478907471214</v>
      </c>
      <c r="H1483" s="118">
        <v>0.57969666187719038</v>
      </c>
      <c r="I1483" s="118">
        <v>0.35117733884522928</v>
      </c>
      <c r="J1483" s="118">
        <v>0.65048236067698961</v>
      </c>
      <c r="K1483" s="48">
        <v>7.7429270934153749E-2</v>
      </c>
      <c r="M1483" s="41">
        <v>481</v>
      </c>
      <c r="N1483" s="118" cm="1">
        <f t="array" ref="N1483:W1483">(TRANSPOSE(MMULT(幕後結果!$AB$37:$AK$46, TRANSPOSE(N482:W482))))</f>
        <v>-1.4971431229650494</v>
      </c>
      <c r="O1483" s="118">
        <v>-0.57250716880516461</v>
      </c>
      <c r="P1483" s="118">
        <v>-1.2033477864118876</v>
      </c>
      <c r="Q1483" s="118">
        <v>-0.90845320213819347</v>
      </c>
      <c r="R1483" s="118">
        <v>-0.58817609110180824</v>
      </c>
      <c r="S1483" s="118">
        <v>-0.77643910487236945</v>
      </c>
      <c r="T1483" s="118">
        <v>-1.1318089679049508</v>
      </c>
      <c r="U1483" s="118">
        <v>0.17737070587028225</v>
      </c>
      <c r="V1483" s="118">
        <v>0.35826651329094861</v>
      </c>
      <c r="W1483" s="40">
        <v>-1.354426377239961</v>
      </c>
    </row>
    <row r="1484" spans="1:23" ht="19">
      <c r="A1484" s="85">
        <v>482</v>
      </c>
      <c r="B1484" s="118">
        <v>0.97816594453630534</v>
      </c>
      <c r="C1484" s="118">
        <v>0.37032052397273496</v>
      </c>
      <c r="D1484" s="118">
        <v>0.26916064770688686</v>
      </c>
      <c r="E1484" s="118">
        <v>0.54437822736991381</v>
      </c>
      <c r="F1484" s="118">
        <v>0.59887510119021381</v>
      </c>
      <c r="G1484" s="118">
        <v>0.41398885821325937</v>
      </c>
      <c r="H1484" s="118">
        <v>0.77715391998732541</v>
      </c>
      <c r="I1484" s="118">
        <v>0.32941726805786531</v>
      </c>
      <c r="J1484" s="118">
        <v>0.84213571034701351</v>
      </c>
      <c r="K1484" s="48">
        <v>0.84165126959396308</v>
      </c>
      <c r="M1484" s="41">
        <v>482</v>
      </c>
      <c r="N1484" s="118" cm="1">
        <f t="array" ref="N1484:W1484">(TRANSPOSE(MMULT(幕後結果!$AB$37:$AK$46, TRANSPOSE(N483:W483))))</f>
        <v>-0.40242597409228753</v>
      </c>
      <c r="O1484" s="118">
        <v>-0.27363712883058472</v>
      </c>
      <c r="P1484" s="118">
        <v>-1.4098667107231824</v>
      </c>
      <c r="Q1484" s="118">
        <v>0.269820417178398</v>
      </c>
      <c r="R1484" s="118">
        <v>-0.4647181067518244</v>
      </c>
      <c r="S1484" s="118">
        <v>-0.59468327921300301</v>
      </c>
      <c r="T1484" s="118">
        <v>0.34831650012843995</v>
      </c>
      <c r="U1484" s="118">
        <v>-0.22221220815416193</v>
      </c>
      <c r="V1484" s="118">
        <v>1.0391592831780703</v>
      </c>
      <c r="W1484" s="40">
        <v>-1.1885872602349035</v>
      </c>
    </row>
    <row r="1485" spans="1:23" ht="19">
      <c r="A1485" s="85">
        <v>483</v>
      </c>
      <c r="B1485" s="118">
        <v>0.55428671358743054</v>
      </c>
      <c r="C1485" s="118">
        <v>0.50503726076879896</v>
      </c>
      <c r="D1485" s="118">
        <v>0.59653818066310249</v>
      </c>
      <c r="E1485" s="118">
        <v>0.21615718965411457</v>
      </c>
      <c r="F1485" s="118">
        <v>0.20273459630114954</v>
      </c>
      <c r="G1485" s="118">
        <v>0.15035283087802287</v>
      </c>
      <c r="H1485" s="118">
        <v>0.35181007950298038</v>
      </c>
      <c r="I1485" s="118">
        <v>0.74140875691340136</v>
      </c>
      <c r="J1485" s="118">
        <v>0.92670966371115693</v>
      </c>
      <c r="K1485" s="48">
        <v>0.66927945072123407</v>
      </c>
      <c r="M1485" s="41">
        <v>483</v>
      </c>
      <c r="N1485" s="118" cm="1">
        <f t="array" ref="N1485:W1485">(TRANSPOSE(MMULT(幕後結果!$AB$37:$AK$46, TRANSPOSE(N484:W484))))</f>
        <v>-0.39528095763502641</v>
      </c>
      <c r="O1485" s="118">
        <v>1.3684645857699087</v>
      </c>
      <c r="P1485" s="118">
        <v>0.99650027869925784</v>
      </c>
      <c r="Q1485" s="118">
        <v>-0.43462207266695363</v>
      </c>
      <c r="R1485" s="118">
        <v>6.9502967604849475E-3</v>
      </c>
      <c r="S1485" s="118">
        <v>-0.12857801246537623</v>
      </c>
      <c r="T1485" s="118">
        <v>0.8204148200794591</v>
      </c>
      <c r="U1485" s="118">
        <v>0.46577765745177813</v>
      </c>
      <c r="V1485" s="118">
        <v>-0.58551168279719623</v>
      </c>
      <c r="W1485" s="40">
        <v>-0.57839030497175514</v>
      </c>
    </row>
    <row r="1486" spans="1:23" ht="19">
      <c r="A1486" s="85">
        <v>484</v>
      </c>
      <c r="B1486" s="118">
        <v>0.85698440501359463</v>
      </c>
      <c r="C1486" s="118">
        <v>0.73472932598740459</v>
      </c>
      <c r="D1486" s="118">
        <v>0.82498245899753808</v>
      </c>
      <c r="E1486" s="118">
        <v>0.93830783980226529</v>
      </c>
      <c r="F1486" s="118">
        <v>0.48427020393167575</v>
      </c>
      <c r="G1486" s="118">
        <v>0.21726288678063077</v>
      </c>
      <c r="H1486" s="118">
        <v>0.91857972672331623</v>
      </c>
      <c r="I1486" s="118">
        <v>0.65958125151399072</v>
      </c>
      <c r="J1486" s="118">
        <v>0.49172788210758522</v>
      </c>
      <c r="K1486" s="48">
        <v>0.13672252559226084</v>
      </c>
      <c r="M1486" s="41">
        <v>484</v>
      </c>
      <c r="N1486" s="118" cm="1">
        <f t="array" ref="N1486:W1486">(TRANSPOSE(MMULT(幕後結果!$AB$37:$AK$46, TRANSPOSE(N485:W485))))</f>
        <v>0.70244706876228002</v>
      </c>
      <c r="O1486" s="118">
        <v>-0.93524903241973423</v>
      </c>
      <c r="P1486" s="118">
        <v>0.60046027920113676</v>
      </c>
      <c r="Q1486" s="118">
        <v>-0.14435341888710104</v>
      </c>
      <c r="R1486" s="118">
        <v>-0.63302694879299737</v>
      </c>
      <c r="S1486" s="118">
        <v>1.0510689991033602</v>
      </c>
      <c r="T1486" s="118">
        <v>-0.37929348512642319</v>
      </c>
      <c r="U1486" s="118">
        <v>0.64520484329920391</v>
      </c>
      <c r="V1486" s="118">
        <v>-2.2214963763327278</v>
      </c>
      <c r="W1486" s="40">
        <v>0.10850591217812852</v>
      </c>
    </row>
    <row r="1487" spans="1:23" ht="19">
      <c r="A1487" s="85">
        <v>485</v>
      </c>
      <c r="B1487" s="118">
        <v>0.23619310028390794</v>
      </c>
      <c r="C1487" s="118">
        <v>0.78518873576223158</v>
      </c>
      <c r="D1487" s="118">
        <v>0.57599059256626917</v>
      </c>
      <c r="E1487" s="118">
        <v>0.75385748531750973</v>
      </c>
      <c r="F1487" s="118">
        <v>0.9529519445667447</v>
      </c>
      <c r="G1487" s="118">
        <v>0.7639212663160635</v>
      </c>
      <c r="H1487" s="118">
        <v>0.83514937549086765</v>
      </c>
      <c r="I1487" s="118">
        <v>0.59192786407194031</v>
      </c>
      <c r="J1487" s="118">
        <v>0.64237268366383105</v>
      </c>
      <c r="K1487" s="48">
        <v>0.4994700977601223</v>
      </c>
      <c r="M1487" s="41">
        <v>485</v>
      </c>
      <c r="N1487" s="118" cm="1">
        <f t="array" ref="N1487:W1487">(TRANSPOSE(MMULT(幕後結果!$AB$37:$AK$46, TRANSPOSE(N486:W486))))</f>
        <v>-1.4394499455371688</v>
      </c>
      <c r="O1487" s="118">
        <v>-0.73874426420372497</v>
      </c>
      <c r="P1487" s="118">
        <v>-1.4060226598008121</v>
      </c>
      <c r="Q1487" s="118">
        <v>-1.2604026883609927</v>
      </c>
      <c r="R1487" s="118">
        <v>-1.101128974709457</v>
      </c>
      <c r="S1487" s="118">
        <v>-2.6075249195333785</v>
      </c>
      <c r="T1487" s="118">
        <v>0.70464181281663363</v>
      </c>
      <c r="U1487" s="118">
        <v>-1.2280589833020366</v>
      </c>
      <c r="V1487" s="118">
        <v>-1.107758889837646</v>
      </c>
      <c r="W1487" s="40">
        <v>-2.0053962678620723</v>
      </c>
    </row>
    <row r="1488" spans="1:23" ht="19">
      <c r="A1488" s="85">
        <v>486</v>
      </c>
      <c r="B1488" s="118">
        <v>0.47212455599466119</v>
      </c>
      <c r="C1488" s="118">
        <v>0.28583155827745688</v>
      </c>
      <c r="D1488" s="118">
        <v>0.75731354142248231</v>
      </c>
      <c r="E1488" s="118">
        <v>0.90552403454597363</v>
      </c>
      <c r="F1488" s="118">
        <v>0.89556586861677112</v>
      </c>
      <c r="G1488" s="118">
        <v>0.3945633728600928</v>
      </c>
      <c r="H1488" s="118">
        <v>0.86295251330918954</v>
      </c>
      <c r="I1488" s="118">
        <v>0.50868707339107511</v>
      </c>
      <c r="J1488" s="118">
        <v>0.89120990736497596</v>
      </c>
      <c r="K1488" s="48">
        <v>0.30356319044679192</v>
      </c>
      <c r="M1488" s="41">
        <v>486</v>
      </c>
      <c r="N1488" s="118" cm="1">
        <f t="array" ref="N1488:W1488">(TRANSPOSE(MMULT(幕後結果!$AB$37:$AK$46, TRANSPOSE(N487:W487))))</f>
        <v>-1.4096917438420447</v>
      </c>
      <c r="O1488" s="118">
        <v>-1.5057433959168409</v>
      </c>
      <c r="P1488" s="118">
        <v>-1.9026272990212525</v>
      </c>
      <c r="Q1488" s="118">
        <v>-0.23198122462022552</v>
      </c>
      <c r="R1488" s="118">
        <v>-0.31241922959884133</v>
      </c>
      <c r="S1488" s="118">
        <v>-0.95731387659367162</v>
      </c>
      <c r="T1488" s="118">
        <v>-2.0066045680575897</v>
      </c>
      <c r="U1488" s="118">
        <v>0.53474166851594651</v>
      </c>
      <c r="V1488" s="118">
        <v>-1.351235922110626</v>
      </c>
      <c r="W1488" s="40">
        <v>-0.3329931461756096</v>
      </c>
    </row>
    <row r="1489" spans="1:23" ht="19">
      <c r="A1489" s="85">
        <v>487</v>
      </c>
      <c r="B1489" s="118">
        <v>0.86483223087841554</v>
      </c>
      <c r="C1489" s="118">
        <v>0.36420433929659968</v>
      </c>
      <c r="D1489" s="118">
        <v>0.76003672556998692</v>
      </c>
      <c r="E1489" s="118">
        <v>0.83437519681877514</v>
      </c>
      <c r="F1489" s="118">
        <v>0.61998074928367086</v>
      </c>
      <c r="G1489" s="118">
        <v>0.67909028550847106</v>
      </c>
      <c r="H1489" s="118">
        <v>0.12723135367662919</v>
      </c>
      <c r="I1489" s="118">
        <v>0.18604277429064653</v>
      </c>
      <c r="J1489" s="118">
        <v>0.51415865410397066</v>
      </c>
      <c r="K1489" s="48">
        <v>0.4158513640376662</v>
      </c>
      <c r="M1489" s="41">
        <v>487</v>
      </c>
      <c r="N1489" s="118" cm="1">
        <f t="array" ref="N1489:W1489">(TRANSPOSE(MMULT(幕後結果!$AB$37:$AK$46, TRANSPOSE(N488:W488))))</f>
        <v>-0.79119091578326639</v>
      </c>
      <c r="O1489" s="118">
        <v>0.6281713018813152</v>
      </c>
      <c r="P1489" s="118">
        <v>-0.58575358617112083</v>
      </c>
      <c r="Q1489" s="118">
        <v>-1.3775775280657827</v>
      </c>
      <c r="R1489" s="118">
        <v>-2.4200620280200678</v>
      </c>
      <c r="S1489" s="118">
        <v>-2.7523502159443272</v>
      </c>
      <c r="T1489" s="118">
        <v>0.98664034586280946</v>
      </c>
      <c r="U1489" s="118">
        <v>-1.1865670012075937</v>
      </c>
      <c r="V1489" s="118">
        <v>-0.2668178121564172</v>
      </c>
      <c r="W1489" s="40">
        <v>-1.0473481010689645</v>
      </c>
    </row>
    <row r="1490" spans="1:23" ht="19">
      <c r="A1490" s="85">
        <v>488</v>
      </c>
      <c r="B1490" s="118">
        <v>0.89627764349416039</v>
      </c>
      <c r="C1490" s="118">
        <v>0.18992795503146698</v>
      </c>
      <c r="D1490" s="118">
        <v>0.19372359701188646</v>
      </c>
      <c r="E1490" s="118">
        <v>0.37546364341500027</v>
      </c>
      <c r="F1490" s="118">
        <v>0.98241942820785333</v>
      </c>
      <c r="G1490" s="118">
        <v>1.2252841819596183E-2</v>
      </c>
      <c r="H1490" s="118">
        <v>0.21519536247525406</v>
      </c>
      <c r="I1490" s="118">
        <v>0.15723444228335581</v>
      </c>
      <c r="J1490" s="118">
        <v>0.29093969659822472</v>
      </c>
      <c r="K1490" s="48">
        <v>0.1697793869120896</v>
      </c>
      <c r="M1490" s="41">
        <v>488</v>
      </c>
      <c r="N1490" s="118" cm="1">
        <f t="array" ref="N1490:W1490">(TRANSPOSE(MMULT(幕後結果!$AB$37:$AK$46, TRANSPOSE(N489:W489))))</f>
        <v>0.33210610098213705</v>
      </c>
      <c r="O1490" s="118">
        <v>-2.1703302626017726</v>
      </c>
      <c r="P1490" s="118">
        <v>-0.4233386640767256</v>
      </c>
      <c r="Q1490" s="118">
        <v>-0.97628710936495389</v>
      </c>
      <c r="R1490" s="118">
        <v>0.67305713618691032</v>
      </c>
      <c r="S1490" s="118">
        <v>-0.82525779306151181</v>
      </c>
      <c r="T1490" s="118">
        <v>1.1967482395488882</v>
      </c>
      <c r="U1490" s="118">
        <v>0.2421610184312189</v>
      </c>
      <c r="V1490" s="118">
        <v>-1.2565584119694038</v>
      </c>
      <c r="W1490" s="40">
        <v>0.21866842858590363</v>
      </c>
    </row>
    <row r="1491" spans="1:23" ht="19">
      <c r="A1491" s="85">
        <v>489</v>
      </c>
      <c r="B1491" s="118">
        <v>0.89580057329986684</v>
      </c>
      <c r="C1491" s="118">
        <v>0.36998805658019918</v>
      </c>
      <c r="D1491" s="118">
        <v>2.8380290596194735E-2</v>
      </c>
      <c r="E1491" s="118">
        <v>0.45960000517902544</v>
      </c>
      <c r="F1491" s="118">
        <v>0.92663847321316828</v>
      </c>
      <c r="G1491" s="118">
        <v>0.81450344416131348</v>
      </c>
      <c r="H1491" s="118">
        <v>0.12362903017930327</v>
      </c>
      <c r="I1491" s="118">
        <v>0.99632061240465997</v>
      </c>
      <c r="J1491" s="118">
        <v>0.32790353482553636</v>
      </c>
      <c r="K1491" s="48">
        <v>0.16172111667796329</v>
      </c>
      <c r="M1491" s="41">
        <v>489</v>
      </c>
      <c r="N1491" s="118" cm="1">
        <f t="array" ref="N1491:W1491">(TRANSPOSE(MMULT(幕後結果!$AB$37:$AK$46, TRANSPOSE(N490:W490))))</f>
        <v>0.46937277501929725</v>
      </c>
      <c r="O1491" s="118">
        <v>0.67695951584911951</v>
      </c>
      <c r="P1491" s="118">
        <v>0.88766699799757975</v>
      </c>
      <c r="Q1491" s="118">
        <v>1.7710489346566465</v>
      </c>
      <c r="R1491" s="118">
        <v>-0.51420369020859535</v>
      </c>
      <c r="S1491" s="118">
        <v>1.5365600496077783</v>
      </c>
      <c r="T1491" s="118">
        <v>1.146775723340137</v>
      </c>
      <c r="U1491" s="118">
        <v>0.61061501506064642</v>
      </c>
      <c r="V1491" s="118">
        <v>-0.67792677174049032</v>
      </c>
      <c r="W1491" s="40">
        <v>0.12290037227226502</v>
      </c>
    </row>
    <row r="1492" spans="1:23" ht="19">
      <c r="A1492" s="85">
        <v>490</v>
      </c>
      <c r="B1492" s="118">
        <v>4.254191534992513E-2</v>
      </c>
      <c r="C1492" s="118">
        <v>8.3558384737163482E-3</v>
      </c>
      <c r="D1492" s="118">
        <v>0.65588473663926972</v>
      </c>
      <c r="E1492" s="118">
        <v>0.58692461647120786</v>
      </c>
      <c r="F1492" s="118">
        <v>0.93860162196057484</v>
      </c>
      <c r="G1492" s="118">
        <v>0.62435160519557087</v>
      </c>
      <c r="H1492" s="118">
        <v>0.19585512065897626</v>
      </c>
      <c r="I1492" s="118">
        <v>0.54610156110641306</v>
      </c>
      <c r="J1492" s="118">
        <v>0.44704343663324009</v>
      </c>
      <c r="K1492" s="48">
        <v>0.803795039632901</v>
      </c>
      <c r="M1492" s="41">
        <v>490</v>
      </c>
      <c r="N1492" s="118" cm="1">
        <f t="array" ref="N1492:W1492">(TRANSPOSE(MMULT(幕後結果!$AB$37:$AK$46, TRANSPOSE(N491:W491))))</f>
        <v>-6.7381820896725911E-2</v>
      </c>
      <c r="O1492" s="118">
        <v>0.11418586797883036</v>
      </c>
      <c r="P1492" s="118">
        <v>-0.39294718696296016</v>
      </c>
      <c r="Q1492" s="118">
        <v>-7.6693553928217639E-2</v>
      </c>
      <c r="R1492" s="118">
        <v>-3.3898657920478831E-2</v>
      </c>
      <c r="S1492" s="118">
        <v>0.40664036273606302</v>
      </c>
      <c r="T1492" s="118">
        <v>0.20139351006462924</v>
      </c>
      <c r="U1492" s="118">
        <v>1.3618035141692133</v>
      </c>
      <c r="V1492" s="118">
        <v>1.3651733574200517</v>
      </c>
      <c r="W1492" s="40">
        <v>-0.30243369685269045</v>
      </c>
    </row>
    <row r="1493" spans="1:23" ht="19">
      <c r="A1493" s="85">
        <v>491</v>
      </c>
      <c r="B1493" s="118">
        <v>0.2083815476885571</v>
      </c>
      <c r="C1493" s="118">
        <v>0.13834958030633016</v>
      </c>
      <c r="D1493" s="118">
        <v>0.94643814034681761</v>
      </c>
      <c r="E1493" s="118">
        <v>0.24178595049776486</v>
      </c>
      <c r="F1493" s="118">
        <v>0.7760628827557563</v>
      </c>
      <c r="G1493" s="118">
        <v>0.90260506367779492</v>
      </c>
      <c r="H1493" s="118">
        <v>0.25578973590320953</v>
      </c>
      <c r="I1493" s="118">
        <v>0.53316013669200202</v>
      </c>
      <c r="J1493" s="118">
        <v>0.9403313780499325</v>
      </c>
      <c r="K1493" s="48">
        <v>0.78993637363758462</v>
      </c>
      <c r="M1493" s="41">
        <v>491</v>
      </c>
      <c r="N1493" s="118" cm="1">
        <f t="array" ref="N1493:W1493">(TRANSPOSE(MMULT(幕後結果!$AB$37:$AK$46, TRANSPOSE(N492:W492))))</f>
        <v>-6.7926619023584517E-2</v>
      </c>
      <c r="O1493" s="118">
        <v>0.22771193570856005</v>
      </c>
      <c r="P1493" s="118">
        <v>0.93236004027449193</v>
      </c>
      <c r="Q1493" s="118">
        <v>1.2042019318816424</v>
      </c>
      <c r="R1493" s="118">
        <v>-0.83388746013512227</v>
      </c>
      <c r="S1493" s="118">
        <v>1.8644405758739833</v>
      </c>
      <c r="T1493" s="118">
        <v>-0.75200364355414751</v>
      </c>
      <c r="U1493" s="118">
        <v>-0.14918396130990011</v>
      </c>
      <c r="V1493" s="118">
        <v>-8.3462867730054388E-2</v>
      </c>
      <c r="W1493" s="40">
        <v>0.22226295700456844</v>
      </c>
    </row>
    <row r="1494" spans="1:23" ht="19">
      <c r="A1494" s="85">
        <v>492</v>
      </c>
      <c r="B1494" s="118">
        <v>0.22269889556634404</v>
      </c>
      <c r="C1494" s="118">
        <v>0.86920714133587751</v>
      </c>
      <c r="D1494" s="118">
        <v>0.88690310438912778</v>
      </c>
      <c r="E1494" s="118">
        <v>0.37236269047781678</v>
      </c>
      <c r="F1494" s="118">
        <v>0.68912491314133972</v>
      </c>
      <c r="G1494" s="118">
        <v>0.66929748098235775</v>
      </c>
      <c r="H1494" s="118">
        <v>3.0224643613881774E-2</v>
      </c>
      <c r="I1494" s="118">
        <v>0.80312563259448466</v>
      </c>
      <c r="J1494" s="118">
        <v>0.15805237671543249</v>
      </c>
      <c r="K1494" s="48">
        <v>0.59312553123098466</v>
      </c>
      <c r="M1494" s="41">
        <v>492</v>
      </c>
      <c r="N1494" s="118" cm="1">
        <f t="array" ref="N1494:W1494">(TRANSPOSE(MMULT(幕後結果!$AB$37:$AK$46, TRANSPOSE(N493:W493))))</f>
        <v>1.2411947466737503</v>
      </c>
      <c r="O1494" s="118">
        <v>-0.33320815762513728</v>
      </c>
      <c r="P1494" s="118">
        <v>1.5040799456699352</v>
      </c>
      <c r="Q1494" s="118">
        <v>1.5391914769933022</v>
      </c>
      <c r="R1494" s="118">
        <v>0.80971985444787875</v>
      </c>
      <c r="S1494" s="118">
        <v>1.5952031990646161</v>
      </c>
      <c r="T1494" s="118">
        <v>0.18770872419402723</v>
      </c>
      <c r="U1494" s="118">
        <v>-0.16470902379734464</v>
      </c>
      <c r="V1494" s="118">
        <v>0.86918872011363379</v>
      </c>
      <c r="W1494" s="40">
        <v>0.92318711975849532</v>
      </c>
    </row>
    <row r="1495" spans="1:23" ht="19">
      <c r="A1495" s="85">
        <v>493</v>
      </c>
      <c r="B1495" s="118">
        <v>0.90100844665958646</v>
      </c>
      <c r="C1495" s="118">
        <v>0.73668973108201596</v>
      </c>
      <c r="D1495" s="118">
        <v>6.9928501830339496E-2</v>
      </c>
      <c r="E1495" s="118">
        <v>0.11558871499463019</v>
      </c>
      <c r="F1495" s="118">
        <v>0.39799946363643768</v>
      </c>
      <c r="G1495" s="118">
        <v>7.4585473501170396E-2</v>
      </c>
      <c r="H1495" s="118">
        <v>0.7504467006483353</v>
      </c>
      <c r="I1495" s="118">
        <v>0.47247197576516964</v>
      </c>
      <c r="J1495" s="118">
        <v>0.79386673036730659</v>
      </c>
      <c r="K1495" s="48">
        <v>0.65313658931128482</v>
      </c>
      <c r="M1495" s="41">
        <v>493</v>
      </c>
      <c r="N1495" s="118" cm="1">
        <f t="array" ref="N1495:W1495">(TRANSPOSE(MMULT(幕後結果!$AB$37:$AK$46, TRANSPOSE(N494:W494))))</f>
        <v>-2.687821628192224</v>
      </c>
      <c r="O1495" s="118">
        <v>-0.59407125966708352</v>
      </c>
      <c r="P1495" s="118">
        <v>-1.5794453221236138</v>
      </c>
      <c r="Q1495" s="118">
        <v>-1.7622911203752853</v>
      </c>
      <c r="R1495" s="118">
        <v>-0.57050366237185579</v>
      </c>
      <c r="S1495" s="118">
        <v>-1.9229694802828685</v>
      </c>
      <c r="T1495" s="118">
        <v>-0.42402327025034131</v>
      </c>
      <c r="U1495" s="118">
        <v>-2.2414447545831129</v>
      </c>
      <c r="V1495" s="118">
        <v>1.4265495064312512</v>
      </c>
      <c r="W1495" s="40">
        <v>-2.0124023980524686</v>
      </c>
    </row>
    <row r="1496" spans="1:23" ht="19">
      <c r="A1496" s="85">
        <v>494</v>
      </c>
      <c r="B1496" s="118">
        <v>0.68066757177416126</v>
      </c>
      <c r="C1496" s="118">
        <v>0.28248566193229907</v>
      </c>
      <c r="D1496" s="118">
        <v>0.84213611563751423</v>
      </c>
      <c r="E1496" s="118">
        <v>8.578861920039671E-2</v>
      </c>
      <c r="F1496" s="118">
        <v>1.0783174524110928E-2</v>
      </c>
      <c r="G1496" s="118">
        <v>0.96534828031871367</v>
      </c>
      <c r="H1496" s="118">
        <v>5.6730790082053506E-3</v>
      </c>
      <c r="I1496" s="118">
        <v>0.99050698545182292</v>
      </c>
      <c r="J1496" s="118">
        <v>0.21148241284623626</v>
      </c>
      <c r="K1496" s="48">
        <v>0.69714019939288785</v>
      </c>
      <c r="M1496" s="41">
        <v>494</v>
      </c>
      <c r="N1496" s="118" cm="1">
        <f t="array" ref="N1496:W1496">(TRANSPOSE(MMULT(幕後結果!$AB$37:$AK$46, TRANSPOSE(N495:W495))))</f>
        <v>-0.11972240451949653</v>
      </c>
      <c r="O1496" s="118">
        <v>0.93401837934699661</v>
      </c>
      <c r="P1496" s="118">
        <v>-1.8588745206258332</v>
      </c>
      <c r="Q1496" s="118">
        <v>-0.5937735585321926</v>
      </c>
      <c r="R1496" s="118">
        <v>0.1375606122720574</v>
      </c>
      <c r="S1496" s="118">
        <v>-0.8083004930216926</v>
      </c>
      <c r="T1496" s="118">
        <v>0.89728179240001749</v>
      </c>
      <c r="U1496" s="118">
        <v>-0.18939850763777114</v>
      </c>
      <c r="V1496" s="118">
        <v>0.21148384716528731</v>
      </c>
      <c r="W1496" s="40">
        <v>1.2089849880831931</v>
      </c>
    </row>
    <row r="1497" spans="1:23" ht="19">
      <c r="A1497" s="85">
        <v>495</v>
      </c>
      <c r="B1497" s="118">
        <v>0.37015544572096593</v>
      </c>
      <c r="C1497" s="118">
        <v>0.46282273562797416</v>
      </c>
      <c r="D1497" s="118">
        <v>0.77411816466527128</v>
      </c>
      <c r="E1497" s="118">
        <v>0.70263907177124407</v>
      </c>
      <c r="F1497" s="118">
        <v>0.97905926943063637</v>
      </c>
      <c r="G1497" s="118">
        <v>0.41689736517931175</v>
      </c>
      <c r="H1497" s="118">
        <v>0.17143609104220459</v>
      </c>
      <c r="I1497" s="118">
        <v>0.5793449489125766</v>
      </c>
      <c r="J1497" s="118">
        <v>3.1231638459631395E-2</v>
      </c>
      <c r="K1497" s="48">
        <v>0.76465988192752299</v>
      </c>
      <c r="M1497" s="41">
        <v>495</v>
      </c>
      <c r="N1497" s="118" cm="1">
        <f t="array" ref="N1497:W1497">(TRANSPOSE(MMULT(幕後結果!$AB$37:$AK$46, TRANSPOSE(N496:W496))))</f>
        <v>-0.46988507866767876</v>
      </c>
      <c r="O1497" s="118">
        <v>0.94816825774116931</v>
      </c>
      <c r="P1497" s="118">
        <v>1.0962063596656357</v>
      </c>
      <c r="Q1497" s="118">
        <v>-0.81233252118135491</v>
      </c>
      <c r="R1497" s="118">
        <v>-0.79364608799817948</v>
      </c>
      <c r="S1497" s="118">
        <v>0.32188896974726822</v>
      </c>
      <c r="T1497" s="118">
        <v>-1.1559382731893164</v>
      </c>
      <c r="U1497" s="118">
        <v>0.55104124719795822</v>
      </c>
      <c r="V1497" s="118">
        <v>-0.30830795914330622</v>
      </c>
      <c r="W1497" s="40">
        <v>-1.4524417537589813</v>
      </c>
    </row>
    <row r="1498" spans="1:23" ht="19">
      <c r="A1498" s="85">
        <v>496</v>
      </c>
      <c r="B1498" s="118">
        <v>0.8626185763441192</v>
      </c>
      <c r="C1498" s="118">
        <v>0.47138533087977819</v>
      </c>
      <c r="D1498" s="118">
        <v>0.82456185132815052</v>
      </c>
      <c r="E1498" s="118">
        <v>0.64628849240376374</v>
      </c>
      <c r="F1498" s="118">
        <v>0.73960814273331188</v>
      </c>
      <c r="G1498" s="118">
        <v>0.40090348641135365</v>
      </c>
      <c r="H1498" s="118">
        <v>0.68959392817907439</v>
      </c>
      <c r="I1498" s="118">
        <v>4.9462482213551207E-2</v>
      </c>
      <c r="J1498" s="118">
        <v>0.64881558958282537</v>
      </c>
      <c r="K1498" s="48">
        <v>5.9869235054547776E-2</v>
      </c>
      <c r="M1498" s="41">
        <v>496</v>
      </c>
      <c r="N1498" s="118" cm="1">
        <f t="array" ref="N1498:W1498">(TRANSPOSE(MMULT(幕後結果!$AB$37:$AK$46, TRANSPOSE(N497:W497))))</f>
        <v>-0.56257114617861825</v>
      </c>
      <c r="O1498" s="118">
        <v>0.17169847891445231</v>
      </c>
      <c r="P1498" s="118">
        <v>-0.2333801795795199</v>
      </c>
      <c r="Q1498" s="118">
        <v>1.7938429728468492</v>
      </c>
      <c r="R1498" s="118">
        <v>0.47497679358729256</v>
      </c>
      <c r="S1498" s="118">
        <v>0.76572110204987598</v>
      </c>
      <c r="T1498" s="118">
        <v>3.9216064820008667E-2</v>
      </c>
      <c r="U1498" s="118">
        <v>-0.17175230000439684</v>
      </c>
      <c r="V1498" s="118">
        <v>0.58837906548618302</v>
      </c>
      <c r="W1498" s="40">
        <v>-0.14497035766705596</v>
      </c>
    </row>
    <row r="1499" spans="1:23" ht="19">
      <c r="A1499" s="85">
        <v>497</v>
      </c>
      <c r="B1499" s="118">
        <v>0.56415210674801219</v>
      </c>
      <c r="C1499" s="118">
        <v>0.32635290716733656</v>
      </c>
      <c r="D1499" s="118">
        <v>0.71910775026014728</v>
      </c>
      <c r="E1499" s="118">
        <v>0.55883171149190991</v>
      </c>
      <c r="F1499" s="118">
        <v>0.68658253547466597</v>
      </c>
      <c r="G1499" s="118">
        <v>0.97665450091265504</v>
      </c>
      <c r="H1499" s="118">
        <v>0.55146966522053797</v>
      </c>
      <c r="I1499" s="118">
        <v>0.54654498981797728</v>
      </c>
      <c r="J1499" s="118">
        <v>0.12539623266810751</v>
      </c>
      <c r="K1499" s="48">
        <v>5.6959340466257169E-2</v>
      </c>
      <c r="M1499" s="41">
        <v>497</v>
      </c>
      <c r="N1499" s="118" cm="1">
        <f t="array" ref="N1499:W1499">(TRANSPOSE(MMULT(幕後結果!$AB$37:$AK$46, TRANSPOSE(N498:W498))))</f>
        <v>2.4902114868735507E-2</v>
      </c>
      <c r="O1499" s="118">
        <v>1.7269655716046954</v>
      </c>
      <c r="P1499" s="118">
        <v>1.3084038085400571</v>
      </c>
      <c r="Q1499" s="118">
        <v>0.3459476971233148</v>
      </c>
      <c r="R1499" s="118">
        <v>-0.46319738005039035</v>
      </c>
      <c r="S1499" s="118">
        <v>1.1949647354583617</v>
      </c>
      <c r="T1499" s="118">
        <v>0.50030073243521944</v>
      </c>
      <c r="U1499" s="118">
        <v>6.170539687267923E-2</v>
      </c>
      <c r="V1499" s="118">
        <v>0.71577968365105082</v>
      </c>
      <c r="W1499" s="40">
        <v>0.84122395554614759</v>
      </c>
    </row>
    <row r="1500" spans="1:23" ht="19">
      <c r="A1500" s="85">
        <v>498</v>
      </c>
      <c r="B1500" s="118">
        <v>0.94823731083549645</v>
      </c>
      <c r="C1500" s="118">
        <v>0.55118177884932473</v>
      </c>
      <c r="D1500" s="118">
        <v>0.1870262095483648</v>
      </c>
      <c r="E1500" s="118">
        <v>0.7522640807921932</v>
      </c>
      <c r="F1500" s="118">
        <v>0.59626249687437682</v>
      </c>
      <c r="G1500" s="118">
        <v>0.54038880444429038</v>
      </c>
      <c r="H1500" s="118">
        <v>0.89379176143025441</v>
      </c>
      <c r="I1500" s="118">
        <v>0.98435551276742506</v>
      </c>
      <c r="J1500" s="118">
        <v>0.41515097089124109</v>
      </c>
      <c r="K1500" s="48">
        <v>0.64840903711840192</v>
      </c>
      <c r="M1500" s="41">
        <v>498</v>
      </c>
      <c r="N1500" s="118" cm="1">
        <f t="array" ref="N1500:W1500">(TRANSPOSE(MMULT(幕後結果!$AB$37:$AK$46, TRANSPOSE(N499:W499))))</f>
        <v>0.37292319643461702</v>
      </c>
      <c r="O1500" s="118">
        <v>-0.12599514116740007</v>
      </c>
      <c r="P1500" s="118">
        <v>-7.2739947769300248E-2</v>
      </c>
      <c r="Q1500" s="118">
        <v>-0.37048683739942317</v>
      </c>
      <c r="R1500" s="118">
        <v>-0.24682154948424062</v>
      </c>
      <c r="S1500" s="118">
        <v>3.6005397481241652E-2</v>
      </c>
      <c r="T1500" s="118">
        <v>1.5388553279839172</v>
      </c>
      <c r="U1500" s="118">
        <v>-0.65167573913527266</v>
      </c>
      <c r="V1500" s="118">
        <v>-0.636594673671253</v>
      </c>
      <c r="W1500" s="40">
        <v>0.97233620579423119</v>
      </c>
    </row>
    <row r="1501" spans="1:23" ht="19">
      <c r="A1501" s="85">
        <v>499</v>
      </c>
      <c r="B1501" s="118">
        <v>2.8041462162782471E-2</v>
      </c>
      <c r="C1501" s="118">
        <v>0.3527151866078464</v>
      </c>
      <c r="D1501" s="118">
        <v>0.16184051285438161</v>
      </c>
      <c r="E1501" s="118">
        <v>0.78004532466915411</v>
      </c>
      <c r="F1501" s="118">
        <v>0.93983948191229194</v>
      </c>
      <c r="G1501" s="118">
        <v>0.29922443870093018</v>
      </c>
      <c r="H1501" s="118">
        <v>0.47128414249220385</v>
      </c>
      <c r="I1501" s="118">
        <v>0.63746319712301691</v>
      </c>
      <c r="J1501" s="118">
        <v>0.4437851936775512</v>
      </c>
      <c r="K1501" s="48">
        <v>0.93300187610976471</v>
      </c>
      <c r="M1501" s="41">
        <v>499</v>
      </c>
      <c r="N1501" s="118" cm="1">
        <f t="array" ref="N1501:W1501">(TRANSPOSE(MMULT(幕後結果!$AB$37:$AK$46, TRANSPOSE(N500:W500))))</f>
        <v>0.28204481492454631</v>
      </c>
      <c r="O1501" s="118">
        <v>-0.55234608028098564</v>
      </c>
      <c r="P1501" s="118">
        <v>-0.33216435191470572</v>
      </c>
      <c r="Q1501" s="118">
        <v>-0.60878941479802084</v>
      </c>
      <c r="R1501" s="118">
        <v>0.5482753459441182</v>
      </c>
      <c r="S1501" s="118">
        <v>-0.11794940064672724</v>
      </c>
      <c r="T1501" s="118">
        <v>1.201936333961509</v>
      </c>
      <c r="U1501" s="118">
        <v>0.53414759121864686</v>
      </c>
      <c r="V1501" s="118">
        <v>-1.4200291271384151</v>
      </c>
      <c r="W1501" s="40">
        <v>0.35092959313058986</v>
      </c>
    </row>
    <row r="1502" spans="1:23" ht="19">
      <c r="A1502" s="85">
        <v>500</v>
      </c>
      <c r="B1502" s="118">
        <v>0.7227096187040718</v>
      </c>
      <c r="C1502" s="118">
        <v>0.6500176566417446</v>
      </c>
      <c r="D1502" s="118">
        <v>0.40755132930997773</v>
      </c>
      <c r="E1502" s="118">
        <v>0.12916544310204059</v>
      </c>
      <c r="F1502" s="118">
        <v>0.63812496707321076</v>
      </c>
      <c r="G1502" s="118">
        <v>0.43678822604604783</v>
      </c>
      <c r="H1502" s="118">
        <v>0.42277687625123006</v>
      </c>
      <c r="I1502" s="118">
        <v>0.97395839792543604</v>
      </c>
      <c r="J1502" s="118">
        <v>0.41903210268328905</v>
      </c>
      <c r="K1502" s="48">
        <v>0.33781050801767631</v>
      </c>
      <c r="M1502" s="41">
        <v>500</v>
      </c>
      <c r="N1502" s="118" cm="1">
        <f t="array" ref="N1502:W1502">(TRANSPOSE(MMULT(幕後結果!$AB$37:$AK$46, TRANSPOSE(N501:W501))))</f>
        <v>1.8414107370269219</v>
      </c>
      <c r="O1502" s="118">
        <v>0.46574760030098034</v>
      </c>
      <c r="P1502" s="118">
        <v>0.43864172748886043</v>
      </c>
      <c r="Q1502" s="118">
        <v>0.74031153491099522</v>
      </c>
      <c r="R1502" s="118">
        <v>-2.628356744961555E-2</v>
      </c>
      <c r="S1502" s="118">
        <v>1.0580705192502777</v>
      </c>
      <c r="T1502" s="118">
        <v>1.7207909507639785</v>
      </c>
      <c r="U1502" s="118">
        <v>-0.25376720445022982</v>
      </c>
      <c r="V1502" s="118">
        <v>1.7640276055479243</v>
      </c>
      <c r="W1502" s="40">
        <v>0.76281331397246799</v>
      </c>
    </row>
    <row r="1503" spans="1:23" ht="19">
      <c r="A1503" s="85">
        <v>501</v>
      </c>
      <c r="B1503" s="118">
        <v>0.871945891270548</v>
      </c>
      <c r="C1503" s="118">
        <v>0.89708976232530446</v>
      </c>
      <c r="D1503" s="118">
        <v>0.89966470647887986</v>
      </c>
      <c r="E1503" s="118">
        <v>0.35969703009686826</v>
      </c>
      <c r="F1503" s="118">
        <v>0.25157365287862699</v>
      </c>
      <c r="G1503" s="118">
        <v>0.94108447043460242</v>
      </c>
      <c r="H1503" s="118">
        <v>0.10626204278848062</v>
      </c>
      <c r="I1503" s="118">
        <v>0.57763545772308822</v>
      </c>
      <c r="J1503" s="118">
        <v>0.15519497900482526</v>
      </c>
      <c r="K1503" s="48">
        <v>9.1780075019549656E-2</v>
      </c>
      <c r="M1503" s="41">
        <v>501</v>
      </c>
      <c r="N1503" s="118" cm="1">
        <f t="array" ref="N1503:W1503">(TRANSPOSE(MMULT(幕後結果!$AB$37:$AK$46, TRANSPOSE(N502:W502))))</f>
        <v>-1.5972358232575532</v>
      </c>
      <c r="O1503" s="118">
        <v>0.87088472028116515</v>
      </c>
      <c r="P1503" s="118">
        <v>0.42401704256940403</v>
      </c>
      <c r="Q1503" s="118">
        <v>0.75927763591883801</v>
      </c>
      <c r="R1503" s="118">
        <v>-1.1428081233909444</v>
      </c>
      <c r="S1503" s="118">
        <v>1.1847367278284044</v>
      </c>
      <c r="T1503" s="118">
        <v>-1.951956808253188</v>
      </c>
      <c r="U1503" s="118">
        <v>-0.25886469802252954</v>
      </c>
      <c r="V1503" s="118">
        <v>-0.50651949135643604</v>
      </c>
      <c r="W1503" s="40">
        <v>-1.1166843435631537</v>
      </c>
    </row>
    <row r="1504" spans="1:23" ht="19">
      <c r="A1504" s="85">
        <v>502</v>
      </c>
      <c r="B1504" s="118">
        <v>0.75977550330706323</v>
      </c>
      <c r="C1504" s="118">
        <v>0.92168748604344652</v>
      </c>
      <c r="D1504" s="118">
        <v>0.92101374426614147</v>
      </c>
      <c r="E1504" s="118">
        <v>0.89117189931838947</v>
      </c>
      <c r="F1504" s="118">
        <v>0.65508108039191537</v>
      </c>
      <c r="G1504" s="118">
        <v>3.7692039671163524E-2</v>
      </c>
      <c r="H1504" s="118">
        <v>0.22776636991997168</v>
      </c>
      <c r="I1504" s="118">
        <v>0.98712640842840882</v>
      </c>
      <c r="J1504" s="118">
        <v>0.74046521009417066</v>
      </c>
      <c r="K1504" s="48">
        <v>0.2409842671809892</v>
      </c>
      <c r="M1504" s="41">
        <v>502</v>
      </c>
      <c r="N1504" s="118" cm="1">
        <f t="array" ref="N1504:W1504">(TRANSPOSE(MMULT(幕後結果!$AB$37:$AK$46, TRANSPOSE(N503:W503))))</f>
        <v>0.69751855833883225</v>
      </c>
      <c r="O1504" s="118">
        <v>-0.45780074451732888</v>
      </c>
      <c r="P1504" s="118">
        <v>-0.39702827484265257</v>
      </c>
      <c r="Q1504" s="118">
        <v>-1.7150643422830818</v>
      </c>
      <c r="R1504" s="118">
        <v>2.0984770023735555E-2</v>
      </c>
      <c r="S1504" s="118">
        <v>0.31296679449124587</v>
      </c>
      <c r="T1504" s="118">
        <v>-0.57330826199487883</v>
      </c>
      <c r="U1504" s="118">
        <v>0.6563450510699389</v>
      </c>
      <c r="V1504" s="118">
        <v>-0.2669311985563389</v>
      </c>
      <c r="W1504" s="40">
        <v>0.12174125928347376</v>
      </c>
    </row>
    <row r="1505" spans="1:23" ht="19">
      <c r="A1505" s="85">
        <v>503</v>
      </c>
      <c r="B1505" s="118">
        <v>0.40486278992908331</v>
      </c>
      <c r="C1505" s="118">
        <v>0.18009435773991678</v>
      </c>
      <c r="D1505" s="118">
        <v>0.98680429736776132</v>
      </c>
      <c r="E1505" s="118">
        <v>0.10621584193561473</v>
      </c>
      <c r="F1505" s="118">
        <v>0.50708086590117474</v>
      </c>
      <c r="G1505" s="118">
        <v>0.90927933595518051</v>
      </c>
      <c r="H1505" s="118">
        <v>0.12951396197144871</v>
      </c>
      <c r="I1505" s="118">
        <v>0.22977859865140959</v>
      </c>
      <c r="J1505" s="118">
        <v>0.43578886214512802</v>
      </c>
      <c r="K1505" s="48">
        <v>3.6973733299843881E-2</v>
      </c>
      <c r="M1505" s="41">
        <v>503</v>
      </c>
      <c r="N1505" s="118" cm="1">
        <f t="array" ref="N1505:W1505">(TRANSPOSE(MMULT(幕後結果!$AB$37:$AK$46, TRANSPOSE(N504:W504))))</f>
        <v>-1.140783956614795</v>
      </c>
      <c r="O1505" s="118">
        <v>-0.33937379116523669</v>
      </c>
      <c r="P1505" s="118">
        <v>-0.11271043078032739</v>
      </c>
      <c r="Q1505" s="118">
        <v>1.7273715079986451</v>
      </c>
      <c r="R1505" s="118">
        <v>1.5151669430552781</v>
      </c>
      <c r="S1505" s="118">
        <v>0.57966639396881625</v>
      </c>
      <c r="T1505" s="118">
        <v>5.0908270024036181E-2</v>
      </c>
      <c r="U1505" s="118">
        <v>-0.25373165204525899</v>
      </c>
      <c r="V1505" s="118">
        <v>-0.64704800802695128</v>
      </c>
      <c r="W1505" s="40">
        <v>0.79053453961583253</v>
      </c>
    </row>
    <row r="1506" spans="1:23" ht="19">
      <c r="A1506" s="85">
        <v>504</v>
      </c>
      <c r="B1506" s="118">
        <v>0.30026920498538368</v>
      </c>
      <c r="C1506" s="118">
        <v>0.71290498292589466</v>
      </c>
      <c r="D1506" s="118">
        <v>0.50944080275413617</v>
      </c>
      <c r="E1506" s="118">
        <v>0.99067942608389536</v>
      </c>
      <c r="F1506" s="118">
        <v>0.71985504175668247</v>
      </c>
      <c r="G1506" s="118">
        <v>0.81702882045761238</v>
      </c>
      <c r="H1506" s="118">
        <v>0.12941357889900718</v>
      </c>
      <c r="I1506" s="118">
        <v>0.80105848462145657</v>
      </c>
      <c r="J1506" s="118">
        <v>0.80012058129177754</v>
      </c>
      <c r="K1506" s="48">
        <v>0.33161214118457383</v>
      </c>
      <c r="M1506" s="41">
        <v>504</v>
      </c>
      <c r="N1506" s="118" cm="1">
        <f t="array" ref="N1506:W1506">(TRANSPOSE(MMULT(幕後結果!$AB$37:$AK$46, TRANSPOSE(N505:W505))))</f>
        <v>0.46032534538633307</v>
      </c>
      <c r="O1506" s="118">
        <v>0.39339448751522699</v>
      </c>
      <c r="P1506" s="118">
        <v>1.2251537020257994</v>
      </c>
      <c r="Q1506" s="118">
        <v>1.2898733162995653</v>
      </c>
      <c r="R1506" s="118">
        <v>0.49091248267193044</v>
      </c>
      <c r="S1506" s="118">
        <v>1.5480777598652837</v>
      </c>
      <c r="T1506" s="118">
        <v>1.199828426525686</v>
      </c>
      <c r="U1506" s="118">
        <v>0.26874823270741027</v>
      </c>
      <c r="V1506" s="118">
        <v>0.77146635580922063</v>
      </c>
      <c r="W1506" s="40">
        <v>-0.33151255670396729</v>
      </c>
    </row>
    <row r="1507" spans="1:23" ht="19">
      <c r="A1507" s="85">
        <v>505</v>
      </c>
      <c r="B1507" s="118">
        <v>0.61719998997691539</v>
      </c>
      <c r="C1507" s="118">
        <v>0.33186378375396042</v>
      </c>
      <c r="D1507" s="118">
        <v>0.80863664853799277</v>
      </c>
      <c r="E1507" s="118">
        <v>0.21917497847623846</v>
      </c>
      <c r="F1507" s="118">
        <v>0.21834550873760472</v>
      </c>
      <c r="G1507" s="118">
        <v>4.9405332227420162E-2</v>
      </c>
      <c r="H1507" s="118">
        <v>0.64285261886958689</v>
      </c>
      <c r="I1507" s="118">
        <v>0.43711817900302585</v>
      </c>
      <c r="J1507" s="118">
        <v>0.54792046684929185</v>
      </c>
      <c r="K1507" s="48">
        <v>2.2731510021687606E-2</v>
      </c>
      <c r="M1507" s="41">
        <v>505</v>
      </c>
      <c r="N1507" s="118" cm="1">
        <f t="array" ref="N1507:W1507">(TRANSPOSE(MMULT(幕後結果!$AB$37:$AK$46, TRANSPOSE(N506:W506))))</f>
        <v>-0.60348400701131921</v>
      </c>
      <c r="O1507" s="118">
        <v>-0.80441667731414768</v>
      </c>
      <c r="P1507" s="118">
        <v>-0.20771332101088077</v>
      </c>
      <c r="Q1507" s="118">
        <v>0.76373283366831157</v>
      </c>
      <c r="R1507" s="118">
        <v>0.72246923845196331</v>
      </c>
      <c r="S1507" s="118">
        <v>-0.86025255401102063</v>
      </c>
      <c r="T1507" s="118">
        <v>0.12400007106896864</v>
      </c>
      <c r="U1507" s="118">
        <v>-0.57722913908980877</v>
      </c>
      <c r="V1507" s="118">
        <v>0.35334293979030512</v>
      </c>
      <c r="W1507" s="40">
        <v>-0.14498367846411869</v>
      </c>
    </row>
    <row r="1508" spans="1:23" ht="19">
      <c r="A1508" s="85">
        <v>506</v>
      </c>
      <c r="B1508" s="118">
        <v>0.34204467276455053</v>
      </c>
      <c r="C1508" s="118">
        <v>0.19504809110083676</v>
      </c>
      <c r="D1508" s="118">
        <v>0.51953087188894198</v>
      </c>
      <c r="E1508" s="118">
        <v>0.77916751130097106</v>
      </c>
      <c r="F1508" s="118">
        <v>0.49658655371521654</v>
      </c>
      <c r="G1508" s="118">
        <v>0.73839458064608787</v>
      </c>
      <c r="H1508" s="118">
        <v>1.3822314383402201E-2</v>
      </c>
      <c r="I1508" s="118">
        <v>0.21258103679228846</v>
      </c>
      <c r="J1508" s="118">
        <v>0.94216768208391577</v>
      </c>
      <c r="K1508" s="48">
        <v>0.73346739546962558</v>
      </c>
      <c r="M1508" s="41">
        <v>506</v>
      </c>
      <c r="N1508" s="118" cm="1">
        <f t="array" ref="N1508:W1508">(TRANSPOSE(MMULT(幕後結果!$AB$37:$AK$46, TRANSPOSE(N507:W507))))</f>
        <v>-0.12970080091136346</v>
      </c>
      <c r="O1508" s="118">
        <v>-0.15169381913222243</v>
      </c>
      <c r="P1508" s="118">
        <v>-0.55783650261507145</v>
      </c>
      <c r="Q1508" s="118">
        <v>-2.1269831418246099</v>
      </c>
      <c r="R1508" s="118">
        <v>-0.26004530782141272</v>
      </c>
      <c r="S1508" s="118">
        <v>-0.49301762051046616</v>
      </c>
      <c r="T1508" s="118">
        <v>0.52206193186192473</v>
      </c>
      <c r="U1508" s="118">
        <v>-1.2072708821948543</v>
      </c>
      <c r="V1508" s="118">
        <v>4.7276982549083246E-2</v>
      </c>
      <c r="W1508" s="40">
        <v>0.20045564555096163</v>
      </c>
    </row>
    <row r="1509" spans="1:23" ht="19">
      <c r="A1509" s="85">
        <v>507</v>
      </c>
      <c r="B1509" s="118">
        <v>0.76613592302775024</v>
      </c>
      <c r="C1509" s="118">
        <v>0.70243866589949366</v>
      </c>
      <c r="D1509" s="118">
        <v>0.87481151189386752</v>
      </c>
      <c r="E1509" s="118">
        <v>0.54529257906484152</v>
      </c>
      <c r="F1509" s="118">
        <v>0.43486128054636564</v>
      </c>
      <c r="G1509" s="118">
        <v>0.87989658600913745</v>
      </c>
      <c r="H1509" s="118">
        <v>0.74526433152023919</v>
      </c>
      <c r="I1509" s="118">
        <v>0.94263399241330426</v>
      </c>
      <c r="J1509" s="118">
        <v>0.81387673314590003</v>
      </c>
      <c r="K1509" s="48">
        <v>0.48731381544048569</v>
      </c>
      <c r="M1509" s="41">
        <v>507</v>
      </c>
      <c r="N1509" s="118" cm="1">
        <f t="array" ref="N1509:W1509">(TRANSPOSE(MMULT(幕後結果!$AB$37:$AK$46, TRANSPOSE(N508:W508))))</f>
        <v>-0.24068029546847011</v>
      </c>
      <c r="O1509" s="118">
        <v>-1.1211049098361325</v>
      </c>
      <c r="P1509" s="118">
        <v>-0.20756622730202998</v>
      </c>
      <c r="Q1509" s="118">
        <v>-0.65399389179478162</v>
      </c>
      <c r="R1509" s="118">
        <v>0.18859543638221848</v>
      </c>
      <c r="S1509" s="118">
        <v>-0.18600037421940391</v>
      </c>
      <c r="T1509" s="118">
        <v>-1.1616074477685803</v>
      </c>
      <c r="U1509" s="118">
        <v>0.13884691251417566</v>
      </c>
      <c r="V1509" s="118">
        <v>-0.37091839369490748</v>
      </c>
      <c r="W1509" s="40">
        <v>4.4668393804394413E-2</v>
      </c>
    </row>
    <row r="1510" spans="1:23" ht="19">
      <c r="A1510" s="85">
        <v>508</v>
      </c>
      <c r="B1510" s="118">
        <v>0.88425001661024205</v>
      </c>
      <c r="C1510" s="118">
        <v>0.18867755795011409</v>
      </c>
      <c r="D1510" s="118">
        <v>0.95513243612723597</v>
      </c>
      <c r="E1510" s="118">
        <v>0.21112177643315944</v>
      </c>
      <c r="F1510" s="118">
        <v>0.83252638448899363</v>
      </c>
      <c r="G1510" s="118">
        <v>0.16833460487765861</v>
      </c>
      <c r="H1510" s="118">
        <v>0.97102973124495207</v>
      </c>
      <c r="I1510" s="118">
        <v>0.72696698711639351</v>
      </c>
      <c r="J1510" s="118">
        <v>0.72839540019598603</v>
      </c>
      <c r="K1510" s="48">
        <v>0.49326632417632288</v>
      </c>
      <c r="M1510" s="41">
        <v>508</v>
      </c>
      <c r="N1510" s="118" cm="1">
        <f t="array" ref="N1510:W1510">(TRANSPOSE(MMULT(幕後結果!$AB$37:$AK$46, TRANSPOSE(N509:W509))))</f>
        <v>0.71443616622441741</v>
      </c>
      <c r="O1510" s="118">
        <v>-0.6347639458493376</v>
      </c>
      <c r="P1510" s="118">
        <v>0.99501888794168725</v>
      </c>
      <c r="Q1510" s="118">
        <v>2.0755573974229997</v>
      </c>
      <c r="R1510" s="118">
        <v>-1.4385272645631262</v>
      </c>
      <c r="S1510" s="118">
        <v>0.36016875465456299</v>
      </c>
      <c r="T1510" s="118">
        <v>1.4322810348909898</v>
      </c>
      <c r="U1510" s="118">
        <v>0.27252216010902941</v>
      </c>
      <c r="V1510" s="118">
        <v>1.0776477314306099</v>
      </c>
      <c r="W1510" s="40">
        <v>0.39722384108616871</v>
      </c>
    </row>
    <row r="1511" spans="1:23" ht="19">
      <c r="A1511" s="85">
        <v>509</v>
      </c>
      <c r="B1511" s="118">
        <v>0.31164243730521424</v>
      </c>
      <c r="C1511" s="118">
        <v>0.96798488245951964</v>
      </c>
      <c r="D1511" s="118">
        <v>0.60154991828509141</v>
      </c>
      <c r="E1511" s="118">
        <v>0.67901934964609212</v>
      </c>
      <c r="F1511" s="118">
        <v>0.17660087109404388</v>
      </c>
      <c r="G1511" s="118">
        <v>0.16611156343687461</v>
      </c>
      <c r="H1511" s="118">
        <v>0.73738903737671002</v>
      </c>
      <c r="I1511" s="118">
        <v>0.94746033601388535</v>
      </c>
      <c r="J1511" s="118">
        <v>0.84325018144622588</v>
      </c>
      <c r="K1511" s="48">
        <v>5.3975950229653513E-2</v>
      </c>
      <c r="M1511" s="41">
        <v>509</v>
      </c>
      <c r="N1511" s="118" cm="1">
        <f t="array" ref="N1511:W1511">(TRANSPOSE(MMULT(幕後結果!$AB$37:$AK$46, TRANSPOSE(N510:W510))))</f>
        <v>-2.0427417324194121</v>
      </c>
      <c r="O1511" s="118">
        <v>8.2629549604273517E-2</v>
      </c>
      <c r="P1511" s="118">
        <v>-0.27636592360326184</v>
      </c>
      <c r="Q1511" s="118">
        <v>0.28482452352532661</v>
      </c>
      <c r="R1511" s="118">
        <v>0.3908687026799027</v>
      </c>
      <c r="S1511" s="118">
        <v>-0.79849712885001511</v>
      </c>
      <c r="T1511" s="118">
        <v>-1.0326834102305522</v>
      </c>
      <c r="U1511" s="118">
        <v>-2.1040781631666952</v>
      </c>
      <c r="V1511" s="118">
        <v>-0.31387449077579777</v>
      </c>
      <c r="W1511" s="40">
        <v>-0.1625787666866495</v>
      </c>
    </row>
    <row r="1512" spans="1:23" ht="19">
      <c r="A1512" s="85">
        <v>510</v>
      </c>
      <c r="B1512" s="118">
        <v>0.12436308648072991</v>
      </c>
      <c r="C1512" s="118">
        <v>0.66785411779026593</v>
      </c>
      <c r="D1512" s="118">
        <v>0.36045465536742793</v>
      </c>
      <c r="E1512" s="118">
        <v>0.32459036804767027</v>
      </c>
      <c r="F1512" s="118">
        <v>9.7707246821675531E-2</v>
      </c>
      <c r="G1512" s="118">
        <v>0.67611210447089176</v>
      </c>
      <c r="H1512" s="118">
        <v>0.33171104422722264</v>
      </c>
      <c r="I1512" s="118">
        <v>0.19111156156798637</v>
      </c>
      <c r="J1512" s="118">
        <v>0.39560935190615587</v>
      </c>
      <c r="K1512" s="48">
        <v>0.33213196056364169</v>
      </c>
      <c r="M1512" s="41">
        <v>510</v>
      </c>
      <c r="N1512" s="118" cm="1">
        <f t="array" ref="N1512:W1512">(TRANSPOSE(MMULT(幕後結果!$AB$37:$AK$46, TRANSPOSE(N511:W511))))</f>
        <v>0.33107362591857364</v>
      </c>
      <c r="O1512" s="118">
        <v>1.0179086246352815</v>
      </c>
      <c r="P1512" s="118">
        <v>-0.83555659649551262</v>
      </c>
      <c r="Q1512" s="118">
        <v>-0.25520696458473924</v>
      </c>
      <c r="R1512" s="118">
        <v>0.39171729216785367</v>
      </c>
      <c r="S1512" s="118">
        <v>-1.1221208525113295</v>
      </c>
      <c r="T1512" s="118">
        <v>-0.38521896108464532</v>
      </c>
      <c r="U1512" s="118">
        <v>-0.99938127950284139</v>
      </c>
      <c r="V1512" s="118">
        <v>0.73442324270403836</v>
      </c>
      <c r="W1512" s="40">
        <v>-0.26376722482544385</v>
      </c>
    </row>
    <row r="1513" spans="1:23" ht="19">
      <c r="A1513" s="85">
        <v>511</v>
      </c>
      <c r="B1513" s="118">
        <v>3.7876309414382803E-2</v>
      </c>
      <c r="C1513" s="118">
        <v>4.0974966533176005E-3</v>
      </c>
      <c r="D1513" s="118">
        <v>0.18974241251072632</v>
      </c>
      <c r="E1513" s="118">
        <v>0.48243065816859865</v>
      </c>
      <c r="F1513" s="118">
        <v>0.74374057877658895</v>
      </c>
      <c r="G1513" s="118">
        <v>0.38300936181009604</v>
      </c>
      <c r="H1513" s="118">
        <v>0.38004688749723403</v>
      </c>
      <c r="I1513" s="118">
        <v>0.24570171361615478</v>
      </c>
      <c r="J1513" s="118">
        <v>2.3338516175488655E-2</v>
      </c>
      <c r="K1513" s="48">
        <v>0.14888648138387905</v>
      </c>
      <c r="M1513" s="41">
        <v>511</v>
      </c>
      <c r="N1513" s="118" cm="1">
        <f t="array" ref="N1513:W1513">(TRANSPOSE(MMULT(幕後結果!$AB$37:$AK$46, TRANSPOSE(N512:W512))))</f>
        <v>-0.24168621739781668</v>
      </c>
      <c r="O1513" s="118">
        <v>0.94605245692516626</v>
      </c>
      <c r="P1513" s="118">
        <v>1.1227843897745571</v>
      </c>
      <c r="Q1513" s="118">
        <v>-0.34583721416982582</v>
      </c>
      <c r="R1513" s="118">
        <v>0.71510634974364862</v>
      </c>
      <c r="S1513" s="118">
        <v>-0.19135959964807478</v>
      </c>
      <c r="T1513" s="118">
        <v>-0.18638567777143095</v>
      </c>
      <c r="U1513" s="118">
        <v>1.3736437403031265</v>
      </c>
      <c r="V1513" s="118">
        <v>0.31352766148060635</v>
      </c>
      <c r="W1513" s="40">
        <v>-7.5592556335345867E-2</v>
      </c>
    </row>
    <row r="1514" spans="1:23" ht="19">
      <c r="A1514" s="85">
        <v>512</v>
      </c>
      <c r="B1514" s="118">
        <v>1.6914826491414736E-2</v>
      </c>
      <c r="C1514" s="118">
        <v>0.3886223200566401</v>
      </c>
      <c r="D1514" s="118">
        <v>0.93635362974477188</v>
      </c>
      <c r="E1514" s="118">
        <v>0.12154527172704532</v>
      </c>
      <c r="F1514" s="118">
        <v>0.72551931371099498</v>
      </c>
      <c r="G1514" s="118">
        <v>0.4986007247933586</v>
      </c>
      <c r="H1514" s="118">
        <v>0.60921948637381429</v>
      </c>
      <c r="I1514" s="118">
        <v>0.66541110173724038</v>
      </c>
      <c r="J1514" s="118">
        <v>0.68061169741327543</v>
      </c>
      <c r="K1514" s="48">
        <v>0.85437648249316456</v>
      </c>
      <c r="M1514" s="41">
        <v>512</v>
      </c>
      <c r="N1514" s="118" cm="1">
        <f t="array" ref="N1514:W1514">(TRANSPOSE(MMULT(幕後結果!$AB$37:$AK$46, TRANSPOSE(N513:W513))))</f>
        <v>1.3436565573269554</v>
      </c>
      <c r="O1514" s="118">
        <v>2.8258053930333311</v>
      </c>
      <c r="P1514" s="118">
        <v>0.89405465786314431</v>
      </c>
      <c r="Q1514" s="118">
        <v>-0.29983934070673068</v>
      </c>
      <c r="R1514" s="118">
        <v>-0.38640269044585313</v>
      </c>
      <c r="S1514" s="118">
        <v>0.65145008997442821</v>
      </c>
      <c r="T1514" s="118">
        <v>-0.40410611758501624</v>
      </c>
      <c r="U1514" s="118">
        <v>1.5642184326107018</v>
      </c>
      <c r="V1514" s="118">
        <v>1.6983469021743429</v>
      </c>
      <c r="W1514" s="40">
        <v>0.96438251308954204</v>
      </c>
    </row>
    <row r="1515" spans="1:23" ht="19">
      <c r="A1515" s="85">
        <v>513</v>
      </c>
      <c r="B1515" s="118">
        <v>0.49848235626175219</v>
      </c>
      <c r="C1515" s="118">
        <v>0.75530322921063142</v>
      </c>
      <c r="D1515" s="118">
        <v>0.43350370231825885</v>
      </c>
      <c r="E1515" s="118">
        <v>0.6770096744915246</v>
      </c>
      <c r="F1515" s="118">
        <v>0.8958176304047718</v>
      </c>
      <c r="G1515" s="118">
        <v>0.8085726247132583</v>
      </c>
      <c r="H1515" s="118">
        <v>0.95842679073000947</v>
      </c>
      <c r="I1515" s="118">
        <v>0.71266869253951493</v>
      </c>
      <c r="J1515" s="118">
        <v>0.22624118181471209</v>
      </c>
      <c r="K1515" s="48">
        <v>0.47892216064314774</v>
      </c>
      <c r="M1515" s="41">
        <v>513</v>
      </c>
      <c r="N1515" s="118" cm="1">
        <f t="array" ref="N1515:W1515">(TRANSPOSE(MMULT(幕後結果!$AB$37:$AK$46, TRANSPOSE(N514:W514))))</f>
        <v>1.9121616665379746</v>
      </c>
      <c r="O1515" s="118">
        <v>-0.85909998289728617</v>
      </c>
      <c r="P1515" s="118">
        <v>-0.81063039137446502</v>
      </c>
      <c r="Q1515" s="118">
        <v>-1.243877989592582</v>
      </c>
      <c r="R1515" s="118">
        <v>-1.9400069188833278</v>
      </c>
      <c r="S1515" s="118">
        <v>-0.33673738739654779</v>
      </c>
      <c r="T1515" s="118">
        <v>-0.7922618230647247</v>
      </c>
      <c r="U1515" s="118">
        <v>-1.0934014086086294</v>
      </c>
      <c r="V1515" s="118">
        <v>-0.71759871811727483</v>
      </c>
      <c r="W1515" s="40">
        <v>0.46593367009678899</v>
      </c>
    </row>
    <row r="1516" spans="1:23" ht="19">
      <c r="A1516" s="85">
        <v>514</v>
      </c>
      <c r="B1516" s="118">
        <v>0.91051647136731395</v>
      </c>
      <c r="C1516" s="118">
        <v>0.63948396130632457</v>
      </c>
      <c r="D1516" s="118">
        <v>0.90188227816929367</v>
      </c>
      <c r="E1516" s="118">
        <v>0.32856102322406011</v>
      </c>
      <c r="F1516" s="118">
        <v>0.5489437190654991</v>
      </c>
      <c r="G1516" s="118">
        <v>0.39451943860063077</v>
      </c>
      <c r="H1516" s="118">
        <v>0.77185346016560108</v>
      </c>
      <c r="I1516" s="118">
        <v>0.67936876241965161</v>
      </c>
      <c r="J1516" s="118">
        <v>0.11121351280494274</v>
      </c>
      <c r="K1516" s="48">
        <v>0.27012887925234086</v>
      </c>
      <c r="M1516" s="41">
        <v>514</v>
      </c>
      <c r="N1516" s="118" cm="1">
        <f t="array" ref="N1516:W1516">(TRANSPOSE(MMULT(幕後結果!$AB$37:$AK$46, TRANSPOSE(N515:W515))))</f>
        <v>-0.91834069109701011</v>
      </c>
      <c r="O1516" s="118">
        <v>-2.0618868285975656</v>
      </c>
      <c r="P1516" s="118">
        <v>-0.92596299371192758</v>
      </c>
      <c r="Q1516" s="118">
        <v>0.60474034858244585</v>
      </c>
      <c r="R1516" s="118">
        <v>-5.2499160041207901E-2</v>
      </c>
      <c r="S1516" s="118">
        <v>0.38336256098812388</v>
      </c>
      <c r="T1516" s="118">
        <v>-0.21516242481324302</v>
      </c>
      <c r="U1516" s="118">
        <v>0.94897332637258858</v>
      </c>
      <c r="V1516" s="118">
        <v>0.42686779043265766</v>
      </c>
      <c r="W1516" s="40">
        <v>-0.29233782473276881</v>
      </c>
    </row>
    <row r="1517" spans="1:23" ht="19">
      <c r="A1517" s="85">
        <v>515</v>
      </c>
      <c r="B1517" s="118">
        <v>0.51187088375824352</v>
      </c>
      <c r="C1517" s="118">
        <v>7.1893847303941438E-2</v>
      </c>
      <c r="D1517" s="118">
        <v>9.1751727558246676E-2</v>
      </c>
      <c r="E1517" s="118">
        <v>0.76952190455798353</v>
      </c>
      <c r="F1517" s="118">
        <v>0.38368611726536339</v>
      </c>
      <c r="G1517" s="118">
        <v>0.9795053999960881</v>
      </c>
      <c r="H1517" s="118">
        <v>0.91558882158636101</v>
      </c>
      <c r="I1517" s="118">
        <v>0.11936014616835688</v>
      </c>
      <c r="J1517" s="118">
        <v>8.9942559531086541E-2</v>
      </c>
      <c r="K1517" s="48">
        <v>0.11056594739553183</v>
      </c>
      <c r="M1517" s="41">
        <v>515</v>
      </c>
      <c r="N1517" s="118" cm="1">
        <f t="array" ref="N1517:W1517">(TRANSPOSE(MMULT(幕後結果!$AB$37:$AK$46, TRANSPOSE(N516:W516))))</f>
        <v>1.058346215665529</v>
      </c>
      <c r="O1517" s="118">
        <v>-0.27560850305705076</v>
      </c>
      <c r="P1517" s="118">
        <v>0.48220313838607054</v>
      </c>
      <c r="Q1517" s="118">
        <v>-5.3663451251989257E-2</v>
      </c>
      <c r="R1517" s="118">
        <v>1.5750695051983328</v>
      </c>
      <c r="S1517" s="118">
        <v>0.96782298819082146</v>
      </c>
      <c r="T1517" s="118">
        <v>0.85606796097180349</v>
      </c>
      <c r="U1517" s="118">
        <v>1.5534613394415948</v>
      </c>
      <c r="V1517" s="118">
        <v>2.0385355486443344</v>
      </c>
      <c r="W1517" s="40">
        <v>2.1845246599969914</v>
      </c>
    </row>
    <row r="1518" spans="1:23" ht="19">
      <c r="A1518" s="85">
        <v>516</v>
      </c>
      <c r="B1518" s="118">
        <v>0.10493513906423302</v>
      </c>
      <c r="C1518" s="118">
        <v>0.78624458263137376</v>
      </c>
      <c r="D1518" s="118">
        <v>0.42659178208466453</v>
      </c>
      <c r="E1518" s="118">
        <v>0.81090781051944427</v>
      </c>
      <c r="F1518" s="118">
        <v>3.7228854396579303E-2</v>
      </c>
      <c r="G1518" s="118">
        <v>0.58478547162271211</v>
      </c>
      <c r="H1518" s="118">
        <v>0.44657484191516517</v>
      </c>
      <c r="I1518" s="118">
        <v>0.50917144237210055</v>
      </c>
      <c r="J1518" s="118">
        <v>0.3225488186480332</v>
      </c>
      <c r="K1518" s="48">
        <v>6.1944859594740942E-2</v>
      </c>
      <c r="M1518" s="41">
        <v>516</v>
      </c>
      <c r="N1518" s="118" cm="1">
        <f t="array" ref="N1518:W1518">(TRANSPOSE(MMULT(幕後結果!$AB$37:$AK$46, TRANSPOSE(N517:W517))))</f>
        <v>7.2358140841630281E-2</v>
      </c>
      <c r="O1518" s="118">
        <v>0.41372970381878865</v>
      </c>
      <c r="P1518" s="118">
        <v>7.111909013736592E-2</v>
      </c>
      <c r="Q1518" s="118">
        <v>0.46263681746891755</v>
      </c>
      <c r="R1518" s="118">
        <v>-0.62067223229301161</v>
      </c>
      <c r="S1518" s="118">
        <v>0.9079292758955948</v>
      </c>
      <c r="T1518" s="118">
        <v>-0.15308415657475183</v>
      </c>
      <c r="U1518" s="118">
        <v>-0.6355934538539868</v>
      </c>
      <c r="V1518" s="118">
        <v>2.1701477904926816</v>
      </c>
      <c r="W1518" s="40">
        <v>-0.40448060135309827</v>
      </c>
    </row>
    <row r="1519" spans="1:23" ht="19">
      <c r="A1519" s="85">
        <v>517</v>
      </c>
      <c r="B1519" s="118">
        <v>0.89212911771156178</v>
      </c>
      <c r="C1519" s="118">
        <v>8.957554406993351E-2</v>
      </c>
      <c r="D1519" s="118">
        <v>0.61090430978409382</v>
      </c>
      <c r="E1519" s="118">
        <v>0.7730141912970061</v>
      </c>
      <c r="F1519" s="118">
        <v>0.48373347904818353</v>
      </c>
      <c r="G1519" s="118">
        <v>5.9009896968842401E-3</v>
      </c>
      <c r="H1519" s="118">
        <v>0.91317497569408301</v>
      </c>
      <c r="I1519" s="118">
        <v>9.9283493588966598E-2</v>
      </c>
      <c r="J1519" s="118">
        <v>0.28105808842245317</v>
      </c>
      <c r="K1519" s="48">
        <v>0.87007066031571978</v>
      </c>
      <c r="M1519" s="41">
        <v>517</v>
      </c>
      <c r="N1519" s="118" cm="1">
        <f t="array" ref="N1519:W1519">(TRANSPOSE(MMULT(幕後結果!$AB$37:$AK$46, TRANSPOSE(N518:W518))))</f>
        <v>1.0717932523879328</v>
      </c>
      <c r="O1519" s="118">
        <v>0.17831953381425703</v>
      </c>
      <c r="P1519" s="118">
        <v>1.0724370459229828</v>
      </c>
      <c r="Q1519" s="118">
        <v>-0.24184271853901118</v>
      </c>
      <c r="R1519" s="118">
        <v>1.3632589702433844</v>
      </c>
      <c r="S1519" s="118">
        <v>0.7765353935127528</v>
      </c>
      <c r="T1519" s="118">
        <v>1.0681101717095434</v>
      </c>
      <c r="U1519" s="118">
        <v>0.40737620414661818</v>
      </c>
      <c r="V1519" s="118">
        <v>-0.13312344989511427</v>
      </c>
      <c r="W1519" s="40">
        <v>0.56360778157699754</v>
      </c>
    </row>
    <row r="1520" spans="1:23" ht="19">
      <c r="A1520" s="85">
        <v>518</v>
      </c>
      <c r="B1520" s="118">
        <v>0.70792697570327179</v>
      </c>
      <c r="C1520" s="118">
        <v>0.78919548536793571</v>
      </c>
      <c r="D1520" s="118">
        <v>0.11357982795577315</v>
      </c>
      <c r="E1520" s="118">
        <v>0.21047048958857761</v>
      </c>
      <c r="F1520" s="118">
        <v>0.39283950048726579</v>
      </c>
      <c r="G1520" s="118">
        <v>0.50906438759641848</v>
      </c>
      <c r="H1520" s="118">
        <v>0.39533676269043361</v>
      </c>
      <c r="I1520" s="118">
        <v>0.82713311119785105</v>
      </c>
      <c r="J1520" s="118">
        <v>7.3931952225256836E-2</v>
      </c>
      <c r="K1520" s="48">
        <v>2.0483940728494687E-2</v>
      </c>
      <c r="M1520" s="41">
        <v>518</v>
      </c>
      <c r="N1520" s="118" cm="1">
        <f t="array" ref="N1520:W1520">(TRANSPOSE(MMULT(幕後結果!$AB$37:$AK$46, TRANSPOSE(N519:W519))))</f>
        <v>0.28716603464958912</v>
      </c>
      <c r="O1520" s="118">
        <v>1.3419515857908031</v>
      </c>
      <c r="P1520" s="118">
        <v>-2.1901580155459563</v>
      </c>
      <c r="Q1520" s="118">
        <v>-0.6344842422680822</v>
      </c>
      <c r="R1520" s="118">
        <v>0.19381828841848275</v>
      </c>
      <c r="S1520" s="118">
        <v>-0.21616222883638114</v>
      </c>
      <c r="T1520" s="118">
        <v>0.62135357046715478</v>
      </c>
      <c r="U1520" s="118">
        <v>0.18413967871572293</v>
      </c>
      <c r="V1520" s="118">
        <v>2.0570539567307602</v>
      </c>
      <c r="W1520" s="40">
        <v>-7.9437215541607653E-2</v>
      </c>
    </row>
    <row r="1521" spans="1:23" ht="19">
      <c r="A1521" s="85">
        <v>519</v>
      </c>
      <c r="B1521" s="118">
        <v>0.59594070139687871</v>
      </c>
      <c r="C1521" s="118">
        <v>0.51391480755923613</v>
      </c>
      <c r="D1521" s="118">
        <v>0.61567235805106324</v>
      </c>
      <c r="E1521" s="118">
        <v>0.10278917653336794</v>
      </c>
      <c r="F1521" s="118">
        <v>0.2802885091114351</v>
      </c>
      <c r="G1521" s="118">
        <v>0.63948929801088505</v>
      </c>
      <c r="H1521" s="118">
        <v>0.41336785778839835</v>
      </c>
      <c r="I1521" s="118">
        <v>0.65761429814813144</v>
      </c>
      <c r="J1521" s="118">
        <v>0.60010640618241018</v>
      </c>
      <c r="K1521" s="48">
        <v>0.42545338476697458</v>
      </c>
      <c r="M1521" s="41">
        <v>519</v>
      </c>
      <c r="N1521" s="118" cm="1">
        <f t="array" ref="N1521:W1521">(TRANSPOSE(MMULT(幕後結果!$AB$37:$AK$46, TRANSPOSE(N520:W520))))</f>
        <v>0.57940549584123724</v>
      </c>
      <c r="O1521" s="118">
        <v>1.7548984535327827</v>
      </c>
      <c r="P1521" s="118">
        <v>7.2273175600240935E-2</v>
      </c>
      <c r="Q1521" s="118">
        <v>1.1574334482815829</v>
      </c>
      <c r="R1521" s="118">
        <v>-0.11570052401420378</v>
      </c>
      <c r="S1521" s="118">
        <v>2.6193767160687673</v>
      </c>
      <c r="T1521" s="118">
        <v>0.12246963532378408</v>
      </c>
      <c r="U1521" s="118">
        <v>0.22726892437796412</v>
      </c>
      <c r="V1521" s="118">
        <v>0.50308024040243882</v>
      </c>
      <c r="W1521" s="40">
        <v>0.83846141755013526</v>
      </c>
    </row>
    <row r="1522" spans="1:23" ht="19">
      <c r="A1522" s="85">
        <v>520</v>
      </c>
      <c r="B1522" s="118">
        <v>0.31120498552768838</v>
      </c>
      <c r="C1522" s="118">
        <v>0.70722544288375611</v>
      </c>
      <c r="D1522" s="118">
        <v>0.58635836154728782</v>
      </c>
      <c r="E1522" s="118">
        <v>0.28705154067384764</v>
      </c>
      <c r="F1522" s="118">
        <v>2.504730623684881E-2</v>
      </c>
      <c r="G1522" s="118">
        <v>0.84888789669114395</v>
      </c>
      <c r="H1522" s="118">
        <v>0.38169912461024103</v>
      </c>
      <c r="I1522" s="118">
        <v>0.44943844071252004</v>
      </c>
      <c r="J1522" s="118">
        <v>0.98056160177432372</v>
      </c>
      <c r="K1522" s="48">
        <v>0.97022744475228961</v>
      </c>
      <c r="M1522" s="41">
        <v>520</v>
      </c>
      <c r="N1522" s="118" cm="1">
        <f t="array" ref="N1522:W1522">(TRANSPOSE(MMULT(幕後結果!$AB$37:$AK$46, TRANSPOSE(N521:W521))))</f>
        <v>0.29670958583410356</v>
      </c>
      <c r="O1522" s="118">
        <v>-1.5521073433251185</v>
      </c>
      <c r="P1522" s="118">
        <v>0.68528652398666212</v>
      </c>
      <c r="Q1522" s="118">
        <v>-0.7174860673536021</v>
      </c>
      <c r="R1522" s="118">
        <v>-1.9621022120785887</v>
      </c>
      <c r="S1522" s="118">
        <v>-2.5749927811672069</v>
      </c>
      <c r="T1522" s="118">
        <v>0.3960202741190762</v>
      </c>
      <c r="U1522" s="118">
        <v>0.53469002333828963</v>
      </c>
      <c r="V1522" s="118">
        <v>1.0440577279783585</v>
      </c>
      <c r="W1522" s="40">
        <v>-0.77342717702450314</v>
      </c>
    </row>
    <row r="1523" spans="1:23" ht="19">
      <c r="A1523" s="85">
        <v>521</v>
      </c>
      <c r="B1523" s="118">
        <v>0.9920292907124455</v>
      </c>
      <c r="C1523" s="118">
        <v>0.84928340601133745</v>
      </c>
      <c r="D1523" s="118">
        <v>7.2016361664813733E-2</v>
      </c>
      <c r="E1523" s="118">
        <v>0.30261970195568777</v>
      </c>
      <c r="F1523" s="118">
        <v>0.73525040187636304</v>
      </c>
      <c r="G1523" s="118">
        <v>0.67977980583710984</v>
      </c>
      <c r="H1523" s="118">
        <v>0.80704977970855007</v>
      </c>
      <c r="I1523" s="118">
        <v>0.39051045328557055</v>
      </c>
      <c r="J1523" s="118">
        <v>0.9630835135774467</v>
      </c>
      <c r="K1523" s="48">
        <v>0.61739772012315952</v>
      </c>
      <c r="M1523" s="41">
        <v>521</v>
      </c>
      <c r="N1523" s="118" cm="1">
        <f t="array" ref="N1523:W1523">(TRANSPOSE(MMULT(幕後結果!$AB$37:$AK$46, TRANSPOSE(N522:W522))))</f>
        <v>0.84021745540943149</v>
      </c>
      <c r="O1523" s="118">
        <v>1.2922097295575821</v>
      </c>
      <c r="P1523" s="118">
        <v>0.30679775966713946</v>
      </c>
      <c r="Q1523" s="118">
        <v>0.85279023185292835</v>
      </c>
      <c r="R1523" s="118">
        <v>-0.8449417934164164</v>
      </c>
      <c r="S1523" s="118">
        <v>-0.13880412414273013</v>
      </c>
      <c r="T1523" s="118">
        <v>-1.987010341343848</v>
      </c>
      <c r="U1523" s="118">
        <v>-0.51901086139745178</v>
      </c>
      <c r="V1523" s="118">
        <v>0.38032364447420913</v>
      </c>
      <c r="W1523" s="40">
        <v>-0.16273733518574368</v>
      </c>
    </row>
    <row r="1524" spans="1:23" ht="19">
      <c r="A1524" s="85">
        <v>522</v>
      </c>
      <c r="B1524" s="118">
        <v>0.92437583826111469</v>
      </c>
      <c r="C1524" s="118">
        <v>0.35271047497186814</v>
      </c>
      <c r="D1524" s="118">
        <v>3.2845183126957833E-2</v>
      </c>
      <c r="E1524" s="118">
        <v>0.97268548493737939</v>
      </c>
      <c r="F1524" s="118">
        <v>0.99426948000814175</v>
      </c>
      <c r="G1524" s="118">
        <v>0.6435304340931558</v>
      </c>
      <c r="H1524" s="118">
        <v>0.13285663352638699</v>
      </c>
      <c r="I1524" s="118">
        <v>0.83545388332888426</v>
      </c>
      <c r="J1524" s="118">
        <v>0.96508589706977621</v>
      </c>
      <c r="K1524" s="48">
        <v>0.26231004077217368</v>
      </c>
      <c r="M1524" s="41">
        <v>522</v>
      </c>
      <c r="N1524" s="118" cm="1">
        <f t="array" ref="N1524:W1524">(TRANSPOSE(MMULT(幕後結果!$AB$37:$AK$46, TRANSPOSE(N523:W523))))</f>
        <v>-1.3165670377362193</v>
      </c>
      <c r="O1524" s="118">
        <v>-0.90045567424680939</v>
      </c>
      <c r="P1524" s="118">
        <v>-0.28278796934668426</v>
      </c>
      <c r="Q1524" s="118">
        <v>0.45720075256057069</v>
      </c>
      <c r="R1524" s="118">
        <v>0.72643146182010687</v>
      </c>
      <c r="S1524" s="118">
        <v>-0.89353428722036776</v>
      </c>
      <c r="T1524" s="118">
        <v>-1.3624193856377522</v>
      </c>
      <c r="U1524" s="118">
        <v>-1.1203938380306335</v>
      </c>
      <c r="V1524" s="118">
        <v>-0.90951255704975364</v>
      </c>
      <c r="W1524" s="40">
        <v>-0.44927703654626222</v>
      </c>
    </row>
    <row r="1525" spans="1:23" ht="19">
      <c r="A1525" s="85">
        <v>523</v>
      </c>
      <c r="B1525" s="118">
        <v>0.18934047014320554</v>
      </c>
      <c r="C1525" s="118">
        <v>6.9494811134255041E-2</v>
      </c>
      <c r="D1525" s="118">
        <v>0.68772048894524063</v>
      </c>
      <c r="E1525" s="118">
        <v>0.73468331526910324</v>
      </c>
      <c r="F1525" s="118">
        <v>0.86387952239412669</v>
      </c>
      <c r="G1525" s="118">
        <v>0.71500347717974289</v>
      </c>
      <c r="H1525" s="118">
        <v>0.33101380390744373</v>
      </c>
      <c r="I1525" s="118">
        <v>0.79908498658290172</v>
      </c>
      <c r="J1525" s="118">
        <v>0.76418941191088141</v>
      </c>
      <c r="K1525" s="48">
        <v>5.6815564171799338E-3</v>
      </c>
      <c r="M1525" s="41">
        <v>523</v>
      </c>
      <c r="N1525" s="118" cm="1">
        <f t="array" ref="N1525:W1525">(TRANSPOSE(MMULT(幕後結果!$AB$37:$AK$46, TRANSPOSE(N524:W524))))</f>
        <v>-1.2632653479438614</v>
      </c>
      <c r="O1525" s="118">
        <v>-1.1346260529122369</v>
      </c>
      <c r="P1525" s="118">
        <v>-1.5937354206025349</v>
      </c>
      <c r="Q1525" s="118">
        <v>-0.26849223066747896</v>
      </c>
      <c r="R1525" s="118">
        <v>1.0644722177981867</v>
      </c>
      <c r="S1525" s="118">
        <v>-0.80522450104443766</v>
      </c>
      <c r="T1525" s="118">
        <v>-8.333451877932109E-2</v>
      </c>
      <c r="U1525" s="118">
        <v>-1.1348325148193146</v>
      </c>
      <c r="V1525" s="118">
        <v>-0.27455888733655798</v>
      </c>
      <c r="W1525" s="40">
        <v>-3.6338664337999149E-2</v>
      </c>
    </row>
    <row r="1526" spans="1:23" ht="19">
      <c r="A1526" s="85">
        <v>524</v>
      </c>
      <c r="B1526" s="118">
        <v>0.24457090505097812</v>
      </c>
      <c r="C1526" s="118">
        <v>0.13953594221657162</v>
      </c>
      <c r="D1526" s="118">
        <v>0.96537027599795588</v>
      </c>
      <c r="E1526" s="118">
        <v>0.11713697080775587</v>
      </c>
      <c r="F1526" s="118">
        <v>0.40041362121376278</v>
      </c>
      <c r="G1526" s="118">
        <v>0.89269410109156211</v>
      </c>
      <c r="H1526" s="118">
        <v>0.21790796815067504</v>
      </c>
      <c r="I1526" s="118">
        <v>0.2516618250163789</v>
      </c>
      <c r="J1526" s="118">
        <v>0.62713416596495941</v>
      </c>
      <c r="K1526" s="48">
        <v>0.77050026235689195</v>
      </c>
      <c r="M1526" s="41">
        <v>524</v>
      </c>
      <c r="N1526" s="118" cm="1">
        <f t="array" ref="N1526:W1526">(TRANSPOSE(MMULT(幕後結果!$AB$37:$AK$46, TRANSPOSE(N525:W525))))</f>
        <v>1.3103695879941568</v>
      </c>
      <c r="O1526" s="118">
        <v>-0.39480486279752725</v>
      </c>
      <c r="P1526" s="118">
        <v>1.113130374933933</v>
      </c>
      <c r="Q1526" s="118">
        <v>-0.78673585006764546</v>
      </c>
      <c r="R1526" s="118">
        <v>2.8496110784146489E-2</v>
      </c>
      <c r="S1526" s="118">
        <v>-7.5461474058302086E-2</v>
      </c>
      <c r="T1526" s="118">
        <v>-1.684149066995047</v>
      </c>
      <c r="U1526" s="118">
        <v>0.61859413433157462</v>
      </c>
      <c r="V1526" s="118">
        <v>-0.38076559372805391</v>
      </c>
      <c r="W1526" s="40">
        <v>-0.50935883838476825</v>
      </c>
    </row>
    <row r="1527" spans="1:23" ht="19">
      <c r="A1527" s="85">
        <v>525</v>
      </c>
      <c r="B1527" s="118">
        <v>0.776981697069415</v>
      </c>
      <c r="C1527" s="118">
        <v>0.57661057292334394</v>
      </c>
      <c r="D1527" s="118">
        <v>0.32354337824924295</v>
      </c>
      <c r="E1527" s="118">
        <v>8.8793048550518394E-2</v>
      </c>
      <c r="F1527" s="118">
        <v>0.89953029300502862</v>
      </c>
      <c r="G1527" s="118">
        <v>3.5077618223514628E-2</v>
      </c>
      <c r="H1527" s="118">
        <v>0.24986519805398033</v>
      </c>
      <c r="I1527" s="118">
        <v>0.70101444902122045</v>
      </c>
      <c r="J1527" s="118">
        <v>0.36080714730047814</v>
      </c>
      <c r="K1527" s="48">
        <v>0.8447920699901017</v>
      </c>
      <c r="M1527" s="41">
        <v>525</v>
      </c>
      <c r="N1527" s="118" cm="1">
        <f t="array" ref="N1527:W1527">(TRANSPOSE(MMULT(幕後結果!$AB$37:$AK$46, TRANSPOSE(N526:W526))))</f>
        <v>-0.28382597764572753</v>
      </c>
      <c r="O1527" s="118">
        <v>0.96374057426433912</v>
      </c>
      <c r="P1527" s="118">
        <v>0.70594259375589596</v>
      </c>
      <c r="Q1527" s="118">
        <v>-1.3231798383568356</v>
      </c>
      <c r="R1527" s="118">
        <v>1.0198829958445352</v>
      </c>
      <c r="S1527" s="118">
        <v>-0.60535627408714532</v>
      </c>
      <c r="T1527" s="118">
        <v>1.0838936562576429</v>
      </c>
      <c r="U1527" s="118">
        <v>-0.76882112328986951</v>
      </c>
      <c r="V1527" s="118">
        <v>-0.25707789730244146</v>
      </c>
      <c r="W1527" s="40">
        <v>-0.53588649521806131</v>
      </c>
    </row>
    <row r="1528" spans="1:23" ht="19">
      <c r="A1528" s="85">
        <v>526</v>
      </c>
      <c r="B1528" s="118">
        <v>0.10853135646248613</v>
      </c>
      <c r="C1528" s="118">
        <v>0.11453796394783167</v>
      </c>
      <c r="D1528" s="118">
        <v>0.6548174794179058</v>
      </c>
      <c r="E1528" s="118">
        <v>0.62782083654304488</v>
      </c>
      <c r="F1528" s="118">
        <v>0.57922458348093242</v>
      </c>
      <c r="G1528" s="118">
        <v>0.18376400327802678</v>
      </c>
      <c r="H1528" s="118">
        <v>0.21645860877683565</v>
      </c>
      <c r="I1528" s="118">
        <v>0.45408570543369575</v>
      </c>
      <c r="J1528" s="118">
        <v>0.68168770765600706</v>
      </c>
      <c r="K1528" s="48">
        <v>0.31649637392631003</v>
      </c>
      <c r="M1528" s="41">
        <v>526</v>
      </c>
      <c r="N1528" s="118" cm="1">
        <f t="array" ref="N1528:W1528">(TRANSPOSE(MMULT(幕後結果!$AB$37:$AK$46, TRANSPOSE(N527:W527))))</f>
        <v>-1.7112608625014467</v>
      </c>
      <c r="O1528" s="118">
        <v>-0.80540896237100046</v>
      </c>
      <c r="P1528" s="118">
        <v>-0.57248207504721171</v>
      </c>
      <c r="Q1528" s="118">
        <v>-0.68434490406034276</v>
      </c>
      <c r="R1528" s="118">
        <v>5.8154449758678894E-3</v>
      </c>
      <c r="S1528" s="118">
        <v>0.15303989308657551</v>
      </c>
      <c r="T1528" s="118">
        <v>-1.3553901520356979</v>
      </c>
      <c r="U1528" s="118">
        <v>-0.82951257977310455</v>
      </c>
      <c r="V1528" s="118">
        <v>-0.7880980210585149</v>
      </c>
      <c r="W1528" s="40">
        <v>1.1361178179466951</v>
      </c>
    </row>
    <row r="1529" spans="1:23" ht="19">
      <c r="A1529" s="85">
        <v>527</v>
      </c>
      <c r="B1529" s="118">
        <v>0.4123406736653048</v>
      </c>
      <c r="C1529" s="118">
        <v>0.35504933054339949</v>
      </c>
      <c r="D1529" s="118">
        <v>0.62166997729125195</v>
      </c>
      <c r="E1529" s="118">
        <v>0.12662425616166573</v>
      </c>
      <c r="F1529" s="118">
        <v>0.42771682529198829</v>
      </c>
      <c r="G1529" s="118">
        <v>0.25653938726545622</v>
      </c>
      <c r="H1529" s="118">
        <v>0.2477132142836358</v>
      </c>
      <c r="I1529" s="118">
        <v>0.38360721747050452</v>
      </c>
      <c r="J1529" s="118">
        <v>0.48699145649782527</v>
      </c>
      <c r="K1529" s="48">
        <v>0.39081409438814818</v>
      </c>
      <c r="M1529" s="41">
        <v>527</v>
      </c>
      <c r="N1529" s="118" cm="1">
        <f t="array" ref="N1529:W1529">(TRANSPOSE(MMULT(幕後結果!$AB$37:$AK$46, TRANSPOSE(N528:W528))))</f>
        <v>9.7366677716284322E-3</v>
      </c>
      <c r="O1529" s="118">
        <v>-0.11074298253002209</v>
      </c>
      <c r="P1529" s="118">
        <v>-1.0840855910924307</v>
      </c>
      <c r="Q1529" s="118">
        <v>-1.8058816482968401</v>
      </c>
      <c r="R1529" s="118">
        <v>0.17889087817725885</v>
      </c>
      <c r="S1529" s="118">
        <v>-7.4749027508804189E-2</v>
      </c>
      <c r="T1529" s="118">
        <v>-0.10698829588964842</v>
      </c>
      <c r="U1529" s="118">
        <v>-0.22485762159139408</v>
      </c>
      <c r="V1529" s="118">
        <v>0.10525450743537818</v>
      </c>
      <c r="W1529" s="40">
        <v>-0.24163793592320076</v>
      </c>
    </row>
    <row r="1530" spans="1:23" ht="19">
      <c r="A1530" s="85">
        <v>528</v>
      </c>
      <c r="B1530" s="118">
        <v>0.73339229494386671</v>
      </c>
      <c r="C1530" s="118">
        <v>0.47864818440672452</v>
      </c>
      <c r="D1530" s="118">
        <v>0.60726536860488278</v>
      </c>
      <c r="E1530" s="118">
        <v>0.36414365895935852</v>
      </c>
      <c r="F1530" s="118">
        <v>0.71301634419514626</v>
      </c>
      <c r="G1530" s="118">
        <v>0.55482702535461215</v>
      </c>
      <c r="H1530" s="118">
        <v>0.53354698537159528</v>
      </c>
      <c r="I1530" s="118">
        <v>0.78439954636177056</v>
      </c>
      <c r="J1530" s="118">
        <v>0.773739013499956</v>
      </c>
      <c r="K1530" s="48">
        <v>0.54810006885279239</v>
      </c>
      <c r="M1530" s="41">
        <v>528</v>
      </c>
      <c r="N1530" s="118" cm="1">
        <f t="array" ref="N1530:W1530">(TRANSPOSE(MMULT(幕後結果!$AB$37:$AK$46, TRANSPOSE(N529:W529))))</f>
        <v>-0.23967828319491155</v>
      </c>
      <c r="O1530" s="118">
        <v>-0.34804340692550628</v>
      </c>
      <c r="P1530" s="118">
        <v>-0.7618411502258815</v>
      </c>
      <c r="Q1530" s="118">
        <v>-0.2836877588235831</v>
      </c>
      <c r="R1530" s="118">
        <v>0.56450054806781502</v>
      </c>
      <c r="S1530" s="118">
        <v>-0.87381731787618133</v>
      </c>
      <c r="T1530" s="118">
        <v>-0.82939523510904078</v>
      </c>
      <c r="U1530" s="118">
        <v>0.83553791531989219</v>
      </c>
      <c r="V1530" s="118">
        <v>0.10826185697736967</v>
      </c>
      <c r="W1530" s="40">
        <v>-1.20681471227188</v>
      </c>
    </row>
    <row r="1531" spans="1:23" ht="19">
      <c r="A1531" s="85">
        <v>529</v>
      </c>
      <c r="B1531" s="118">
        <v>0.59885777865084111</v>
      </c>
      <c r="C1531" s="118">
        <v>0.8152052887422554</v>
      </c>
      <c r="D1531" s="118">
        <v>0.52255544372066565</v>
      </c>
      <c r="E1531" s="118">
        <v>0.77658931907580153</v>
      </c>
      <c r="F1531" s="118">
        <v>3.8707158879352388E-2</v>
      </c>
      <c r="G1531" s="118">
        <v>0.53055310411844947</v>
      </c>
      <c r="H1531" s="118">
        <v>0.37983739213845347</v>
      </c>
      <c r="I1531" s="118">
        <v>0.15731769022382913</v>
      </c>
      <c r="J1531" s="118">
        <v>0.11290707738014683</v>
      </c>
      <c r="K1531" s="48">
        <v>0.20587158047567655</v>
      </c>
      <c r="M1531" s="41">
        <v>529</v>
      </c>
      <c r="N1531" s="118" cm="1">
        <f t="array" ref="N1531:W1531">(TRANSPOSE(MMULT(幕後結果!$AB$37:$AK$46, TRANSPOSE(N530:W530))))</f>
        <v>0.21838227154734108</v>
      </c>
      <c r="O1531" s="118">
        <v>-0.27332445821155837</v>
      </c>
      <c r="P1531" s="118">
        <v>0.47614377123578833</v>
      </c>
      <c r="Q1531" s="118">
        <v>-3.877354626885153E-2</v>
      </c>
      <c r="R1531" s="118">
        <v>-0.42351641559633568</v>
      </c>
      <c r="S1531" s="118">
        <v>-0.28596421677267803</v>
      </c>
      <c r="T1531" s="118">
        <v>0.77611127748924413</v>
      </c>
      <c r="U1531" s="118">
        <v>0.98577145127288968</v>
      </c>
      <c r="V1531" s="118">
        <v>0.99388825175367124</v>
      </c>
      <c r="W1531" s="40">
        <v>0.10592762486351015</v>
      </c>
    </row>
    <row r="1532" spans="1:23" ht="19">
      <c r="A1532" s="85">
        <v>530</v>
      </c>
      <c r="B1532" s="118">
        <v>0.64884424657815432</v>
      </c>
      <c r="C1532" s="118">
        <v>0.93437426367326015</v>
      </c>
      <c r="D1532" s="118">
        <v>0.40421255316481375</v>
      </c>
      <c r="E1532" s="118">
        <v>0.12224821355931415</v>
      </c>
      <c r="F1532" s="118">
        <v>0.87398670593633843</v>
      </c>
      <c r="G1532" s="118">
        <v>0.55142688501430293</v>
      </c>
      <c r="H1532" s="118">
        <v>4.073774953769016E-2</v>
      </c>
      <c r="I1532" s="118">
        <v>0.58637235653916275</v>
      </c>
      <c r="J1532" s="118">
        <v>0.34707194441641165</v>
      </c>
      <c r="K1532" s="48">
        <v>0.61644319461768826</v>
      </c>
      <c r="M1532" s="41">
        <v>530</v>
      </c>
      <c r="N1532" s="118" cm="1">
        <f t="array" ref="N1532:W1532">(TRANSPOSE(MMULT(幕後結果!$AB$37:$AK$46, TRANSPOSE(N531:W531))))</f>
        <v>-1.3576906790489105</v>
      </c>
      <c r="O1532" s="118">
        <v>1.7442488765597179</v>
      </c>
      <c r="P1532" s="118">
        <v>-2.2536271163467472</v>
      </c>
      <c r="Q1532" s="118">
        <v>-1.1455307709325653</v>
      </c>
      <c r="R1532" s="118">
        <v>0.58934015243228277</v>
      </c>
      <c r="S1532" s="118">
        <v>-0.6681777936579123</v>
      </c>
      <c r="T1532" s="118">
        <v>-0.3521413854424188</v>
      </c>
      <c r="U1532" s="118">
        <v>-1.3329403649854128</v>
      </c>
      <c r="V1532" s="118">
        <v>0.3175557947447295</v>
      </c>
      <c r="W1532" s="40">
        <v>-4.0256353753907542E-2</v>
      </c>
    </row>
    <row r="1533" spans="1:23" ht="19">
      <c r="A1533" s="85">
        <v>531</v>
      </c>
      <c r="B1533" s="118">
        <v>0.99613592621429392</v>
      </c>
      <c r="C1533" s="118">
        <v>0.51188543357389116</v>
      </c>
      <c r="D1533" s="118">
        <v>0.84919342691243282</v>
      </c>
      <c r="E1533" s="118">
        <v>0.16851451482625701</v>
      </c>
      <c r="F1533" s="118">
        <v>0.28049037658441622</v>
      </c>
      <c r="G1533" s="118">
        <v>0.26850499166543607</v>
      </c>
      <c r="H1533" s="118">
        <v>0.75871458758351773</v>
      </c>
      <c r="I1533" s="118">
        <v>0.47770962206436796</v>
      </c>
      <c r="J1533" s="118">
        <v>0.67485832576077653</v>
      </c>
      <c r="K1533" s="48">
        <v>0.27876174759572137</v>
      </c>
      <c r="M1533" s="41">
        <v>531</v>
      </c>
      <c r="N1533" s="118" cm="1">
        <f t="array" ref="N1533:W1533">(TRANSPOSE(MMULT(幕後結果!$AB$37:$AK$46, TRANSPOSE(N532:W532))))</f>
        <v>-0.90257425686020476</v>
      </c>
      <c r="O1533" s="118">
        <v>-1.1900015083136823</v>
      </c>
      <c r="P1533" s="118">
        <v>-0.31466777253741429</v>
      </c>
      <c r="Q1533" s="118">
        <v>-1.5182484169261365</v>
      </c>
      <c r="R1533" s="118">
        <v>1.0537525460610198</v>
      </c>
      <c r="S1533" s="118">
        <v>-1.1056202608618209</v>
      </c>
      <c r="T1533" s="118">
        <v>-0.94034916555066905</v>
      </c>
      <c r="U1533" s="118">
        <v>-0.91522876092693251</v>
      </c>
      <c r="V1533" s="118">
        <v>-0.67705864343784827</v>
      </c>
      <c r="W1533" s="40">
        <v>-0.42924807363206663</v>
      </c>
    </row>
    <row r="1534" spans="1:23" ht="19">
      <c r="A1534" s="85">
        <v>532</v>
      </c>
      <c r="B1534" s="118">
        <v>4.2744983888370669E-2</v>
      </c>
      <c r="C1534" s="118">
        <v>0.63362730715314997</v>
      </c>
      <c r="D1534" s="118">
        <v>9.1997594480686118E-3</v>
      </c>
      <c r="E1534" s="118">
        <v>0.33335793469845143</v>
      </c>
      <c r="F1534" s="118">
        <v>0.88813933558450309</v>
      </c>
      <c r="G1534" s="118">
        <v>0.11633833826855144</v>
      </c>
      <c r="H1534" s="118">
        <v>0.35348407975806651</v>
      </c>
      <c r="I1534" s="118">
        <v>0.95614364742634939</v>
      </c>
      <c r="J1534" s="118">
        <v>0.85124306292898422</v>
      </c>
      <c r="K1534" s="48">
        <v>0.38628588226208627</v>
      </c>
      <c r="M1534" s="41">
        <v>532</v>
      </c>
      <c r="N1534" s="118" cm="1">
        <f t="array" ref="N1534:W1534">(TRANSPOSE(MMULT(幕後結果!$AB$37:$AK$46, TRANSPOSE(N533:W533))))</f>
        <v>0.45155027988988061</v>
      </c>
      <c r="O1534" s="118">
        <v>0.10782488440305427</v>
      </c>
      <c r="P1534" s="118">
        <v>-1.5684637272178137</v>
      </c>
      <c r="Q1534" s="118">
        <v>-1.3360344713381089</v>
      </c>
      <c r="R1534" s="118">
        <v>-1.913499809998602</v>
      </c>
      <c r="S1534" s="118">
        <v>0.26725290299633275</v>
      </c>
      <c r="T1534" s="118">
        <v>-1.7883723703845811</v>
      </c>
      <c r="U1534" s="118">
        <v>1.2229958975174617E-2</v>
      </c>
      <c r="V1534" s="118">
        <v>-0.33020532258690494</v>
      </c>
      <c r="W1534" s="40">
        <v>-0.86704128321383234</v>
      </c>
    </row>
    <row r="1535" spans="1:23" ht="19">
      <c r="A1535" s="85">
        <v>533</v>
      </c>
      <c r="B1535" s="118">
        <v>0.83980765429775572</v>
      </c>
      <c r="C1535" s="118">
        <v>0.28691859148529786</v>
      </c>
      <c r="D1535" s="118">
        <v>0.89402814689165044</v>
      </c>
      <c r="E1535" s="118">
        <v>0.37668591031811083</v>
      </c>
      <c r="F1535" s="118">
        <v>0.20449126988186306</v>
      </c>
      <c r="G1535" s="118">
        <v>0.43457824547891621</v>
      </c>
      <c r="H1535" s="118">
        <v>0.39063378725125109</v>
      </c>
      <c r="I1535" s="118">
        <v>0.33912150677106911</v>
      </c>
      <c r="J1535" s="118">
        <v>0.9217689265641078</v>
      </c>
      <c r="K1535" s="48">
        <v>4.8301935265128382E-2</v>
      </c>
      <c r="M1535" s="41">
        <v>533</v>
      </c>
      <c r="N1535" s="118" cm="1">
        <f t="array" ref="N1535:W1535">(TRANSPOSE(MMULT(幕後結果!$AB$37:$AK$46, TRANSPOSE(N534:W534))))</f>
        <v>-0.59650019761071471</v>
      </c>
      <c r="O1535" s="118">
        <v>0.97530897141784201</v>
      </c>
      <c r="P1535" s="118">
        <v>1.6288611571731948E-2</v>
      </c>
      <c r="Q1535" s="118">
        <v>-0.69001431499361832</v>
      </c>
      <c r="R1535" s="118">
        <v>-0.43644031025486568</v>
      </c>
      <c r="S1535" s="118">
        <v>-1.2920798922507699</v>
      </c>
      <c r="T1535" s="118">
        <v>-1.0270140921066386</v>
      </c>
      <c r="U1535" s="118">
        <v>0.25967772651551779</v>
      </c>
      <c r="V1535" s="118">
        <v>0.19299424254121245</v>
      </c>
      <c r="W1535" s="40">
        <v>-1.6330550973602367</v>
      </c>
    </row>
    <row r="1536" spans="1:23" ht="19">
      <c r="A1536" s="85">
        <v>534</v>
      </c>
      <c r="B1536" s="118">
        <v>0.55445658368277617</v>
      </c>
      <c r="C1536" s="118">
        <v>0.62169645139584806</v>
      </c>
      <c r="D1536" s="118">
        <v>0.21467892243443387</v>
      </c>
      <c r="E1536" s="118">
        <v>0.39162204820048352</v>
      </c>
      <c r="F1536" s="118">
        <v>5.7139960737913054E-3</v>
      </c>
      <c r="G1536" s="118">
        <v>0.71236989808636197</v>
      </c>
      <c r="H1536" s="118">
        <v>0.46274653843882652</v>
      </c>
      <c r="I1536" s="118">
        <v>0.37665803918390339</v>
      </c>
      <c r="J1536" s="118">
        <v>1.9046660239263602E-4</v>
      </c>
      <c r="K1536" s="48">
        <v>0.87031280800859778</v>
      </c>
      <c r="M1536" s="41">
        <v>534</v>
      </c>
      <c r="N1536" s="118" cm="1">
        <f t="array" ref="N1536:W1536">(TRANSPOSE(MMULT(幕後結果!$AB$37:$AK$46, TRANSPOSE(N535:W535))))</f>
        <v>-0.89091920273588832</v>
      </c>
      <c r="O1536" s="118">
        <v>1.3983859873057991</v>
      </c>
      <c r="P1536" s="118">
        <v>0.59576107300067904</v>
      </c>
      <c r="Q1536" s="118">
        <v>-0.52909109672359977</v>
      </c>
      <c r="R1536" s="118">
        <v>0.51903161808062004</v>
      </c>
      <c r="S1536" s="118">
        <v>-0.28475344441427181</v>
      </c>
      <c r="T1536" s="118">
        <v>-0.61322606196638063</v>
      </c>
      <c r="U1536" s="118">
        <v>0.46585532322184781</v>
      </c>
      <c r="V1536" s="118">
        <v>-0.92644761858984515</v>
      </c>
      <c r="W1536" s="40">
        <v>-0.61212273999913169</v>
      </c>
    </row>
    <row r="1537" spans="1:23" ht="19">
      <c r="A1537" s="85">
        <v>535</v>
      </c>
      <c r="B1537" s="118">
        <v>0.35986721546250222</v>
      </c>
      <c r="C1537" s="118">
        <v>0.99043434968359501</v>
      </c>
      <c r="D1537" s="118">
        <v>0.48277880310169197</v>
      </c>
      <c r="E1537" s="118">
        <v>0.28882013510895965</v>
      </c>
      <c r="F1537" s="118">
        <v>0.66361090714607873</v>
      </c>
      <c r="G1537" s="118">
        <v>0.33294319556473218</v>
      </c>
      <c r="H1537" s="118">
        <v>0.69222371614804956</v>
      </c>
      <c r="I1537" s="118">
        <v>9.3547944575602004E-2</v>
      </c>
      <c r="J1537" s="118">
        <v>7.8209986049701641E-2</v>
      </c>
      <c r="K1537" s="48">
        <v>0.93924804733796252</v>
      </c>
      <c r="M1537" s="41">
        <v>535</v>
      </c>
      <c r="N1537" s="118" cm="1">
        <f t="array" ref="N1537:W1537">(TRANSPOSE(MMULT(幕後結果!$AB$37:$AK$46, TRANSPOSE(N536:W536))))</f>
        <v>1.5755347664539274</v>
      </c>
      <c r="O1537" s="118">
        <v>0.34105134929450426</v>
      </c>
      <c r="P1537" s="118">
        <v>0.2080165988688194</v>
      </c>
      <c r="Q1537" s="118">
        <v>-0.67610917861197828</v>
      </c>
      <c r="R1537" s="118">
        <v>-1.0532542042733721</v>
      </c>
      <c r="S1537" s="118">
        <v>-0.21723439014684257</v>
      </c>
      <c r="T1537" s="118">
        <v>1.3804875942727171</v>
      </c>
      <c r="U1537" s="118">
        <v>0.74304344226549202</v>
      </c>
      <c r="V1537" s="118">
        <v>0.34294280583047193</v>
      </c>
      <c r="W1537" s="40">
        <v>0.67564741344590273</v>
      </c>
    </row>
    <row r="1538" spans="1:23" ht="19">
      <c r="A1538" s="85">
        <v>536</v>
      </c>
      <c r="B1538" s="118">
        <v>0.10059133408830778</v>
      </c>
      <c r="C1538" s="118">
        <v>0.28473779962361578</v>
      </c>
      <c r="D1538" s="118">
        <v>0.83112116557283877</v>
      </c>
      <c r="E1538" s="118">
        <v>0.94742756675934836</v>
      </c>
      <c r="F1538" s="118">
        <v>0.5176360281446033</v>
      </c>
      <c r="G1538" s="118">
        <v>0.25474617716732362</v>
      </c>
      <c r="H1538" s="118">
        <v>0.49448904307661956</v>
      </c>
      <c r="I1538" s="118">
        <v>0.15633896789238699</v>
      </c>
      <c r="J1538" s="118">
        <v>0.26577248772706796</v>
      </c>
      <c r="K1538" s="48">
        <v>0.34252530716084961</v>
      </c>
      <c r="M1538" s="41">
        <v>536</v>
      </c>
      <c r="N1538" s="118" cm="1">
        <f t="array" ref="N1538:W1538">(TRANSPOSE(MMULT(幕後結果!$AB$37:$AK$46, TRANSPOSE(N537:W537))))</f>
        <v>-2.0257509789456378</v>
      </c>
      <c r="O1538" s="118">
        <v>-0.58338797298596523</v>
      </c>
      <c r="P1538" s="118">
        <v>-0.31863867556515357</v>
      </c>
      <c r="Q1538" s="118">
        <v>-1.0851166602200975</v>
      </c>
      <c r="R1538" s="118">
        <v>0.29139340773609684</v>
      </c>
      <c r="S1538" s="118">
        <v>-1.0568868644788854</v>
      </c>
      <c r="T1538" s="118">
        <v>-1.3650834170442434</v>
      </c>
      <c r="U1538" s="118">
        <v>-1.337246707950865</v>
      </c>
      <c r="V1538" s="118">
        <v>-1.7175052430575759</v>
      </c>
      <c r="W1538" s="40">
        <v>-0.76025334853272786</v>
      </c>
    </row>
    <row r="1539" spans="1:23" ht="19">
      <c r="A1539" s="85">
        <v>537</v>
      </c>
      <c r="B1539" s="118">
        <v>0.22798638163686213</v>
      </c>
      <c r="C1539" s="118">
        <v>0.71066320366634383</v>
      </c>
      <c r="D1539" s="118">
        <v>0.14735584355394105</v>
      </c>
      <c r="E1539" s="118">
        <v>5.5011178746710243E-2</v>
      </c>
      <c r="F1539" s="118">
        <v>0.4162611023480427</v>
      </c>
      <c r="G1539" s="118">
        <v>0.33126081995566747</v>
      </c>
      <c r="H1539" s="118">
        <v>0.32759728305255553</v>
      </c>
      <c r="I1539" s="118">
        <v>0.83733440187836305</v>
      </c>
      <c r="J1539" s="118">
        <v>0.52131543818779313</v>
      </c>
      <c r="K1539" s="48">
        <v>0.79790976765749999</v>
      </c>
      <c r="M1539" s="41">
        <v>537</v>
      </c>
      <c r="N1539" s="118" cm="1">
        <f t="array" ref="N1539:W1539">(TRANSPOSE(MMULT(幕後結果!$AB$37:$AK$46, TRANSPOSE(N538:W538))))</f>
        <v>-1.9406664992713105</v>
      </c>
      <c r="O1539" s="118">
        <v>1.0971688650824207</v>
      </c>
      <c r="P1539" s="118">
        <v>-0.73726400896697442</v>
      </c>
      <c r="Q1539" s="118">
        <v>0.16990360610087757</v>
      </c>
      <c r="R1539" s="118">
        <v>1.6314873866049451</v>
      </c>
      <c r="S1539" s="118">
        <v>0.56225961365887489</v>
      </c>
      <c r="T1539" s="118">
        <v>-0.14944855701751025</v>
      </c>
      <c r="U1539" s="118">
        <v>-2.0625438489011207</v>
      </c>
      <c r="V1539" s="118">
        <v>-1.4310382123294378</v>
      </c>
      <c r="W1539" s="40">
        <v>-0.32857751209807018</v>
      </c>
    </row>
    <row r="1540" spans="1:23" ht="19">
      <c r="A1540" s="85">
        <v>538</v>
      </c>
      <c r="B1540" s="118">
        <v>0.36177404970793092</v>
      </c>
      <c r="C1540" s="118">
        <v>0.59239494058111508</v>
      </c>
      <c r="D1540" s="118">
        <v>0.71804591966174725</v>
      </c>
      <c r="E1540" s="118">
        <v>0.65411368424688487</v>
      </c>
      <c r="F1540" s="118">
        <v>0.96561948990241686</v>
      </c>
      <c r="G1540" s="118">
        <v>0.18567402422712531</v>
      </c>
      <c r="H1540" s="118">
        <v>0.37378810672006568</v>
      </c>
      <c r="I1540" s="118">
        <v>0.35526913489636947</v>
      </c>
      <c r="J1540" s="118">
        <v>0.23087257536209216</v>
      </c>
      <c r="K1540" s="48">
        <v>0.65372682180327013</v>
      </c>
      <c r="M1540" s="41">
        <v>538</v>
      </c>
      <c r="N1540" s="118" cm="1">
        <f t="array" ref="N1540:W1540">(TRANSPOSE(MMULT(幕後結果!$AB$37:$AK$46, TRANSPOSE(N539:W539))))</f>
        <v>-2.3605660862206559</v>
      </c>
      <c r="O1540" s="118">
        <v>-0.54071739225953774</v>
      </c>
      <c r="P1540" s="118">
        <v>0.2753442123917148</v>
      </c>
      <c r="Q1540" s="118">
        <v>-1.4627859870574893</v>
      </c>
      <c r="R1540" s="118">
        <v>-1.0066353285685807</v>
      </c>
      <c r="S1540" s="118">
        <v>-0.63397978853352288</v>
      </c>
      <c r="T1540" s="118">
        <v>-0.15451026786691091</v>
      </c>
      <c r="U1540" s="118">
        <v>-1.2458379712693279</v>
      </c>
      <c r="V1540" s="118">
        <v>-2.2352152165015022</v>
      </c>
      <c r="W1540" s="40">
        <v>-2.0896449148070828</v>
      </c>
    </row>
    <row r="1541" spans="1:23" ht="19">
      <c r="A1541" s="85">
        <v>539</v>
      </c>
      <c r="B1541" s="118">
        <v>0.29335644564368768</v>
      </c>
      <c r="C1541" s="118">
        <v>0.52320770942329786</v>
      </c>
      <c r="D1541" s="118">
        <v>3.4405545404867954E-2</v>
      </c>
      <c r="E1541" s="118">
        <v>0.99065521196773143</v>
      </c>
      <c r="F1541" s="118">
        <v>0.45373556022208317</v>
      </c>
      <c r="G1541" s="118">
        <v>7.2067711980175808E-2</v>
      </c>
      <c r="H1541" s="118">
        <v>0.56602157457469482</v>
      </c>
      <c r="I1541" s="118">
        <v>0.14760216342031174</v>
      </c>
      <c r="J1541" s="118">
        <v>0.6253520249386233</v>
      </c>
      <c r="K1541" s="48">
        <v>0.15329407202476086</v>
      </c>
      <c r="M1541" s="41">
        <v>539</v>
      </c>
      <c r="N1541" s="118" cm="1">
        <f t="array" ref="N1541:W1541">(TRANSPOSE(MMULT(幕後結果!$AB$37:$AK$46, TRANSPOSE(N540:W540))))</f>
        <v>0.91745080256289835</v>
      </c>
      <c r="O1541" s="118">
        <v>-0.49754704283172363</v>
      </c>
      <c r="P1541" s="118">
        <v>4.8988915363664953E-2</v>
      </c>
      <c r="Q1541" s="118">
        <v>-0.33104529566824764</v>
      </c>
      <c r="R1541" s="118">
        <v>0.15040330784490347</v>
      </c>
      <c r="S1541" s="118">
        <v>0.30447523003084387</v>
      </c>
      <c r="T1541" s="118">
        <v>0.76147772796254798</v>
      </c>
      <c r="U1541" s="118">
        <v>1.3287386035777831</v>
      </c>
      <c r="V1541" s="118">
        <v>1.5104223009102677</v>
      </c>
      <c r="W1541" s="40">
        <v>-0.42522588307981679</v>
      </c>
    </row>
    <row r="1542" spans="1:23" ht="19">
      <c r="A1542" s="85">
        <v>540</v>
      </c>
      <c r="B1542" s="118">
        <v>0.17401154390127127</v>
      </c>
      <c r="C1542" s="118">
        <v>0.95831985037721124</v>
      </c>
      <c r="D1542" s="118">
        <v>0.97686373533683013</v>
      </c>
      <c r="E1542" s="118">
        <v>0.5675765467415621</v>
      </c>
      <c r="F1542" s="118">
        <v>0.38297358879265042</v>
      </c>
      <c r="G1542" s="118">
        <v>0.55929077467582911</v>
      </c>
      <c r="H1542" s="118">
        <v>7.4344460932883383E-2</v>
      </c>
      <c r="I1542" s="118">
        <v>0.44110052900108054</v>
      </c>
      <c r="J1542" s="118">
        <v>0.60169587988600637</v>
      </c>
      <c r="K1542" s="48">
        <v>0.74556600744900581</v>
      </c>
      <c r="M1542" s="41">
        <v>540</v>
      </c>
      <c r="N1542" s="118" cm="1">
        <f t="array" ref="N1542:W1542">(TRANSPOSE(MMULT(幕後結果!$AB$37:$AK$46, TRANSPOSE(N541:W541))))</f>
        <v>-0.51263986995575095</v>
      </c>
      <c r="O1542" s="118">
        <v>0.39842642388915078</v>
      </c>
      <c r="P1542" s="118">
        <v>0.96677952127372624</v>
      </c>
      <c r="Q1542" s="118">
        <v>-0.80645997129846836</v>
      </c>
      <c r="R1542" s="118">
        <v>1.9269695416987918</v>
      </c>
      <c r="S1542" s="118">
        <v>-0.88905227605714021</v>
      </c>
      <c r="T1542" s="118">
        <v>1.5971392927546595</v>
      </c>
      <c r="U1542" s="118">
        <v>0.40525492066072966</v>
      </c>
      <c r="V1542" s="118">
        <v>0.60571311868433153</v>
      </c>
      <c r="W1542" s="40">
        <v>-0.90324414508277084</v>
      </c>
    </row>
    <row r="1543" spans="1:23" ht="19">
      <c r="A1543" s="85">
        <v>541</v>
      </c>
      <c r="B1543" s="118">
        <v>7.8733519975160204E-2</v>
      </c>
      <c r="C1543" s="118">
        <v>0.80726673011301786</v>
      </c>
      <c r="D1543" s="118">
        <v>4.0479982170312789E-2</v>
      </c>
      <c r="E1543" s="118">
        <v>0.15841823286177403</v>
      </c>
      <c r="F1543" s="118">
        <v>0.8780717797348514</v>
      </c>
      <c r="G1543" s="118">
        <v>5.3865307966808551E-2</v>
      </c>
      <c r="H1543" s="118">
        <v>0.83719230966328384</v>
      </c>
      <c r="I1543" s="118">
        <v>0.12881072124446113</v>
      </c>
      <c r="J1543" s="118">
        <v>0.95352787018656504</v>
      </c>
      <c r="K1543" s="48">
        <v>0.59938886800006208</v>
      </c>
      <c r="M1543" s="41">
        <v>541</v>
      </c>
      <c r="N1543" s="118" cm="1">
        <f t="array" ref="N1543:W1543">(TRANSPOSE(MMULT(幕後結果!$AB$37:$AK$46, TRANSPOSE(N542:W542))))</f>
        <v>-1.2780551864683334</v>
      </c>
      <c r="O1543" s="118">
        <v>1.3979407766491512</v>
      </c>
      <c r="P1543" s="118">
        <v>0.4344463352651573</v>
      </c>
      <c r="Q1543" s="118">
        <v>0.55609987009405948</v>
      </c>
      <c r="R1543" s="118">
        <v>9.7088354285265799E-2</v>
      </c>
      <c r="S1543" s="118">
        <v>-0.78498427040965102</v>
      </c>
      <c r="T1543" s="118">
        <v>7.8037515294407056E-2</v>
      </c>
      <c r="U1543" s="118">
        <v>-0.48307053195202021</v>
      </c>
      <c r="V1543" s="118">
        <v>1.5889488596828301</v>
      </c>
      <c r="W1543" s="40">
        <v>-1.4503989819580836</v>
      </c>
    </row>
    <row r="1544" spans="1:23" ht="19">
      <c r="A1544" s="85">
        <v>542</v>
      </c>
      <c r="B1544" s="118">
        <v>0.96602048247046035</v>
      </c>
      <c r="C1544" s="118">
        <v>0.90238342527526605</v>
      </c>
      <c r="D1544" s="118">
        <v>4.7344493673182386E-2</v>
      </c>
      <c r="E1544" s="118">
        <v>3.2975765947574676E-2</v>
      </c>
      <c r="F1544" s="118">
        <v>0.93301382307044944</v>
      </c>
      <c r="G1544" s="118">
        <v>0.79190776534284479</v>
      </c>
      <c r="H1544" s="118">
        <v>0.85797873027683269</v>
      </c>
      <c r="I1544" s="118">
        <v>0.79679731825155686</v>
      </c>
      <c r="J1544" s="118">
        <v>0.79608974068931748</v>
      </c>
      <c r="K1544" s="48">
        <v>0.95192269818681119</v>
      </c>
      <c r="M1544" s="41">
        <v>542</v>
      </c>
      <c r="N1544" s="118" cm="1">
        <f t="array" ref="N1544:W1544">(TRANSPOSE(MMULT(幕後結果!$AB$37:$AK$46, TRANSPOSE(N543:W543))))</f>
        <v>-5.1180174139035105E-2</v>
      </c>
      <c r="O1544" s="118">
        <v>-0.8317451287740445</v>
      </c>
      <c r="P1544" s="118">
        <v>-1.4633874846372315</v>
      </c>
      <c r="Q1544" s="118">
        <v>-1.9288908145241992</v>
      </c>
      <c r="R1544" s="118">
        <v>1.9580056418605496E-3</v>
      </c>
      <c r="S1544" s="118">
        <v>-1.0229071705595107</v>
      </c>
      <c r="T1544" s="118">
        <v>-0.66401412299080365</v>
      </c>
      <c r="U1544" s="118">
        <v>2.2950552977039602</v>
      </c>
      <c r="V1544" s="118">
        <v>0.37854462904196273</v>
      </c>
      <c r="W1544" s="40">
        <v>-1.4981422651831797</v>
      </c>
    </row>
    <row r="1545" spans="1:23" ht="19">
      <c r="A1545" s="85">
        <v>543</v>
      </c>
      <c r="B1545" s="118">
        <v>2.7440282472402711E-2</v>
      </c>
      <c r="C1545" s="118">
        <v>0.83615679376148222</v>
      </c>
      <c r="D1545" s="118">
        <v>0.23558764066223659</v>
      </c>
      <c r="E1545" s="118">
        <v>0.50077083753616614</v>
      </c>
      <c r="F1545" s="118">
        <v>4.3362691114872787E-2</v>
      </c>
      <c r="G1545" s="118">
        <v>0.66073415656290702</v>
      </c>
      <c r="H1545" s="118">
        <v>0.6952075874217829</v>
      </c>
      <c r="I1545" s="118">
        <v>0.5980720534749806</v>
      </c>
      <c r="J1545" s="118">
        <v>0.30474446707422476</v>
      </c>
      <c r="K1545" s="48">
        <v>0.39488128086763963</v>
      </c>
      <c r="M1545" s="41">
        <v>543</v>
      </c>
      <c r="N1545" s="118" cm="1">
        <f t="array" ref="N1545:W1545">(TRANSPOSE(MMULT(幕後結果!$AB$37:$AK$46, TRANSPOSE(N544:W544))))</f>
        <v>-0.59347887275021483</v>
      </c>
      <c r="O1545" s="118">
        <v>1.9147033638129776</v>
      </c>
      <c r="P1545" s="118">
        <v>1.1978507576926407</v>
      </c>
      <c r="Q1545" s="118">
        <v>1.9498530095672195</v>
      </c>
      <c r="R1545" s="118">
        <v>1.2265147653264328</v>
      </c>
      <c r="S1545" s="118">
        <v>0.81383019440663507</v>
      </c>
      <c r="T1545" s="118">
        <v>-0.59966710715693328</v>
      </c>
      <c r="U1545" s="118">
        <v>1.313803279029659</v>
      </c>
      <c r="V1545" s="118">
        <v>0.52348541546370131</v>
      </c>
      <c r="W1545" s="40">
        <v>0.91366805684732744</v>
      </c>
    </row>
    <row r="1546" spans="1:23" ht="19">
      <c r="A1546" s="85">
        <v>544</v>
      </c>
      <c r="B1546" s="118">
        <v>0.35783052053323483</v>
      </c>
      <c r="C1546" s="118">
        <v>0.95235182358300086</v>
      </c>
      <c r="D1546" s="118">
        <v>4.1188933784145787E-2</v>
      </c>
      <c r="E1546" s="118">
        <v>0.17420796898663227</v>
      </c>
      <c r="F1546" s="118">
        <v>0.40556027752240609</v>
      </c>
      <c r="G1546" s="118">
        <v>0.69833351604592386</v>
      </c>
      <c r="H1546" s="118">
        <v>0.23881859945765882</v>
      </c>
      <c r="I1546" s="118">
        <v>0.15537440844200301</v>
      </c>
      <c r="J1546" s="118">
        <v>0.62631657968423804</v>
      </c>
      <c r="K1546" s="48">
        <v>0.58363337764100054</v>
      </c>
      <c r="M1546" s="41">
        <v>544</v>
      </c>
      <c r="N1546" s="118" cm="1">
        <f t="array" ref="N1546:W1546">(TRANSPOSE(MMULT(幕後結果!$AB$37:$AK$46, TRANSPOSE(N545:W545))))</f>
        <v>-1.025973085670808</v>
      </c>
      <c r="O1546" s="118">
        <v>0.85900659180864081</v>
      </c>
      <c r="P1546" s="118">
        <v>-0.54407056581352653</v>
      </c>
      <c r="Q1546" s="118">
        <v>-0.82251875482322079</v>
      </c>
      <c r="R1546" s="118">
        <v>0.881229970163531</v>
      </c>
      <c r="S1546" s="118">
        <v>1.2011439948345708</v>
      </c>
      <c r="T1546" s="118">
        <v>-0.62057278803515525</v>
      </c>
      <c r="U1546" s="118">
        <v>0.47806937773528824</v>
      </c>
      <c r="V1546" s="118">
        <v>0.50294070222124199</v>
      </c>
      <c r="W1546" s="40">
        <v>1.172693148527632</v>
      </c>
    </row>
    <row r="1547" spans="1:23" ht="19">
      <c r="A1547" s="85">
        <v>545</v>
      </c>
      <c r="B1547" s="118">
        <v>0.6346846633605554</v>
      </c>
      <c r="C1547" s="118">
        <v>0.1326795179220146</v>
      </c>
      <c r="D1547" s="118">
        <v>7.0256061075317344E-2</v>
      </c>
      <c r="E1547" s="118">
        <v>0.93861461515017774</v>
      </c>
      <c r="F1547" s="118">
        <v>0.35638912185209359</v>
      </c>
      <c r="G1547" s="118">
        <v>7.771760031357422E-2</v>
      </c>
      <c r="H1547" s="118">
        <v>0.64126525274872903</v>
      </c>
      <c r="I1547" s="118">
        <v>0.7865467121886287</v>
      </c>
      <c r="J1547" s="118">
        <v>0.32122906661308126</v>
      </c>
      <c r="K1547" s="48">
        <v>0.14222886279012381</v>
      </c>
      <c r="M1547" s="41">
        <v>545</v>
      </c>
      <c r="N1547" s="118" cm="1">
        <f t="array" ref="N1547:W1547">(TRANSPOSE(MMULT(幕後結果!$AB$37:$AK$46, TRANSPOSE(N546:W546))))</f>
        <v>-0.6808862286567603</v>
      </c>
      <c r="O1547" s="118">
        <v>-0.50005075373173635</v>
      </c>
      <c r="P1547" s="118">
        <v>-0.6848182285176283</v>
      </c>
      <c r="Q1547" s="118">
        <v>2.4547372933325304</v>
      </c>
      <c r="R1547" s="118">
        <v>0.18075550710572644</v>
      </c>
      <c r="S1547" s="118">
        <v>1.5688615946989288</v>
      </c>
      <c r="T1547" s="118">
        <v>0.22913205383662505</v>
      </c>
      <c r="U1547" s="118">
        <v>-1.501384959277003</v>
      </c>
      <c r="V1547" s="118">
        <v>-1.3368494761286902</v>
      </c>
      <c r="W1547" s="40">
        <v>0.38255836447449276</v>
      </c>
    </row>
    <row r="1548" spans="1:23" ht="19">
      <c r="A1548" s="85">
        <v>546</v>
      </c>
      <c r="B1548" s="118">
        <v>0.56802382252293859</v>
      </c>
      <c r="C1548" s="118">
        <v>1.3193197192112205E-2</v>
      </c>
      <c r="D1548" s="118">
        <v>0.12291956276642013</v>
      </c>
      <c r="E1548" s="118">
        <v>0.80283405833034371</v>
      </c>
      <c r="F1548" s="118">
        <v>0.75692481606224704</v>
      </c>
      <c r="G1548" s="118">
        <v>0.88687215143025511</v>
      </c>
      <c r="H1548" s="118">
        <v>0.20214698394794595</v>
      </c>
      <c r="I1548" s="118">
        <v>0.66428199429305557</v>
      </c>
      <c r="J1548" s="118">
        <v>0.95492488708011525</v>
      </c>
      <c r="K1548" s="48">
        <v>0.99899669533388291</v>
      </c>
      <c r="M1548" s="41">
        <v>546</v>
      </c>
      <c r="N1548" s="118" cm="1">
        <f t="array" ref="N1548:W1548">(TRANSPOSE(MMULT(幕後結果!$AB$37:$AK$46, TRANSPOSE(N547:W547))))</f>
        <v>0.29828863373839881</v>
      </c>
      <c r="O1548" s="118">
        <v>-0.41587977314532798</v>
      </c>
      <c r="P1548" s="118">
        <v>-0.67237353331448857</v>
      </c>
      <c r="Q1548" s="118">
        <v>-1.5068741177758955</v>
      </c>
      <c r="R1548" s="118">
        <v>-0.68493473310171404</v>
      </c>
      <c r="S1548" s="118">
        <v>-7.201714330974307E-2</v>
      </c>
      <c r="T1548" s="118">
        <v>0.80619707093795312</v>
      </c>
      <c r="U1548" s="118">
        <v>1.0419541024912722</v>
      </c>
      <c r="V1548" s="118">
        <v>-0.37699632247009901</v>
      </c>
      <c r="W1548" s="40">
        <v>0.98640259890465021</v>
      </c>
    </row>
    <row r="1549" spans="1:23" ht="19">
      <c r="A1549" s="85">
        <v>547</v>
      </c>
      <c r="B1549" s="118">
        <v>0.92453664523863699</v>
      </c>
      <c r="C1549" s="118">
        <v>0.5311588701139307</v>
      </c>
      <c r="D1549" s="118">
        <v>0.27187597581712986</v>
      </c>
      <c r="E1549" s="118">
        <v>0.71109004314449664</v>
      </c>
      <c r="F1549" s="118">
        <v>4.4237844840889329E-2</v>
      </c>
      <c r="G1549" s="118">
        <v>0.31115752882120451</v>
      </c>
      <c r="H1549" s="118">
        <v>0.71407350823826943</v>
      </c>
      <c r="I1549" s="118">
        <v>0.16944168794410608</v>
      </c>
      <c r="J1549" s="118">
        <v>0.88234651904433758</v>
      </c>
      <c r="K1549" s="48">
        <v>0.9694937041302305</v>
      </c>
      <c r="M1549" s="41">
        <v>547</v>
      </c>
      <c r="N1549" s="118" cm="1">
        <f t="array" ref="N1549:W1549">(TRANSPOSE(MMULT(幕後結果!$AB$37:$AK$46, TRANSPOSE(N548:W548))))</f>
        <v>-0.34588015356846424</v>
      </c>
      <c r="O1549" s="118">
        <v>2.0087429741362883</v>
      </c>
      <c r="P1549" s="118">
        <v>0.39944969804150682</v>
      </c>
      <c r="Q1549" s="118">
        <v>0.75321119255460878</v>
      </c>
      <c r="R1549" s="118">
        <v>-1.0710413440918183</v>
      </c>
      <c r="S1549" s="118">
        <v>0.42062819384164041</v>
      </c>
      <c r="T1549" s="118">
        <v>-0.37488100602925006</v>
      </c>
      <c r="U1549" s="118">
        <v>-1.0038769770892526</v>
      </c>
      <c r="V1549" s="118">
        <v>7.2390627020595399E-2</v>
      </c>
      <c r="W1549" s="40">
        <v>0.72179617906108295</v>
      </c>
    </row>
    <row r="1550" spans="1:23" ht="19">
      <c r="A1550" s="85">
        <v>548</v>
      </c>
      <c r="B1550" s="118">
        <v>0.38373440584501783</v>
      </c>
      <c r="C1550" s="118">
        <v>0.19045389322430362</v>
      </c>
      <c r="D1550" s="118">
        <v>8.099569332964407E-5</v>
      </c>
      <c r="E1550" s="118">
        <v>0.77399237532262743</v>
      </c>
      <c r="F1550" s="118">
        <v>0.12508970174507184</v>
      </c>
      <c r="G1550" s="118">
        <v>0.30908634834033633</v>
      </c>
      <c r="H1550" s="118">
        <v>0.15275911148440247</v>
      </c>
      <c r="I1550" s="118">
        <v>0.20166773572801544</v>
      </c>
      <c r="J1550" s="118">
        <v>0.60707471375569799</v>
      </c>
      <c r="K1550" s="48">
        <v>0.12350024623268618</v>
      </c>
      <c r="M1550" s="41">
        <v>548</v>
      </c>
      <c r="N1550" s="118" cm="1">
        <f t="array" ref="N1550:W1550">(TRANSPOSE(MMULT(幕後結果!$AB$37:$AK$46, TRANSPOSE(N549:W549))))</f>
        <v>0.98533722812494973</v>
      </c>
      <c r="O1550" s="118">
        <v>-0.40503392080847628</v>
      </c>
      <c r="P1550" s="118">
        <v>0.44737821666642713</v>
      </c>
      <c r="Q1550" s="118">
        <v>5.4192747199587561E-2</v>
      </c>
      <c r="R1550" s="118">
        <v>0.38554633623334172</v>
      </c>
      <c r="S1550" s="118">
        <v>0.43673192495966717</v>
      </c>
      <c r="T1550" s="118">
        <v>0.20924708809689729</v>
      </c>
      <c r="U1550" s="118">
        <v>-0.24554826065544866</v>
      </c>
      <c r="V1550" s="118">
        <v>-1.7443993827266731</v>
      </c>
      <c r="W1550" s="40">
        <v>4.3150583740070303E-3</v>
      </c>
    </row>
    <row r="1551" spans="1:23" ht="19">
      <c r="A1551" s="85">
        <v>549</v>
      </c>
      <c r="B1551" s="118">
        <v>0.52367489416574808</v>
      </c>
      <c r="C1551" s="118">
        <v>0.74817833659424049</v>
      </c>
      <c r="D1551" s="118">
        <v>0.82555170919748155</v>
      </c>
      <c r="E1551" s="118">
        <v>0.21175871030148752</v>
      </c>
      <c r="F1551" s="118">
        <v>0.35312400803337063</v>
      </c>
      <c r="G1551" s="118">
        <v>0.16717242415740019</v>
      </c>
      <c r="H1551" s="118">
        <v>0.98718937567568465</v>
      </c>
      <c r="I1551" s="118">
        <v>0.65084053496914129</v>
      </c>
      <c r="J1551" s="118">
        <v>0.76457067419372882</v>
      </c>
      <c r="K1551" s="48">
        <v>0.16298025799402871</v>
      </c>
      <c r="M1551" s="41">
        <v>549</v>
      </c>
      <c r="N1551" s="118" cm="1">
        <f t="array" ref="N1551:W1551">(TRANSPOSE(MMULT(幕後結果!$AB$37:$AK$46, TRANSPOSE(N550:W550))))</f>
        <v>1.4174029410775317</v>
      </c>
      <c r="O1551" s="118">
        <v>-1.1016958236249888E-2</v>
      </c>
      <c r="P1551" s="118">
        <v>1.4344987428734421</v>
      </c>
      <c r="Q1551" s="118">
        <v>1.5186384484166084</v>
      </c>
      <c r="R1551" s="118">
        <v>-1.1027634683936944</v>
      </c>
      <c r="S1551" s="118">
        <v>1.4005166379655374</v>
      </c>
      <c r="T1551" s="118">
        <v>1.3089974401698976</v>
      </c>
      <c r="U1551" s="118">
        <v>-0.67095102229150894</v>
      </c>
      <c r="V1551" s="118">
        <v>0.46680747488550711</v>
      </c>
      <c r="W1551" s="40">
        <v>0.4219127410142649</v>
      </c>
    </row>
    <row r="1552" spans="1:23" ht="19">
      <c r="A1552" s="85">
        <v>550</v>
      </c>
      <c r="B1552" s="118">
        <v>0.49329826882723693</v>
      </c>
      <c r="C1552" s="118">
        <v>0.35402851267918112</v>
      </c>
      <c r="D1552" s="118">
        <v>0.349898935164761</v>
      </c>
      <c r="E1552" s="118">
        <v>0.18248125767990819</v>
      </c>
      <c r="F1552" s="118">
        <v>0.43096332705335327</v>
      </c>
      <c r="G1552" s="118">
        <v>0.36540955898017291</v>
      </c>
      <c r="H1552" s="118">
        <v>0.74611527930257804</v>
      </c>
      <c r="I1552" s="118">
        <v>0.39623266773215304</v>
      </c>
      <c r="J1552" s="118">
        <v>0.69496719878369451</v>
      </c>
      <c r="K1552" s="48">
        <v>0.23479163436728046</v>
      </c>
      <c r="M1552" s="41">
        <v>550</v>
      </c>
      <c r="N1552" s="118" cm="1">
        <f t="array" ref="N1552:W1552">(TRANSPOSE(MMULT(幕後結果!$AB$37:$AK$46, TRANSPOSE(N551:W551))))</f>
        <v>0.94515974672671099</v>
      </c>
      <c r="O1552" s="118">
        <v>-1.2805471121958303</v>
      </c>
      <c r="P1552" s="118">
        <v>-0.99240594763052703</v>
      </c>
      <c r="Q1552" s="118">
        <v>-1.7679262352506693</v>
      </c>
      <c r="R1552" s="118">
        <v>-0.22374002439017215</v>
      </c>
      <c r="S1552" s="118">
        <v>-1.4137030604182563</v>
      </c>
      <c r="T1552" s="118">
        <v>0.10799161105701627</v>
      </c>
      <c r="U1552" s="118">
        <v>-0.74679298308730824</v>
      </c>
      <c r="V1552" s="118">
        <v>-1.4840834002430823</v>
      </c>
      <c r="W1552" s="40">
        <v>0.15547463817330953</v>
      </c>
    </row>
    <row r="1553" spans="1:23" ht="19">
      <c r="A1553" s="85">
        <v>551</v>
      </c>
      <c r="B1553" s="118">
        <v>0.95017522546381517</v>
      </c>
      <c r="C1553" s="118">
        <v>0.71076100122420716</v>
      </c>
      <c r="D1553" s="118">
        <v>0.28214959217548952</v>
      </c>
      <c r="E1553" s="118">
        <v>0.42521082587669978</v>
      </c>
      <c r="F1553" s="118">
        <v>0.79739269675043145</v>
      </c>
      <c r="G1553" s="118">
        <v>3.9874987273193607E-2</v>
      </c>
      <c r="H1553" s="118">
        <v>1.546217424833829E-2</v>
      </c>
      <c r="I1553" s="118">
        <v>0.95706255196712764</v>
      </c>
      <c r="J1553" s="118">
        <v>0.49687963099713262</v>
      </c>
      <c r="K1553" s="48">
        <v>0.4204211735300698</v>
      </c>
      <c r="M1553" s="41">
        <v>551</v>
      </c>
      <c r="N1553" s="118" cm="1">
        <f t="array" ref="N1553:W1553">(TRANSPOSE(MMULT(幕後結果!$AB$37:$AK$46, TRANSPOSE(N552:W552))))</f>
        <v>0.81525556407687871</v>
      </c>
      <c r="O1553" s="118">
        <v>-0.5563794048693369</v>
      </c>
      <c r="P1553" s="118">
        <v>-1.1158557647203418</v>
      </c>
      <c r="Q1553" s="118">
        <v>0.43996262906037498</v>
      </c>
      <c r="R1553" s="118">
        <v>0.26290057908686332</v>
      </c>
      <c r="S1553" s="118">
        <v>-0.45898633294656904</v>
      </c>
      <c r="T1553" s="118">
        <v>-0.20335506903223011</v>
      </c>
      <c r="U1553" s="118">
        <v>0.27355331287396412</v>
      </c>
      <c r="V1553" s="118">
        <v>-0.7061928919208984</v>
      </c>
      <c r="W1553" s="40">
        <v>1.3576621709754435</v>
      </c>
    </row>
    <row r="1554" spans="1:23" ht="19">
      <c r="A1554" s="85">
        <v>552</v>
      </c>
      <c r="B1554" s="118">
        <v>0.28121920141024748</v>
      </c>
      <c r="C1554" s="118">
        <v>0.74037414381049871</v>
      </c>
      <c r="D1554" s="118">
        <v>0.57676873507523729</v>
      </c>
      <c r="E1554" s="118">
        <v>0.55021708931973046</v>
      </c>
      <c r="F1554" s="118">
        <v>0.97938859087277663</v>
      </c>
      <c r="G1554" s="118">
        <v>7.5166668119287738E-2</v>
      </c>
      <c r="H1554" s="118">
        <v>0.58208676993177</v>
      </c>
      <c r="I1554" s="118">
        <v>0.16547635501671776</v>
      </c>
      <c r="J1554" s="118">
        <v>0.97662410203863836</v>
      </c>
      <c r="K1554" s="48">
        <v>0.72782959634652777</v>
      </c>
      <c r="M1554" s="41">
        <v>552</v>
      </c>
      <c r="N1554" s="118" cm="1">
        <f t="array" ref="N1554:W1554">(TRANSPOSE(MMULT(幕後結果!$AB$37:$AK$46, TRANSPOSE(N553:W553))))</f>
        <v>0.42641736155271542</v>
      </c>
      <c r="O1554" s="118">
        <v>1.3714627175922207</v>
      </c>
      <c r="P1554" s="118">
        <v>-0.36296785902319439</v>
      </c>
      <c r="Q1554" s="118">
        <v>4.461140460686093E-2</v>
      </c>
      <c r="R1554" s="118">
        <v>-6.5014061767648873E-2</v>
      </c>
      <c r="S1554" s="118">
        <v>1.080556282892263</v>
      </c>
      <c r="T1554" s="118">
        <v>-0.40970353080197636</v>
      </c>
      <c r="U1554" s="118">
        <v>1.58430086197729</v>
      </c>
      <c r="V1554" s="118">
        <v>-0.49866483377496762</v>
      </c>
      <c r="W1554" s="40">
        <v>1.452947279128312</v>
      </c>
    </row>
    <row r="1555" spans="1:23" ht="19">
      <c r="A1555" s="85">
        <v>553</v>
      </c>
      <c r="B1555" s="118">
        <v>0.69865217412048497</v>
      </c>
      <c r="C1555" s="118">
        <v>0.42679432059267852</v>
      </c>
      <c r="D1555" s="118">
        <v>0.38045507459676453</v>
      </c>
      <c r="E1555" s="118">
        <v>0.96918536131603483</v>
      </c>
      <c r="F1555" s="118">
        <v>0.88848971816463163</v>
      </c>
      <c r="G1555" s="118">
        <v>0.68783099321320651</v>
      </c>
      <c r="H1555" s="118">
        <v>0.15689113709887703</v>
      </c>
      <c r="I1555" s="118">
        <v>0.38162818654734099</v>
      </c>
      <c r="J1555" s="118">
        <v>7.7184696427549326E-2</v>
      </c>
      <c r="K1555" s="48">
        <v>9.1262450852268362E-2</v>
      </c>
      <c r="M1555" s="41">
        <v>553</v>
      </c>
      <c r="N1555" s="118" cm="1">
        <f t="array" ref="N1555:W1555">(TRANSPOSE(MMULT(幕後結果!$AB$37:$AK$46, TRANSPOSE(N554:W554))))</f>
        <v>0.45626618541604502</v>
      </c>
      <c r="O1555" s="118">
        <v>1.2983857363082703</v>
      </c>
      <c r="P1555" s="118">
        <v>-0.76743448646226908</v>
      </c>
      <c r="Q1555" s="118">
        <v>-0.57392130148384402</v>
      </c>
      <c r="R1555" s="118">
        <v>-0.19967526896002036</v>
      </c>
      <c r="S1555" s="118">
        <v>-0.89434113861351805</v>
      </c>
      <c r="T1555" s="118">
        <v>-0.97654914724025876</v>
      </c>
      <c r="U1555" s="118">
        <v>-1.2134857428705956</v>
      </c>
      <c r="V1555" s="118">
        <v>-3.3729698326825687E-2</v>
      </c>
      <c r="W1555" s="40">
        <v>-0.53710925546227106</v>
      </c>
    </row>
    <row r="1556" spans="1:23" ht="19">
      <c r="A1556" s="85">
        <v>554</v>
      </c>
      <c r="B1556" s="118">
        <v>7.6045538008915337E-3</v>
      </c>
      <c r="C1556" s="118">
        <v>8.4408347206128553E-3</v>
      </c>
      <c r="D1556" s="118">
        <v>0.51334757551035337</v>
      </c>
      <c r="E1556" s="118">
        <v>6.0105208881421346E-2</v>
      </c>
      <c r="F1556" s="118">
        <v>0.45330027041536081</v>
      </c>
      <c r="G1556" s="118">
        <v>0.15390002604990682</v>
      </c>
      <c r="H1556" s="118">
        <v>3.5960447454474131E-2</v>
      </c>
      <c r="I1556" s="118">
        <v>0.97767848719180139</v>
      </c>
      <c r="J1556" s="118">
        <v>0.75852861739485111</v>
      </c>
      <c r="K1556" s="48">
        <v>0.83419198665414118</v>
      </c>
      <c r="M1556" s="41">
        <v>554</v>
      </c>
      <c r="N1556" s="118" cm="1">
        <f t="array" ref="N1556:W1556">(TRANSPOSE(MMULT(幕後結果!$AB$37:$AK$46, TRANSPOSE(N555:W555))))</f>
        <v>-0.87596691681790584</v>
      </c>
      <c r="O1556" s="118">
        <v>-0.18370342583393526</v>
      </c>
      <c r="P1556" s="118">
        <v>-0.64370475833527951</v>
      </c>
      <c r="Q1556" s="118">
        <v>-0.76773908678801983</v>
      </c>
      <c r="R1556" s="118">
        <v>0.15645087287823067</v>
      </c>
      <c r="S1556" s="118">
        <v>-1.6868191222154885</v>
      </c>
      <c r="T1556" s="118">
        <v>-1.415009253930402</v>
      </c>
      <c r="U1556" s="118">
        <v>1.3929880566121908</v>
      </c>
      <c r="V1556" s="118">
        <v>4.4611792875263179E-3</v>
      </c>
      <c r="W1556" s="40">
        <v>-0.88715294294544178</v>
      </c>
    </row>
    <row r="1557" spans="1:23" ht="19">
      <c r="A1557" s="85">
        <v>555</v>
      </c>
      <c r="B1557" s="118">
        <v>0.11275540174675758</v>
      </c>
      <c r="C1557" s="118">
        <v>0.98520644926168144</v>
      </c>
      <c r="D1557" s="118">
        <v>0.40486528531246369</v>
      </c>
      <c r="E1557" s="118">
        <v>0.639528955597233</v>
      </c>
      <c r="F1557" s="118">
        <v>3.0700415075783916E-3</v>
      </c>
      <c r="G1557" s="118">
        <v>0.45728472207531712</v>
      </c>
      <c r="H1557" s="118">
        <v>0.99087933290190233</v>
      </c>
      <c r="I1557" s="118">
        <v>0.97135006189993578</v>
      </c>
      <c r="J1557" s="118">
        <v>0.12092390989654911</v>
      </c>
      <c r="K1557" s="48">
        <v>0.70486956752274232</v>
      </c>
      <c r="M1557" s="41">
        <v>555</v>
      </c>
      <c r="N1557" s="118" cm="1">
        <f t="array" ref="N1557:W1557">(TRANSPOSE(MMULT(幕後結果!$AB$37:$AK$46, TRANSPOSE(N556:W556))))</f>
        <v>-0.4323088835931187</v>
      </c>
      <c r="O1557" s="118">
        <v>0.6847124266968041</v>
      </c>
      <c r="P1557" s="118">
        <v>-0.97487258021716428</v>
      </c>
      <c r="Q1557" s="118">
        <v>-1.0472981573414955</v>
      </c>
      <c r="R1557" s="118">
        <v>-0.86179560265631561</v>
      </c>
      <c r="S1557" s="118">
        <v>0.2642613286613219</v>
      </c>
      <c r="T1557" s="118">
        <v>1.3308017403818544</v>
      </c>
      <c r="U1557" s="118">
        <v>-0.16940465104793223</v>
      </c>
      <c r="V1557" s="118">
        <v>0.59472612418152182</v>
      </c>
      <c r="W1557" s="40">
        <v>4.4918322625721319E-2</v>
      </c>
    </row>
    <row r="1558" spans="1:23" ht="19">
      <c r="A1558" s="85">
        <v>556</v>
      </c>
      <c r="B1558" s="118">
        <v>0.21655636038679527</v>
      </c>
      <c r="C1558" s="118">
        <v>4.6967706254976482E-2</v>
      </c>
      <c r="D1558" s="118">
        <v>0.5749569461567805</v>
      </c>
      <c r="E1558" s="118">
        <v>0.27099063465768314</v>
      </c>
      <c r="F1558" s="118">
        <v>0.847000376886337</v>
      </c>
      <c r="G1558" s="118">
        <v>0.45300089388009268</v>
      </c>
      <c r="H1558" s="118">
        <v>2.6323798394759512E-2</v>
      </c>
      <c r="I1558" s="118">
        <v>0.99121626496924864</v>
      </c>
      <c r="J1558" s="118">
        <v>0.54908873775564171</v>
      </c>
      <c r="K1558" s="48">
        <v>0.53849022907772914</v>
      </c>
      <c r="M1558" s="41">
        <v>556</v>
      </c>
      <c r="N1558" s="118" cm="1">
        <f t="array" ref="N1558:W1558">(TRANSPOSE(MMULT(幕後結果!$AB$37:$AK$46, TRANSPOSE(N557:W557))))</f>
        <v>-1.2975293893579833</v>
      </c>
      <c r="O1558" s="118">
        <v>-1.1599762098568362</v>
      </c>
      <c r="P1558" s="118">
        <v>-0.26887060636944626</v>
      </c>
      <c r="Q1558" s="118">
        <v>1.3247511118953437</v>
      </c>
      <c r="R1558" s="118">
        <v>0.16905459081177329</v>
      </c>
      <c r="S1558" s="118">
        <v>1.1187460014776422</v>
      </c>
      <c r="T1558" s="118">
        <v>-0.33948140966065948</v>
      </c>
      <c r="U1558" s="118">
        <v>-1.3919289634586081</v>
      </c>
      <c r="V1558" s="118">
        <v>-0.20336326499306501</v>
      </c>
      <c r="W1558" s="40">
        <v>1.1694537805952636</v>
      </c>
    </row>
    <row r="1559" spans="1:23" ht="19">
      <c r="A1559" s="85">
        <v>557</v>
      </c>
      <c r="B1559" s="118">
        <v>0.16234744447580973</v>
      </c>
      <c r="C1559" s="118">
        <v>0.93423113001478053</v>
      </c>
      <c r="D1559" s="118">
        <v>0.12946631122029006</v>
      </c>
      <c r="E1559" s="118">
        <v>0.31864368642975283</v>
      </c>
      <c r="F1559" s="118">
        <v>0.64574958534309701</v>
      </c>
      <c r="G1559" s="118">
        <v>9.1372869476754603E-2</v>
      </c>
      <c r="H1559" s="118">
        <v>0.39995265408664249</v>
      </c>
      <c r="I1559" s="118">
        <v>0.91954831643872859</v>
      </c>
      <c r="J1559" s="118">
        <v>2.8954694571599493E-2</v>
      </c>
      <c r="K1559" s="48">
        <v>0.17557402096408059</v>
      </c>
      <c r="M1559" s="41">
        <v>557</v>
      </c>
      <c r="N1559" s="118" cm="1">
        <f t="array" ref="N1559:W1559">(TRANSPOSE(MMULT(幕後結果!$AB$37:$AK$46, TRANSPOSE(N558:W558))))</f>
        <v>-0.65836437995167307</v>
      </c>
      <c r="O1559" s="118">
        <v>-1.7288176818175518</v>
      </c>
      <c r="P1559" s="118">
        <v>0.12815380505199353</v>
      </c>
      <c r="Q1559" s="118">
        <v>0.44134532115666419</v>
      </c>
      <c r="R1559" s="118">
        <v>-1.1932714044684378E-2</v>
      </c>
      <c r="S1559" s="118">
        <v>0.43888329137619231</v>
      </c>
      <c r="T1559" s="118">
        <v>-1.69724484967331E-2</v>
      </c>
      <c r="U1559" s="118">
        <v>-0.99975530000900026</v>
      </c>
      <c r="V1559" s="118">
        <v>-1.1314369694479993</v>
      </c>
      <c r="W1559" s="40">
        <v>-1.4303039172721945</v>
      </c>
    </row>
    <row r="1560" spans="1:23" ht="19">
      <c r="A1560" s="85">
        <v>558</v>
      </c>
      <c r="B1560" s="118">
        <v>0.16454129011690721</v>
      </c>
      <c r="C1560" s="118">
        <v>0.46580111515412814</v>
      </c>
      <c r="D1560" s="118">
        <v>0.31430175664816806</v>
      </c>
      <c r="E1560" s="118">
        <v>0.50248694163785723</v>
      </c>
      <c r="F1560" s="118">
        <v>0.638534972504891</v>
      </c>
      <c r="G1560" s="118">
        <v>0.86084549933493726</v>
      </c>
      <c r="H1560" s="118">
        <v>0.10054109985206905</v>
      </c>
      <c r="I1560" s="118">
        <v>0.27163343099228676</v>
      </c>
      <c r="J1560" s="118">
        <v>0.67676080171732811</v>
      </c>
      <c r="K1560" s="48">
        <v>0.25121529122378727</v>
      </c>
      <c r="M1560" s="41">
        <v>558</v>
      </c>
      <c r="N1560" s="118" cm="1">
        <f t="array" ref="N1560:W1560">(TRANSPOSE(MMULT(幕後結果!$AB$37:$AK$46, TRANSPOSE(N559:W559))))</f>
        <v>-1.22699499169783</v>
      </c>
      <c r="O1560" s="118">
        <v>-1.0803698385220371</v>
      </c>
      <c r="P1560" s="118">
        <v>-0.38325629551014118</v>
      </c>
      <c r="Q1560" s="118">
        <v>0.68557588537132785</v>
      </c>
      <c r="R1560" s="118">
        <v>-1.0072682994250579</v>
      </c>
      <c r="S1560" s="118">
        <v>0.61834419818050601</v>
      </c>
      <c r="T1560" s="118">
        <v>-4.4002167560622807E-2</v>
      </c>
      <c r="U1560" s="118">
        <v>-0.44603996730189838</v>
      </c>
      <c r="V1560" s="118">
        <v>-2.1207422492028645</v>
      </c>
      <c r="W1560" s="40">
        <v>-1.2296969481582671</v>
      </c>
    </row>
    <row r="1561" spans="1:23" ht="19">
      <c r="A1561" s="85">
        <v>559</v>
      </c>
      <c r="B1561" s="118">
        <v>0.44091931152261998</v>
      </c>
      <c r="C1561" s="118">
        <v>0.24411129080849547</v>
      </c>
      <c r="D1561" s="118">
        <v>0.87720896765644096</v>
      </c>
      <c r="E1561" s="118">
        <v>0.71451632056107339</v>
      </c>
      <c r="F1561" s="118">
        <v>0.29681022589211792</v>
      </c>
      <c r="G1561" s="118">
        <v>7.6592592892408717E-2</v>
      </c>
      <c r="H1561" s="118">
        <v>0.57273484275418451</v>
      </c>
      <c r="I1561" s="118">
        <v>0.47678737360670498</v>
      </c>
      <c r="J1561" s="118">
        <v>0.59278047807066225</v>
      </c>
      <c r="K1561" s="48">
        <v>0.68601820680127701</v>
      </c>
      <c r="M1561" s="41">
        <v>559</v>
      </c>
      <c r="N1561" s="118" cm="1">
        <f t="array" ref="N1561:W1561">(TRANSPOSE(MMULT(幕後結果!$AB$37:$AK$46, TRANSPOSE(N560:W560))))</f>
        <v>0.40059380049851628</v>
      </c>
      <c r="O1561" s="118">
        <v>-0.17733264706889598</v>
      </c>
      <c r="P1561" s="118">
        <v>0.33396350972203537</v>
      </c>
      <c r="Q1561" s="118">
        <v>-1.4256399093779872</v>
      </c>
      <c r="R1561" s="118">
        <v>-0.13764788907588288</v>
      </c>
      <c r="S1561" s="118">
        <v>-0.64436644283508415</v>
      </c>
      <c r="T1561" s="118">
        <v>-0.18626311356332886</v>
      </c>
      <c r="U1561" s="118">
        <v>-0.59745800565357476</v>
      </c>
      <c r="V1561" s="118">
        <v>-0.59981440870609382</v>
      </c>
      <c r="W1561" s="40">
        <v>0.637271250134547</v>
      </c>
    </row>
    <row r="1562" spans="1:23" ht="19">
      <c r="A1562" s="85">
        <v>560</v>
      </c>
      <c r="B1562" s="118">
        <v>0.55870643134311826</v>
      </c>
      <c r="C1562" s="118">
        <v>0.31831205916183158</v>
      </c>
      <c r="D1562" s="118">
        <v>0.37054388893606371</v>
      </c>
      <c r="E1562" s="118">
        <v>0.36502816836608276</v>
      </c>
      <c r="F1562" s="118">
        <v>0.96525578198468254</v>
      </c>
      <c r="G1562" s="118">
        <v>0.29891918343187318</v>
      </c>
      <c r="H1562" s="118">
        <v>0.42430470768285344</v>
      </c>
      <c r="I1562" s="118">
        <v>0.77758709889225197</v>
      </c>
      <c r="J1562" s="118">
        <v>0.14547843961962492</v>
      </c>
      <c r="K1562" s="48">
        <v>0.43416478333587394</v>
      </c>
      <c r="M1562" s="41">
        <v>560</v>
      </c>
      <c r="N1562" s="118" cm="1">
        <f t="array" ref="N1562:W1562">(TRANSPOSE(MMULT(幕後結果!$AB$37:$AK$46, TRANSPOSE(N561:W561))))</f>
        <v>-0.74757808901166667</v>
      </c>
      <c r="O1562" s="118">
        <v>0.85706895604176658</v>
      </c>
      <c r="P1562" s="118">
        <v>-1.1063757816640443</v>
      </c>
      <c r="Q1562" s="118">
        <v>1.1298706080305159</v>
      </c>
      <c r="R1562" s="118">
        <v>1.1461848383259619</v>
      </c>
      <c r="S1562" s="118">
        <v>0.80486245505832443</v>
      </c>
      <c r="T1562" s="118">
        <v>-1.830022182580904</v>
      </c>
      <c r="U1562" s="118">
        <v>0.38306982514188836</v>
      </c>
      <c r="V1562" s="118">
        <v>-0.1226454654641484</v>
      </c>
      <c r="W1562" s="40">
        <v>-0.32611385432764917</v>
      </c>
    </row>
    <row r="1563" spans="1:23" ht="19">
      <c r="A1563" s="85">
        <v>561</v>
      </c>
      <c r="B1563" s="118">
        <v>0.39169127409005244</v>
      </c>
      <c r="C1563" s="118">
        <v>0.82106593990798737</v>
      </c>
      <c r="D1563" s="118">
        <v>0.66622209933949206</v>
      </c>
      <c r="E1563" s="118">
        <v>0.22405923629153102</v>
      </c>
      <c r="F1563" s="118">
        <v>0.18517041550969782</v>
      </c>
      <c r="G1563" s="118">
        <v>0.11454772711947014</v>
      </c>
      <c r="H1563" s="118">
        <v>0.32968461447282871</v>
      </c>
      <c r="I1563" s="118">
        <v>0.63900063093615178</v>
      </c>
      <c r="J1563" s="118">
        <v>0.45014409274988698</v>
      </c>
      <c r="K1563" s="48">
        <v>0.56718993068740353</v>
      </c>
      <c r="M1563" s="41">
        <v>561</v>
      </c>
      <c r="N1563" s="118" cm="1">
        <f t="array" ref="N1563:W1563">(TRANSPOSE(MMULT(幕後結果!$AB$37:$AK$46, TRANSPOSE(N562:W562))))</f>
        <v>-4.5398832980596118E-2</v>
      </c>
      <c r="O1563" s="118">
        <v>0.43167582197904314</v>
      </c>
      <c r="P1563" s="118">
        <v>0.48926636556084802</v>
      </c>
      <c r="Q1563" s="118">
        <v>-0.32727880107436935</v>
      </c>
      <c r="R1563" s="118">
        <v>-0.19517307210128729</v>
      </c>
      <c r="S1563" s="118">
        <v>0.16778113653769017</v>
      </c>
      <c r="T1563" s="118">
        <v>-1.8022975892537443</v>
      </c>
      <c r="U1563" s="118">
        <v>-1.0900746300539093</v>
      </c>
      <c r="V1563" s="118">
        <v>-0.59442979613316027</v>
      </c>
      <c r="W1563" s="40">
        <v>1.1139613022117807</v>
      </c>
    </row>
    <row r="1564" spans="1:23" ht="19">
      <c r="A1564" s="85">
        <v>562</v>
      </c>
      <c r="B1564" s="118">
        <v>0.98343276856343986</v>
      </c>
      <c r="C1564" s="118">
        <v>0.90520418240152023</v>
      </c>
      <c r="D1564" s="118">
        <v>0.61676617302004466</v>
      </c>
      <c r="E1564" s="118">
        <v>0.38357967851290953</v>
      </c>
      <c r="F1564" s="118">
        <v>0.8331503693472242</v>
      </c>
      <c r="G1564" s="118">
        <v>0.88117280688655253</v>
      </c>
      <c r="H1564" s="118">
        <v>0.16680045560843926</v>
      </c>
      <c r="I1564" s="118">
        <v>0.56754644355289718</v>
      </c>
      <c r="J1564" s="118">
        <v>0.35120223193694944</v>
      </c>
      <c r="K1564" s="48">
        <v>0.52048125863833294</v>
      </c>
      <c r="M1564" s="41">
        <v>562</v>
      </c>
      <c r="N1564" s="118" cm="1">
        <f t="array" ref="N1564:W1564">(TRANSPOSE(MMULT(幕後結果!$AB$37:$AK$46, TRANSPOSE(N563:W563))))</f>
        <v>-0.93571746726474003</v>
      </c>
      <c r="O1564" s="118">
        <v>-0.62136764433659264</v>
      </c>
      <c r="P1564" s="118">
        <v>-0.72346906858719895</v>
      </c>
      <c r="Q1564" s="118">
        <v>-0.33315018450934042</v>
      </c>
      <c r="R1564" s="118">
        <v>-0.28132849375079477</v>
      </c>
      <c r="S1564" s="118">
        <v>-1.6336571202087424</v>
      </c>
      <c r="T1564" s="118">
        <v>0.28651298233009892</v>
      </c>
      <c r="U1564" s="118">
        <v>0.19898407230163134</v>
      </c>
      <c r="V1564" s="118">
        <v>0.18150716792323868</v>
      </c>
      <c r="W1564" s="40">
        <v>-0.27842410476993784</v>
      </c>
    </row>
    <row r="1565" spans="1:23" ht="19">
      <c r="A1565" s="85">
        <v>563</v>
      </c>
      <c r="B1565" s="118">
        <v>0.70380921192093981</v>
      </c>
      <c r="C1565" s="118">
        <v>0.32205787034501765</v>
      </c>
      <c r="D1565" s="118">
        <v>0.94236907473286347</v>
      </c>
      <c r="E1565" s="118">
        <v>0.57142826551056958</v>
      </c>
      <c r="F1565" s="118">
        <v>0.74782726650376818</v>
      </c>
      <c r="G1565" s="118">
        <v>0.58427626759782125</v>
      </c>
      <c r="H1565" s="118">
        <v>6.3098207091678349E-2</v>
      </c>
      <c r="I1565" s="118">
        <v>0.41284604825502469</v>
      </c>
      <c r="J1565" s="118">
        <v>0.6707512594708902</v>
      </c>
      <c r="K1565" s="48">
        <v>0.24872718537331084</v>
      </c>
      <c r="M1565" s="41">
        <v>563</v>
      </c>
      <c r="N1565" s="118" cm="1">
        <f t="array" ref="N1565:W1565">(TRANSPOSE(MMULT(幕後結果!$AB$37:$AK$46, TRANSPOSE(N564:W564))))</f>
        <v>2.4299822752991713</v>
      </c>
      <c r="O1565" s="118">
        <v>-0.11488232172108506</v>
      </c>
      <c r="P1565" s="118">
        <v>0.67530886767411569</v>
      </c>
      <c r="Q1565" s="118">
        <v>-0.20065300224856028</v>
      </c>
      <c r="R1565" s="118">
        <v>-0.33223240150005751</v>
      </c>
      <c r="S1565" s="118">
        <v>0.19870493338692352</v>
      </c>
      <c r="T1565" s="118">
        <v>0.5962201735205015</v>
      </c>
      <c r="U1565" s="118">
        <v>1.827093523113732E-2</v>
      </c>
      <c r="V1565" s="118">
        <v>0.33997346463690692</v>
      </c>
      <c r="W1565" s="40">
        <v>0.69270063463513531</v>
      </c>
    </row>
    <row r="1566" spans="1:23" ht="19">
      <c r="A1566" s="85">
        <v>564</v>
      </c>
      <c r="B1566" s="118">
        <v>0.2925452497118759</v>
      </c>
      <c r="C1566" s="118">
        <v>2.8428330983497396E-2</v>
      </c>
      <c r="D1566" s="118">
        <v>0.24916222202520877</v>
      </c>
      <c r="E1566" s="118">
        <v>0.60318246710653178</v>
      </c>
      <c r="F1566" s="118">
        <v>0.17924271047671669</v>
      </c>
      <c r="G1566" s="118">
        <v>0.33381504795525707</v>
      </c>
      <c r="H1566" s="118">
        <v>0.13306419338898623</v>
      </c>
      <c r="I1566" s="118">
        <v>0.7114642198906882</v>
      </c>
      <c r="J1566" s="118">
        <v>0.42192585735907806</v>
      </c>
      <c r="K1566" s="48">
        <v>0.98206441927877397</v>
      </c>
      <c r="M1566" s="41">
        <v>564</v>
      </c>
      <c r="N1566" s="118" cm="1">
        <f t="array" ref="N1566:W1566">(TRANSPOSE(MMULT(幕後結果!$AB$37:$AK$46, TRANSPOSE(N565:W565))))</f>
        <v>-1.5210634619847339</v>
      </c>
      <c r="O1566" s="118">
        <v>-1.1206665772303321</v>
      </c>
      <c r="P1566" s="118">
        <v>-2.3079015990845506</v>
      </c>
      <c r="Q1566" s="118">
        <v>-0.95947883781349097</v>
      </c>
      <c r="R1566" s="118">
        <v>0.97137972867104339</v>
      </c>
      <c r="S1566" s="118">
        <v>-1.8096647902823824</v>
      </c>
      <c r="T1566" s="118">
        <v>0.36339049510399962</v>
      </c>
      <c r="U1566" s="118">
        <v>0.58826014315997521</v>
      </c>
      <c r="V1566" s="118">
        <v>-1.4338599389590687</v>
      </c>
      <c r="W1566" s="40">
        <v>-1.5144941677581472</v>
      </c>
    </row>
    <row r="1567" spans="1:23" ht="19">
      <c r="A1567" s="85">
        <v>565</v>
      </c>
      <c r="B1567" s="118">
        <v>0.42306807491823206</v>
      </c>
      <c r="C1567" s="118">
        <v>7.411833172066995E-2</v>
      </c>
      <c r="D1567" s="118">
        <v>0.78703397746268999</v>
      </c>
      <c r="E1567" s="118">
        <v>0.2280429558631063</v>
      </c>
      <c r="F1567" s="118">
        <v>0.7086839670314613</v>
      </c>
      <c r="G1567" s="118">
        <v>0.31736297747704989</v>
      </c>
      <c r="H1567" s="118">
        <v>0.50155663123146188</v>
      </c>
      <c r="I1567" s="118">
        <v>7.4478431459930494E-2</v>
      </c>
      <c r="J1567" s="118">
        <v>0.81166313021215664</v>
      </c>
      <c r="K1567" s="48">
        <v>0.14377484352322512</v>
      </c>
      <c r="M1567" s="41">
        <v>565</v>
      </c>
      <c r="N1567" s="118" cm="1">
        <f t="array" ref="N1567:W1567">(TRANSPOSE(MMULT(幕後結果!$AB$37:$AK$46, TRANSPOSE(N566:W566))))</f>
        <v>-0.55407863764468313</v>
      </c>
      <c r="O1567" s="118">
        <v>0.21932917105162611</v>
      </c>
      <c r="P1567" s="118">
        <v>0.3458743846739154</v>
      </c>
      <c r="Q1567" s="118">
        <v>1.2490897165926427</v>
      </c>
      <c r="R1567" s="118">
        <v>0.38773121255833037</v>
      </c>
      <c r="S1567" s="118">
        <v>0.84662380065166642</v>
      </c>
      <c r="T1567" s="118">
        <v>-0.47948223720072797</v>
      </c>
      <c r="U1567" s="118">
        <v>-0.61866616406175046</v>
      </c>
      <c r="V1567" s="118">
        <v>-0.30216512759824765</v>
      </c>
      <c r="W1567" s="40">
        <v>-0.11584955529566761</v>
      </c>
    </row>
    <row r="1568" spans="1:23" ht="19">
      <c r="A1568" s="85">
        <v>566</v>
      </c>
      <c r="B1568" s="118">
        <v>0.59907736475196671</v>
      </c>
      <c r="C1568" s="118">
        <v>0.74939016781146384</v>
      </c>
      <c r="D1568" s="118">
        <v>0.60638363716055643</v>
      </c>
      <c r="E1568" s="118">
        <v>0.93973622876635288</v>
      </c>
      <c r="F1568" s="118">
        <v>0.83237752727858472</v>
      </c>
      <c r="G1568" s="118">
        <v>0.17552871892872779</v>
      </c>
      <c r="H1568" s="118">
        <v>0.86842357471985632</v>
      </c>
      <c r="I1568" s="118">
        <v>0.56424257299515523</v>
      </c>
      <c r="J1568" s="118">
        <v>0.56235736449012097</v>
      </c>
      <c r="K1568" s="48">
        <v>0.86836820050709096</v>
      </c>
      <c r="M1568" s="41">
        <v>566</v>
      </c>
      <c r="N1568" s="118" cm="1">
        <f t="array" ref="N1568:W1568">(TRANSPOSE(MMULT(幕後結果!$AB$37:$AK$46, TRANSPOSE(N567:W567))))</f>
        <v>-0.18240905520964631</v>
      </c>
      <c r="O1568" s="118">
        <v>4.2407949060495678E-3</v>
      </c>
      <c r="P1568" s="118">
        <v>0.963706706997976</v>
      </c>
      <c r="Q1568" s="118">
        <v>0.39697061392174182</v>
      </c>
      <c r="R1568" s="118">
        <v>-0.59797747680228219</v>
      </c>
      <c r="S1568" s="118">
        <v>-0.36779296418956553</v>
      </c>
      <c r="T1568" s="118">
        <v>-0.14407851674649885</v>
      </c>
      <c r="U1568" s="118">
        <v>0.2433419942184972</v>
      </c>
      <c r="V1568" s="118">
        <v>-1.5162044124040992</v>
      </c>
      <c r="W1568" s="40">
        <v>-1.3783706826614492</v>
      </c>
    </row>
    <row r="1569" spans="1:23" ht="19">
      <c r="A1569" s="85">
        <v>567</v>
      </c>
      <c r="B1569" s="118">
        <v>0.50442854370533219</v>
      </c>
      <c r="C1569" s="118">
        <v>0.20019551355701481</v>
      </c>
      <c r="D1569" s="118">
        <v>0.29860522355227537</v>
      </c>
      <c r="E1569" s="118">
        <v>0.22060678384565557</v>
      </c>
      <c r="F1569" s="118">
        <v>8.5440654139394834E-2</v>
      </c>
      <c r="G1569" s="118">
        <v>0.92970823708587047</v>
      </c>
      <c r="H1569" s="118">
        <v>0.42608942030645691</v>
      </c>
      <c r="I1569" s="118">
        <v>6.4296752214561215E-2</v>
      </c>
      <c r="J1569" s="118">
        <v>0.62293387409643364</v>
      </c>
      <c r="K1569" s="48">
        <v>0.19231752290941695</v>
      </c>
      <c r="M1569" s="41">
        <v>567</v>
      </c>
      <c r="N1569" s="118" cm="1">
        <f t="array" ref="N1569:W1569">(TRANSPOSE(MMULT(幕後結果!$AB$37:$AK$46, TRANSPOSE(N568:W568))))</f>
        <v>1.0605136140260396</v>
      </c>
      <c r="O1569" s="118">
        <v>0.26900627773205482</v>
      </c>
      <c r="P1569" s="118">
        <v>0.48647089295517909</v>
      </c>
      <c r="Q1569" s="118">
        <v>-0.74941817338518235</v>
      </c>
      <c r="R1569" s="118">
        <v>-0.36392314793332275</v>
      </c>
      <c r="S1569" s="118">
        <v>-2.0375201990204377</v>
      </c>
      <c r="T1569" s="118">
        <v>-0.18620524974413794</v>
      </c>
      <c r="U1569" s="118">
        <v>1.5252321558294897</v>
      </c>
      <c r="V1569" s="118">
        <v>6.559616373953403E-2</v>
      </c>
      <c r="W1569" s="40">
        <v>-0.39681458881501663</v>
      </c>
    </row>
    <row r="1570" spans="1:23" ht="19">
      <c r="A1570" s="85">
        <v>568</v>
      </c>
      <c r="B1570" s="118">
        <v>0.64609795511607215</v>
      </c>
      <c r="C1570" s="118">
        <v>0.61107361347453848</v>
      </c>
      <c r="D1570" s="118">
        <v>0.41035871259156553</v>
      </c>
      <c r="E1570" s="118">
        <v>0.37939350639589975</v>
      </c>
      <c r="F1570" s="118">
        <v>0.15960375310292796</v>
      </c>
      <c r="G1570" s="118">
        <v>0.94865018408630042</v>
      </c>
      <c r="H1570" s="118">
        <v>0.45732852652412959</v>
      </c>
      <c r="I1570" s="118">
        <v>0.21993919144930785</v>
      </c>
      <c r="J1570" s="118">
        <v>0.81822511250624141</v>
      </c>
      <c r="K1570" s="48">
        <v>0.23768200255359107</v>
      </c>
      <c r="M1570" s="41">
        <v>568</v>
      </c>
      <c r="N1570" s="118" cm="1">
        <f t="array" ref="N1570:W1570">(TRANSPOSE(MMULT(幕後結果!$AB$37:$AK$46, TRANSPOSE(N569:W569))))</f>
        <v>0.31944816026947376</v>
      </c>
      <c r="O1570" s="118">
        <v>-0.74165357773951457</v>
      </c>
      <c r="P1570" s="118">
        <v>-0.1772848785323245</v>
      </c>
      <c r="Q1570" s="118">
        <v>0.24080694585581225</v>
      </c>
      <c r="R1570" s="118">
        <v>1.1473003737149188</v>
      </c>
      <c r="S1570" s="118">
        <v>-1.1690578544544521</v>
      </c>
      <c r="T1570" s="118">
        <v>-0.19409868863933033</v>
      </c>
      <c r="U1570" s="118">
        <v>1.5151800984027515</v>
      </c>
      <c r="V1570" s="118">
        <v>0.5313966645153424</v>
      </c>
      <c r="W1570" s="40">
        <v>0.6798645955693563</v>
      </c>
    </row>
    <row r="1571" spans="1:23" ht="19">
      <c r="A1571" s="85">
        <v>569</v>
      </c>
      <c r="B1571" s="118">
        <v>0.83657773495609944</v>
      </c>
      <c r="C1571" s="118">
        <v>0.98350294053591103</v>
      </c>
      <c r="D1571" s="118">
        <v>0.93257970065541729</v>
      </c>
      <c r="E1571" s="118">
        <v>0.72787623859885664</v>
      </c>
      <c r="F1571" s="118">
        <v>9.5070374633786647E-2</v>
      </c>
      <c r="G1571" s="118">
        <v>0.86825408295727735</v>
      </c>
      <c r="H1571" s="118">
        <v>0.74422612229722396</v>
      </c>
      <c r="I1571" s="118">
        <v>0.80474993657531435</v>
      </c>
      <c r="J1571" s="118">
        <v>0.93049081212217088</v>
      </c>
      <c r="K1571" s="48">
        <v>0.74701202561078905</v>
      </c>
      <c r="M1571" s="41">
        <v>569</v>
      </c>
      <c r="N1571" s="118" cm="1">
        <f t="array" ref="N1571:W1571">(TRANSPOSE(MMULT(幕後結果!$AB$37:$AK$46, TRANSPOSE(N570:W570))))</f>
        <v>0.78182287201079104</v>
      </c>
      <c r="O1571" s="118">
        <v>-1.3667173070793188</v>
      </c>
      <c r="P1571" s="118">
        <v>2.0538392317395418E-2</v>
      </c>
      <c r="Q1571" s="118">
        <v>0.55310495852356867</v>
      </c>
      <c r="R1571" s="118">
        <v>-1.5053455339869719</v>
      </c>
      <c r="S1571" s="118">
        <v>-2.8412538622104938E-2</v>
      </c>
      <c r="T1571" s="118">
        <v>-0.2597940339541106</v>
      </c>
      <c r="U1571" s="118">
        <v>-1.5557858388277575</v>
      </c>
      <c r="V1571" s="118">
        <v>-1.0839263412655284</v>
      </c>
      <c r="W1571" s="40">
        <v>-0.83141541954355036</v>
      </c>
    </row>
    <row r="1572" spans="1:23" ht="19">
      <c r="A1572" s="85">
        <v>570</v>
      </c>
      <c r="B1572" s="118">
        <v>0.67824653382546884</v>
      </c>
      <c r="C1572" s="118">
        <v>0.4425290430626807</v>
      </c>
      <c r="D1572" s="118">
        <v>0.23643543027323077</v>
      </c>
      <c r="E1572" s="118">
        <v>9.5157357669086728E-2</v>
      </c>
      <c r="F1572" s="118">
        <v>0.19347325398213311</v>
      </c>
      <c r="G1572" s="118">
        <v>0.43143509038844741</v>
      </c>
      <c r="H1572" s="118">
        <v>0.45121655670633065</v>
      </c>
      <c r="I1572" s="118">
        <v>0.90728323746741757</v>
      </c>
      <c r="J1572" s="118">
        <v>0.58161701941798105</v>
      </c>
      <c r="K1572" s="48">
        <v>0.44590399202740927</v>
      </c>
      <c r="M1572" s="41">
        <v>570</v>
      </c>
      <c r="N1572" s="118" cm="1">
        <f t="array" ref="N1572:W1572">(TRANSPOSE(MMULT(幕後結果!$AB$37:$AK$46, TRANSPOSE(N571:W571))))</f>
        <v>-0.95513887144312315</v>
      </c>
      <c r="O1572" s="118">
        <v>0.22485189131196309</v>
      </c>
      <c r="P1572" s="118">
        <v>-0.10661065592319388</v>
      </c>
      <c r="Q1572" s="118">
        <v>-0.35812651628148151</v>
      </c>
      <c r="R1572" s="118">
        <v>0.52195063764432037</v>
      </c>
      <c r="S1572" s="118">
        <v>-1.3403317579851233</v>
      </c>
      <c r="T1572" s="118">
        <v>-0.44393561691947686</v>
      </c>
      <c r="U1572" s="118">
        <v>-0.99092729023912063</v>
      </c>
      <c r="V1572" s="118">
        <v>0.39618498334246066</v>
      </c>
      <c r="W1572" s="40">
        <v>1.0893423082621692</v>
      </c>
    </row>
    <row r="1573" spans="1:23" ht="19">
      <c r="A1573" s="85">
        <v>571</v>
      </c>
      <c r="B1573" s="118">
        <v>0.82831770479055677</v>
      </c>
      <c r="C1573" s="118">
        <v>0.54711706347500333</v>
      </c>
      <c r="D1573" s="118">
        <v>0.1258382167583838</v>
      </c>
      <c r="E1573" s="118">
        <v>6.477255284720429E-2</v>
      </c>
      <c r="F1573" s="118">
        <v>0.92349341009485908</v>
      </c>
      <c r="G1573" s="118">
        <v>0.68537528163152994</v>
      </c>
      <c r="H1573" s="118">
        <v>2.4408753079182111E-2</v>
      </c>
      <c r="I1573" s="118">
        <v>0.79982833321568125</v>
      </c>
      <c r="J1573" s="118">
        <v>0.59542219938967533</v>
      </c>
      <c r="K1573" s="48">
        <v>0.13810806498099004</v>
      </c>
      <c r="M1573" s="41">
        <v>571</v>
      </c>
      <c r="N1573" s="118" cm="1">
        <f t="array" ref="N1573:W1573">(TRANSPOSE(MMULT(幕後結果!$AB$37:$AK$46, TRANSPOSE(N572:W572))))</f>
        <v>-0.78812113726874922</v>
      </c>
      <c r="O1573" s="118">
        <v>-0.69301916294684218</v>
      </c>
      <c r="P1573" s="118">
        <v>1.9239483825768933</v>
      </c>
      <c r="Q1573" s="118">
        <v>-0.6082271644949957</v>
      </c>
      <c r="R1573" s="118">
        <v>0.55103292763073719</v>
      </c>
      <c r="S1573" s="118">
        <v>-0.27483394286882279</v>
      </c>
      <c r="T1573" s="118">
        <v>1.4317753390000507</v>
      </c>
      <c r="U1573" s="118">
        <v>0.57228153871290077</v>
      </c>
      <c r="V1573" s="118">
        <v>6.5487259506621848E-2</v>
      </c>
      <c r="W1573" s="40">
        <v>-0.74014007489260192</v>
      </c>
    </row>
    <row r="1574" spans="1:23" ht="19">
      <c r="A1574" s="85">
        <v>572</v>
      </c>
      <c r="B1574" s="118">
        <v>2.1342577763446613E-2</v>
      </c>
      <c r="C1574" s="118">
        <v>0.58198601183106025</v>
      </c>
      <c r="D1574" s="118">
        <v>0.36264923894807422</v>
      </c>
      <c r="E1574" s="118">
        <v>0.27727559031163396</v>
      </c>
      <c r="F1574" s="118">
        <v>0.5483019483314564</v>
      </c>
      <c r="G1574" s="118">
        <v>0.74989844476380285</v>
      </c>
      <c r="H1574" s="118">
        <v>0.3842223018260793</v>
      </c>
      <c r="I1574" s="118">
        <v>0.46360806798855436</v>
      </c>
      <c r="J1574" s="118">
        <v>0.93301783971527685</v>
      </c>
      <c r="K1574" s="48">
        <v>0.42695921049869234</v>
      </c>
      <c r="M1574" s="41">
        <v>572</v>
      </c>
      <c r="N1574" s="118" cm="1">
        <f t="array" ref="N1574:W1574">(TRANSPOSE(MMULT(幕後結果!$AB$37:$AK$46, TRANSPOSE(N573:W573))))</f>
        <v>0.60929190647285425</v>
      </c>
      <c r="O1574" s="118">
        <v>1.4465172268342135</v>
      </c>
      <c r="P1574" s="118">
        <v>-0.6813061235595923</v>
      </c>
      <c r="Q1574" s="118">
        <v>-0.95809529408495586</v>
      </c>
      <c r="R1574" s="118">
        <v>-0.75022140173795693</v>
      </c>
      <c r="S1574" s="118">
        <v>-0.34101634154189986</v>
      </c>
      <c r="T1574" s="118">
        <v>0.54510973974988886</v>
      </c>
      <c r="U1574" s="118">
        <v>-1.3721097165568492</v>
      </c>
      <c r="V1574" s="118">
        <v>2.6131137084894061</v>
      </c>
      <c r="W1574" s="40">
        <v>-6.2266122705736726E-2</v>
      </c>
    </row>
    <row r="1575" spans="1:23" ht="19">
      <c r="A1575" s="85">
        <v>573</v>
      </c>
      <c r="B1575" s="118">
        <v>0.69445934756271965</v>
      </c>
      <c r="C1575" s="118">
        <v>0.93255434979894414</v>
      </c>
      <c r="D1575" s="118">
        <v>0.57897225451005485</v>
      </c>
      <c r="E1575" s="118">
        <v>0.40632784565607749</v>
      </c>
      <c r="F1575" s="118">
        <v>0.78022818593474441</v>
      </c>
      <c r="G1575" s="118">
        <v>0.56318015178695835</v>
      </c>
      <c r="H1575" s="118">
        <v>0.67073033369950386</v>
      </c>
      <c r="I1575" s="118">
        <v>0.29558031362016068</v>
      </c>
      <c r="J1575" s="118">
        <v>0.68163194253074644</v>
      </c>
      <c r="K1575" s="48">
        <v>0.39479999872567295</v>
      </c>
      <c r="M1575" s="41">
        <v>573</v>
      </c>
      <c r="N1575" s="118" cm="1">
        <f t="array" ref="N1575:W1575">(TRANSPOSE(MMULT(幕後結果!$AB$37:$AK$46, TRANSPOSE(N574:W574))))</f>
        <v>0.25772387872166141</v>
      </c>
      <c r="O1575" s="118">
        <v>-0.95856374954361645</v>
      </c>
      <c r="P1575" s="118">
        <v>0.60350520277468955</v>
      </c>
      <c r="Q1575" s="118">
        <v>-0.82062472052793745</v>
      </c>
      <c r="R1575" s="118">
        <v>-1.013102396366778</v>
      </c>
      <c r="S1575" s="118">
        <v>-0.83758269007681263</v>
      </c>
      <c r="T1575" s="118">
        <v>0.65030061200685996</v>
      </c>
      <c r="U1575" s="118">
        <v>4.9731603578521258E-2</v>
      </c>
      <c r="V1575" s="118">
        <v>-0.17025984592233195</v>
      </c>
      <c r="W1575" s="40">
        <v>-0.80666555576624654</v>
      </c>
    </row>
    <row r="1576" spans="1:23" ht="19">
      <c r="A1576" s="85">
        <v>574</v>
      </c>
      <c r="B1576" s="118">
        <v>0.82313837508550192</v>
      </c>
      <c r="C1576" s="118">
        <v>0.31331706615376032</v>
      </c>
      <c r="D1576" s="118">
        <v>0.13838330467940585</v>
      </c>
      <c r="E1576" s="118">
        <v>8.6729040949606429E-2</v>
      </c>
      <c r="F1576" s="118">
        <v>0.44403070631757702</v>
      </c>
      <c r="G1576" s="118">
        <v>0.61073654617472384</v>
      </c>
      <c r="H1576" s="118">
        <v>0.840532474630592</v>
      </c>
      <c r="I1576" s="118">
        <v>0.21257362165879412</v>
      </c>
      <c r="J1576" s="118">
        <v>0.96207132273708273</v>
      </c>
      <c r="K1576" s="48">
        <v>9.2649084506934765E-2</v>
      </c>
      <c r="M1576" s="41">
        <v>574</v>
      </c>
      <c r="N1576" s="118" cm="1">
        <f t="array" ref="N1576:W1576">(TRANSPOSE(MMULT(幕後結果!$AB$37:$AK$46, TRANSPOSE(N575:W575))))</f>
        <v>-1.115125781728495</v>
      </c>
      <c r="O1576" s="118">
        <v>-0.41300760648353951</v>
      </c>
      <c r="P1576" s="118">
        <v>-1.8068414769585661</v>
      </c>
      <c r="Q1576" s="118">
        <v>-1.9563720809196155</v>
      </c>
      <c r="R1576" s="118">
        <v>-1.1534762997917263</v>
      </c>
      <c r="S1576" s="118">
        <v>-1.7099975544110129</v>
      </c>
      <c r="T1576" s="118">
        <v>-2.6157492848601613</v>
      </c>
      <c r="U1576" s="118">
        <v>-9.0720587067323832E-2</v>
      </c>
      <c r="V1576" s="118">
        <v>-1.8637618917258769</v>
      </c>
      <c r="W1576" s="40">
        <v>-0.87739234246014686</v>
      </c>
    </row>
    <row r="1577" spans="1:23" ht="19">
      <c r="A1577" s="85">
        <v>575</v>
      </c>
      <c r="B1577" s="118">
        <v>0.39877395988554509</v>
      </c>
      <c r="C1577" s="118">
        <v>0.74308095066890623</v>
      </c>
      <c r="D1577" s="118">
        <v>0.82221761698590945</v>
      </c>
      <c r="E1577" s="118">
        <v>0.179038856842197</v>
      </c>
      <c r="F1577" s="118">
        <v>0.29263784617192679</v>
      </c>
      <c r="G1577" s="118">
        <v>0.45214279598382578</v>
      </c>
      <c r="H1577" s="118">
        <v>0.53773301294345055</v>
      </c>
      <c r="I1577" s="118">
        <v>0.64344384880743077</v>
      </c>
      <c r="J1577" s="118">
        <v>0.50398500131842927</v>
      </c>
      <c r="K1577" s="48">
        <v>0.31763245254486128</v>
      </c>
      <c r="M1577" s="41">
        <v>575</v>
      </c>
      <c r="N1577" s="118" cm="1">
        <f t="array" ref="N1577:W1577">(TRANSPOSE(MMULT(幕後結果!$AB$37:$AK$46, TRANSPOSE(N576:W576))))</f>
        <v>0.55486532730482907</v>
      </c>
      <c r="O1577" s="118">
        <v>-0.37497785158125946</v>
      </c>
      <c r="P1577" s="118">
        <v>-0.26798584552104571</v>
      </c>
      <c r="Q1577" s="118">
        <v>0.78257225151286425</v>
      </c>
      <c r="R1577" s="118">
        <v>-1.1531992648532365</v>
      </c>
      <c r="S1577" s="118">
        <v>1.261115346339432</v>
      </c>
      <c r="T1577" s="118">
        <v>-0.64038141108586166</v>
      </c>
      <c r="U1577" s="118">
        <v>0.92536631487709464</v>
      </c>
      <c r="V1577" s="118">
        <v>-1.884576705897531E-2</v>
      </c>
      <c r="W1577" s="40">
        <v>3.6426505388893193E-2</v>
      </c>
    </row>
    <row r="1578" spans="1:23" ht="19">
      <c r="A1578" s="85">
        <v>576</v>
      </c>
      <c r="B1578" s="118">
        <v>0.66240153118937628</v>
      </c>
      <c r="C1578" s="118">
        <v>0.5837158191269467</v>
      </c>
      <c r="D1578" s="118">
        <v>0.41924059984011697</v>
      </c>
      <c r="E1578" s="118">
        <v>1.9465149757798894E-2</v>
      </c>
      <c r="F1578" s="118">
        <v>0.36539113155876191</v>
      </c>
      <c r="G1578" s="118">
        <v>0.12262461053405538</v>
      </c>
      <c r="H1578" s="118">
        <v>0.46863141215825843</v>
      </c>
      <c r="I1578" s="118">
        <v>0.36544683606135653</v>
      </c>
      <c r="J1578" s="118">
        <v>0.41758512550277627</v>
      </c>
      <c r="K1578" s="48">
        <v>0.53158807736648517</v>
      </c>
      <c r="M1578" s="41">
        <v>576</v>
      </c>
      <c r="N1578" s="118" cm="1">
        <f t="array" ref="N1578:W1578">(TRANSPOSE(MMULT(幕後結果!$AB$37:$AK$46, TRANSPOSE(N577:W577))))</f>
        <v>-0.74983807100249811</v>
      </c>
      <c r="O1578" s="118">
        <v>-1.127769505120064</v>
      </c>
      <c r="P1578" s="118">
        <v>0.92007077382957714</v>
      </c>
      <c r="Q1578" s="118">
        <v>0.49236735228768008</v>
      </c>
      <c r="R1578" s="118">
        <v>1.0757849024345321</v>
      </c>
      <c r="S1578" s="118">
        <v>2.4333791631623844E-2</v>
      </c>
      <c r="T1578" s="118">
        <v>-0.69572961171147241</v>
      </c>
      <c r="U1578" s="118">
        <v>0.5464978412599234</v>
      </c>
      <c r="V1578" s="118">
        <v>-1.2095602649737642</v>
      </c>
      <c r="W1578" s="40">
        <v>-0.26192891778900046</v>
      </c>
    </row>
    <row r="1579" spans="1:23" ht="19">
      <c r="A1579" s="85">
        <v>577</v>
      </c>
      <c r="B1579" s="118">
        <v>0.2441662071277575</v>
      </c>
      <c r="C1579" s="118">
        <v>0.83174333637692954</v>
      </c>
      <c r="D1579" s="118">
        <v>2.2698205421722628E-2</v>
      </c>
      <c r="E1579" s="118">
        <v>4.5315440310585542E-2</v>
      </c>
      <c r="F1579" s="118">
        <v>0.32835730010249264</v>
      </c>
      <c r="G1579" s="118">
        <v>0.67523465001329042</v>
      </c>
      <c r="H1579" s="118">
        <v>0.6715032561345069</v>
      </c>
      <c r="I1579" s="118">
        <v>0.41773051328730371</v>
      </c>
      <c r="J1579" s="118">
        <v>0.13855123072255737</v>
      </c>
      <c r="K1579" s="48">
        <v>0.74012600288631369</v>
      </c>
      <c r="M1579" s="41">
        <v>577</v>
      </c>
      <c r="N1579" s="118" cm="1">
        <f t="array" ref="N1579:W1579">(TRANSPOSE(MMULT(幕後結果!$AB$37:$AK$46, TRANSPOSE(N578:W578))))</f>
        <v>1.335456571274058</v>
      </c>
      <c r="O1579" s="118">
        <v>0.8392037628641783</v>
      </c>
      <c r="P1579" s="118">
        <v>-1.1518677522634051</v>
      </c>
      <c r="Q1579" s="118">
        <v>-0.64363842713365216</v>
      </c>
      <c r="R1579" s="118">
        <v>-1.9530720274974784</v>
      </c>
      <c r="S1579" s="118">
        <v>-0.50034845313072962</v>
      </c>
      <c r="T1579" s="118">
        <v>0.59330140778962193</v>
      </c>
      <c r="U1579" s="118">
        <v>1.0477070784185394</v>
      </c>
      <c r="V1579" s="118">
        <v>-1.9041899217231824</v>
      </c>
      <c r="W1579" s="40">
        <v>-0.55387341651045752</v>
      </c>
    </row>
    <row r="1580" spans="1:23" ht="19">
      <c r="A1580" s="85">
        <v>578</v>
      </c>
      <c r="B1580" s="118">
        <v>0.43503675417275378</v>
      </c>
      <c r="C1580" s="118">
        <v>0.98698844830353405</v>
      </c>
      <c r="D1580" s="118">
        <v>0.36596546613625214</v>
      </c>
      <c r="E1580" s="118">
        <v>0.36296960515268162</v>
      </c>
      <c r="F1580" s="118">
        <v>0.58657672122085747</v>
      </c>
      <c r="G1580" s="118">
        <v>0.20161672785975404</v>
      </c>
      <c r="H1580" s="118">
        <v>0.53991886929694477</v>
      </c>
      <c r="I1580" s="118">
        <v>0.4039578005100537</v>
      </c>
      <c r="J1580" s="118">
        <v>0.77203558002035333</v>
      </c>
      <c r="K1580" s="48">
        <v>0.35498769630483062</v>
      </c>
      <c r="M1580" s="41">
        <v>578</v>
      </c>
      <c r="N1580" s="118" cm="1">
        <f t="array" ref="N1580:W1580">(TRANSPOSE(MMULT(幕後結果!$AB$37:$AK$46, TRANSPOSE(N579:W579))))</f>
        <v>-1.135370983308035</v>
      </c>
      <c r="O1580" s="118">
        <v>0.1448302836155704</v>
      </c>
      <c r="P1580" s="118">
        <v>0.57445285827613879</v>
      </c>
      <c r="Q1580" s="118">
        <v>0.24792495075074883</v>
      </c>
      <c r="R1580" s="118">
        <v>1.1256159326117481</v>
      </c>
      <c r="S1580" s="118">
        <v>-0.5992242697279665</v>
      </c>
      <c r="T1580" s="118">
        <v>-0.13363093631479867</v>
      </c>
      <c r="U1580" s="118">
        <v>0.37430812035252581</v>
      </c>
      <c r="V1580" s="118">
        <v>0.51056749127540257</v>
      </c>
      <c r="W1580" s="40">
        <v>-0.4192137873015746</v>
      </c>
    </row>
    <row r="1581" spans="1:23" ht="19">
      <c r="A1581" s="85">
        <v>579</v>
      </c>
      <c r="B1581" s="118">
        <v>0.77678969809454124</v>
      </c>
      <c r="C1581" s="118">
        <v>4.4694524766071275E-2</v>
      </c>
      <c r="D1581" s="118">
        <v>0.59139302929666049</v>
      </c>
      <c r="E1581" s="118">
        <v>0.49179125865525397</v>
      </c>
      <c r="F1581" s="118">
        <v>0.2629034241032433</v>
      </c>
      <c r="G1581" s="118">
        <v>0.6867221295017274</v>
      </c>
      <c r="H1581" s="118">
        <v>0.31250950438605085</v>
      </c>
      <c r="I1581" s="118">
        <v>0.32186328238151862</v>
      </c>
      <c r="J1581" s="118">
        <v>0.83960298592861249</v>
      </c>
      <c r="K1581" s="48">
        <v>3.1726432615908351E-2</v>
      </c>
      <c r="M1581" s="41">
        <v>579</v>
      </c>
      <c r="N1581" s="118" cm="1">
        <f t="array" ref="N1581:W1581">(TRANSPOSE(MMULT(幕後結果!$AB$37:$AK$46, TRANSPOSE(N580:W580))))</f>
        <v>-8.6569702800493267E-2</v>
      </c>
      <c r="O1581" s="118">
        <v>0.1840940141563899</v>
      </c>
      <c r="P1581" s="118">
        <v>0.53787558429937221</v>
      </c>
      <c r="Q1581" s="118">
        <v>0.50450397172590256</v>
      </c>
      <c r="R1581" s="118">
        <v>-0.69565626022720195</v>
      </c>
      <c r="S1581" s="118">
        <v>0.77902813002211668</v>
      </c>
      <c r="T1581" s="118">
        <v>0.45732006790489166</v>
      </c>
      <c r="U1581" s="118">
        <v>1.0615527773893438</v>
      </c>
      <c r="V1581" s="118">
        <v>0.23003981012924563</v>
      </c>
      <c r="W1581" s="40">
        <v>1.3393302038817325</v>
      </c>
    </row>
    <row r="1582" spans="1:23" ht="19">
      <c r="A1582" s="85">
        <v>580</v>
      </c>
      <c r="B1582" s="118">
        <v>0.96088035532397931</v>
      </c>
      <c r="C1582" s="118">
        <v>0.18314853491136285</v>
      </c>
      <c r="D1582" s="118">
        <v>0.64262507765803067</v>
      </c>
      <c r="E1582" s="118">
        <v>4.0731140524079112E-2</v>
      </c>
      <c r="F1582" s="118">
        <v>0.17101740781330732</v>
      </c>
      <c r="G1582" s="118">
        <v>1.9970440390170818E-2</v>
      </c>
      <c r="H1582" s="118">
        <v>0.66600396134115725</v>
      </c>
      <c r="I1582" s="118">
        <v>0.60942298110892645</v>
      </c>
      <c r="J1582" s="118">
        <v>0.58711732802310013</v>
      </c>
      <c r="K1582" s="48">
        <v>0.44593262432516534</v>
      </c>
      <c r="M1582" s="41">
        <v>580</v>
      </c>
      <c r="N1582" s="118" cm="1">
        <f t="array" ref="N1582:W1582">(TRANSPOSE(MMULT(幕後結果!$AB$37:$AK$46, TRANSPOSE(N581:W581))))</f>
        <v>1.0862607883051556</v>
      </c>
      <c r="O1582" s="118">
        <v>0.21723462525567588</v>
      </c>
      <c r="P1582" s="118">
        <v>-1.795861035739732</v>
      </c>
      <c r="Q1582" s="118">
        <v>-0.6725155645727553</v>
      </c>
      <c r="R1582" s="118">
        <v>0.43021056402299179</v>
      </c>
      <c r="S1582" s="118">
        <v>-0.15515382558695673</v>
      </c>
      <c r="T1582" s="118">
        <v>1.1455107927832697</v>
      </c>
      <c r="U1582" s="118">
        <v>0.31881091863882927</v>
      </c>
      <c r="V1582" s="118">
        <v>1.3157367686700328</v>
      </c>
      <c r="W1582" s="40">
        <v>0.57533019550522457</v>
      </c>
    </row>
    <row r="1583" spans="1:23" ht="19">
      <c r="A1583" s="85">
        <v>581</v>
      </c>
      <c r="B1583" s="118">
        <v>0.3216376608820406</v>
      </c>
      <c r="C1583" s="118">
        <v>0.70821528736976891</v>
      </c>
      <c r="D1583" s="118">
        <v>0.27704256484381151</v>
      </c>
      <c r="E1583" s="118">
        <v>0.47749075506091421</v>
      </c>
      <c r="F1583" s="118">
        <v>0.44219948445447455</v>
      </c>
      <c r="G1583" s="118">
        <v>0.86304578058102721</v>
      </c>
      <c r="H1583" s="118">
        <v>0.45981329101329038</v>
      </c>
      <c r="I1583" s="118">
        <v>0.19553749671151044</v>
      </c>
      <c r="J1583" s="118">
        <v>0.41590734394895135</v>
      </c>
      <c r="K1583" s="48">
        <v>7.7150580623898346E-2</v>
      </c>
      <c r="M1583" s="41">
        <v>581</v>
      </c>
      <c r="N1583" s="118" cm="1">
        <f t="array" ref="N1583:W1583">(TRANSPOSE(MMULT(幕後結果!$AB$37:$AK$46, TRANSPOSE(N582:W582))))</f>
        <v>6.7530514297016633E-2</v>
      </c>
      <c r="O1583" s="118">
        <v>-0.35897558835721893</v>
      </c>
      <c r="P1583" s="118">
        <v>-0.25108625887787278</v>
      </c>
      <c r="Q1583" s="118">
        <v>1.7485530024235557E-2</v>
      </c>
      <c r="R1583" s="118">
        <v>-1.2571303247799486</v>
      </c>
      <c r="S1583" s="118">
        <v>1.3136769074233936</v>
      </c>
      <c r="T1583" s="118">
        <v>-2.0534801234391455</v>
      </c>
      <c r="U1583" s="118">
        <v>1.0960149615964354</v>
      </c>
      <c r="V1583" s="118">
        <v>-0.30639238376300437</v>
      </c>
      <c r="W1583" s="40">
        <v>-6.888261633004597E-2</v>
      </c>
    </row>
    <row r="1584" spans="1:23" ht="19">
      <c r="A1584" s="85">
        <v>582</v>
      </c>
      <c r="B1584" s="118">
        <v>0.37095163011284571</v>
      </c>
      <c r="C1584" s="118">
        <v>0.51382164191257829</v>
      </c>
      <c r="D1584" s="118">
        <v>0.40904491708998947</v>
      </c>
      <c r="E1584" s="118">
        <v>0.76320277600526709</v>
      </c>
      <c r="F1584" s="118">
        <v>0.67144529175804957</v>
      </c>
      <c r="G1584" s="118">
        <v>0.57525528352531774</v>
      </c>
      <c r="H1584" s="118">
        <v>0.74005953476349728</v>
      </c>
      <c r="I1584" s="118">
        <v>7.9464914028596789E-2</v>
      </c>
      <c r="J1584" s="118">
        <v>0.65572720361830572</v>
      </c>
      <c r="K1584" s="48">
        <v>0.14798652680247026</v>
      </c>
      <c r="M1584" s="41">
        <v>582</v>
      </c>
      <c r="N1584" s="118" cm="1">
        <f t="array" ref="N1584:W1584">(TRANSPOSE(MMULT(幕後結果!$AB$37:$AK$46, TRANSPOSE(N583:W583))))</f>
        <v>0.64287262993029448</v>
      </c>
      <c r="O1584" s="118">
        <v>-2.5604244737351928E-2</v>
      </c>
      <c r="P1584" s="118">
        <v>-0.29411432060239018</v>
      </c>
      <c r="Q1584" s="118">
        <v>-0.60937938971909922</v>
      </c>
      <c r="R1584" s="118">
        <v>0.29579725722495542</v>
      </c>
      <c r="S1584" s="118">
        <v>-1.3874965142284905</v>
      </c>
      <c r="T1584" s="118">
        <v>-0.40236434093312695</v>
      </c>
      <c r="U1584" s="118">
        <v>-1.1606087291403937</v>
      </c>
      <c r="V1584" s="118">
        <v>-0.645689003788668</v>
      </c>
      <c r="W1584" s="40">
        <v>-0.6832985824990695</v>
      </c>
    </row>
    <row r="1585" spans="1:23" ht="19">
      <c r="A1585" s="85">
        <v>583</v>
      </c>
      <c r="B1585" s="118">
        <v>0.65247668553776683</v>
      </c>
      <c r="C1585" s="118">
        <v>3.9007917643987033E-2</v>
      </c>
      <c r="D1585" s="118">
        <v>8.4825588038932365E-2</v>
      </c>
      <c r="E1585" s="118">
        <v>0.18980817434728925</v>
      </c>
      <c r="F1585" s="118">
        <v>0.25935664116595203</v>
      </c>
      <c r="G1585" s="118">
        <v>0.9071901158021638</v>
      </c>
      <c r="H1585" s="118">
        <v>2.4875258642944154E-2</v>
      </c>
      <c r="I1585" s="118">
        <v>9.5999236301139934E-2</v>
      </c>
      <c r="J1585" s="118">
        <v>0.5332049836783177</v>
      </c>
      <c r="K1585" s="48">
        <v>1.5112594712478167E-2</v>
      </c>
      <c r="M1585" s="41">
        <v>583</v>
      </c>
      <c r="N1585" s="118" cm="1">
        <f t="array" ref="N1585:W1585">(TRANSPOSE(MMULT(幕後結果!$AB$37:$AK$46, TRANSPOSE(N584:W584))))</f>
        <v>1.1730516755265012</v>
      </c>
      <c r="O1585" s="118">
        <v>-1.8102211625949352</v>
      </c>
      <c r="P1585" s="118">
        <v>-8.8329216943211525E-2</v>
      </c>
      <c r="Q1585" s="118">
        <v>-0.12684652397298407</v>
      </c>
      <c r="R1585" s="118">
        <v>0.89628151028715042</v>
      </c>
      <c r="S1585" s="118">
        <v>-0.60684625211694532</v>
      </c>
      <c r="T1585" s="118">
        <v>1.1062705284227574</v>
      </c>
      <c r="U1585" s="118">
        <v>-0.12165118533323804</v>
      </c>
      <c r="V1585" s="118">
        <v>0.20767589009858856</v>
      </c>
      <c r="W1585" s="40">
        <v>0.44204459317304179</v>
      </c>
    </row>
    <row r="1586" spans="1:23" ht="19">
      <c r="A1586" s="85">
        <v>584</v>
      </c>
      <c r="B1586" s="118">
        <v>0.83363055318273482</v>
      </c>
      <c r="C1586" s="118">
        <v>0.28756347026531071</v>
      </c>
      <c r="D1586" s="118">
        <v>0.35617440901164454</v>
      </c>
      <c r="E1586" s="118">
        <v>3.8127884559228553E-2</v>
      </c>
      <c r="F1586" s="118">
        <v>0.92723402003468336</v>
      </c>
      <c r="G1586" s="118">
        <v>0.1291948957338338</v>
      </c>
      <c r="H1586" s="118">
        <v>0.99212373718919933</v>
      </c>
      <c r="I1586" s="118">
        <v>0.75731357681960421</v>
      </c>
      <c r="J1586" s="118">
        <v>0.31575743863889882</v>
      </c>
      <c r="K1586" s="48">
        <v>0.89371812780668614</v>
      </c>
      <c r="M1586" s="41">
        <v>584</v>
      </c>
      <c r="N1586" s="118" cm="1">
        <f t="array" ref="N1586:W1586">(TRANSPOSE(MMULT(幕後結果!$AB$37:$AK$46, TRANSPOSE(N585:W585))))</f>
        <v>-1.3438356450031668E-3</v>
      </c>
      <c r="O1586" s="118">
        <v>-1.0827579926733528</v>
      </c>
      <c r="P1586" s="118">
        <v>-3.1085247290481594E-2</v>
      </c>
      <c r="Q1586" s="118">
        <v>0.60809619399213954</v>
      </c>
      <c r="R1586" s="118">
        <v>1.3555539068860716</v>
      </c>
      <c r="S1586" s="118">
        <v>0.37978964046163455</v>
      </c>
      <c r="T1586" s="118">
        <v>1.0156815775952395</v>
      </c>
      <c r="U1586" s="118">
        <v>2.4558479052064595</v>
      </c>
      <c r="V1586" s="118">
        <v>0.28632439186019421</v>
      </c>
      <c r="W1586" s="40">
        <v>0.40996351783115786</v>
      </c>
    </row>
    <row r="1587" spans="1:23" ht="19">
      <c r="A1587" s="85">
        <v>585</v>
      </c>
      <c r="B1587" s="118">
        <v>0.11661218945359053</v>
      </c>
      <c r="C1587" s="118">
        <v>2.6792355987149685E-2</v>
      </c>
      <c r="D1587" s="118">
        <v>0.38382880512245121</v>
      </c>
      <c r="E1587" s="118">
        <v>0.52612300584081639</v>
      </c>
      <c r="F1587" s="118">
        <v>0.80509763063575046</v>
      </c>
      <c r="G1587" s="118">
        <v>2.173888398462509E-2</v>
      </c>
      <c r="H1587" s="118">
        <v>0.58669024242690782</v>
      </c>
      <c r="I1587" s="118">
        <v>0.58036208193743355</v>
      </c>
      <c r="J1587" s="118">
        <v>0.80462279298093109</v>
      </c>
      <c r="K1587" s="48">
        <v>8.1432147234791641E-2</v>
      </c>
      <c r="M1587" s="41">
        <v>585</v>
      </c>
      <c r="N1587" s="118" cm="1">
        <f t="array" ref="N1587:W1587">(TRANSPOSE(MMULT(幕後結果!$AB$37:$AK$46, TRANSPOSE(N586:W586))))</f>
        <v>-0.53249673654154717</v>
      </c>
      <c r="O1587" s="118">
        <v>-1.5105897515040319</v>
      </c>
      <c r="P1587" s="118">
        <v>1.021038323783265</v>
      </c>
      <c r="Q1587" s="118">
        <v>-0.95828607300401791</v>
      </c>
      <c r="R1587" s="118">
        <v>-4.2141840778003328E-2</v>
      </c>
      <c r="S1587" s="118">
        <v>-9.8657588250035455E-2</v>
      </c>
      <c r="T1587" s="118">
        <v>-0.88736489502013183</v>
      </c>
      <c r="U1587" s="118">
        <v>-0.66678954345635533</v>
      </c>
      <c r="V1587" s="118">
        <v>-0.54799254240607032</v>
      </c>
      <c r="W1587" s="40">
        <v>-0.37105632389056131</v>
      </c>
    </row>
    <row r="1588" spans="1:23" ht="19">
      <c r="A1588" s="85">
        <v>586</v>
      </c>
      <c r="B1588" s="118">
        <v>0.3911397109074175</v>
      </c>
      <c r="C1588" s="118">
        <v>0.26265651323807937</v>
      </c>
      <c r="D1588" s="118">
        <v>0.7744375159912682</v>
      </c>
      <c r="E1588" s="118">
        <v>0.95741411590551517</v>
      </c>
      <c r="F1588" s="118">
        <v>0.96820727796188155</v>
      </c>
      <c r="G1588" s="118">
        <v>0.67316597459749605</v>
      </c>
      <c r="H1588" s="118">
        <v>0.76898432426838492</v>
      </c>
      <c r="I1588" s="118">
        <v>4.0707932334979935E-2</v>
      </c>
      <c r="J1588" s="118">
        <v>0.68727146295706398</v>
      </c>
      <c r="K1588" s="48">
        <v>0.66689576494562308</v>
      </c>
      <c r="M1588" s="41">
        <v>586</v>
      </c>
      <c r="N1588" s="118" cm="1">
        <f t="array" ref="N1588:W1588">(TRANSPOSE(MMULT(幕後結果!$AB$37:$AK$46, TRANSPOSE(N587:W587))))</f>
        <v>-0.55262624884383749</v>
      </c>
      <c r="O1588" s="118">
        <v>-1.9384013174778423</v>
      </c>
      <c r="P1588" s="118">
        <v>-1.9105370572071583</v>
      </c>
      <c r="Q1588" s="118">
        <v>8.5097708450923903E-2</v>
      </c>
      <c r="R1588" s="118">
        <v>-1.5663621686687335</v>
      </c>
      <c r="S1588" s="118">
        <v>0.14588298239644437</v>
      </c>
      <c r="T1588" s="118">
        <v>-1.5267351906546356</v>
      </c>
      <c r="U1588" s="118">
        <v>1.2504834687835098</v>
      </c>
      <c r="V1588" s="118">
        <v>-2.6181591261806232</v>
      </c>
      <c r="W1588" s="40">
        <v>-1.7382267630867525</v>
      </c>
    </row>
    <row r="1589" spans="1:23" ht="19">
      <c r="A1589" s="85">
        <v>587</v>
      </c>
      <c r="B1589" s="118">
        <v>0.34135661175933052</v>
      </c>
      <c r="C1589" s="118">
        <v>0.94571359800458255</v>
      </c>
      <c r="D1589" s="118">
        <v>0.7031077464980775</v>
      </c>
      <c r="E1589" s="118">
        <v>0.53758539240689274</v>
      </c>
      <c r="F1589" s="118">
        <v>0.39495872431413614</v>
      </c>
      <c r="G1589" s="118">
        <v>0.52073769063938014</v>
      </c>
      <c r="H1589" s="118">
        <v>0.42392171050178273</v>
      </c>
      <c r="I1589" s="118">
        <v>7.7629784062716922E-2</v>
      </c>
      <c r="J1589" s="118">
        <v>0.13348544860715794</v>
      </c>
      <c r="K1589" s="48">
        <v>0.23818078064616666</v>
      </c>
      <c r="M1589" s="41">
        <v>587</v>
      </c>
      <c r="N1589" s="118" cm="1">
        <f t="array" ref="N1589:W1589">(TRANSPOSE(MMULT(幕後結果!$AB$37:$AK$46, TRANSPOSE(N588:W588))))</f>
        <v>-0.31441608419470202</v>
      </c>
      <c r="O1589" s="118">
        <v>9.0978025150572711E-2</v>
      </c>
      <c r="P1589" s="118">
        <v>1.0157241186807642</v>
      </c>
      <c r="Q1589" s="118">
        <v>1.4399399227086678</v>
      </c>
      <c r="R1589" s="118">
        <v>1.3241499955195568</v>
      </c>
      <c r="S1589" s="118">
        <v>0.54876071700231577</v>
      </c>
      <c r="T1589" s="118">
        <v>-0.38084157780643735</v>
      </c>
      <c r="U1589" s="118">
        <v>0.93083161027723749</v>
      </c>
      <c r="V1589" s="118">
        <v>0.56040145636940364</v>
      </c>
      <c r="W1589" s="40">
        <v>0.93532043004427778</v>
      </c>
    </row>
    <row r="1590" spans="1:23" ht="19">
      <c r="A1590" s="85">
        <v>588</v>
      </c>
      <c r="B1590" s="118">
        <v>0.57586678348403031</v>
      </c>
      <c r="C1590" s="118">
        <v>0.11316467583796497</v>
      </c>
      <c r="D1590" s="118">
        <v>6.0712576425377973E-2</v>
      </c>
      <c r="E1590" s="118">
        <v>0.54099202058332274</v>
      </c>
      <c r="F1590" s="118">
        <v>0.29625931341760148</v>
      </c>
      <c r="G1590" s="118">
        <v>0.5435948866052378</v>
      </c>
      <c r="H1590" s="118">
        <v>0.12507026934213017</v>
      </c>
      <c r="I1590" s="118">
        <v>0.54652252394149392</v>
      </c>
      <c r="J1590" s="118">
        <v>5.8216534525038277E-2</v>
      </c>
      <c r="K1590" s="48">
        <v>0.51040504816733812</v>
      </c>
      <c r="M1590" s="41">
        <v>588</v>
      </c>
      <c r="N1590" s="118" cm="1">
        <f t="array" ref="N1590:W1590">(TRANSPOSE(MMULT(幕後結果!$AB$37:$AK$46, TRANSPOSE(N589:W589))))</f>
        <v>-0.80540529164824559</v>
      </c>
      <c r="O1590" s="118">
        <v>-0.27764854250417798</v>
      </c>
      <c r="P1590" s="118">
        <v>-1.6446119573033369</v>
      </c>
      <c r="Q1590" s="118">
        <v>-0.67117762860747632</v>
      </c>
      <c r="R1590" s="118">
        <v>0.10099043374565722</v>
      </c>
      <c r="S1590" s="118">
        <v>-0.14765164344774506</v>
      </c>
      <c r="T1590" s="118">
        <v>0.92379449128285385</v>
      </c>
      <c r="U1590" s="118">
        <v>0.53929480269498864</v>
      </c>
      <c r="V1590" s="118">
        <v>5.9335703234018544E-2</v>
      </c>
      <c r="W1590" s="40">
        <v>-0.31402139607540996</v>
      </c>
    </row>
    <row r="1591" spans="1:23" ht="19">
      <c r="A1591" s="85">
        <v>589</v>
      </c>
      <c r="B1591" s="118">
        <v>0.62388444981778512</v>
      </c>
      <c r="C1591" s="118">
        <v>0.68004261971786906</v>
      </c>
      <c r="D1591" s="118">
        <v>0.12335566494353456</v>
      </c>
      <c r="E1591" s="118">
        <v>0.20681320504040746</v>
      </c>
      <c r="F1591" s="118">
        <v>4.5967890644772691E-2</v>
      </c>
      <c r="G1591" s="118">
        <v>0.60600512431161002</v>
      </c>
      <c r="H1591" s="118">
        <v>0.44942468026216664</v>
      </c>
      <c r="I1591" s="118">
        <v>9.4293173151074994E-2</v>
      </c>
      <c r="J1591" s="118">
        <v>0.4309686721286603</v>
      </c>
      <c r="K1591" s="48">
        <v>0.37882102812018936</v>
      </c>
      <c r="M1591" s="41">
        <v>589</v>
      </c>
      <c r="N1591" s="118" cm="1">
        <f t="array" ref="N1591:W1591">(TRANSPOSE(MMULT(幕後結果!$AB$37:$AK$46, TRANSPOSE(N590:W590))))</f>
        <v>1.7685817584907715</v>
      </c>
      <c r="O1591" s="118">
        <v>-1.1674820455104922</v>
      </c>
      <c r="P1591" s="118">
        <v>0.35356716213667899</v>
      </c>
      <c r="Q1591" s="118">
        <v>-1.332912342905886</v>
      </c>
      <c r="R1591" s="118">
        <v>1.2859884318238883</v>
      </c>
      <c r="S1591" s="118">
        <v>-0.48979331852887942</v>
      </c>
      <c r="T1591" s="118">
        <v>1.1121665306640123</v>
      </c>
      <c r="U1591" s="118">
        <v>0.95334568099097994</v>
      </c>
      <c r="V1591" s="118">
        <v>1.0981010409485348</v>
      </c>
      <c r="W1591" s="40">
        <v>2.4395020994627954</v>
      </c>
    </row>
    <row r="1592" spans="1:23" ht="19">
      <c r="A1592" s="85">
        <v>590</v>
      </c>
      <c r="B1592" s="118">
        <v>0.77255821175899198</v>
      </c>
      <c r="C1592" s="118">
        <v>0.72699146506108114</v>
      </c>
      <c r="D1592" s="118">
        <v>0.35946296613260698</v>
      </c>
      <c r="E1592" s="118">
        <v>0.3745819694337269</v>
      </c>
      <c r="F1592" s="118">
        <v>0.53692907034110471</v>
      </c>
      <c r="G1592" s="118">
        <v>0.48999375882084428</v>
      </c>
      <c r="H1592" s="118">
        <v>0.52177904065304648</v>
      </c>
      <c r="I1592" s="118">
        <v>0.49296548683284303</v>
      </c>
      <c r="J1592" s="118">
        <v>0.75176639652923827</v>
      </c>
      <c r="K1592" s="48">
        <v>0.20727782475326939</v>
      </c>
      <c r="M1592" s="41">
        <v>590</v>
      </c>
      <c r="N1592" s="118" cm="1">
        <f t="array" ref="N1592:W1592">(TRANSPOSE(MMULT(幕後結果!$AB$37:$AK$46, TRANSPOSE(N591:W591))))</f>
        <v>0.26141391912324474</v>
      </c>
      <c r="O1592" s="118">
        <v>-0.30390515955393504</v>
      </c>
      <c r="P1592" s="118">
        <v>1.3245379144619591</v>
      </c>
      <c r="Q1592" s="118">
        <v>1.0259115775004723</v>
      </c>
      <c r="R1592" s="118">
        <v>1.0878249513282829</v>
      </c>
      <c r="S1592" s="118">
        <v>1.8166961285427081</v>
      </c>
      <c r="T1592" s="118">
        <v>0.411424960394142</v>
      </c>
      <c r="U1592" s="118">
        <v>1.0163838946467187</v>
      </c>
      <c r="V1592" s="118">
        <v>0.6662032859427689</v>
      </c>
      <c r="W1592" s="40">
        <v>-7.1577922522846893E-2</v>
      </c>
    </row>
    <row r="1593" spans="1:23" ht="19">
      <c r="A1593" s="85">
        <v>591</v>
      </c>
      <c r="B1593" s="118">
        <v>0.21963954343878966</v>
      </c>
      <c r="C1593" s="118">
        <v>0.33440952107297828</v>
      </c>
      <c r="D1593" s="118">
        <v>6.0100758746850502E-4</v>
      </c>
      <c r="E1593" s="118">
        <v>0.54801896494119307</v>
      </c>
      <c r="F1593" s="118">
        <v>0.28754012029963971</v>
      </c>
      <c r="G1593" s="118">
        <v>0.99307878426873497</v>
      </c>
      <c r="H1593" s="118">
        <v>0.34017671933238836</v>
      </c>
      <c r="I1593" s="118">
        <v>0.2442668772441885</v>
      </c>
      <c r="J1593" s="118">
        <v>0.46294511834849139</v>
      </c>
      <c r="K1593" s="48">
        <v>0.83740528856868823</v>
      </c>
      <c r="M1593" s="41">
        <v>591</v>
      </c>
      <c r="N1593" s="118" cm="1">
        <f t="array" ref="N1593:W1593">(TRANSPOSE(MMULT(幕後結果!$AB$37:$AK$46, TRANSPOSE(N592:W592))))</f>
        <v>-1.1021910240413877</v>
      </c>
      <c r="O1593" s="118">
        <v>0.35085218996840944</v>
      </c>
      <c r="P1593" s="118">
        <v>1.3853995550686069</v>
      </c>
      <c r="Q1593" s="118">
        <v>0.25801480914287683</v>
      </c>
      <c r="R1593" s="118">
        <v>-0.54273585047207673</v>
      </c>
      <c r="S1593" s="118">
        <v>0.38905779855062556</v>
      </c>
      <c r="T1593" s="118">
        <v>-0.34319961155142925</v>
      </c>
      <c r="U1593" s="118">
        <v>-0.45096594248075594</v>
      </c>
      <c r="V1593" s="118">
        <v>-2.6086952254982976E-2</v>
      </c>
      <c r="W1593" s="40">
        <v>0.45896052562084699</v>
      </c>
    </row>
    <row r="1594" spans="1:23" ht="19">
      <c r="A1594" s="85">
        <v>592</v>
      </c>
      <c r="B1594" s="118">
        <v>0.76534229059442804</v>
      </c>
      <c r="C1594" s="118">
        <v>0.66360045599025153</v>
      </c>
      <c r="D1594" s="118">
        <v>0.87682836690445609</v>
      </c>
      <c r="E1594" s="118">
        <v>0.78242741977749941</v>
      </c>
      <c r="F1594" s="118">
        <v>0.22584892708196835</v>
      </c>
      <c r="G1594" s="118">
        <v>0.76515262341823598</v>
      </c>
      <c r="H1594" s="118">
        <v>0.38942297758421596</v>
      </c>
      <c r="I1594" s="118">
        <v>0.83140732652607885</v>
      </c>
      <c r="J1594" s="118">
        <v>6.3207634302711924E-2</v>
      </c>
      <c r="K1594" s="48">
        <v>0.16311139185570545</v>
      </c>
      <c r="M1594" s="41">
        <v>592</v>
      </c>
      <c r="N1594" s="118" cm="1">
        <f t="array" ref="N1594:W1594">(TRANSPOSE(MMULT(幕後結果!$AB$37:$AK$46, TRANSPOSE(N593:W593))))</f>
        <v>-1.0276161867038682</v>
      </c>
      <c r="O1594" s="118">
        <v>-0.42735048388540908</v>
      </c>
      <c r="P1594" s="118">
        <v>1.6384440968848497</v>
      </c>
      <c r="Q1594" s="118">
        <v>0.45846154609333073</v>
      </c>
      <c r="R1594" s="118">
        <v>0.69043665213301642</v>
      </c>
      <c r="S1594" s="118">
        <v>0.93849527864803683</v>
      </c>
      <c r="T1594" s="118">
        <v>-1.0852926136665064</v>
      </c>
      <c r="U1594" s="118">
        <v>0.95627008111131317</v>
      </c>
      <c r="V1594" s="118">
        <v>-0.78340010907957369</v>
      </c>
      <c r="W1594" s="40">
        <v>-0.17719617801553403</v>
      </c>
    </row>
    <row r="1595" spans="1:23" ht="19">
      <c r="A1595" s="85">
        <v>593</v>
      </c>
      <c r="B1595" s="118">
        <v>0.40924193608697657</v>
      </c>
      <c r="C1595" s="118">
        <v>0.66224098082886407</v>
      </c>
      <c r="D1595" s="118">
        <v>0.18244716256253701</v>
      </c>
      <c r="E1595" s="118">
        <v>0.84254650612363169</v>
      </c>
      <c r="F1595" s="118">
        <v>6.1998811766963202E-2</v>
      </c>
      <c r="G1595" s="118">
        <v>0.94423367908057076</v>
      </c>
      <c r="H1595" s="118">
        <v>0.19431007539096612</v>
      </c>
      <c r="I1595" s="118">
        <v>0.50215688352797594</v>
      </c>
      <c r="J1595" s="118">
        <v>0.46876093210278191</v>
      </c>
      <c r="K1595" s="48">
        <v>0.30400961661193837</v>
      </c>
      <c r="M1595" s="41">
        <v>593</v>
      </c>
      <c r="N1595" s="118" cm="1">
        <f t="array" ref="N1595:W1595">(TRANSPOSE(MMULT(幕後結果!$AB$37:$AK$46, TRANSPOSE(N594:W594))))</f>
        <v>1.2069573136490319</v>
      </c>
      <c r="O1595" s="118">
        <v>-1.3828997603212057</v>
      </c>
      <c r="P1595" s="118">
        <v>1.1578707631125211</v>
      </c>
      <c r="Q1595" s="118">
        <v>-0.82551121824454543</v>
      </c>
      <c r="R1595" s="118">
        <v>-1.1440062914504341</v>
      </c>
      <c r="S1595" s="118">
        <v>-0.49922735392848522</v>
      </c>
      <c r="T1595" s="118">
        <v>0.57258691098271486</v>
      </c>
      <c r="U1595" s="118">
        <v>0.33842536839363357</v>
      </c>
      <c r="V1595" s="118">
        <v>-6.4984984208693586E-2</v>
      </c>
      <c r="W1595" s="40">
        <v>0.48117248949361868</v>
      </c>
    </row>
    <row r="1596" spans="1:23" ht="19">
      <c r="A1596" s="85">
        <v>594</v>
      </c>
      <c r="B1596" s="118">
        <v>0.55625317325139068</v>
      </c>
      <c r="C1596" s="118">
        <v>0.10311871354815416</v>
      </c>
      <c r="D1596" s="118">
        <v>0.84034528422275723</v>
      </c>
      <c r="E1596" s="118">
        <v>0.91555620710408236</v>
      </c>
      <c r="F1596" s="118">
        <v>0.37376102689412272</v>
      </c>
      <c r="G1596" s="118">
        <v>0.6259542994990912</v>
      </c>
      <c r="H1596" s="118">
        <v>0.2274459248868248</v>
      </c>
      <c r="I1596" s="118">
        <v>2.3664789621031135E-2</v>
      </c>
      <c r="J1596" s="118">
        <v>0.38433514868225371</v>
      </c>
      <c r="K1596" s="48">
        <v>0.85849853825666655</v>
      </c>
      <c r="M1596" s="41">
        <v>594</v>
      </c>
      <c r="N1596" s="118" cm="1">
        <f t="array" ref="N1596:W1596">(TRANSPOSE(MMULT(幕後結果!$AB$37:$AK$46, TRANSPOSE(N595:W595))))</f>
        <v>0.96979732320706846</v>
      </c>
      <c r="O1596" s="118">
        <v>-0.68799352719257578</v>
      </c>
      <c r="P1596" s="118">
        <v>2.003976206834492</v>
      </c>
      <c r="Q1596" s="118">
        <v>0.78409249828537453</v>
      </c>
      <c r="R1596" s="118">
        <v>-0.25274631749409043</v>
      </c>
      <c r="S1596" s="118">
        <v>-0.15242552061997838</v>
      </c>
      <c r="T1596" s="118">
        <v>1.017907361527312</v>
      </c>
      <c r="U1596" s="118">
        <v>-0.19390974609779749</v>
      </c>
      <c r="V1596" s="118">
        <v>0.97423609675799949</v>
      </c>
      <c r="W1596" s="40">
        <v>1.6013651165562193</v>
      </c>
    </row>
    <row r="1597" spans="1:23" ht="19">
      <c r="A1597" s="85">
        <v>595</v>
      </c>
      <c r="B1597" s="118">
        <v>0.40086742540781084</v>
      </c>
      <c r="C1597" s="118">
        <v>0.33444050726483554</v>
      </c>
      <c r="D1597" s="118">
        <v>0.98205673652866809</v>
      </c>
      <c r="E1597" s="118">
        <v>0.69365201777956664</v>
      </c>
      <c r="F1597" s="118">
        <v>0.51601933954918944</v>
      </c>
      <c r="G1597" s="118">
        <v>0.81079142289528039</v>
      </c>
      <c r="H1597" s="118">
        <v>0.49780838223703849</v>
      </c>
      <c r="I1597" s="118">
        <v>0.8659272486808729</v>
      </c>
      <c r="J1597" s="118">
        <v>0.38741213496653315</v>
      </c>
      <c r="K1597" s="48">
        <v>0.58713451260469451</v>
      </c>
      <c r="M1597" s="41">
        <v>595</v>
      </c>
      <c r="N1597" s="118" cm="1">
        <f t="array" ref="N1597:W1597">(TRANSPOSE(MMULT(幕後結果!$AB$37:$AK$46, TRANSPOSE(N596:W596))))</f>
        <v>0.16239771908827691</v>
      </c>
      <c r="O1597" s="118">
        <v>-1.0323472958396447</v>
      </c>
      <c r="P1597" s="118">
        <v>-0.65492007418899789</v>
      </c>
      <c r="Q1597" s="118">
        <v>0.45314054782826896</v>
      </c>
      <c r="R1597" s="118">
        <v>0.4927955641301428</v>
      </c>
      <c r="S1597" s="118">
        <v>0.64101441644416646</v>
      </c>
      <c r="T1597" s="118">
        <v>-0.71369887605653992</v>
      </c>
      <c r="U1597" s="118">
        <v>-0.94314736897271712</v>
      </c>
      <c r="V1597" s="118">
        <v>-1.3011416610494306</v>
      </c>
      <c r="W1597" s="40">
        <v>-0.34075675788496168</v>
      </c>
    </row>
    <row r="1598" spans="1:23" ht="19">
      <c r="A1598" s="85">
        <v>596</v>
      </c>
      <c r="B1598" s="118">
        <v>0.19940151172002851</v>
      </c>
      <c r="C1598" s="118">
        <v>0.70577778479698727</v>
      </c>
      <c r="D1598" s="118">
        <v>0.40709052235643917</v>
      </c>
      <c r="E1598" s="118">
        <v>0.11116884601096166</v>
      </c>
      <c r="F1598" s="118">
        <v>0.21537939996727617</v>
      </c>
      <c r="G1598" s="118">
        <v>3.4384911925271933E-2</v>
      </c>
      <c r="H1598" s="118">
        <v>0.55515453001725446</v>
      </c>
      <c r="I1598" s="118">
        <v>0.99074691606004461</v>
      </c>
      <c r="J1598" s="118">
        <v>0.73361884525509735</v>
      </c>
      <c r="K1598" s="48">
        <v>0.68096814597874156</v>
      </c>
      <c r="M1598" s="41">
        <v>596</v>
      </c>
      <c r="N1598" s="118" cm="1">
        <f t="array" ref="N1598:W1598">(TRANSPOSE(MMULT(幕後結果!$AB$37:$AK$46, TRANSPOSE(N597:W597))))</f>
        <v>-3.5731385530450327E-2</v>
      </c>
      <c r="O1598" s="118">
        <v>0.40168012210699033</v>
      </c>
      <c r="P1598" s="118">
        <v>-0.55510926150411699</v>
      </c>
      <c r="Q1598" s="118">
        <v>1.1777463202972587</v>
      </c>
      <c r="R1598" s="118">
        <v>-0.705265068686868</v>
      </c>
      <c r="S1598" s="118">
        <v>1.0058286775997702</v>
      </c>
      <c r="T1598" s="118">
        <v>-0.23679403264260238</v>
      </c>
      <c r="U1598" s="118">
        <v>-0.21318156715060624</v>
      </c>
      <c r="V1598" s="118">
        <v>-0.4041034767595994</v>
      </c>
      <c r="W1598" s="40">
        <v>-1.0644347559349656</v>
      </c>
    </row>
    <row r="1599" spans="1:23" ht="19">
      <c r="A1599" s="85">
        <v>597</v>
      </c>
      <c r="B1599" s="118">
        <v>0.30073322161883986</v>
      </c>
      <c r="C1599" s="118">
        <v>0.73407372252984593</v>
      </c>
      <c r="D1599" s="118">
        <v>0.39618839355926072</v>
      </c>
      <c r="E1599" s="118">
        <v>0.80449034971714073</v>
      </c>
      <c r="F1599" s="118">
        <v>0.88478392089481339</v>
      </c>
      <c r="G1599" s="118">
        <v>0.39330799394554705</v>
      </c>
      <c r="H1599" s="118">
        <v>0.82514462597861793</v>
      </c>
      <c r="I1599" s="118">
        <v>0.61140913906296301</v>
      </c>
      <c r="J1599" s="118">
        <v>0.11633845090017081</v>
      </c>
      <c r="K1599" s="48">
        <v>0.49959443839234918</v>
      </c>
      <c r="M1599" s="41">
        <v>597</v>
      </c>
      <c r="N1599" s="118" cm="1">
        <f t="array" ref="N1599:W1599">(TRANSPOSE(MMULT(幕後結果!$AB$37:$AK$46, TRANSPOSE(N598:W598))))</f>
        <v>0.91110818866798193</v>
      </c>
      <c r="O1599" s="118">
        <v>1.8225539757224696</v>
      </c>
      <c r="P1599" s="118">
        <v>0.35840410692079971</v>
      </c>
      <c r="Q1599" s="118">
        <v>1.3408716866833759</v>
      </c>
      <c r="R1599" s="118">
        <v>1.8977188287571134</v>
      </c>
      <c r="S1599" s="118">
        <v>1.6112525327742973</v>
      </c>
      <c r="T1599" s="118">
        <v>0.39598999877677177</v>
      </c>
      <c r="U1599" s="118">
        <v>1.7578178766640362</v>
      </c>
      <c r="V1599" s="118">
        <v>1.4715863428126157</v>
      </c>
      <c r="W1599" s="40">
        <v>1.4718706173884966</v>
      </c>
    </row>
    <row r="1600" spans="1:23" ht="19">
      <c r="A1600" s="85">
        <v>598</v>
      </c>
      <c r="B1600" s="118">
        <v>9.5487748716612808E-2</v>
      </c>
      <c r="C1600" s="118">
        <v>0.18753401173480877</v>
      </c>
      <c r="D1600" s="118">
        <v>0.35752617274172316</v>
      </c>
      <c r="E1600" s="118">
        <v>0.28982737439887973</v>
      </c>
      <c r="F1600" s="118">
        <v>0.16253665959793562</v>
      </c>
      <c r="G1600" s="118">
        <v>0.61892150668597812</v>
      </c>
      <c r="H1600" s="118">
        <v>0.60894743784472838</v>
      </c>
      <c r="I1600" s="118">
        <v>0.11105568984335634</v>
      </c>
      <c r="J1600" s="118">
        <v>0.47549278681913076</v>
      </c>
      <c r="K1600" s="48">
        <v>0.53452665019169787</v>
      </c>
      <c r="M1600" s="41">
        <v>598</v>
      </c>
      <c r="N1600" s="118" cm="1">
        <f t="array" ref="N1600:W1600">(TRANSPOSE(MMULT(幕後結果!$AB$37:$AK$46, TRANSPOSE(N599:W599))))</f>
        <v>-0.16459659223429918</v>
      </c>
      <c r="O1600" s="118">
        <v>-0.46117444079793651</v>
      </c>
      <c r="P1600" s="118">
        <v>-0.19368294843363248</v>
      </c>
      <c r="Q1600" s="118">
        <v>0.76519861076054718</v>
      </c>
      <c r="R1600" s="118">
        <v>2.3721005242446149</v>
      </c>
      <c r="S1600" s="118">
        <v>0.92127121915096555</v>
      </c>
      <c r="T1600" s="118">
        <v>1.1356433621087261</v>
      </c>
      <c r="U1600" s="118">
        <v>0.62947685028164879</v>
      </c>
      <c r="V1600" s="118">
        <v>0.30800618875962293</v>
      </c>
      <c r="W1600" s="40">
        <v>1.1269962451877531</v>
      </c>
    </row>
    <row r="1601" spans="1:23" ht="19">
      <c r="A1601" s="85">
        <v>599</v>
      </c>
      <c r="B1601" s="118">
        <v>0.35968531559066386</v>
      </c>
      <c r="C1601" s="118">
        <v>0.35586338948443319</v>
      </c>
      <c r="D1601" s="118">
        <v>4.6384188665754555E-2</v>
      </c>
      <c r="E1601" s="118">
        <v>0.42462488287718014</v>
      </c>
      <c r="F1601" s="118">
        <v>0.45419468448646882</v>
      </c>
      <c r="G1601" s="118">
        <v>0.84692867859754983</v>
      </c>
      <c r="H1601" s="118">
        <v>0.58463820107588105</v>
      </c>
      <c r="I1601" s="118">
        <v>0.22871159400368768</v>
      </c>
      <c r="J1601" s="118">
        <v>0.22833208350211476</v>
      </c>
      <c r="K1601" s="48">
        <v>0.52421645870458056</v>
      </c>
      <c r="M1601" s="41">
        <v>599</v>
      </c>
      <c r="N1601" s="118" cm="1">
        <f t="array" ref="N1601:W1601">(TRANSPOSE(MMULT(幕後結果!$AB$37:$AK$46, TRANSPOSE(N600:W600))))</f>
        <v>0.8573124074697317</v>
      </c>
      <c r="O1601" s="118">
        <v>-8.5733950053551722E-2</v>
      </c>
      <c r="P1601" s="118">
        <v>-0.75978558179289868</v>
      </c>
      <c r="Q1601" s="118">
        <v>0.14373648540611267</v>
      </c>
      <c r="R1601" s="118">
        <v>-0.23706945071116245</v>
      </c>
      <c r="S1601" s="118">
        <v>-0.2632177898825302</v>
      </c>
      <c r="T1601" s="118">
        <v>0.97112162435962279</v>
      </c>
      <c r="U1601" s="118">
        <v>0.55490057555263872</v>
      </c>
      <c r="V1601" s="118">
        <v>0.68536016212715545</v>
      </c>
      <c r="W1601" s="40">
        <v>0.28930046028851591</v>
      </c>
    </row>
    <row r="1602" spans="1:23" ht="19">
      <c r="A1602" s="85">
        <v>600</v>
      </c>
      <c r="B1602" s="118">
        <v>0.35661970240003571</v>
      </c>
      <c r="C1602" s="118">
        <v>0.96092934761236037</v>
      </c>
      <c r="D1602" s="118">
        <v>0.10134013038669476</v>
      </c>
      <c r="E1602" s="118">
        <v>0.84457134343703855</v>
      </c>
      <c r="F1602" s="118">
        <v>0.99411222395272425</v>
      </c>
      <c r="G1602" s="118">
        <v>0.74345644490622109</v>
      </c>
      <c r="H1602" s="118">
        <v>0.28151083959457401</v>
      </c>
      <c r="I1602" s="118">
        <v>0.7387824117666113</v>
      </c>
      <c r="J1602" s="118">
        <v>0.79390201573656993</v>
      </c>
      <c r="K1602" s="48">
        <v>0.11092507220893899</v>
      </c>
      <c r="M1602" s="41">
        <v>600</v>
      </c>
      <c r="N1602" s="118" cm="1">
        <f t="array" ref="N1602:W1602">(TRANSPOSE(MMULT(幕後結果!$AB$37:$AK$46, TRANSPOSE(N601:W601))))</f>
        <v>1.6935662403778231</v>
      </c>
      <c r="O1602" s="118">
        <v>0.62151753476095895</v>
      </c>
      <c r="P1602" s="118">
        <v>4.2235888113974163E-2</v>
      </c>
      <c r="Q1602" s="118">
        <v>1.2305476965252677</v>
      </c>
      <c r="R1602" s="118">
        <v>1.0708076171074485</v>
      </c>
      <c r="S1602" s="118">
        <v>1.4446676496030935</v>
      </c>
      <c r="T1602" s="118">
        <v>2.0271366904805888</v>
      </c>
      <c r="U1602" s="118">
        <v>1.3812892328076094</v>
      </c>
      <c r="V1602" s="118">
        <v>0.29365187153097294</v>
      </c>
      <c r="W1602" s="40">
        <v>2.4796041502709567</v>
      </c>
    </row>
    <row r="1603" spans="1:23" ht="19">
      <c r="A1603" s="85">
        <v>601</v>
      </c>
      <c r="B1603" s="118">
        <v>0.7911565744422393</v>
      </c>
      <c r="C1603" s="118">
        <v>0.37137975988382799</v>
      </c>
      <c r="D1603" s="118">
        <v>0.82965588663523815</v>
      </c>
      <c r="E1603" s="118">
        <v>0.46433850773473928</v>
      </c>
      <c r="F1603" s="118">
        <v>0.76870513960589837</v>
      </c>
      <c r="G1603" s="118">
        <v>0.89619204218842796</v>
      </c>
      <c r="H1603" s="118">
        <v>0.75230361248929656</v>
      </c>
      <c r="I1603" s="118">
        <v>8.655171336121481E-2</v>
      </c>
      <c r="J1603" s="118">
        <v>0.7183010844156601</v>
      </c>
      <c r="K1603" s="48">
        <v>0.57743923525843655</v>
      </c>
      <c r="M1603" s="41">
        <v>601</v>
      </c>
      <c r="N1603" s="118" cm="1">
        <f t="array" ref="N1603:W1603">(TRANSPOSE(MMULT(幕後結果!$AB$37:$AK$46, TRANSPOSE(N602:W602))))</f>
        <v>8.8946398328229398E-2</v>
      </c>
      <c r="O1603" s="118">
        <v>1.0383308469472416</v>
      </c>
      <c r="P1603" s="118">
        <v>1.0101557708555604</v>
      </c>
      <c r="Q1603" s="118">
        <v>-0.15014372293025191</v>
      </c>
      <c r="R1603" s="118">
        <v>0.3246381263978011</v>
      </c>
      <c r="S1603" s="118">
        <v>-1.1452778029013362</v>
      </c>
      <c r="T1603" s="118">
        <v>0.63176818759237685</v>
      </c>
      <c r="U1603" s="118">
        <v>-0.89401908673969932</v>
      </c>
      <c r="V1603" s="118">
        <v>0.41968781412011441</v>
      </c>
      <c r="W1603" s="40">
        <v>-0.48718977545874148</v>
      </c>
    </row>
    <row r="1604" spans="1:23" ht="19">
      <c r="A1604" s="85">
        <v>602</v>
      </c>
      <c r="B1604" s="118">
        <v>0.44163870234315139</v>
      </c>
      <c r="C1604" s="118">
        <v>0.15911864744660398</v>
      </c>
      <c r="D1604" s="118">
        <v>0.84741926390559819</v>
      </c>
      <c r="E1604" s="118">
        <v>0.49425465962949855</v>
      </c>
      <c r="F1604" s="118">
        <v>4.2212345797779438E-2</v>
      </c>
      <c r="G1604" s="118">
        <v>0.43268479672454552</v>
      </c>
      <c r="H1604" s="118">
        <v>0.78416126100496553</v>
      </c>
      <c r="I1604" s="118">
        <v>0.56529221120741102</v>
      </c>
      <c r="J1604" s="118">
        <v>0.65817080228549196</v>
      </c>
      <c r="K1604" s="48">
        <v>0.72530863271000778</v>
      </c>
      <c r="M1604" s="41">
        <v>602</v>
      </c>
      <c r="N1604" s="118" cm="1">
        <f t="array" ref="N1604:W1604">(TRANSPOSE(MMULT(幕後結果!$AB$37:$AK$46, TRANSPOSE(N603:W603))))</f>
        <v>-0.78666029387836733</v>
      </c>
      <c r="O1604" s="118">
        <v>5.2987504638645273E-2</v>
      </c>
      <c r="P1604" s="118">
        <v>-0.68017073452004073</v>
      </c>
      <c r="Q1604" s="118">
        <v>-7.6003297685059701E-3</v>
      </c>
      <c r="R1604" s="118">
        <v>-0.37215399374251956</v>
      </c>
      <c r="S1604" s="118">
        <v>-1.0642217763019681</v>
      </c>
      <c r="T1604" s="118">
        <v>0.31102079504618013</v>
      </c>
      <c r="U1604" s="118">
        <v>-0.29432999973313784</v>
      </c>
      <c r="V1604" s="118">
        <v>0.84829163606801239</v>
      </c>
      <c r="W1604" s="40">
        <v>-0.22238810776237669</v>
      </c>
    </row>
    <row r="1605" spans="1:23" ht="19">
      <c r="A1605" s="85">
        <v>603</v>
      </c>
      <c r="B1605" s="118">
        <v>0.89717427131682403</v>
      </c>
      <c r="C1605" s="118">
        <v>6.7073217504414195E-2</v>
      </c>
      <c r="D1605" s="118">
        <v>0.65618103453865828</v>
      </c>
      <c r="E1605" s="118">
        <v>0.37129778846297201</v>
      </c>
      <c r="F1605" s="118">
        <v>0.72791107013238854</v>
      </c>
      <c r="G1605" s="118">
        <v>0.6002609278287645</v>
      </c>
      <c r="H1605" s="118">
        <v>0.29876579817159432</v>
      </c>
      <c r="I1605" s="118">
        <v>0.9608125105835803</v>
      </c>
      <c r="J1605" s="118">
        <v>0.42880771998733502</v>
      </c>
      <c r="K1605" s="48">
        <v>0.14222387065494613</v>
      </c>
      <c r="M1605" s="41">
        <v>603</v>
      </c>
      <c r="N1605" s="118" cm="1">
        <f t="array" ref="N1605:W1605">(TRANSPOSE(MMULT(幕後結果!$AB$37:$AK$46, TRANSPOSE(N604:W604))))</f>
        <v>-1.3837707819906235</v>
      </c>
      <c r="O1605" s="118">
        <v>1.2870326241024284</v>
      </c>
      <c r="P1605" s="118">
        <v>-0.20392430203961812</v>
      </c>
      <c r="Q1605" s="118">
        <v>-0.60714313704041156</v>
      </c>
      <c r="R1605" s="118">
        <v>1.108430757951766</v>
      </c>
      <c r="S1605" s="118">
        <v>-0.966115432064651</v>
      </c>
      <c r="T1605" s="118">
        <v>-1.334173544442808</v>
      </c>
      <c r="U1605" s="118">
        <v>0.87284242123775035</v>
      </c>
      <c r="V1605" s="118">
        <v>-3.1848633089664735E-2</v>
      </c>
      <c r="W1605" s="40">
        <v>-2.0559509345225861</v>
      </c>
    </row>
    <row r="1606" spans="1:23" ht="19">
      <c r="A1606" s="85">
        <v>604</v>
      </c>
      <c r="B1606" s="118">
        <v>0.69709157091893359</v>
      </c>
      <c r="C1606" s="118">
        <v>0.53952818877700737</v>
      </c>
      <c r="D1606" s="118">
        <v>0.65115360773017228</v>
      </c>
      <c r="E1606" s="118">
        <v>0.46136709746205185</v>
      </c>
      <c r="F1606" s="118">
        <v>0.54732758846944396</v>
      </c>
      <c r="G1606" s="118">
        <v>0.16406535986052395</v>
      </c>
      <c r="H1606" s="118">
        <v>0.36404906224882327</v>
      </c>
      <c r="I1606" s="118">
        <v>0.5182700397678921</v>
      </c>
      <c r="J1606" s="118">
        <v>0.37959147190241316</v>
      </c>
      <c r="K1606" s="48">
        <v>0.68021037424221187</v>
      </c>
      <c r="M1606" s="41">
        <v>604</v>
      </c>
      <c r="N1606" s="118" cm="1">
        <f t="array" ref="N1606:W1606">(TRANSPOSE(MMULT(幕後結果!$AB$37:$AK$46, TRANSPOSE(N605:W605))))</f>
        <v>1.2374814709928732</v>
      </c>
      <c r="O1606" s="118">
        <v>0.29466693101060398</v>
      </c>
      <c r="P1606" s="118">
        <v>-6.9644518898113628E-2</v>
      </c>
      <c r="Q1606" s="118">
        <v>-1.5386917804499609</v>
      </c>
      <c r="R1606" s="118">
        <v>1.3882755048639273</v>
      </c>
      <c r="S1606" s="118">
        <v>-8.0595070142527425E-2</v>
      </c>
      <c r="T1606" s="118">
        <v>1.6293732152123894</v>
      </c>
      <c r="U1606" s="118">
        <v>1.6763866571150565</v>
      </c>
      <c r="V1606" s="118">
        <v>0.38234654404012114</v>
      </c>
      <c r="W1606" s="40">
        <v>0.55950013149132516</v>
      </c>
    </row>
    <row r="1607" spans="1:23" ht="19">
      <c r="A1607" s="85">
        <v>605</v>
      </c>
      <c r="B1607" s="118">
        <v>0.26562986413969436</v>
      </c>
      <c r="C1607" s="118">
        <v>0.33244926549213427</v>
      </c>
      <c r="D1607" s="118">
        <v>0.47724119534697773</v>
      </c>
      <c r="E1607" s="118">
        <v>0.77890036700710308</v>
      </c>
      <c r="F1607" s="118">
        <v>0.54623283380284193</v>
      </c>
      <c r="G1607" s="118">
        <v>0.57094986066580922</v>
      </c>
      <c r="H1607" s="118">
        <v>0.85946158182162291</v>
      </c>
      <c r="I1607" s="118">
        <v>0.62945522678822319</v>
      </c>
      <c r="J1607" s="118">
        <v>0.85968817530521036</v>
      </c>
      <c r="K1607" s="48">
        <v>0.56917523418415339</v>
      </c>
      <c r="M1607" s="41">
        <v>605</v>
      </c>
      <c r="N1607" s="118" cm="1">
        <f t="array" ref="N1607:W1607">(TRANSPOSE(MMULT(幕後結果!$AB$37:$AK$46, TRANSPOSE(N606:W606))))</f>
        <v>0.22296435639999873</v>
      </c>
      <c r="O1607" s="118">
        <v>-0.62683123977725563</v>
      </c>
      <c r="P1607" s="118">
        <v>2.0377683488771692</v>
      </c>
      <c r="Q1607" s="118">
        <v>0.60721217038191688</v>
      </c>
      <c r="R1607" s="118">
        <v>-0.52892646753027439</v>
      </c>
      <c r="S1607" s="118">
        <v>0.93674498820903263</v>
      </c>
      <c r="T1607" s="118">
        <v>-0.54875579875886316</v>
      </c>
      <c r="U1607" s="118">
        <v>-8.3195045556348532E-2</v>
      </c>
      <c r="V1607" s="118">
        <v>-0.62449196216488434</v>
      </c>
      <c r="W1607" s="40">
        <v>-0.13371719169422563</v>
      </c>
    </row>
    <row r="1608" spans="1:23" ht="19">
      <c r="A1608" s="85">
        <v>606</v>
      </c>
      <c r="B1608" s="118">
        <v>0.84081304281509928</v>
      </c>
      <c r="C1608" s="118">
        <v>0.76916042754761738</v>
      </c>
      <c r="D1608" s="118">
        <v>0.39794975294194757</v>
      </c>
      <c r="E1608" s="118">
        <v>0.4031086440688374</v>
      </c>
      <c r="F1608" s="118">
        <v>0.20060259875728015</v>
      </c>
      <c r="G1608" s="118">
        <v>0.52177189124548828</v>
      </c>
      <c r="H1608" s="118">
        <v>0.26729339165688248</v>
      </c>
      <c r="I1608" s="118">
        <v>0.87760222551619771</v>
      </c>
      <c r="J1608" s="118">
        <v>0.57328129480638634</v>
      </c>
      <c r="K1608" s="48">
        <v>0.1379682018565882</v>
      </c>
      <c r="M1608" s="41">
        <v>606</v>
      </c>
      <c r="N1608" s="118" cm="1">
        <f t="array" ref="N1608:W1608">(TRANSPOSE(MMULT(幕後結果!$AB$37:$AK$46, TRANSPOSE(N607:W607))))</f>
        <v>-1.1169279340440816</v>
      </c>
      <c r="O1608" s="118">
        <v>0.89180647675132896</v>
      </c>
      <c r="P1608" s="118">
        <v>0.16004027715493718</v>
      </c>
      <c r="Q1608" s="118">
        <v>-0.10389290184709693</v>
      </c>
      <c r="R1608" s="118">
        <v>1.3931246131498121</v>
      </c>
      <c r="S1608" s="118">
        <v>-0.66721814918520028</v>
      </c>
      <c r="T1608" s="118">
        <v>0.130682218887296</v>
      </c>
      <c r="U1608" s="118">
        <v>0.53779576333058343</v>
      </c>
      <c r="V1608" s="118">
        <v>1.5569169946102428</v>
      </c>
      <c r="W1608" s="40">
        <v>-1.0696044327828791</v>
      </c>
    </row>
    <row r="1609" spans="1:23" ht="19">
      <c r="A1609" s="85">
        <v>607</v>
      </c>
      <c r="B1609" s="118">
        <v>0.10173442975098368</v>
      </c>
      <c r="C1609" s="118">
        <v>0.53381909922755533</v>
      </c>
      <c r="D1609" s="118">
        <v>0.85857073792222338</v>
      </c>
      <c r="E1609" s="118">
        <v>0.63727544846225825</v>
      </c>
      <c r="F1609" s="118">
        <v>0.90119114755234886</v>
      </c>
      <c r="G1609" s="118">
        <v>0.24696233477749852</v>
      </c>
      <c r="H1609" s="118">
        <v>0.43521055175925594</v>
      </c>
      <c r="I1609" s="118">
        <v>0.3408868282036901</v>
      </c>
      <c r="J1609" s="118">
        <v>0.82859898284300715</v>
      </c>
      <c r="K1609" s="48">
        <v>0.44742610416370376</v>
      </c>
      <c r="M1609" s="41">
        <v>607</v>
      </c>
      <c r="N1609" s="118" cm="1">
        <f t="array" ref="N1609:W1609">(TRANSPOSE(MMULT(幕後結果!$AB$37:$AK$46, TRANSPOSE(N608:W608))))</f>
        <v>-0.21420956378603362</v>
      </c>
      <c r="O1609" s="118">
        <v>-0.92225617641897273</v>
      </c>
      <c r="P1609" s="118">
        <v>0.4882142936940273</v>
      </c>
      <c r="Q1609" s="118">
        <v>-0.96386645123690051</v>
      </c>
      <c r="R1609" s="118">
        <v>-0.31252143990462933</v>
      </c>
      <c r="S1609" s="118">
        <v>-1.1461724475566824</v>
      </c>
      <c r="T1609" s="118">
        <v>0.30656599100689763</v>
      </c>
      <c r="U1609" s="118">
        <v>0.5530396959289412</v>
      </c>
      <c r="V1609" s="118">
        <v>-1.1160733461844865</v>
      </c>
      <c r="W1609" s="40">
        <v>-0.37375914090949175</v>
      </c>
    </row>
    <row r="1610" spans="1:23" ht="19">
      <c r="A1610" s="85">
        <v>608</v>
      </c>
      <c r="B1610" s="118">
        <v>0.56130206761320389</v>
      </c>
      <c r="C1610" s="118">
        <v>0.60628723911051763</v>
      </c>
      <c r="D1610" s="118">
        <v>0.54491292403107194</v>
      </c>
      <c r="E1610" s="118">
        <v>0.62833730295657975</v>
      </c>
      <c r="F1610" s="118">
        <v>0.1577893041960845</v>
      </c>
      <c r="G1610" s="118">
        <v>0.74439561917409525</v>
      </c>
      <c r="H1610" s="118">
        <v>0.77484541603266366</v>
      </c>
      <c r="I1610" s="118">
        <v>9.1720304973745836E-3</v>
      </c>
      <c r="J1610" s="118">
        <v>0.73019319752515566</v>
      </c>
      <c r="K1610" s="48">
        <v>0.96821985423511903</v>
      </c>
      <c r="M1610" s="41">
        <v>608</v>
      </c>
      <c r="N1610" s="118" cm="1">
        <f t="array" ref="N1610:W1610">(TRANSPOSE(MMULT(幕後結果!$AB$37:$AK$46, TRANSPOSE(N609:W609))))</f>
        <v>6.2724625444256513E-2</v>
      </c>
      <c r="O1610" s="118">
        <v>5.8965853628321269E-2</v>
      </c>
      <c r="P1610" s="118">
        <v>0.40727743940923733</v>
      </c>
      <c r="Q1610" s="118">
        <v>-0.71322746864450814</v>
      </c>
      <c r="R1610" s="118">
        <v>-0.12573770257072592</v>
      </c>
      <c r="S1610" s="118">
        <v>-1.2478733389082159</v>
      </c>
      <c r="T1610" s="118">
        <v>-0.40104048234445944</v>
      </c>
      <c r="U1610" s="118">
        <v>0.80325146936830993</v>
      </c>
      <c r="V1610" s="118">
        <v>0.36395999673619406</v>
      </c>
      <c r="W1610" s="40">
        <v>-0.67628787306189686</v>
      </c>
    </row>
    <row r="1611" spans="1:23" ht="19">
      <c r="A1611" s="85">
        <v>609</v>
      </c>
      <c r="B1611" s="118">
        <v>0.62614668287421749</v>
      </c>
      <c r="C1611" s="118">
        <v>0.39754108808013622</v>
      </c>
      <c r="D1611" s="118">
        <v>0.34722480028061087</v>
      </c>
      <c r="E1611" s="118">
        <v>0.27278612959170601</v>
      </c>
      <c r="F1611" s="118">
        <v>0.40652274981871006</v>
      </c>
      <c r="G1611" s="118">
        <v>0.15634444412692883</v>
      </c>
      <c r="H1611" s="118">
        <v>0.41908688636841296</v>
      </c>
      <c r="I1611" s="118">
        <v>0.72476646877281925</v>
      </c>
      <c r="J1611" s="118">
        <v>0.4276924790698966</v>
      </c>
      <c r="K1611" s="48">
        <v>0.6331527319368444</v>
      </c>
      <c r="M1611" s="41">
        <v>609</v>
      </c>
      <c r="N1611" s="118" cm="1">
        <f t="array" ref="N1611:W1611">(TRANSPOSE(MMULT(幕後結果!$AB$37:$AK$46, TRANSPOSE(N610:W610))))</f>
        <v>-1.3728090789904697</v>
      </c>
      <c r="O1611" s="118">
        <v>-1.0934140172276454</v>
      </c>
      <c r="P1611" s="118">
        <v>-0.89111268696557233</v>
      </c>
      <c r="Q1611" s="118">
        <v>-0.41454782730605877</v>
      </c>
      <c r="R1611" s="118">
        <v>0.35612404217341065</v>
      </c>
      <c r="S1611" s="118">
        <v>5.7227726614315522E-2</v>
      </c>
      <c r="T1611" s="118">
        <v>1.0316231458912435</v>
      </c>
      <c r="U1611" s="118">
        <v>0.81689676635009789</v>
      </c>
      <c r="V1611" s="118">
        <v>-1.1924590126021504</v>
      </c>
      <c r="W1611" s="40">
        <v>-0.16125487947839021</v>
      </c>
    </row>
    <row r="1612" spans="1:23" ht="19">
      <c r="A1612" s="85">
        <v>610</v>
      </c>
      <c r="B1612" s="118">
        <v>0.48117799694598284</v>
      </c>
      <c r="C1612" s="118">
        <v>0.76667007678643051</v>
      </c>
      <c r="D1612" s="118">
        <v>0.83609365792977375</v>
      </c>
      <c r="E1612" s="118">
        <v>0.63679097694127806</v>
      </c>
      <c r="F1612" s="118">
        <v>0.44142142176870847</v>
      </c>
      <c r="G1612" s="118">
        <v>0.12465947420112511</v>
      </c>
      <c r="H1612" s="118">
        <v>7.8171036177659303E-2</v>
      </c>
      <c r="I1612" s="118">
        <v>0.63082136669262701</v>
      </c>
      <c r="J1612" s="118">
        <v>0.46364472490321407</v>
      </c>
      <c r="K1612" s="48">
        <v>0.24958294334764419</v>
      </c>
      <c r="M1612" s="41">
        <v>610</v>
      </c>
      <c r="N1612" s="118" cm="1">
        <f t="array" ref="N1612:W1612">(TRANSPOSE(MMULT(幕後結果!$AB$37:$AK$46, TRANSPOSE(N611:W611))))</f>
        <v>-0.62968545249172136</v>
      </c>
      <c r="O1612" s="118">
        <v>-0.97189052319880731</v>
      </c>
      <c r="P1612" s="118">
        <v>-1.5521643257359981</v>
      </c>
      <c r="Q1612" s="118">
        <v>-0.66700796202521362</v>
      </c>
      <c r="R1612" s="118">
        <v>-0.25403669906663057</v>
      </c>
      <c r="S1612" s="118">
        <v>-1.1984513940046599</v>
      </c>
      <c r="T1612" s="118">
        <v>-1.1058062035569913</v>
      </c>
      <c r="U1612" s="118">
        <v>-1.0535703820604334</v>
      </c>
      <c r="V1612" s="118">
        <v>-1.1282043217509894</v>
      </c>
      <c r="W1612" s="40">
        <v>-1.2836241675536966</v>
      </c>
    </row>
    <row r="1613" spans="1:23" ht="19">
      <c r="A1613" s="85">
        <v>611</v>
      </c>
      <c r="B1613" s="118">
        <v>0.78423129221314514</v>
      </c>
      <c r="C1613" s="118">
        <v>0.46913954425819315</v>
      </c>
      <c r="D1613" s="118">
        <v>0.22798990872784985</v>
      </c>
      <c r="E1613" s="118">
        <v>0.86911753135114389</v>
      </c>
      <c r="F1613" s="118">
        <v>0.48788784896593262</v>
      </c>
      <c r="G1613" s="118">
        <v>0.47376590576700983</v>
      </c>
      <c r="H1613" s="118">
        <v>8.7444975106678369E-2</v>
      </c>
      <c r="I1613" s="118">
        <v>0.52850484326493685</v>
      </c>
      <c r="J1613" s="118">
        <v>0.92417149856558267</v>
      </c>
      <c r="K1613" s="48">
        <v>0.220688688106359</v>
      </c>
      <c r="M1613" s="41">
        <v>611</v>
      </c>
      <c r="N1613" s="118" cm="1">
        <f t="array" ref="N1613:W1613">(TRANSPOSE(MMULT(幕後結果!$AB$37:$AK$46, TRANSPOSE(N612:W612))))</f>
        <v>8.6730110411363581E-2</v>
      </c>
      <c r="O1613" s="118">
        <v>-4.6703406111561506E-2</v>
      </c>
      <c r="P1613" s="118">
        <v>-0.54591405622720612</v>
      </c>
      <c r="Q1613" s="118">
        <v>-0.42968889935633736</v>
      </c>
      <c r="R1613" s="118">
        <v>0.89069447895483822</v>
      </c>
      <c r="S1613" s="118">
        <v>0.69571907336171246</v>
      </c>
      <c r="T1613" s="118">
        <v>0.9340055576293671</v>
      </c>
      <c r="U1613" s="118">
        <v>0.62298479332028045</v>
      </c>
      <c r="V1613" s="118">
        <v>1.6470351494603517</v>
      </c>
      <c r="W1613" s="40">
        <v>1.3646009462507953</v>
      </c>
    </row>
    <row r="1614" spans="1:23" ht="19">
      <c r="A1614" s="85">
        <v>612</v>
      </c>
      <c r="B1614" s="118">
        <v>0.5338887705166353</v>
      </c>
      <c r="C1614" s="118">
        <v>0.9090203037648017</v>
      </c>
      <c r="D1614" s="118">
        <v>0.29275505616610231</v>
      </c>
      <c r="E1614" s="118">
        <v>0.458895848348158</v>
      </c>
      <c r="F1614" s="118">
        <v>0.53852452848192889</v>
      </c>
      <c r="G1614" s="118">
        <v>0.87996029434114664</v>
      </c>
      <c r="H1614" s="118">
        <v>0.10699736197610021</v>
      </c>
      <c r="I1614" s="118">
        <v>0.77171981143753388</v>
      </c>
      <c r="J1614" s="118">
        <v>0.3940024258612187</v>
      </c>
      <c r="K1614" s="48">
        <v>0.43988435041468699</v>
      </c>
      <c r="M1614" s="41">
        <v>612</v>
      </c>
      <c r="N1614" s="118" cm="1">
        <f t="array" ref="N1614:W1614">(TRANSPOSE(MMULT(幕後結果!$AB$37:$AK$46, TRANSPOSE(N613:W613))))</f>
        <v>-0.1933826275891819</v>
      </c>
      <c r="O1614" s="118">
        <v>0.78922784018273473</v>
      </c>
      <c r="P1614" s="118">
        <v>1.0281718804560591</v>
      </c>
      <c r="Q1614" s="118">
        <v>0.11889531117033136</v>
      </c>
      <c r="R1614" s="118">
        <v>-0.10419179567837875</v>
      </c>
      <c r="S1614" s="118">
        <v>-1.0283861673189232</v>
      </c>
      <c r="T1614" s="118">
        <v>-1.9572997393768254</v>
      </c>
      <c r="U1614" s="118">
        <v>-0.20461584553016252</v>
      </c>
      <c r="V1614" s="118">
        <v>-1.4108396762533437</v>
      </c>
      <c r="W1614" s="40">
        <v>-0.47304749057331896</v>
      </c>
    </row>
    <row r="1615" spans="1:23" ht="19">
      <c r="A1615" s="85">
        <v>613</v>
      </c>
      <c r="B1615" s="118">
        <v>0.53331461442408412</v>
      </c>
      <c r="C1615" s="118">
        <v>0.44656498153354662</v>
      </c>
      <c r="D1615" s="118">
        <v>0.40731777153828252</v>
      </c>
      <c r="E1615" s="118">
        <v>0.27594015798721716</v>
      </c>
      <c r="F1615" s="118">
        <v>0.32163226434354697</v>
      </c>
      <c r="G1615" s="118">
        <v>0.64414023718104163</v>
      </c>
      <c r="H1615" s="118">
        <v>0.39742651862113942</v>
      </c>
      <c r="I1615" s="118">
        <v>0.66495177866060273</v>
      </c>
      <c r="J1615" s="118">
        <v>0.7541700794745303</v>
      </c>
      <c r="K1615" s="48">
        <v>0.37472892390564105</v>
      </c>
      <c r="M1615" s="41">
        <v>613</v>
      </c>
      <c r="N1615" s="118" cm="1">
        <f t="array" ref="N1615:W1615">(TRANSPOSE(MMULT(幕後結果!$AB$37:$AK$46, TRANSPOSE(N614:W614))))</f>
        <v>0.8672611376705408</v>
      </c>
      <c r="O1615" s="118">
        <v>0.19519786513343218</v>
      </c>
      <c r="P1615" s="118">
        <v>1.667595667491957</v>
      </c>
      <c r="Q1615" s="118">
        <v>1.047030020694327</v>
      </c>
      <c r="R1615" s="118">
        <v>0.25551306886875969</v>
      </c>
      <c r="S1615" s="118">
        <v>0.2405598881691049</v>
      </c>
      <c r="T1615" s="118">
        <v>-0.92346801720382832</v>
      </c>
      <c r="U1615" s="118">
        <v>1.1893794077892159</v>
      </c>
      <c r="V1615" s="118">
        <v>0.92078136826423962</v>
      </c>
      <c r="W1615" s="40">
        <v>-0.51163241846256979</v>
      </c>
    </row>
    <row r="1616" spans="1:23" ht="19">
      <c r="A1616" s="85">
        <v>614</v>
      </c>
      <c r="B1616" s="118">
        <v>0.65135957943756062</v>
      </c>
      <c r="C1616" s="118">
        <v>0.1190852678975538</v>
      </c>
      <c r="D1616" s="118">
        <v>4.1720009170067573E-3</v>
      </c>
      <c r="E1616" s="118">
        <v>0.77670596182759644</v>
      </c>
      <c r="F1616" s="118">
        <v>0.58516793244924936</v>
      </c>
      <c r="G1616" s="118">
        <v>0.52360240606229524</v>
      </c>
      <c r="H1616" s="118">
        <v>1.6181447044626207E-2</v>
      </c>
      <c r="I1616" s="118">
        <v>0.77679364249742</v>
      </c>
      <c r="J1616" s="118">
        <v>0.97161385181468218</v>
      </c>
      <c r="K1616" s="48">
        <v>0.8306040410539548</v>
      </c>
      <c r="M1616" s="41">
        <v>614</v>
      </c>
      <c r="N1616" s="118" cm="1">
        <f t="array" ref="N1616:W1616">(TRANSPOSE(MMULT(幕後結果!$AB$37:$AK$46, TRANSPOSE(N615:W615))))</f>
        <v>1.3255328900534138</v>
      </c>
      <c r="O1616" s="118">
        <v>0.44309643132651827</v>
      </c>
      <c r="P1616" s="118">
        <v>1.0371665591197994</v>
      </c>
      <c r="Q1616" s="118">
        <v>-0.56593588515445081</v>
      </c>
      <c r="R1616" s="118">
        <v>1.871129555782945</v>
      </c>
      <c r="S1616" s="118">
        <v>-0.27755192258809713</v>
      </c>
      <c r="T1616" s="118">
        <v>0.52631328236618413</v>
      </c>
      <c r="U1616" s="118">
        <v>1.7703224340398882</v>
      </c>
      <c r="V1616" s="118">
        <v>0.59352213004018151</v>
      </c>
      <c r="W1616" s="40">
        <v>1.4603350240941488</v>
      </c>
    </row>
    <row r="1617" spans="1:23" ht="19">
      <c r="A1617" s="85">
        <v>615</v>
      </c>
      <c r="B1617" s="118">
        <v>3.5703679166194657E-3</v>
      </c>
      <c r="C1617" s="118">
        <v>0.70638602513952686</v>
      </c>
      <c r="D1617" s="118">
        <v>0.71479944078718827</v>
      </c>
      <c r="E1617" s="118">
        <v>0.45244632742383128</v>
      </c>
      <c r="F1617" s="118">
        <v>7.3556292441608662E-2</v>
      </c>
      <c r="G1617" s="118">
        <v>0.85703134838041994</v>
      </c>
      <c r="H1617" s="118">
        <v>0.6163790243481464</v>
      </c>
      <c r="I1617" s="118">
        <v>0.29985861330407593</v>
      </c>
      <c r="J1617" s="118">
        <v>0.58520101358918231</v>
      </c>
      <c r="K1617" s="48">
        <v>0.97855614403329838</v>
      </c>
      <c r="M1617" s="41">
        <v>615</v>
      </c>
      <c r="N1617" s="118" cm="1">
        <f t="array" ref="N1617:W1617">(TRANSPOSE(MMULT(幕後結果!$AB$37:$AK$46, TRANSPOSE(N616:W616))))</f>
        <v>0.46637557070218888</v>
      </c>
      <c r="O1617" s="118">
        <v>0.34553697846271897</v>
      </c>
      <c r="P1617" s="118">
        <v>2.1177525093381833E-2</v>
      </c>
      <c r="Q1617" s="118">
        <v>1.371900072481925</v>
      </c>
      <c r="R1617" s="118">
        <v>-1.2456568982772747</v>
      </c>
      <c r="S1617" s="118">
        <v>1.6838066706773431</v>
      </c>
      <c r="T1617" s="118">
        <v>-1.5648912635179797</v>
      </c>
      <c r="U1617" s="118">
        <v>-0.40666004681285794</v>
      </c>
      <c r="V1617" s="118">
        <v>-0.29791442936113677</v>
      </c>
      <c r="W1617" s="40">
        <v>-0.54926441200096165</v>
      </c>
    </row>
    <row r="1618" spans="1:23" ht="19">
      <c r="A1618" s="85">
        <v>616</v>
      </c>
      <c r="B1618" s="118">
        <v>0.18237990269060256</v>
      </c>
      <c r="C1618" s="118">
        <v>0.42416104751958494</v>
      </c>
      <c r="D1618" s="118">
        <v>0.14724434667323649</v>
      </c>
      <c r="E1618" s="118">
        <v>0.70474404113223543</v>
      </c>
      <c r="F1618" s="118">
        <v>0.68834796748410931</v>
      </c>
      <c r="G1618" s="118">
        <v>0.29970982066356067</v>
      </c>
      <c r="H1618" s="118">
        <v>0.43970734914176179</v>
      </c>
      <c r="I1618" s="118">
        <v>0.36745166974645027</v>
      </c>
      <c r="J1618" s="118">
        <v>0.67501126064289219</v>
      </c>
      <c r="K1618" s="48">
        <v>0.13002202102913252</v>
      </c>
      <c r="M1618" s="41">
        <v>616</v>
      </c>
      <c r="N1618" s="118" cm="1">
        <f t="array" ref="N1618:W1618">(TRANSPOSE(MMULT(幕後結果!$AB$37:$AK$46, TRANSPOSE(N617:W617))))</f>
        <v>-1.0024784554739481</v>
      </c>
      <c r="O1618" s="118">
        <v>1.9439217200019252</v>
      </c>
      <c r="P1618" s="118">
        <v>-0.24728786096406821</v>
      </c>
      <c r="Q1618" s="118">
        <v>1.4663223341054143</v>
      </c>
      <c r="R1618" s="118">
        <v>-0.78557112905403903</v>
      </c>
      <c r="S1618" s="118">
        <v>0.42878077540384224</v>
      </c>
      <c r="T1618" s="118">
        <v>0.15798088378344577</v>
      </c>
      <c r="U1618" s="118">
        <v>7.1325926701425346E-2</v>
      </c>
      <c r="V1618" s="118">
        <v>-3.1965034510109791E-2</v>
      </c>
      <c r="W1618" s="40">
        <v>0.27726619522804774</v>
      </c>
    </row>
    <row r="1619" spans="1:23" ht="19">
      <c r="A1619" s="85">
        <v>617</v>
      </c>
      <c r="B1619" s="118">
        <v>0.92651136003856704</v>
      </c>
      <c r="C1619" s="118">
        <v>0.95567246767903113</v>
      </c>
      <c r="D1619" s="118">
        <v>1.1382223181375384E-2</v>
      </c>
      <c r="E1619" s="118">
        <v>0.38624031859455266</v>
      </c>
      <c r="F1619" s="118">
        <v>0.20581404597657604</v>
      </c>
      <c r="G1619" s="118">
        <v>0.18193708932633346</v>
      </c>
      <c r="H1619" s="118">
        <v>0.70431317920313341</v>
      </c>
      <c r="I1619" s="118">
        <v>0.22542007957742927</v>
      </c>
      <c r="J1619" s="118">
        <v>0.75372658044048002</v>
      </c>
      <c r="K1619" s="48">
        <v>0.82094215788657698</v>
      </c>
      <c r="M1619" s="41">
        <v>617</v>
      </c>
      <c r="N1619" s="118" cm="1">
        <f t="array" ref="N1619:W1619">(TRANSPOSE(MMULT(幕後結果!$AB$37:$AK$46, TRANSPOSE(N618:W618))))</f>
        <v>-0.57307860459845128</v>
      </c>
      <c r="O1619" s="118">
        <v>0.20079083687976607</v>
      </c>
      <c r="P1619" s="118">
        <v>0.32193869702581068</v>
      </c>
      <c r="Q1619" s="118">
        <v>1.5282055770325145</v>
      </c>
      <c r="R1619" s="118">
        <v>-0.71216756321352337</v>
      </c>
      <c r="S1619" s="118">
        <v>-5.1720832631645397E-2</v>
      </c>
      <c r="T1619" s="118">
        <v>-0.81346308609869089</v>
      </c>
      <c r="U1619" s="118">
        <v>0.80064765697772389</v>
      </c>
      <c r="V1619" s="118">
        <v>1.2818660687741301</v>
      </c>
      <c r="W1619" s="40">
        <v>-0.66771929187170653</v>
      </c>
    </row>
    <row r="1620" spans="1:23" ht="19">
      <c r="A1620" s="85">
        <v>618</v>
      </c>
      <c r="B1620" s="118">
        <v>0.17758996202212818</v>
      </c>
      <c r="C1620" s="118">
        <v>0.19910197112661887</v>
      </c>
      <c r="D1620" s="118">
        <v>0.13819843774777119</v>
      </c>
      <c r="E1620" s="118">
        <v>7.8532736630960276E-2</v>
      </c>
      <c r="F1620" s="118">
        <v>0.63853073558415296</v>
      </c>
      <c r="G1620" s="118">
        <v>0.85386101589353469</v>
      </c>
      <c r="H1620" s="118">
        <v>0.49278574153173804</v>
      </c>
      <c r="I1620" s="118">
        <v>0.21351475943825005</v>
      </c>
      <c r="J1620" s="118">
        <v>0.74920609344163602</v>
      </c>
      <c r="K1620" s="48">
        <v>0.22356211863569064</v>
      </c>
      <c r="M1620" s="41">
        <v>618</v>
      </c>
      <c r="N1620" s="118" cm="1">
        <f t="array" ref="N1620:W1620">(TRANSPOSE(MMULT(幕後結果!$AB$37:$AK$46, TRANSPOSE(N619:W619))))</f>
        <v>-2.0535583438183744</v>
      </c>
      <c r="O1620" s="118">
        <v>-1.0089952984747339</v>
      </c>
      <c r="P1620" s="118">
        <v>0.24589709974916973</v>
      </c>
      <c r="Q1620" s="118">
        <v>-1.5881671282745382</v>
      </c>
      <c r="R1620" s="118">
        <v>1.009391806709879</v>
      </c>
      <c r="S1620" s="118">
        <v>-1.0376365705183925</v>
      </c>
      <c r="T1620" s="118">
        <v>1.2897658810998271</v>
      </c>
      <c r="U1620" s="118">
        <v>-1.1537202412716439</v>
      </c>
      <c r="V1620" s="118">
        <v>1.1093938023786662</v>
      </c>
      <c r="W1620" s="40">
        <v>-1.5857770073990154</v>
      </c>
    </row>
    <row r="1621" spans="1:23" ht="19">
      <c r="A1621" s="85">
        <v>619</v>
      </c>
      <c r="B1621" s="118">
        <v>0.74571043727556008</v>
      </c>
      <c r="C1621" s="118">
        <v>0.36932438125836309</v>
      </c>
      <c r="D1621" s="118">
        <v>0.95213233457906243</v>
      </c>
      <c r="E1621" s="118">
        <v>0.9231322311382788</v>
      </c>
      <c r="F1621" s="118">
        <v>0.60732389127434927</v>
      </c>
      <c r="G1621" s="118">
        <v>0.57505092361695032</v>
      </c>
      <c r="H1621" s="118">
        <v>8.5162243118835912E-2</v>
      </c>
      <c r="I1621" s="118">
        <v>0.92641318298095587</v>
      </c>
      <c r="J1621" s="118">
        <v>0.22976836391642097</v>
      </c>
      <c r="K1621" s="48">
        <v>0.86054888988051426</v>
      </c>
      <c r="M1621" s="41">
        <v>619</v>
      </c>
      <c r="N1621" s="118" cm="1">
        <f t="array" ref="N1621:W1621">(TRANSPOSE(MMULT(幕後結果!$AB$37:$AK$46, TRANSPOSE(N620:W620))))</f>
        <v>-0.77735120064635921</v>
      </c>
      <c r="O1621" s="118">
        <v>-1.1945179287783834</v>
      </c>
      <c r="P1621" s="118">
        <v>-1.8563579609853433</v>
      </c>
      <c r="Q1621" s="118">
        <v>-0.87953352081795477</v>
      </c>
      <c r="R1621" s="118">
        <v>0.41591368171553977</v>
      </c>
      <c r="S1621" s="118">
        <v>-1.7351784434155224</v>
      </c>
      <c r="T1621" s="118">
        <v>0.19163982126776832</v>
      </c>
      <c r="U1621" s="118">
        <v>-0.6968716124954224</v>
      </c>
      <c r="V1621" s="118">
        <v>0.51408734184511051</v>
      </c>
      <c r="W1621" s="40">
        <v>-0.18480782578947741</v>
      </c>
    </row>
    <row r="1622" spans="1:23" ht="19">
      <c r="A1622" s="85">
        <v>620</v>
      </c>
      <c r="B1622" s="118">
        <v>0.94618281017542127</v>
      </c>
      <c r="C1622" s="118">
        <v>0.59964004512252389</v>
      </c>
      <c r="D1622" s="118">
        <v>0.89117751115597588</v>
      </c>
      <c r="E1622" s="118">
        <v>0.2619147112775051</v>
      </c>
      <c r="F1622" s="118">
        <v>0.34023033681146719</v>
      </c>
      <c r="G1622" s="118">
        <v>0.23737940910850752</v>
      </c>
      <c r="H1622" s="118">
        <v>0.59243920766027447</v>
      </c>
      <c r="I1622" s="118">
        <v>0.84049754408248933</v>
      </c>
      <c r="J1622" s="118">
        <v>0.51402557213998734</v>
      </c>
      <c r="K1622" s="48">
        <v>0.68475440475176819</v>
      </c>
      <c r="M1622" s="41">
        <v>620</v>
      </c>
      <c r="N1622" s="118" cm="1">
        <f t="array" ref="N1622:W1622">(TRANSPOSE(MMULT(幕後結果!$AB$37:$AK$46, TRANSPOSE(N621:W621))))</f>
        <v>-1.7648524424755598</v>
      </c>
      <c r="O1622" s="118">
        <v>-0.41854629204143223</v>
      </c>
      <c r="P1622" s="118">
        <v>-0.82979763505191162</v>
      </c>
      <c r="Q1622" s="118">
        <v>-0.87864021201672127</v>
      </c>
      <c r="R1622" s="118">
        <v>-9.9855503992164862E-2</v>
      </c>
      <c r="S1622" s="118">
        <v>-2.485338445020524</v>
      </c>
      <c r="T1622" s="118">
        <v>0.36431423459631385</v>
      </c>
      <c r="U1622" s="118">
        <v>-3.9444276225112711</v>
      </c>
      <c r="V1622" s="118">
        <v>-0.50496213411023416</v>
      </c>
      <c r="W1622" s="40">
        <v>-2.1832954051838911</v>
      </c>
    </row>
    <row r="1623" spans="1:23" ht="19">
      <c r="A1623" s="85">
        <v>621</v>
      </c>
      <c r="B1623" s="118">
        <v>0.68304741540583636</v>
      </c>
      <c r="C1623" s="118">
        <v>0.5226760210330077</v>
      </c>
      <c r="D1623" s="118">
        <v>0.1290629247592574</v>
      </c>
      <c r="E1623" s="118">
        <v>0.13201100864593052</v>
      </c>
      <c r="F1623" s="118">
        <v>0.72406515388689319</v>
      </c>
      <c r="G1623" s="118">
        <v>0.45492000926475673</v>
      </c>
      <c r="H1623" s="118">
        <v>0.95788599976925415</v>
      </c>
      <c r="I1623" s="118">
        <v>1.3349499384622376E-2</v>
      </c>
      <c r="J1623" s="118">
        <v>0.95803847296979261</v>
      </c>
      <c r="K1623" s="48">
        <v>2.675809915937033E-2</v>
      </c>
      <c r="M1623" s="41">
        <v>621</v>
      </c>
      <c r="N1623" s="118" cm="1">
        <f t="array" ref="N1623:W1623">(TRANSPOSE(MMULT(幕後結果!$AB$37:$AK$46, TRANSPOSE(N622:W622))))</f>
        <v>0.5512398011921249</v>
      </c>
      <c r="O1623" s="118">
        <v>-1.5087625896369079</v>
      </c>
      <c r="P1623" s="118">
        <v>1.6950313518745859</v>
      </c>
      <c r="Q1623" s="118">
        <v>0.29498171255444994</v>
      </c>
      <c r="R1623" s="118">
        <v>-0.87985648041634079</v>
      </c>
      <c r="S1623" s="118">
        <v>-1.022785319099544</v>
      </c>
      <c r="T1623" s="118">
        <v>-0.15396644693944717</v>
      </c>
      <c r="U1623" s="118">
        <v>2.2171359084440465</v>
      </c>
      <c r="V1623" s="118">
        <v>1.2425714765706999</v>
      </c>
      <c r="W1623" s="40">
        <v>0.30631664320249841</v>
      </c>
    </row>
    <row r="1624" spans="1:23" ht="19">
      <c r="A1624" s="85">
        <v>622</v>
      </c>
      <c r="B1624" s="118">
        <v>0.75906158836676729</v>
      </c>
      <c r="C1624" s="118">
        <v>0.84098571385847976</v>
      </c>
      <c r="D1624" s="118">
        <v>0.44643637380897894</v>
      </c>
      <c r="E1624" s="118">
        <v>0.34112859347888214</v>
      </c>
      <c r="F1624" s="118">
        <v>0.75377947529210232</v>
      </c>
      <c r="G1624" s="118">
        <v>0.39360793472755629</v>
      </c>
      <c r="H1624" s="118">
        <v>0.73333184799652718</v>
      </c>
      <c r="I1624" s="118">
        <v>0.28224648719170609</v>
      </c>
      <c r="J1624" s="118">
        <v>4.3579363842690455E-2</v>
      </c>
      <c r="K1624" s="48">
        <v>0.92176407921573578</v>
      </c>
      <c r="M1624" s="41">
        <v>622</v>
      </c>
      <c r="N1624" s="118" cm="1">
        <f t="array" ref="N1624:W1624">(TRANSPOSE(MMULT(幕後結果!$AB$37:$AK$46, TRANSPOSE(N623:W623))))</f>
        <v>-1.0895506709459035</v>
      </c>
      <c r="O1624" s="118">
        <v>-0.17342126877235828</v>
      </c>
      <c r="P1624" s="118">
        <v>-0.10636063477538871</v>
      </c>
      <c r="Q1624" s="118">
        <v>-0.55115420508163215</v>
      </c>
      <c r="R1624" s="118">
        <v>2.2166766066518018</v>
      </c>
      <c r="S1624" s="118">
        <v>0.9935326050234965</v>
      </c>
      <c r="T1624" s="118">
        <v>0.2056686062241142</v>
      </c>
      <c r="U1624" s="118">
        <v>-0.13298663789548026</v>
      </c>
      <c r="V1624" s="118">
        <v>-1.7350430488709154</v>
      </c>
      <c r="W1624" s="40">
        <v>7.4853408840494823E-2</v>
      </c>
    </row>
    <row r="1625" spans="1:23" ht="19">
      <c r="A1625" s="85">
        <v>623</v>
      </c>
      <c r="B1625" s="118">
        <v>0.49603784208524182</v>
      </c>
      <c r="C1625" s="118">
        <v>0.26963489070262048</v>
      </c>
      <c r="D1625" s="118">
        <v>0.26443945514831357</v>
      </c>
      <c r="E1625" s="118">
        <v>0.63011514307449756</v>
      </c>
      <c r="F1625" s="118">
        <v>0.17511015815332676</v>
      </c>
      <c r="G1625" s="118">
        <v>1.3389057528744974E-2</v>
      </c>
      <c r="H1625" s="118">
        <v>0.52508750541454918</v>
      </c>
      <c r="I1625" s="118">
        <v>0.90622362123971789</v>
      </c>
      <c r="J1625" s="118">
        <v>0.93348463923950908</v>
      </c>
      <c r="K1625" s="48">
        <v>0.17095407388962869</v>
      </c>
      <c r="M1625" s="41">
        <v>623</v>
      </c>
      <c r="N1625" s="118" cm="1">
        <f t="array" ref="N1625:W1625">(TRANSPOSE(MMULT(幕後結果!$AB$37:$AK$46, TRANSPOSE(N624:W624))))</f>
        <v>0.92977881423856956</v>
      </c>
      <c r="O1625" s="118">
        <v>-0.43011479932980667</v>
      </c>
      <c r="P1625" s="118">
        <v>-1.0691089873973718</v>
      </c>
      <c r="Q1625" s="118">
        <v>0.10250092735354477</v>
      </c>
      <c r="R1625" s="118">
        <v>-6.5061136833730798E-2</v>
      </c>
      <c r="S1625" s="118">
        <v>-1.3549744407477449</v>
      </c>
      <c r="T1625" s="118">
        <v>0.3718867945144918</v>
      </c>
      <c r="U1625" s="118">
        <v>2.1037056798434568</v>
      </c>
      <c r="V1625" s="118">
        <v>-0.31431701103463705</v>
      </c>
      <c r="W1625" s="40">
        <v>0.26542284808246586</v>
      </c>
    </row>
    <row r="1626" spans="1:23" ht="19">
      <c r="A1626" s="85">
        <v>624</v>
      </c>
      <c r="B1626" s="118">
        <v>0.22015473498315719</v>
      </c>
      <c r="C1626" s="118">
        <v>0.11485396725684471</v>
      </c>
      <c r="D1626" s="118">
        <v>0.54910564779630211</v>
      </c>
      <c r="E1626" s="118">
        <v>9.8173419655378735E-2</v>
      </c>
      <c r="F1626" s="118">
        <v>0.28783440394860538</v>
      </c>
      <c r="G1626" s="118">
        <v>0.17594521168652721</v>
      </c>
      <c r="H1626" s="118">
        <v>0.78689417375462334</v>
      </c>
      <c r="I1626" s="118">
        <v>0.4585418165557833</v>
      </c>
      <c r="J1626" s="118">
        <v>0.13255492347794462</v>
      </c>
      <c r="K1626" s="48">
        <v>0.91956695922227039</v>
      </c>
      <c r="M1626" s="41">
        <v>624</v>
      </c>
      <c r="N1626" s="118" cm="1">
        <f t="array" ref="N1626:W1626">(TRANSPOSE(MMULT(幕後結果!$AB$37:$AK$46, TRANSPOSE(N625:W625))))</f>
        <v>1.784544508165733</v>
      </c>
      <c r="O1626" s="118">
        <v>1.474723823440296</v>
      </c>
      <c r="P1626" s="118">
        <v>1.2830491387835528</v>
      </c>
      <c r="Q1626" s="118">
        <v>1.2326637737769066</v>
      </c>
      <c r="R1626" s="118">
        <v>1.6646338384651989</v>
      </c>
      <c r="S1626" s="118">
        <v>-0.26484780149813392</v>
      </c>
      <c r="T1626" s="118">
        <v>0.84568591340243582</v>
      </c>
      <c r="U1626" s="118">
        <v>1.0447096264512541</v>
      </c>
      <c r="V1626" s="118">
        <v>1.4975882925826871</v>
      </c>
      <c r="W1626" s="40">
        <v>1.6388598531092602</v>
      </c>
    </row>
    <row r="1627" spans="1:23" ht="19">
      <c r="A1627" s="85">
        <v>625</v>
      </c>
      <c r="B1627" s="118">
        <v>0.76509046092435673</v>
      </c>
      <c r="C1627" s="118">
        <v>0.70418750009377118</v>
      </c>
      <c r="D1627" s="118">
        <v>0.67948357430370843</v>
      </c>
      <c r="E1627" s="118">
        <v>0.99760247177632189</v>
      </c>
      <c r="F1627" s="118">
        <v>0.20776860417832799</v>
      </c>
      <c r="G1627" s="118">
        <v>0.6880854013902844</v>
      </c>
      <c r="H1627" s="118">
        <v>0.31335427573544306</v>
      </c>
      <c r="I1627" s="118">
        <v>0.46354760464756017</v>
      </c>
      <c r="J1627" s="118">
        <v>0.1062585590126166</v>
      </c>
      <c r="K1627" s="48">
        <v>0.90888758665246461</v>
      </c>
      <c r="M1627" s="41">
        <v>625</v>
      </c>
      <c r="N1627" s="118" cm="1">
        <f t="array" ref="N1627:W1627">(TRANSPOSE(MMULT(幕後結果!$AB$37:$AK$46, TRANSPOSE(N626:W626))))</f>
        <v>-0.10827198791236591</v>
      </c>
      <c r="O1627" s="118">
        <v>-1.0666629322474874</v>
      </c>
      <c r="P1627" s="118">
        <v>8.3914468432707334E-2</v>
      </c>
      <c r="Q1627" s="118">
        <v>0.19823754350483586</v>
      </c>
      <c r="R1627" s="118">
        <v>0.6745075724741173</v>
      </c>
      <c r="S1627" s="118">
        <v>0.91783113410508876</v>
      </c>
      <c r="T1627" s="118">
        <v>-0.11402877244910709</v>
      </c>
      <c r="U1627" s="118">
        <v>-2.1583713348485842</v>
      </c>
      <c r="V1627" s="118">
        <v>-0.8852091829326052</v>
      </c>
      <c r="W1627" s="40">
        <v>0.80792386104108693</v>
      </c>
    </row>
    <row r="1628" spans="1:23" ht="19">
      <c r="A1628" s="85">
        <v>626</v>
      </c>
      <c r="B1628" s="118">
        <v>0.25672869440760304</v>
      </c>
      <c r="C1628" s="118">
        <v>0.94496796149910711</v>
      </c>
      <c r="D1628" s="118">
        <v>0.63682078734904235</v>
      </c>
      <c r="E1628" s="118">
        <v>0.55323839275379583</v>
      </c>
      <c r="F1628" s="118">
        <v>0.7124386016900055</v>
      </c>
      <c r="G1628" s="118">
        <v>0.69931912715105993</v>
      </c>
      <c r="H1628" s="118">
        <v>8.8492025801841789E-2</v>
      </c>
      <c r="I1628" s="118">
        <v>1.1464797079962175E-2</v>
      </c>
      <c r="J1628" s="118">
        <v>0.65169046766687555</v>
      </c>
      <c r="K1628" s="48">
        <v>0.61859838172124992</v>
      </c>
      <c r="M1628" s="41">
        <v>626</v>
      </c>
      <c r="N1628" s="118" cm="1">
        <f t="array" ref="N1628:W1628">(TRANSPOSE(MMULT(幕後結果!$AB$37:$AK$46, TRANSPOSE(N627:W627))))</f>
        <v>0.65416872961545747</v>
      </c>
      <c r="O1628" s="118">
        <v>2.2218979920852471</v>
      </c>
      <c r="P1628" s="118">
        <v>0.14793804456890375</v>
      </c>
      <c r="Q1628" s="118">
        <v>1.006346011050236</v>
      </c>
      <c r="R1628" s="118">
        <v>1.1969408298724478</v>
      </c>
      <c r="S1628" s="118">
        <v>2.0132702374149556</v>
      </c>
      <c r="T1628" s="118">
        <v>0.3135136606412357</v>
      </c>
      <c r="U1628" s="118">
        <v>0.8500295316142954</v>
      </c>
      <c r="V1628" s="118">
        <v>1.0494117488444501</v>
      </c>
      <c r="W1628" s="40">
        <v>0.98243984675903029</v>
      </c>
    </row>
    <row r="1629" spans="1:23" ht="19">
      <c r="A1629" s="85">
        <v>627</v>
      </c>
      <c r="B1629" s="118">
        <v>0.28258568014926255</v>
      </c>
      <c r="C1629" s="118">
        <v>0.94075191262706515</v>
      </c>
      <c r="D1629" s="118">
        <v>5.4041733679922821E-2</v>
      </c>
      <c r="E1629" s="118">
        <v>0.27811307918538564</v>
      </c>
      <c r="F1629" s="118">
        <v>3.7452005795094445E-2</v>
      </c>
      <c r="G1629" s="118">
        <v>0.98117515858218929</v>
      </c>
      <c r="H1629" s="118">
        <v>0.99687939605733256</v>
      </c>
      <c r="I1629" s="118">
        <v>0.48806079055395091</v>
      </c>
      <c r="J1629" s="118">
        <v>0.59926014912290282</v>
      </c>
      <c r="K1629" s="48">
        <v>0.13376337049012998</v>
      </c>
      <c r="M1629" s="41">
        <v>627</v>
      </c>
      <c r="N1629" s="118" cm="1">
        <f t="array" ref="N1629:W1629">(TRANSPOSE(MMULT(幕後結果!$AB$37:$AK$46, TRANSPOSE(N628:W628))))</f>
        <v>0.50376584065484409</v>
      </c>
      <c r="O1629" s="118">
        <v>1.201962690326668</v>
      </c>
      <c r="P1629" s="118">
        <v>0.12128857252543473</v>
      </c>
      <c r="Q1629" s="118">
        <v>1.0149012226436498</v>
      </c>
      <c r="R1629" s="118">
        <v>0.40031105007978485</v>
      </c>
      <c r="S1629" s="118">
        <v>0.63505701404922066</v>
      </c>
      <c r="T1629" s="118">
        <v>-1.3032274064614078</v>
      </c>
      <c r="U1629" s="118">
        <v>0.28704415003423556</v>
      </c>
      <c r="V1629" s="118">
        <v>0.62572156273194302</v>
      </c>
      <c r="W1629" s="40">
        <v>1.553812384642713</v>
      </c>
    </row>
    <row r="1630" spans="1:23" ht="19">
      <c r="A1630" s="85">
        <v>628</v>
      </c>
      <c r="B1630" s="118">
        <v>0.17741654855660571</v>
      </c>
      <c r="C1630" s="118">
        <v>0.47779339797701903</v>
      </c>
      <c r="D1630" s="118">
        <v>0.63812834522611084</v>
      </c>
      <c r="E1630" s="118">
        <v>2.6281549730592824E-2</v>
      </c>
      <c r="F1630" s="118">
        <v>7.783550946637452E-2</v>
      </c>
      <c r="G1630" s="118">
        <v>0.56589656044639103</v>
      </c>
      <c r="H1630" s="118">
        <v>0.30672950740473781</v>
      </c>
      <c r="I1630" s="118">
        <v>0.73031901410574473</v>
      </c>
      <c r="J1630" s="118">
        <v>1.5287129532951083E-2</v>
      </c>
      <c r="K1630" s="48">
        <v>0.23092605300569158</v>
      </c>
      <c r="M1630" s="41">
        <v>628</v>
      </c>
      <c r="N1630" s="118" cm="1">
        <f t="array" ref="N1630:W1630">(TRANSPOSE(MMULT(幕後結果!$AB$37:$AK$46, TRANSPOSE(N629:W629))))</f>
        <v>-1.0560360907794357</v>
      </c>
      <c r="O1630" s="118">
        <v>-1.714141379803034</v>
      </c>
      <c r="P1630" s="118">
        <v>0.22421155580371699</v>
      </c>
      <c r="Q1630" s="118">
        <v>-1.8346288948390244E-2</v>
      </c>
      <c r="R1630" s="118">
        <v>-0.16291032357198462</v>
      </c>
      <c r="S1630" s="118">
        <v>-0.32869453217874772</v>
      </c>
      <c r="T1630" s="118">
        <v>-0.83236964392051149</v>
      </c>
      <c r="U1630" s="118">
        <v>-0.71669118759252526</v>
      </c>
      <c r="V1630" s="118">
        <v>-0.46382764717985103</v>
      </c>
      <c r="W1630" s="40">
        <v>-2.0869115980042201</v>
      </c>
    </row>
    <row r="1631" spans="1:23" ht="19">
      <c r="A1631" s="85">
        <v>629</v>
      </c>
      <c r="B1631" s="118">
        <v>0.12861109879775401</v>
      </c>
      <c r="C1631" s="118">
        <v>0.87441637337482359</v>
      </c>
      <c r="D1631" s="118">
        <v>0.30424549007964252</v>
      </c>
      <c r="E1631" s="118">
        <v>0.98605343270611834</v>
      </c>
      <c r="F1631" s="118">
        <v>0.12623243430968301</v>
      </c>
      <c r="G1631" s="118">
        <v>0.80564504533941195</v>
      </c>
      <c r="H1631" s="118">
        <v>7.6935593852534234E-2</v>
      </c>
      <c r="I1631" s="118">
        <v>0.43004063675486903</v>
      </c>
      <c r="J1631" s="118">
        <v>0.45123349499227738</v>
      </c>
      <c r="K1631" s="48">
        <v>0.58340336302369389</v>
      </c>
      <c r="M1631" s="41">
        <v>629</v>
      </c>
      <c r="N1631" s="118" cm="1">
        <f t="array" ref="N1631:W1631">(TRANSPOSE(MMULT(幕後結果!$AB$37:$AK$46, TRANSPOSE(N630:W630))))</f>
        <v>-0.12617562928063097</v>
      </c>
      <c r="O1631" s="118">
        <v>1.0179597121664532</v>
      </c>
      <c r="P1631" s="118">
        <v>-1.5953932226560672</v>
      </c>
      <c r="Q1631" s="118">
        <v>-0.66485892321509421</v>
      </c>
      <c r="R1631" s="118">
        <v>1.4541855819656127E-2</v>
      </c>
      <c r="S1631" s="118">
        <v>0.56829602650936661</v>
      </c>
      <c r="T1631" s="118">
        <v>0.34860758682222653</v>
      </c>
      <c r="U1631" s="118">
        <v>2.649245396404369</v>
      </c>
      <c r="V1631" s="118">
        <v>-0.19775463518028602</v>
      </c>
      <c r="W1631" s="40">
        <v>0.73428414006194898</v>
      </c>
    </row>
    <row r="1632" spans="1:23" ht="19">
      <c r="A1632" s="85">
        <v>630</v>
      </c>
      <c r="B1632" s="118">
        <v>0.22768638353486259</v>
      </c>
      <c r="C1632" s="118">
        <v>8.2662961299907245E-2</v>
      </c>
      <c r="D1632" s="118">
        <v>9.9055503153931301E-2</v>
      </c>
      <c r="E1632" s="118">
        <v>0.90886463000981577</v>
      </c>
      <c r="F1632" s="118">
        <v>0.48526995095741365</v>
      </c>
      <c r="G1632" s="118">
        <v>0.87596712379266872</v>
      </c>
      <c r="H1632" s="118">
        <v>5.422747587561827E-2</v>
      </c>
      <c r="I1632" s="118">
        <v>0.20722137557998721</v>
      </c>
      <c r="J1632" s="118">
        <v>0.36298769549495713</v>
      </c>
      <c r="K1632" s="48">
        <v>0.94808140649755823</v>
      </c>
      <c r="M1632" s="41">
        <v>630</v>
      </c>
      <c r="N1632" s="118" cm="1">
        <f t="array" ref="N1632:W1632">(TRANSPOSE(MMULT(幕後結果!$AB$37:$AK$46, TRANSPOSE(N631:W631))))</f>
        <v>-0.60133704553259271</v>
      </c>
      <c r="O1632" s="118">
        <v>-0.47346091742249313</v>
      </c>
      <c r="P1632" s="118">
        <v>-1.7747808151883466</v>
      </c>
      <c r="Q1632" s="118">
        <v>1.4753172730116055</v>
      </c>
      <c r="R1632" s="118">
        <v>0.27163236807199537</v>
      </c>
      <c r="S1632" s="118">
        <v>0.62018324011168924</v>
      </c>
      <c r="T1632" s="118">
        <v>-2.0707975248052644</v>
      </c>
      <c r="U1632" s="118">
        <v>-1.1472790871244625</v>
      </c>
      <c r="V1632" s="118">
        <v>-4.6760794326678679E-2</v>
      </c>
      <c r="W1632" s="40">
        <v>-0.31171367172190312</v>
      </c>
    </row>
    <row r="1633" spans="1:23" ht="19">
      <c r="A1633" s="85">
        <v>631</v>
      </c>
      <c r="B1633" s="118">
        <v>0.5214822871756295</v>
      </c>
      <c r="C1633" s="118">
        <v>0.48357496253453069</v>
      </c>
      <c r="D1633" s="118">
        <v>0.42350298866114255</v>
      </c>
      <c r="E1633" s="118">
        <v>0.23469537427321918</v>
      </c>
      <c r="F1633" s="118">
        <v>0.31416547706130449</v>
      </c>
      <c r="G1633" s="118">
        <v>0.55782754613825447</v>
      </c>
      <c r="H1633" s="118">
        <v>0.82472281375316792</v>
      </c>
      <c r="I1633" s="118">
        <v>0.19984870231312368</v>
      </c>
      <c r="J1633" s="118">
        <v>0.62209126534005077</v>
      </c>
      <c r="K1633" s="48">
        <v>0.43675502815198941</v>
      </c>
      <c r="M1633" s="41">
        <v>631</v>
      </c>
      <c r="N1633" s="118" cm="1">
        <f t="array" ref="N1633:W1633">(TRANSPOSE(MMULT(幕後結果!$AB$37:$AK$46, TRANSPOSE(N632:W632))))</f>
        <v>1.2671186146615028</v>
      </c>
      <c r="O1633" s="118">
        <v>0.89164821176543119</v>
      </c>
      <c r="P1633" s="118">
        <v>0.71172695647306439</v>
      </c>
      <c r="Q1633" s="118">
        <v>-1.7925912959168664</v>
      </c>
      <c r="R1633" s="118">
        <v>0.29022067880559982</v>
      </c>
      <c r="S1633" s="118">
        <v>-2.1073659632184927</v>
      </c>
      <c r="T1633" s="118">
        <v>1.140310795245389</v>
      </c>
      <c r="U1633" s="118">
        <v>0.76071087027392792</v>
      </c>
      <c r="V1633" s="118">
        <v>1.919128290412317</v>
      </c>
      <c r="W1633" s="40">
        <v>0.61656022656820253</v>
      </c>
    </row>
    <row r="1634" spans="1:23" ht="19">
      <c r="A1634" s="85">
        <v>632</v>
      </c>
      <c r="B1634" s="118">
        <v>0.90890743668601637</v>
      </c>
      <c r="C1634" s="118">
        <v>0.96478494555078465</v>
      </c>
      <c r="D1634" s="118">
        <v>0.91383758732150899</v>
      </c>
      <c r="E1634" s="118">
        <v>0.12175463060777703</v>
      </c>
      <c r="F1634" s="118">
        <v>0.27238609810226433</v>
      </c>
      <c r="G1634" s="118">
        <v>0.56762451450451779</v>
      </c>
      <c r="H1634" s="118">
        <v>0.33723418592222454</v>
      </c>
      <c r="I1634" s="118">
        <v>0.37649628329194318</v>
      </c>
      <c r="J1634" s="118">
        <v>0.23940154304634031</v>
      </c>
      <c r="K1634" s="48">
        <v>0.23278722003023211</v>
      </c>
      <c r="M1634" s="41">
        <v>632</v>
      </c>
      <c r="N1634" s="118" cm="1">
        <f t="array" ref="N1634:W1634">(TRANSPOSE(MMULT(幕後結果!$AB$37:$AK$46, TRANSPOSE(N633:W633))))</f>
        <v>-0.70144018698133292</v>
      </c>
      <c r="O1634" s="118">
        <v>-0.54849898703312194</v>
      </c>
      <c r="P1634" s="118">
        <v>8.8000902813342885E-2</v>
      </c>
      <c r="Q1634" s="118">
        <v>-0.42590905248418609</v>
      </c>
      <c r="R1634" s="118">
        <v>0.43512080432410349</v>
      </c>
      <c r="S1634" s="118">
        <v>-0.60349313506970592</v>
      </c>
      <c r="T1634" s="118">
        <v>-1.6844968619709171</v>
      </c>
      <c r="U1634" s="118">
        <v>-0.65274152918361938</v>
      </c>
      <c r="V1634" s="118">
        <v>-0.86782101328804151</v>
      </c>
      <c r="W1634" s="40">
        <v>0.67810170123883684</v>
      </c>
    </row>
    <row r="1635" spans="1:23" ht="19">
      <c r="A1635" s="85">
        <v>633</v>
      </c>
      <c r="B1635" s="118">
        <v>0.72589221917189883</v>
      </c>
      <c r="C1635" s="118">
        <v>0.19978267798741678</v>
      </c>
      <c r="D1635" s="118">
        <v>0.59940518780326446</v>
      </c>
      <c r="E1635" s="118">
        <v>0.46852680982908446</v>
      </c>
      <c r="F1635" s="118">
        <v>0.67131771085293002</v>
      </c>
      <c r="G1635" s="118">
        <v>0.63346857353566688</v>
      </c>
      <c r="H1635" s="118">
        <v>4.2175422362283888E-2</v>
      </c>
      <c r="I1635" s="118">
        <v>0.68026299613641084</v>
      </c>
      <c r="J1635" s="118">
        <v>0.67931306528256319</v>
      </c>
      <c r="K1635" s="48">
        <v>0.63372759339609774</v>
      </c>
      <c r="M1635" s="41">
        <v>633</v>
      </c>
      <c r="N1635" s="118" cm="1">
        <f t="array" ref="N1635:W1635">(TRANSPOSE(MMULT(幕後結果!$AB$37:$AK$46, TRANSPOSE(N634:W634))))</f>
        <v>0.46846424950360732</v>
      </c>
      <c r="O1635" s="118">
        <v>-0.30182055636253308</v>
      </c>
      <c r="P1635" s="118">
        <v>1.1630129765130965</v>
      </c>
      <c r="Q1635" s="118">
        <v>-0.14212188915332291</v>
      </c>
      <c r="R1635" s="118">
        <v>0.87309264978680967</v>
      </c>
      <c r="S1635" s="118">
        <v>0.14517466358579229</v>
      </c>
      <c r="T1635" s="118">
        <v>-0.16659201980860538</v>
      </c>
      <c r="U1635" s="118">
        <v>-0.65805845188742618</v>
      </c>
      <c r="V1635" s="118">
        <v>-0.29747682628298772</v>
      </c>
      <c r="W1635" s="40">
        <v>-0.15325355722129261</v>
      </c>
    </row>
    <row r="1636" spans="1:23" ht="19">
      <c r="A1636" s="85">
        <v>634</v>
      </c>
      <c r="B1636" s="118">
        <v>0.87098225455259359</v>
      </c>
      <c r="C1636" s="118">
        <v>0.73656098550574955</v>
      </c>
      <c r="D1636" s="118">
        <v>0.33533779434125965</v>
      </c>
      <c r="E1636" s="118">
        <v>0.40871352894029211</v>
      </c>
      <c r="F1636" s="118">
        <v>0.93357108624968244</v>
      </c>
      <c r="G1636" s="118">
        <v>0.52903058141055426</v>
      </c>
      <c r="H1636" s="118">
        <v>0.73267745183331812</v>
      </c>
      <c r="I1636" s="118">
        <v>0.69566403955111977</v>
      </c>
      <c r="J1636" s="118">
        <v>0.56254671570495507</v>
      </c>
      <c r="K1636" s="48">
        <v>6.0639686985096475E-2</v>
      </c>
      <c r="M1636" s="41">
        <v>634</v>
      </c>
      <c r="N1636" s="118" cm="1">
        <f t="array" ref="N1636:W1636">(TRANSPOSE(MMULT(幕後結果!$AB$37:$AK$46, TRANSPOSE(N635:W635))))</f>
        <v>-0.44192838340444862</v>
      </c>
      <c r="O1636" s="118">
        <v>-0.60408023645008724</v>
      </c>
      <c r="P1636" s="118">
        <v>-0.17373128669832349</v>
      </c>
      <c r="Q1636" s="118">
        <v>-0.65887733546920235</v>
      </c>
      <c r="R1636" s="118">
        <v>0.49008625641459747</v>
      </c>
      <c r="S1636" s="118">
        <v>-0.78392797227856725</v>
      </c>
      <c r="T1636" s="118">
        <v>-1.1400498524444846</v>
      </c>
      <c r="U1636" s="118">
        <v>-1.3202515017514935</v>
      </c>
      <c r="V1636" s="118">
        <v>-1.2856345567926182</v>
      </c>
      <c r="W1636" s="40">
        <v>-1.297038975736633</v>
      </c>
    </row>
    <row r="1637" spans="1:23" ht="19">
      <c r="A1637" s="85">
        <v>635</v>
      </c>
      <c r="B1637" s="118">
        <v>0.50707370680413955</v>
      </c>
      <c r="C1637" s="118">
        <v>0.45688001272857082</v>
      </c>
      <c r="D1637" s="118">
        <v>0.69250867620542</v>
      </c>
      <c r="E1637" s="118">
        <v>0.76590868145988811</v>
      </c>
      <c r="F1637" s="118">
        <v>0.73478850266884987</v>
      </c>
      <c r="G1637" s="118">
        <v>5.0661623120981103E-2</v>
      </c>
      <c r="H1637" s="118">
        <v>0.23143039572339363</v>
      </c>
      <c r="I1637" s="118">
        <v>0.23067714253530736</v>
      </c>
      <c r="J1637" s="118">
        <v>0.76355674118806993</v>
      </c>
      <c r="K1637" s="48">
        <v>0.40601266605351016</v>
      </c>
      <c r="M1637" s="41">
        <v>635</v>
      </c>
      <c r="N1637" s="118" cm="1">
        <f t="array" ref="N1637:W1637">(TRANSPOSE(MMULT(幕後結果!$AB$37:$AK$46, TRANSPOSE(N636:W636))))</f>
        <v>-0.68987807942594281</v>
      </c>
      <c r="O1637" s="118">
        <v>0.59033580347548142</v>
      </c>
      <c r="P1637" s="118">
        <v>-0.37367219643020155</v>
      </c>
      <c r="Q1637" s="118">
        <v>0.83381695398217837</v>
      </c>
      <c r="R1637" s="118">
        <v>0.61895170337640415</v>
      </c>
      <c r="S1637" s="118">
        <v>0.52220833113076914</v>
      </c>
      <c r="T1637" s="118">
        <v>-8.0569652458048091E-2</v>
      </c>
      <c r="U1637" s="118">
        <v>0.89116656808397088</v>
      </c>
      <c r="V1637" s="118">
        <v>-0.31860418806244001</v>
      </c>
      <c r="W1637" s="40">
        <v>-0.3456791781798807</v>
      </c>
    </row>
    <row r="1638" spans="1:23" ht="19">
      <c r="A1638" s="85">
        <v>636</v>
      </c>
      <c r="B1638" s="118">
        <v>1.2864514058452681E-2</v>
      </c>
      <c r="C1638" s="118">
        <v>0.23278652963115642</v>
      </c>
      <c r="D1638" s="118">
        <v>3.1596790430354904E-3</v>
      </c>
      <c r="E1638" s="118">
        <v>0.7826163041312908</v>
      </c>
      <c r="F1638" s="118">
        <v>0.16386822723633387</v>
      </c>
      <c r="G1638" s="118">
        <v>0.16477565052402543</v>
      </c>
      <c r="H1638" s="118">
        <v>0.16272976037023312</v>
      </c>
      <c r="I1638" s="118">
        <v>0.82555718677940515</v>
      </c>
      <c r="J1638" s="118">
        <v>0.35717557640641551</v>
      </c>
      <c r="K1638" s="48">
        <v>0.77432554320051072</v>
      </c>
      <c r="M1638" s="41">
        <v>636</v>
      </c>
      <c r="N1638" s="118" cm="1">
        <f t="array" ref="N1638:W1638">(TRANSPOSE(MMULT(幕後結果!$AB$37:$AK$46, TRANSPOSE(N637:W637))))</f>
        <v>1.9015476665184265</v>
      </c>
      <c r="O1638" s="118">
        <v>1.1608680283944013</v>
      </c>
      <c r="P1638" s="118">
        <v>-6.6399270496769081E-2</v>
      </c>
      <c r="Q1638" s="118">
        <v>1.9595223949844147</v>
      </c>
      <c r="R1638" s="118">
        <v>-2.1353116769417646</v>
      </c>
      <c r="S1638" s="118">
        <v>0.70031493033269854</v>
      </c>
      <c r="T1638" s="118">
        <v>8.1537382827934046E-2</v>
      </c>
      <c r="U1638" s="118">
        <v>-0.49630761244621358</v>
      </c>
      <c r="V1638" s="118">
        <v>-0.26647558510552782</v>
      </c>
      <c r="W1638" s="40">
        <v>1.233072049645966</v>
      </c>
    </row>
    <row r="1639" spans="1:23" ht="19">
      <c r="A1639" s="85">
        <v>637</v>
      </c>
      <c r="B1639" s="118">
        <v>0.2092593395554545</v>
      </c>
      <c r="C1639" s="118">
        <v>0.79082135804917808</v>
      </c>
      <c r="D1639" s="118">
        <v>0.95258588101742347</v>
      </c>
      <c r="E1639" s="118">
        <v>0.48562864194698596</v>
      </c>
      <c r="F1639" s="118">
        <v>0.14637368786488292</v>
      </c>
      <c r="G1639" s="118">
        <v>0.21247455599452381</v>
      </c>
      <c r="H1639" s="118">
        <v>0.3845784720404184</v>
      </c>
      <c r="I1639" s="118">
        <v>0.7597302845890801</v>
      </c>
      <c r="J1639" s="118">
        <v>0.84534524013964574</v>
      </c>
      <c r="K1639" s="48">
        <v>0.64054561859816284</v>
      </c>
      <c r="M1639" s="41">
        <v>637</v>
      </c>
      <c r="N1639" s="118" cm="1">
        <f t="array" ref="N1639:W1639">(TRANSPOSE(MMULT(幕後結果!$AB$37:$AK$46, TRANSPOSE(N638:W638))))</f>
        <v>1.6429893651234528</v>
      </c>
      <c r="O1639" s="118">
        <v>-0.42625334894441996</v>
      </c>
      <c r="P1639" s="118">
        <v>-1.189271713916892</v>
      </c>
      <c r="Q1639" s="118">
        <v>-1.3602445846874502</v>
      </c>
      <c r="R1639" s="118">
        <v>0.30587088912916027</v>
      </c>
      <c r="S1639" s="118">
        <v>-0.19598238553962222</v>
      </c>
      <c r="T1639" s="118">
        <v>1.3402333619604123</v>
      </c>
      <c r="U1639" s="118">
        <v>2.1067001134576513</v>
      </c>
      <c r="V1639" s="118">
        <v>-0.33668395646404248</v>
      </c>
      <c r="W1639" s="40">
        <v>0.18409903064545974</v>
      </c>
    </row>
    <row r="1640" spans="1:23" ht="19">
      <c r="A1640" s="85">
        <v>638</v>
      </c>
      <c r="B1640" s="118">
        <v>0.48014139968469549</v>
      </c>
      <c r="C1640" s="118">
        <v>7.1792430172737287E-2</v>
      </c>
      <c r="D1640" s="118">
        <v>0.37008461174065399</v>
      </c>
      <c r="E1640" s="118">
        <v>0.36700027115105427</v>
      </c>
      <c r="F1640" s="118">
        <v>0.80569577433966777</v>
      </c>
      <c r="G1640" s="118">
        <v>0.72446320515416396</v>
      </c>
      <c r="H1640" s="118">
        <v>0.8938441621540143</v>
      </c>
      <c r="I1640" s="118">
        <v>4.2604945037919562E-2</v>
      </c>
      <c r="J1640" s="118">
        <v>0.5982231465524126</v>
      </c>
      <c r="K1640" s="48">
        <v>0.76765327886860368</v>
      </c>
      <c r="M1640" s="41">
        <v>638</v>
      </c>
      <c r="N1640" s="118" cm="1">
        <f t="array" ref="N1640:W1640">(TRANSPOSE(MMULT(幕後結果!$AB$37:$AK$46, TRANSPOSE(N639:W639))))</f>
        <v>1.1336254965348975</v>
      </c>
      <c r="O1640" s="118">
        <v>2.2023689542575675</v>
      </c>
      <c r="P1640" s="118">
        <v>-0.1440434648178166</v>
      </c>
      <c r="Q1640" s="118">
        <v>1.5246254654909921</v>
      </c>
      <c r="R1640" s="118">
        <v>0.9664539274510946</v>
      </c>
      <c r="S1640" s="118">
        <v>0.66812106819485317</v>
      </c>
      <c r="T1640" s="118">
        <v>0.39672008955694837</v>
      </c>
      <c r="U1640" s="118">
        <v>0.18664858698125095</v>
      </c>
      <c r="V1640" s="118">
        <v>1.370004797117752</v>
      </c>
      <c r="W1640" s="40">
        <v>1.3245192646085966</v>
      </c>
    </row>
    <row r="1641" spans="1:23" ht="19">
      <c r="A1641" s="85">
        <v>639</v>
      </c>
      <c r="B1641" s="118">
        <v>0.59807786759407655</v>
      </c>
      <c r="C1641" s="118">
        <v>0.76290211173837896</v>
      </c>
      <c r="D1641" s="118">
        <v>0.3029264110069545</v>
      </c>
      <c r="E1641" s="118">
        <v>0.74545026579086526</v>
      </c>
      <c r="F1641" s="118">
        <v>0.76666448342611959</v>
      </c>
      <c r="G1641" s="118">
        <v>0.38972345279432585</v>
      </c>
      <c r="H1641" s="118">
        <v>0.14682598335931907</v>
      </c>
      <c r="I1641" s="118">
        <v>0.26714039372017773</v>
      </c>
      <c r="J1641" s="118">
        <v>0.21797614242526797</v>
      </c>
      <c r="K1641" s="48">
        <v>0.89368971941991227</v>
      </c>
      <c r="M1641" s="41">
        <v>639</v>
      </c>
      <c r="N1641" s="118" cm="1">
        <f t="array" ref="N1641:W1641">(TRANSPOSE(MMULT(幕後結果!$AB$37:$AK$46, TRANSPOSE(N640:W640))))</f>
        <v>-1.9911995559998297</v>
      </c>
      <c r="O1641" s="118">
        <v>0.73286982669019762</v>
      </c>
      <c r="P1641" s="118">
        <v>0.73418003994487857</v>
      </c>
      <c r="Q1641" s="118">
        <v>-0.15293621427000337</v>
      </c>
      <c r="R1641" s="118">
        <v>-4.8350547219609963E-2</v>
      </c>
      <c r="S1641" s="118">
        <v>5.8128135156647942E-2</v>
      </c>
      <c r="T1641" s="118">
        <v>-1.042690913146876</v>
      </c>
      <c r="U1641" s="118">
        <v>-0.83849417235507029</v>
      </c>
      <c r="V1641" s="118">
        <v>-1.1600540770321612</v>
      </c>
      <c r="W1641" s="40">
        <v>-0.74674836059467153</v>
      </c>
    </row>
    <row r="1642" spans="1:23" ht="19">
      <c r="A1642" s="85">
        <v>640</v>
      </c>
      <c r="B1642" s="118">
        <v>0.87885280692927759</v>
      </c>
      <c r="C1642" s="118">
        <v>0.90606826792450157</v>
      </c>
      <c r="D1642" s="118">
        <v>0.87376704811453121</v>
      </c>
      <c r="E1642" s="118">
        <v>0.47477483770057716</v>
      </c>
      <c r="F1642" s="118">
        <v>0.58765800503889265</v>
      </c>
      <c r="G1642" s="118">
        <v>0.46890560470330711</v>
      </c>
      <c r="H1642" s="118">
        <v>0.16327357440704149</v>
      </c>
      <c r="I1642" s="118">
        <v>0.36477221741192234</v>
      </c>
      <c r="J1642" s="118">
        <v>0.37623275922014687</v>
      </c>
      <c r="K1642" s="48">
        <v>0.64495271618491135</v>
      </c>
      <c r="M1642" s="41">
        <v>640</v>
      </c>
      <c r="N1642" s="118" cm="1">
        <f t="array" ref="N1642:W1642">(TRANSPOSE(MMULT(幕後結果!$AB$37:$AK$46, TRANSPOSE(N641:W641))))</f>
        <v>0.65367942165958004</v>
      </c>
      <c r="O1642" s="118">
        <v>-0.81867483396220997</v>
      </c>
      <c r="P1642" s="118">
        <v>0.70398853438377584</v>
      </c>
      <c r="Q1642" s="118">
        <v>-0.14891874735311644</v>
      </c>
      <c r="R1642" s="118">
        <v>-1.9051034951834018</v>
      </c>
      <c r="S1642" s="118">
        <v>-0.1238827022147404</v>
      </c>
      <c r="T1642" s="118">
        <v>0.10318636287641081</v>
      </c>
      <c r="U1642" s="118">
        <v>-0.36115134366367668</v>
      </c>
      <c r="V1642" s="118">
        <v>0.30007517270629391</v>
      </c>
      <c r="W1642" s="40">
        <v>-0.67891755550067667</v>
      </c>
    </row>
    <row r="1643" spans="1:23" ht="19">
      <c r="A1643" s="85">
        <v>641</v>
      </c>
      <c r="B1643" s="118">
        <v>0.1166261892650986</v>
      </c>
      <c r="C1643" s="118">
        <v>0.23423832870635808</v>
      </c>
      <c r="D1643" s="118">
        <v>0.82199132623449067</v>
      </c>
      <c r="E1643" s="118">
        <v>0.15471084371350052</v>
      </c>
      <c r="F1643" s="118">
        <v>0.20421650755472176</v>
      </c>
      <c r="G1643" s="118">
        <v>0.63277506057860711</v>
      </c>
      <c r="H1643" s="118">
        <v>0.85877146789103453</v>
      </c>
      <c r="I1643" s="118">
        <v>0.31654485303437485</v>
      </c>
      <c r="J1643" s="118">
        <v>0.35114371248329745</v>
      </c>
      <c r="K1643" s="48">
        <v>0.48448270457226017</v>
      </c>
      <c r="M1643" s="41">
        <v>641</v>
      </c>
      <c r="N1643" s="118" cm="1">
        <f t="array" ref="N1643:W1643">(TRANSPOSE(MMULT(幕後結果!$AB$37:$AK$46, TRANSPOSE(N642:W642))))</f>
        <v>-1.3989276107201263</v>
      </c>
      <c r="O1643" s="118">
        <v>-0.30418000318181915</v>
      </c>
      <c r="P1643" s="118">
        <v>0.81471376576030241</v>
      </c>
      <c r="Q1643" s="118">
        <v>-1.4626507256912031</v>
      </c>
      <c r="R1643" s="118">
        <v>-5.6521825045287424E-2</v>
      </c>
      <c r="S1643" s="118">
        <v>-0.74560118905352768</v>
      </c>
      <c r="T1643" s="118">
        <v>1.2062377021435309</v>
      </c>
      <c r="U1643" s="118">
        <v>0.37453273389675534</v>
      </c>
      <c r="V1643" s="118">
        <v>0.98153643354531317</v>
      </c>
      <c r="W1643" s="40">
        <v>-0.60442138732466943</v>
      </c>
    </row>
    <row r="1644" spans="1:23" ht="19">
      <c r="A1644" s="85">
        <v>642</v>
      </c>
      <c r="B1644" s="118">
        <v>0.96917373246835115</v>
      </c>
      <c r="C1644" s="118">
        <v>0.23908768978715211</v>
      </c>
      <c r="D1644" s="118">
        <v>0.26110774789630153</v>
      </c>
      <c r="E1644" s="118">
        <v>0.33965517007795265</v>
      </c>
      <c r="F1644" s="118">
        <v>0.46523051131270243</v>
      </c>
      <c r="G1644" s="118">
        <v>3.2557363391505501E-3</v>
      </c>
      <c r="H1644" s="118">
        <v>0.74752653869310337</v>
      </c>
      <c r="I1644" s="118">
        <v>0.7222491436151699</v>
      </c>
      <c r="J1644" s="118">
        <v>0.9034355723569194</v>
      </c>
      <c r="K1644" s="48">
        <v>0.88503098095108612</v>
      </c>
      <c r="M1644" s="41">
        <v>642</v>
      </c>
      <c r="N1644" s="118" cm="1">
        <f t="array" ref="N1644:W1644">(TRANSPOSE(MMULT(幕後結果!$AB$37:$AK$46, TRANSPOSE(N643:W643))))</f>
        <v>3.6701450661417931E-2</v>
      </c>
      <c r="O1644" s="118">
        <v>0.6712209987686979</v>
      </c>
      <c r="P1644" s="118">
        <v>0.99000150780693086</v>
      </c>
      <c r="Q1644" s="118">
        <v>1.0255474962030937</v>
      </c>
      <c r="R1644" s="118">
        <v>-0.5329461605389274</v>
      </c>
      <c r="S1644" s="118">
        <v>1.2703850560823775</v>
      </c>
      <c r="T1644" s="118">
        <v>0.48023247575086647</v>
      </c>
      <c r="U1644" s="118">
        <v>-0.58557115790858205</v>
      </c>
      <c r="V1644" s="118">
        <v>-1.1638234320175649</v>
      </c>
      <c r="W1644" s="40">
        <v>0.80717237050806323</v>
      </c>
    </row>
    <row r="1645" spans="1:23" ht="19">
      <c r="A1645" s="85">
        <v>643</v>
      </c>
      <c r="B1645" s="118">
        <v>0.78643426256175197</v>
      </c>
      <c r="C1645" s="118">
        <v>0.50792586069021528</v>
      </c>
      <c r="D1645" s="118">
        <v>0.92267647661813434</v>
      </c>
      <c r="E1645" s="118">
        <v>0.58894045468432932</v>
      </c>
      <c r="F1645" s="118">
        <v>0.11591113077861137</v>
      </c>
      <c r="G1645" s="118">
        <v>0.68882564305664817</v>
      </c>
      <c r="H1645" s="118">
        <v>0.48742110314402187</v>
      </c>
      <c r="I1645" s="118">
        <v>6.4337351597103964E-2</v>
      </c>
      <c r="J1645" s="118">
        <v>0.39528901678809225</v>
      </c>
      <c r="K1645" s="48">
        <v>0.37534542714737529</v>
      </c>
      <c r="M1645" s="41">
        <v>643</v>
      </c>
      <c r="N1645" s="118" cm="1">
        <f t="array" ref="N1645:W1645">(TRANSPOSE(MMULT(幕後結果!$AB$37:$AK$46, TRANSPOSE(N644:W644))))</f>
        <v>-0.3442820020087094</v>
      </c>
      <c r="O1645" s="118">
        <v>-0.61646995616972533</v>
      </c>
      <c r="P1645" s="118">
        <v>0.62911411653313487</v>
      </c>
      <c r="Q1645" s="118">
        <v>0.16631690987669795</v>
      </c>
      <c r="R1645" s="118">
        <v>0.91457561528466336</v>
      </c>
      <c r="S1645" s="118">
        <v>-0.52550302097685031</v>
      </c>
      <c r="T1645" s="118">
        <v>1.3592749238814441</v>
      </c>
      <c r="U1645" s="118">
        <v>0.16900413265941899</v>
      </c>
      <c r="V1645" s="118">
        <v>-0.4000309086222662</v>
      </c>
      <c r="W1645" s="40">
        <v>-0.26719942841734479</v>
      </c>
    </row>
    <row r="1646" spans="1:23" ht="19">
      <c r="A1646" s="85">
        <v>644</v>
      </c>
      <c r="B1646" s="118">
        <v>0.1306763819587573</v>
      </c>
      <c r="C1646" s="118">
        <v>0.23910658202390223</v>
      </c>
      <c r="D1646" s="118">
        <v>0.36149960682101834</v>
      </c>
      <c r="E1646" s="118">
        <v>0.95711884615080134</v>
      </c>
      <c r="F1646" s="118">
        <v>0.97672816257271</v>
      </c>
      <c r="G1646" s="118">
        <v>0.96944692050809356</v>
      </c>
      <c r="H1646" s="118">
        <v>0.61506276321790754</v>
      </c>
      <c r="I1646" s="118">
        <v>0.1491448813636449</v>
      </c>
      <c r="J1646" s="118">
        <v>0.82668446380578642</v>
      </c>
      <c r="K1646" s="48">
        <v>0.52773495178237262</v>
      </c>
      <c r="M1646" s="41">
        <v>644</v>
      </c>
      <c r="N1646" s="118" cm="1">
        <f t="array" ref="N1646:W1646">(TRANSPOSE(MMULT(幕後結果!$AB$37:$AK$46, TRANSPOSE(N645:W645))))</f>
        <v>-0.30492372998556427</v>
      </c>
      <c r="O1646" s="118">
        <v>-0.98496310188051062</v>
      </c>
      <c r="P1646" s="118">
        <v>7.0381578827105856E-2</v>
      </c>
      <c r="Q1646" s="118">
        <v>0.52282513516238383</v>
      </c>
      <c r="R1646" s="118">
        <v>0.42652842402664687</v>
      </c>
      <c r="S1646" s="118">
        <v>-0.55790320640002666</v>
      </c>
      <c r="T1646" s="118">
        <v>-1.7543992818404102</v>
      </c>
      <c r="U1646" s="118">
        <v>8.4128978387655554E-2</v>
      </c>
      <c r="V1646" s="118">
        <v>-1.4756498264323756</v>
      </c>
      <c r="W1646" s="40">
        <v>-0.66353055641530112</v>
      </c>
    </row>
    <row r="1647" spans="1:23" ht="19">
      <c r="A1647" s="85">
        <v>645</v>
      </c>
      <c r="B1647" s="118">
        <v>0.22688575145385581</v>
      </c>
      <c r="C1647" s="118">
        <v>0.85500074105830293</v>
      </c>
      <c r="D1647" s="118">
        <v>0.46884201702492234</v>
      </c>
      <c r="E1647" s="118">
        <v>0.16071425418807039</v>
      </c>
      <c r="F1647" s="118">
        <v>0.14623690284070512</v>
      </c>
      <c r="G1647" s="118">
        <v>0.83980195032827254</v>
      </c>
      <c r="H1647" s="118">
        <v>0.68406122989180851</v>
      </c>
      <c r="I1647" s="118">
        <v>0.98880587546514453</v>
      </c>
      <c r="J1647" s="118">
        <v>0.17224590419046693</v>
      </c>
      <c r="K1647" s="48">
        <v>0.20312501737748434</v>
      </c>
      <c r="M1647" s="41">
        <v>645</v>
      </c>
      <c r="N1647" s="118" cm="1">
        <f t="array" ref="N1647:W1647">(TRANSPOSE(MMULT(幕後結果!$AB$37:$AK$46, TRANSPOSE(N646:W646))))</f>
        <v>-0.16638023753896364</v>
      </c>
      <c r="O1647" s="118">
        <v>1.9122821118324493</v>
      </c>
      <c r="P1647" s="118">
        <v>0.13075560108909839</v>
      </c>
      <c r="Q1647" s="118">
        <v>-0.50158304342545224</v>
      </c>
      <c r="R1647" s="118">
        <v>-1.5121261108843376</v>
      </c>
      <c r="S1647" s="118">
        <v>3.3832300224677203E-2</v>
      </c>
      <c r="T1647" s="118">
        <v>-0.79097974038715801</v>
      </c>
      <c r="U1647" s="118">
        <v>-0.49554921933932389</v>
      </c>
      <c r="V1647" s="118">
        <v>0.9994572086711544</v>
      </c>
      <c r="W1647" s="40">
        <v>-0.43026885433879802</v>
      </c>
    </row>
    <row r="1648" spans="1:23" ht="19">
      <c r="A1648" s="85">
        <v>646</v>
      </c>
      <c r="B1648" s="118">
        <v>0.26907615120540118</v>
      </c>
      <c r="C1648" s="118">
        <v>0.24320634048776202</v>
      </c>
      <c r="D1648" s="118">
        <v>3.6633327754409528E-3</v>
      </c>
      <c r="E1648" s="118">
        <v>0.67853646579188176</v>
      </c>
      <c r="F1648" s="118">
        <v>0.89756763244984938</v>
      </c>
      <c r="G1648" s="118">
        <v>0.87087105191101455</v>
      </c>
      <c r="H1648" s="118">
        <v>0.59723213987932477</v>
      </c>
      <c r="I1648" s="118">
        <v>0.30333374455464823</v>
      </c>
      <c r="J1648" s="118">
        <v>0.90179103787933323</v>
      </c>
      <c r="K1648" s="48">
        <v>0.483551020569015</v>
      </c>
      <c r="M1648" s="41">
        <v>646</v>
      </c>
      <c r="N1648" s="118" cm="1">
        <f t="array" ref="N1648:W1648">(TRANSPOSE(MMULT(幕後結果!$AB$37:$AK$46, TRANSPOSE(N647:W647))))</f>
        <v>0.54941993213042795</v>
      </c>
      <c r="O1648" s="118">
        <v>0.38737718826281664</v>
      </c>
      <c r="P1648" s="118">
        <v>1.5872469449019324</v>
      </c>
      <c r="Q1648" s="118">
        <v>1.8523798074332403</v>
      </c>
      <c r="R1648" s="118">
        <v>0.86029343435297323</v>
      </c>
      <c r="S1648" s="118">
        <v>1.818326359260793</v>
      </c>
      <c r="T1648" s="118">
        <v>-1.7051357833795799E-3</v>
      </c>
      <c r="U1648" s="118">
        <v>0.42255146010170458</v>
      </c>
      <c r="V1648" s="118">
        <v>-0.78067231388518687</v>
      </c>
      <c r="W1648" s="40">
        <v>1.2356856588040559</v>
      </c>
    </row>
    <row r="1649" spans="1:23" ht="19">
      <c r="A1649" s="85">
        <v>647</v>
      </c>
      <c r="B1649" s="118">
        <v>0.37251246571988905</v>
      </c>
      <c r="C1649" s="118">
        <v>0.13427051521116606</v>
      </c>
      <c r="D1649" s="118">
        <v>0.30916770520083192</v>
      </c>
      <c r="E1649" s="118">
        <v>0.97522936916865377</v>
      </c>
      <c r="F1649" s="118">
        <v>0.66261498456171131</v>
      </c>
      <c r="G1649" s="118">
        <v>0.84204710833179441</v>
      </c>
      <c r="H1649" s="118">
        <v>0.21665773941410893</v>
      </c>
      <c r="I1649" s="118">
        <v>0.34852037179099349</v>
      </c>
      <c r="J1649" s="118">
        <v>0.57945784621263563</v>
      </c>
      <c r="K1649" s="48">
        <v>0.71594721601874056</v>
      </c>
      <c r="M1649" s="41">
        <v>647</v>
      </c>
      <c r="N1649" s="118" cm="1">
        <f t="array" ref="N1649:W1649">(TRANSPOSE(MMULT(幕後結果!$AB$37:$AK$46, TRANSPOSE(N648:W648))))</f>
        <v>1.0266363404773304</v>
      </c>
      <c r="O1649" s="118">
        <v>0.73699375119719979</v>
      </c>
      <c r="P1649" s="118">
        <v>0.39951929179360202</v>
      </c>
      <c r="Q1649" s="118">
        <v>-0.81953585928975059</v>
      </c>
      <c r="R1649" s="118">
        <v>-0.92650035183603652</v>
      </c>
      <c r="S1649" s="118">
        <v>-0.53999437797377292</v>
      </c>
      <c r="T1649" s="118">
        <v>-0.23070498799314515</v>
      </c>
      <c r="U1649" s="118">
        <v>-0.27792230848269006</v>
      </c>
      <c r="V1649" s="118">
        <v>1.4659607022938363</v>
      </c>
      <c r="W1649" s="40">
        <v>0.40999645519704953</v>
      </c>
    </row>
    <row r="1650" spans="1:23" ht="19">
      <c r="A1650" s="85">
        <v>648</v>
      </c>
      <c r="B1650" s="118">
        <v>0.6285814390688873</v>
      </c>
      <c r="C1650" s="118">
        <v>0.55189167510979198</v>
      </c>
      <c r="D1650" s="118">
        <v>0.37896373981872178</v>
      </c>
      <c r="E1650" s="118">
        <v>0.57841575513581867</v>
      </c>
      <c r="F1650" s="118">
        <v>4.7655299887301217E-2</v>
      </c>
      <c r="G1650" s="118">
        <v>0.8768737710280885</v>
      </c>
      <c r="H1650" s="118">
        <v>0.46528639436024566</v>
      </c>
      <c r="I1650" s="118">
        <v>0.95666873783457795</v>
      </c>
      <c r="J1650" s="118">
        <v>0.85342804053428067</v>
      </c>
      <c r="K1650" s="48">
        <v>0.96660129538730466</v>
      </c>
      <c r="M1650" s="41">
        <v>648</v>
      </c>
      <c r="N1650" s="118" cm="1">
        <f t="array" ref="N1650:W1650">(TRANSPOSE(MMULT(幕後結果!$AB$37:$AK$46, TRANSPOSE(N649:W649))))</f>
        <v>3.991705853959502E-2</v>
      </c>
      <c r="O1650" s="118">
        <v>-0.11021712991001656</v>
      </c>
      <c r="P1650" s="118">
        <v>-1.0630839890534767</v>
      </c>
      <c r="Q1650" s="118">
        <v>-0.8749703320367781</v>
      </c>
      <c r="R1650" s="118">
        <v>0.57646645666973295</v>
      </c>
      <c r="S1650" s="118">
        <v>1.0382146810999973</v>
      </c>
      <c r="T1650" s="118">
        <v>0.39312805687651375</v>
      </c>
      <c r="U1650" s="118">
        <v>-0.634908966924006</v>
      </c>
      <c r="V1650" s="118">
        <v>-0.76174259302698077</v>
      </c>
      <c r="W1650" s="40">
        <v>0.3890692292407944</v>
      </c>
    </row>
    <row r="1651" spans="1:23" ht="19">
      <c r="A1651" s="85">
        <v>649</v>
      </c>
      <c r="B1651" s="118">
        <v>0.74053092854265867</v>
      </c>
      <c r="C1651" s="118">
        <v>0.79540092240588445</v>
      </c>
      <c r="D1651" s="118">
        <v>0.8055455314503055</v>
      </c>
      <c r="E1651" s="118">
        <v>0.20574641309930031</v>
      </c>
      <c r="F1651" s="118">
        <v>0.26095925809987253</v>
      </c>
      <c r="G1651" s="118">
        <v>0.97349089422042767</v>
      </c>
      <c r="H1651" s="118">
        <v>0.8288711938492288</v>
      </c>
      <c r="I1651" s="118">
        <v>3.0798283922261804E-2</v>
      </c>
      <c r="J1651" s="118">
        <v>0.34061977993898451</v>
      </c>
      <c r="K1651" s="48">
        <v>0.51838034727450011</v>
      </c>
      <c r="M1651" s="41">
        <v>649</v>
      </c>
      <c r="N1651" s="118" cm="1">
        <f t="array" ref="N1651:W1651">(TRANSPOSE(MMULT(幕後結果!$AB$37:$AK$46, TRANSPOSE(N650:W650))))</f>
        <v>-0.98322729388280028</v>
      </c>
      <c r="O1651" s="118">
        <v>-5.0363262970459274E-2</v>
      </c>
      <c r="P1651" s="118">
        <v>-1.4468748943053416</v>
      </c>
      <c r="Q1651" s="118">
        <v>0.38401837607277328</v>
      </c>
      <c r="R1651" s="118">
        <v>-0.17017949086996098</v>
      </c>
      <c r="S1651" s="118">
        <v>0.47681218719135482</v>
      </c>
      <c r="T1651" s="118">
        <v>-2.1110255653387613</v>
      </c>
      <c r="U1651" s="118">
        <v>1.1596722135565107</v>
      </c>
      <c r="V1651" s="118">
        <v>0.62333541074641619</v>
      </c>
      <c r="W1651" s="40">
        <v>0.86133536554507528</v>
      </c>
    </row>
    <row r="1652" spans="1:23" ht="19">
      <c r="A1652" s="85">
        <v>650</v>
      </c>
      <c r="B1652" s="118">
        <v>0.59066774019114132</v>
      </c>
      <c r="C1652" s="118">
        <v>0.51878974927963251</v>
      </c>
      <c r="D1652" s="118">
        <v>0.79550489030197236</v>
      </c>
      <c r="E1652" s="118">
        <v>0.2255615424929347</v>
      </c>
      <c r="F1652" s="118">
        <v>0.4196972473318783</v>
      </c>
      <c r="G1652" s="118">
        <v>0.16025071845467687</v>
      </c>
      <c r="H1652" s="118">
        <v>0.69402227605936884</v>
      </c>
      <c r="I1652" s="118">
        <v>0.13135295594197594</v>
      </c>
      <c r="J1652" s="118">
        <v>0.75106303858818313</v>
      </c>
      <c r="K1652" s="48">
        <v>0.92107179169385778</v>
      </c>
      <c r="M1652" s="41">
        <v>650</v>
      </c>
      <c r="N1652" s="118" cm="1">
        <f t="array" ref="N1652:W1652">(TRANSPOSE(MMULT(幕後結果!$AB$37:$AK$46, TRANSPOSE(N651:W651))))</f>
        <v>-3.2486986974651701</v>
      </c>
      <c r="O1652" s="118">
        <v>0.8703263651568095</v>
      </c>
      <c r="P1652" s="118">
        <v>4.5445689528040956E-2</v>
      </c>
      <c r="Q1652" s="118">
        <v>-0.25589755171845863</v>
      </c>
      <c r="R1652" s="118">
        <v>1.2751969137932193</v>
      </c>
      <c r="S1652" s="118">
        <v>-0.93220238256201815</v>
      </c>
      <c r="T1652" s="118">
        <v>1.577712677224778</v>
      </c>
      <c r="U1652" s="118">
        <v>-0.40515338738527784</v>
      </c>
      <c r="V1652" s="118">
        <v>1.3888997789802531</v>
      </c>
      <c r="W1652" s="40">
        <v>-1.1675875152018063</v>
      </c>
    </row>
    <row r="1653" spans="1:23" ht="19">
      <c r="A1653" s="85">
        <v>651</v>
      </c>
      <c r="B1653" s="118">
        <v>1.0945832886091633E-2</v>
      </c>
      <c r="C1653" s="118">
        <v>0.73570268134687788</v>
      </c>
      <c r="D1653" s="118">
        <v>5.665394445348082E-2</v>
      </c>
      <c r="E1653" s="118">
        <v>0.51847706517912795</v>
      </c>
      <c r="F1653" s="118">
        <v>0.84271386849267338</v>
      </c>
      <c r="G1653" s="118">
        <v>0.36671719304038852</v>
      </c>
      <c r="H1653" s="118">
        <v>0.12650231290089597</v>
      </c>
      <c r="I1653" s="118">
        <v>0.10282204925736127</v>
      </c>
      <c r="J1653" s="118">
        <v>0.20774234773272848</v>
      </c>
      <c r="K1653" s="48">
        <v>0.74765019767921403</v>
      </c>
      <c r="M1653" s="41">
        <v>651</v>
      </c>
      <c r="N1653" s="118" cm="1">
        <f t="array" ref="N1653:W1653">(TRANSPOSE(MMULT(幕後結果!$AB$37:$AK$46, TRANSPOSE(N652:W652))))</f>
        <v>0.6408620892577781</v>
      </c>
      <c r="O1653" s="118">
        <v>-3.3264133463667099E-2</v>
      </c>
      <c r="P1653" s="118">
        <v>1.2961457712894411</v>
      </c>
      <c r="Q1653" s="118">
        <v>-6.1172191989748936E-2</v>
      </c>
      <c r="R1653" s="118">
        <v>-1.1540737286121934</v>
      </c>
      <c r="S1653" s="118">
        <v>0.52438935368338746</v>
      </c>
      <c r="T1653" s="118">
        <v>-7.16966070044667E-2</v>
      </c>
      <c r="U1653" s="118">
        <v>0.27920033875738487</v>
      </c>
      <c r="V1653" s="118">
        <v>-1.0404698150297875E-2</v>
      </c>
      <c r="W1653" s="40">
        <v>1.0221080525474748</v>
      </c>
    </row>
    <row r="1654" spans="1:23" ht="19">
      <c r="A1654" s="85">
        <v>652</v>
      </c>
      <c r="B1654" s="118">
        <v>0.36283801271686378</v>
      </c>
      <c r="C1654" s="118">
        <v>0.18855079902215577</v>
      </c>
      <c r="D1654" s="118">
        <v>0.62985567797707054</v>
      </c>
      <c r="E1654" s="118">
        <v>0.87235585860325515</v>
      </c>
      <c r="F1654" s="118">
        <v>0.55758332475208827</v>
      </c>
      <c r="G1654" s="118">
        <v>0.6218481632670807</v>
      </c>
      <c r="H1654" s="118">
        <v>0.93977387090799835</v>
      </c>
      <c r="I1654" s="118">
        <v>5.0105238296695331E-2</v>
      </c>
      <c r="J1654" s="118">
        <v>0.99492315618542282</v>
      </c>
      <c r="K1654" s="48">
        <v>9.2212761448281721E-2</v>
      </c>
      <c r="M1654" s="41">
        <v>652</v>
      </c>
      <c r="N1654" s="118" cm="1">
        <f t="array" ref="N1654:W1654">(TRANSPOSE(MMULT(幕後結果!$AB$37:$AK$46, TRANSPOSE(N653:W653))))</f>
        <v>0.95888966619729699</v>
      </c>
      <c r="O1654" s="118">
        <v>-1.1679438241879527</v>
      </c>
      <c r="P1654" s="118">
        <v>-1.0477265182532447</v>
      </c>
      <c r="Q1654" s="118">
        <v>-2.2984659289282572</v>
      </c>
      <c r="R1654" s="118">
        <v>-0.39649875669605078</v>
      </c>
      <c r="S1654" s="118">
        <v>-1.5132366677471754</v>
      </c>
      <c r="T1654" s="118">
        <v>0.59319976001754526</v>
      </c>
      <c r="U1654" s="118">
        <v>1.2264995707163258</v>
      </c>
      <c r="V1654" s="118">
        <v>-0.47576729226886327</v>
      </c>
      <c r="W1654" s="40">
        <v>-0.79204910425926833</v>
      </c>
    </row>
    <row r="1655" spans="1:23" ht="19">
      <c r="A1655" s="85">
        <v>653</v>
      </c>
      <c r="B1655" s="118">
        <v>0.3742784586143435</v>
      </c>
      <c r="C1655" s="118">
        <v>0.15291198277283446</v>
      </c>
      <c r="D1655" s="118">
        <v>0.74771041147300665</v>
      </c>
      <c r="E1655" s="118">
        <v>5.438746090228741E-2</v>
      </c>
      <c r="F1655" s="118">
        <v>0.7350231259925859</v>
      </c>
      <c r="G1655" s="118">
        <v>4.8766132546275154E-2</v>
      </c>
      <c r="H1655" s="118">
        <v>4.0309611076618346E-2</v>
      </c>
      <c r="I1655" s="118">
        <v>0.52978193337019319</v>
      </c>
      <c r="J1655" s="118">
        <v>0.78867761781155887</v>
      </c>
      <c r="K1655" s="48">
        <v>0.90923004746033254</v>
      </c>
      <c r="M1655" s="41">
        <v>653</v>
      </c>
      <c r="N1655" s="118" cm="1">
        <f t="array" ref="N1655:W1655">(TRANSPOSE(MMULT(幕後結果!$AB$37:$AK$46, TRANSPOSE(N654:W654))))</f>
        <v>-0.42319267405680888</v>
      </c>
      <c r="O1655" s="118">
        <v>-1.1614462132838828</v>
      </c>
      <c r="P1655" s="118">
        <v>0.71215045411315281</v>
      </c>
      <c r="Q1655" s="118">
        <v>-0.24427189161892066</v>
      </c>
      <c r="R1655" s="118">
        <v>0.12624414295632216</v>
      </c>
      <c r="S1655" s="118">
        <v>-1.1162382133033357</v>
      </c>
      <c r="T1655" s="118">
        <v>-0.26609171161135986</v>
      </c>
      <c r="U1655" s="118">
        <v>1.0198421313395003</v>
      </c>
      <c r="V1655" s="118">
        <v>-0.67624730464114435</v>
      </c>
      <c r="W1655" s="40">
        <v>0.65410912023610657</v>
      </c>
    </row>
    <row r="1656" spans="1:23" ht="19">
      <c r="A1656" s="85">
        <v>654</v>
      </c>
      <c r="B1656" s="118">
        <v>0.30765812722755936</v>
      </c>
      <c r="C1656" s="118">
        <v>0.91692884236252858</v>
      </c>
      <c r="D1656" s="118">
        <v>0.32509686085547962</v>
      </c>
      <c r="E1656" s="118">
        <v>0.9063722358883084</v>
      </c>
      <c r="F1656" s="118">
        <v>0.503385396238615</v>
      </c>
      <c r="G1656" s="118">
        <v>0.55953535874815885</v>
      </c>
      <c r="H1656" s="118">
        <v>0.7949217656086367</v>
      </c>
      <c r="I1656" s="118">
        <v>0.77454500847189589</v>
      </c>
      <c r="J1656" s="118">
        <v>0.78824802526968818</v>
      </c>
      <c r="K1656" s="48">
        <v>0.38904432567458569</v>
      </c>
      <c r="M1656" s="41">
        <v>654</v>
      </c>
      <c r="N1656" s="118" cm="1">
        <f t="array" ref="N1656:W1656">(TRANSPOSE(MMULT(幕後結果!$AB$37:$AK$46, TRANSPOSE(N655:W655))))</f>
        <v>0.15837419186958726</v>
      </c>
      <c r="O1656" s="118">
        <v>-1.2107744406005723</v>
      </c>
      <c r="P1656" s="118">
        <v>-0.16535093505109755</v>
      </c>
      <c r="Q1656" s="118">
        <v>0.96512717285030303</v>
      </c>
      <c r="R1656" s="118">
        <v>-0.26394681802058689</v>
      </c>
      <c r="S1656" s="118">
        <v>0.66458326978336302</v>
      </c>
      <c r="T1656" s="118">
        <v>0.911775832737446</v>
      </c>
      <c r="U1656" s="118">
        <v>-1.0073852609945209</v>
      </c>
      <c r="V1656" s="118">
        <v>-0.7953911570661274</v>
      </c>
      <c r="W1656" s="40">
        <v>-0.80562378269963086</v>
      </c>
    </row>
    <row r="1657" spans="1:23" ht="19">
      <c r="A1657" s="85">
        <v>655</v>
      </c>
      <c r="B1657" s="118">
        <v>0.27467957944826127</v>
      </c>
      <c r="C1657" s="118">
        <v>0.60674724367976607</v>
      </c>
      <c r="D1657" s="118">
        <v>0.35171112134253901</v>
      </c>
      <c r="E1657" s="118">
        <v>0.33219392807001791</v>
      </c>
      <c r="F1657" s="118">
        <v>0.9554916304647969</v>
      </c>
      <c r="G1657" s="118">
        <v>0.75313094581115614</v>
      </c>
      <c r="H1657" s="118">
        <v>7.5004190615397981E-2</v>
      </c>
      <c r="I1657" s="118">
        <v>0.88709082442611575</v>
      </c>
      <c r="J1657" s="118">
        <v>0.40035273137427962</v>
      </c>
      <c r="K1657" s="48">
        <v>0.65067561378569172</v>
      </c>
      <c r="M1657" s="41">
        <v>655</v>
      </c>
      <c r="N1657" s="118" cm="1">
        <f t="array" ref="N1657:W1657">(TRANSPOSE(MMULT(幕後結果!$AB$37:$AK$46, TRANSPOSE(N656:W656))))</f>
        <v>0.48651331846939588</v>
      </c>
      <c r="O1657" s="118">
        <v>-0.5479779469423377</v>
      </c>
      <c r="P1657" s="118">
        <v>-5.4518989127148546E-2</v>
      </c>
      <c r="Q1657" s="118">
        <v>0.23646678061707055</v>
      </c>
      <c r="R1657" s="118">
        <v>0.55494738824851264</v>
      </c>
      <c r="S1657" s="118">
        <v>0.36134887464342935</v>
      </c>
      <c r="T1657" s="118">
        <v>-0.22687664880965319</v>
      </c>
      <c r="U1657" s="118">
        <v>-0.12292955823181373</v>
      </c>
      <c r="V1657" s="118">
        <v>5.5490380740287198E-2</v>
      </c>
      <c r="W1657" s="40">
        <v>-0.95300009615659342</v>
      </c>
    </row>
    <row r="1658" spans="1:23" ht="19">
      <c r="A1658" s="85">
        <v>656</v>
      </c>
      <c r="B1658" s="118">
        <v>0.4648376987668279</v>
      </c>
      <c r="C1658" s="118">
        <v>0.41704270020547907</v>
      </c>
      <c r="D1658" s="118">
        <v>0.81335552035642089</v>
      </c>
      <c r="E1658" s="118">
        <v>0.13640489821450053</v>
      </c>
      <c r="F1658" s="118">
        <v>0.25092489533606344</v>
      </c>
      <c r="G1658" s="118">
        <v>0.48099469651611493</v>
      </c>
      <c r="H1658" s="118">
        <v>0.63436822412796801</v>
      </c>
      <c r="I1658" s="118">
        <v>0.66324888350620204</v>
      </c>
      <c r="J1658" s="118">
        <v>0.35048844907931365</v>
      </c>
      <c r="K1658" s="48">
        <v>0.40289076004738456</v>
      </c>
      <c r="M1658" s="41">
        <v>656</v>
      </c>
      <c r="N1658" s="118" cm="1">
        <f t="array" ref="N1658:W1658">(TRANSPOSE(MMULT(幕後結果!$AB$37:$AK$46, TRANSPOSE(N657:W657))))</f>
        <v>0.72992250210246701</v>
      </c>
      <c r="O1658" s="118">
        <v>-2.2923667857069914</v>
      </c>
      <c r="P1658" s="118">
        <v>-0.20653299581153509</v>
      </c>
      <c r="Q1658" s="118">
        <v>-0.72598286072996387</v>
      </c>
      <c r="R1658" s="118">
        <v>-1.1115802973299305</v>
      </c>
      <c r="S1658" s="118">
        <v>-0.3356434779209132</v>
      </c>
      <c r="T1658" s="118">
        <v>0.12728155893910975</v>
      </c>
      <c r="U1658" s="118">
        <v>0.31046173466163413</v>
      </c>
      <c r="V1658" s="118">
        <v>-0.53012009319514841</v>
      </c>
      <c r="W1658" s="40">
        <v>-0.93301582253604909</v>
      </c>
    </row>
    <row r="1659" spans="1:23" ht="19">
      <c r="A1659" s="85">
        <v>657</v>
      </c>
      <c r="B1659" s="118">
        <v>0.16785228016560838</v>
      </c>
      <c r="C1659" s="118">
        <v>0.56113007450973873</v>
      </c>
      <c r="D1659" s="118">
        <v>0.10432911763029273</v>
      </c>
      <c r="E1659" s="118">
        <v>2.0319886712655943E-2</v>
      </c>
      <c r="F1659" s="118">
        <v>0.92733374427873927</v>
      </c>
      <c r="G1659" s="118">
        <v>0.27303182481929689</v>
      </c>
      <c r="H1659" s="118">
        <v>9.8384895157197505E-3</v>
      </c>
      <c r="I1659" s="118">
        <v>0.31625770009709786</v>
      </c>
      <c r="J1659" s="118">
        <v>0.33824262340281308</v>
      </c>
      <c r="K1659" s="48">
        <v>0.515695869988813</v>
      </c>
      <c r="M1659" s="41">
        <v>657</v>
      </c>
      <c r="N1659" s="118" cm="1">
        <f t="array" ref="N1659:W1659">(TRANSPOSE(MMULT(幕後結果!$AB$37:$AK$46, TRANSPOSE(N658:W658))))</f>
        <v>1.0631078307399624</v>
      </c>
      <c r="O1659" s="118">
        <v>0.25840216764636981</v>
      </c>
      <c r="P1659" s="118">
        <v>0.7850147013758344</v>
      </c>
      <c r="Q1659" s="118">
        <v>0.40752198057876698</v>
      </c>
      <c r="R1659" s="118">
        <v>0.30727774050980172</v>
      </c>
      <c r="S1659" s="118">
        <v>-0.26283378967088927</v>
      </c>
      <c r="T1659" s="118">
        <v>-3.5760823245680473E-2</v>
      </c>
      <c r="U1659" s="118">
        <v>1.2576772564517127</v>
      </c>
      <c r="V1659" s="118">
        <v>-0.36816905580421022</v>
      </c>
      <c r="W1659" s="40">
        <v>-0.18434939325721567</v>
      </c>
    </row>
    <row r="1660" spans="1:23" ht="19">
      <c r="A1660" s="85">
        <v>658</v>
      </c>
      <c r="B1660" s="118">
        <v>0.86103945638900137</v>
      </c>
      <c r="C1660" s="118">
        <v>0.50945191591664196</v>
      </c>
      <c r="D1660" s="118">
        <v>0.92590287914724745</v>
      </c>
      <c r="E1660" s="118">
        <v>7.3823132421354742E-2</v>
      </c>
      <c r="F1660" s="118">
        <v>0.24835876407944801</v>
      </c>
      <c r="G1660" s="118">
        <v>0.84249008080217003</v>
      </c>
      <c r="H1660" s="118">
        <v>0.8295531627571846</v>
      </c>
      <c r="I1660" s="118">
        <v>0.72168345513136378</v>
      </c>
      <c r="J1660" s="118">
        <v>0.77395509715798205</v>
      </c>
      <c r="K1660" s="48">
        <v>0.99517361909137825</v>
      </c>
      <c r="M1660" s="41">
        <v>658</v>
      </c>
      <c r="N1660" s="118" cm="1">
        <f t="array" ref="N1660:W1660">(TRANSPOSE(MMULT(幕後結果!$AB$37:$AK$46, TRANSPOSE(N659:W659))))</f>
        <v>1.4911097417545991</v>
      </c>
      <c r="O1660" s="118">
        <v>0.64734273887504601</v>
      </c>
      <c r="P1660" s="118">
        <v>0.69905864116767025</v>
      </c>
      <c r="Q1660" s="118">
        <v>-0.26197586413391605</v>
      </c>
      <c r="R1660" s="118">
        <v>-1.298760190343196</v>
      </c>
      <c r="S1660" s="118">
        <v>-1.0527663861883738</v>
      </c>
      <c r="T1660" s="118">
        <v>-0.41856646785430185</v>
      </c>
      <c r="U1660" s="118">
        <v>1.2549541777862203</v>
      </c>
      <c r="V1660" s="118">
        <v>-0.53438430569646456</v>
      </c>
      <c r="W1660" s="40">
        <v>-6.7205491979280427E-2</v>
      </c>
    </row>
    <row r="1661" spans="1:23" ht="19">
      <c r="A1661" s="85">
        <v>659</v>
      </c>
      <c r="B1661" s="118">
        <v>0.34182518936942774</v>
      </c>
      <c r="C1661" s="118">
        <v>0.13300127148409402</v>
      </c>
      <c r="D1661" s="118">
        <v>0.91820521271742805</v>
      </c>
      <c r="E1661" s="118">
        <v>0.33084038791405113</v>
      </c>
      <c r="F1661" s="118">
        <v>0.43768087799781541</v>
      </c>
      <c r="G1661" s="118">
        <v>0.58594698440734416</v>
      </c>
      <c r="H1661" s="118">
        <v>0.88728956512715218</v>
      </c>
      <c r="I1661" s="118">
        <v>0.18359814757748105</v>
      </c>
      <c r="J1661" s="118">
        <v>0.19537041829971691</v>
      </c>
      <c r="K1661" s="48">
        <v>0.15646724374805165</v>
      </c>
      <c r="M1661" s="41">
        <v>659</v>
      </c>
      <c r="N1661" s="118" cm="1">
        <f t="array" ref="N1661:W1661">(TRANSPOSE(MMULT(幕後結果!$AB$37:$AK$46, TRANSPOSE(N660:W660))))</f>
        <v>0.63309559099844026</v>
      </c>
      <c r="O1661" s="118">
        <v>0.10395588789657351</v>
      </c>
      <c r="P1661" s="118">
        <v>-0.31294089075439602</v>
      </c>
      <c r="Q1661" s="118">
        <v>0.47378792515687856</v>
      </c>
      <c r="R1661" s="118">
        <v>0.9083533904027643</v>
      </c>
      <c r="S1661" s="118">
        <v>0.85599006266296329</v>
      </c>
      <c r="T1661" s="118">
        <v>1.0859101051751743</v>
      </c>
      <c r="U1661" s="118">
        <v>0.87053133914007419</v>
      </c>
      <c r="V1661" s="118">
        <v>0.81507599971893963</v>
      </c>
      <c r="W1661" s="40">
        <v>0.16975568231784</v>
      </c>
    </row>
    <row r="1662" spans="1:23" ht="19">
      <c r="A1662" s="85">
        <v>660</v>
      </c>
      <c r="B1662" s="118">
        <v>0.59690807123804523</v>
      </c>
      <c r="C1662" s="118">
        <v>0.60788026037894749</v>
      </c>
      <c r="D1662" s="118">
        <v>0.51772671158379757</v>
      </c>
      <c r="E1662" s="118">
        <v>0.10028936524205778</v>
      </c>
      <c r="F1662" s="118">
        <v>0.82869048498125308</v>
      </c>
      <c r="G1662" s="118">
        <v>0.89053201078158994</v>
      </c>
      <c r="H1662" s="118">
        <v>0.33843104459485063</v>
      </c>
      <c r="I1662" s="118">
        <v>0.84052994590041807</v>
      </c>
      <c r="J1662" s="118">
        <v>0.90592189758636432</v>
      </c>
      <c r="K1662" s="48">
        <v>0.66690876414343681</v>
      </c>
      <c r="M1662" s="41">
        <v>660</v>
      </c>
      <c r="N1662" s="118" cm="1">
        <f t="array" ref="N1662:W1662">(TRANSPOSE(MMULT(幕後結果!$AB$37:$AK$46, TRANSPOSE(N661:W661))))</f>
        <v>-0.48012265011238298</v>
      </c>
      <c r="O1662" s="118">
        <v>-0.13895890072273548</v>
      </c>
      <c r="P1662" s="118">
        <v>1.2952625016990074</v>
      </c>
      <c r="Q1662" s="118">
        <v>-0.9331303339860666</v>
      </c>
      <c r="R1662" s="118">
        <v>0.97388900705305326</v>
      </c>
      <c r="S1662" s="118">
        <v>-0.92065422942421393</v>
      </c>
      <c r="T1662" s="118">
        <v>1.600127176981073</v>
      </c>
      <c r="U1662" s="118">
        <v>-0.33832794849041098</v>
      </c>
      <c r="V1662" s="118">
        <v>0.37734583362083435</v>
      </c>
      <c r="W1662" s="40">
        <v>0.88520424654453345</v>
      </c>
    </row>
    <row r="1663" spans="1:23" ht="19">
      <c r="A1663" s="85">
        <v>661</v>
      </c>
      <c r="B1663" s="118">
        <v>0.79733981421667188</v>
      </c>
      <c r="C1663" s="118">
        <v>0.79830628796861736</v>
      </c>
      <c r="D1663" s="118">
        <v>0.47496682552475744</v>
      </c>
      <c r="E1663" s="118">
        <v>0.42676532601458006</v>
      </c>
      <c r="F1663" s="118">
        <v>0.86361436521113499</v>
      </c>
      <c r="G1663" s="118">
        <v>0.50367429696988086</v>
      </c>
      <c r="H1663" s="118">
        <v>9.7632480696880464E-2</v>
      </c>
      <c r="I1663" s="118">
        <v>0.32903059233102772</v>
      </c>
      <c r="J1663" s="118">
        <v>0.71197417558727882</v>
      </c>
      <c r="K1663" s="48">
        <v>0.73949283321949322</v>
      </c>
      <c r="M1663" s="41">
        <v>661</v>
      </c>
      <c r="N1663" s="118" cm="1">
        <f t="array" ref="N1663:W1663">(TRANSPOSE(MMULT(幕後結果!$AB$37:$AK$46, TRANSPOSE(N662:W662))))</f>
        <v>1.0810349130996124</v>
      </c>
      <c r="O1663" s="118">
        <v>-0.31100864150954799</v>
      </c>
      <c r="P1663" s="118">
        <v>-0.10930594098846147</v>
      </c>
      <c r="Q1663" s="118">
        <v>-0.10993110443203338</v>
      </c>
      <c r="R1663" s="118">
        <v>-2.4027358229757017</v>
      </c>
      <c r="S1663" s="118">
        <v>-0.66241524544389141</v>
      </c>
      <c r="T1663" s="118">
        <v>0.22433675931546332</v>
      </c>
      <c r="U1663" s="118">
        <v>-1.8403376593740635</v>
      </c>
      <c r="V1663" s="118">
        <v>-0.61881678180406929</v>
      </c>
      <c r="W1663" s="40">
        <v>0.77056415248601329</v>
      </c>
    </row>
    <row r="1664" spans="1:23" ht="19">
      <c r="A1664" s="85">
        <v>662</v>
      </c>
      <c r="B1664" s="118">
        <v>0.30326599567475432</v>
      </c>
      <c r="C1664" s="118">
        <v>0.9037860088629448</v>
      </c>
      <c r="D1664" s="118">
        <v>0.95618924563765084</v>
      </c>
      <c r="E1664" s="118">
        <v>0.78688341391330185</v>
      </c>
      <c r="F1664" s="118">
        <v>0.12266791467246874</v>
      </c>
      <c r="G1664" s="118">
        <v>0.64496791736060555</v>
      </c>
      <c r="H1664" s="118">
        <v>0.90569932542237197</v>
      </c>
      <c r="I1664" s="118">
        <v>0.1636192357869144</v>
      </c>
      <c r="J1664" s="118">
        <v>0.89468308591621959</v>
      </c>
      <c r="K1664" s="48">
        <v>2.6618206743590278E-2</v>
      </c>
      <c r="M1664" s="41">
        <v>662</v>
      </c>
      <c r="N1664" s="118" cm="1">
        <f t="array" ref="N1664:W1664">(TRANSPOSE(MMULT(幕後結果!$AB$37:$AK$46, TRANSPOSE(N663:W663))))</f>
        <v>-0.72338708850201561</v>
      </c>
      <c r="O1664" s="118">
        <v>0.56194829669074087</v>
      </c>
      <c r="P1664" s="118">
        <v>0.85737659793532373</v>
      </c>
      <c r="Q1664" s="118">
        <v>1.1052813887733786</v>
      </c>
      <c r="R1664" s="118">
        <v>-1.3014358812352753</v>
      </c>
      <c r="S1664" s="118">
        <v>1.093866910060544</v>
      </c>
      <c r="T1664" s="118">
        <v>-1.4861952911373315</v>
      </c>
      <c r="U1664" s="118">
        <v>-1.9203108996779732</v>
      </c>
      <c r="V1664" s="118">
        <v>0.61838012596731218</v>
      </c>
      <c r="W1664" s="40">
        <v>-0.94161160114919285</v>
      </c>
    </row>
    <row r="1665" spans="1:23" ht="19">
      <c r="A1665" s="85">
        <v>663</v>
      </c>
      <c r="B1665" s="118">
        <v>0.62486576836460528</v>
      </c>
      <c r="C1665" s="118">
        <v>0.26574738245767726</v>
      </c>
      <c r="D1665" s="118">
        <v>0.20521551988028164</v>
      </c>
      <c r="E1665" s="118">
        <v>6.2541357701533684E-2</v>
      </c>
      <c r="F1665" s="118">
        <v>0.60287962121315286</v>
      </c>
      <c r="G1665" s="118">
        <v>0.87345596967010875</v>
      </c>
      <c r="H1665" s="118">
        <v>0.8317746721628192</v>
      </c>
      <c r="I1665" s="118">
        <v>0.49788144345895136</v>
      </c>
      <c r="J1665" s="118">
        <v>7.8466204077446866E-2</v>
      </c>
      <c r="K1665" s="48">
        <v>0.68477699143251747</v>
      </c>
      <c r="M1665" s="41">
        <v>663</v>
      </c>
      <c r="N1665" s="118" cm="1">
        <f t="array" ref="N1665:W1665">(TRANSPOSE(MMULT(幕後結果!$AB$37:$AK$46, TRANSPOSE(N664:W664))))</f>
        <v>0.45006688978774223</v>
      </c>
      <c r="O1665" s="118">
        <v>1.4540998791757271</v>
      </c>
      <c r="P1665" s="118">
        <v>-0.14843020866412093</v>
      </c>
      <c r="Q1665" s="118">
        <v>0.70438074043761012</v>
      </c>
      <c r="R1665" s="118">
        <v>0.90289261106513585</v>
      </c>
      <c r="S1665" s="118">
        <v>0.45638631366158527</v>
      </c>
      <c r="T1665" s="118">
        <v>-1.2739193281572285</v>
      </c>
      <c r="U1665" s="118">
        <v>-0.67314377740418418</v>
      </c>
      <c r="V1665" s="118">
        <v>-1.9164722638395764</v>
      </c>
      <c r="W1665" s="40">
        <v>0.86758984040365661</v>
      </c>
    </row>
    <row r="1666" spans="1:23" ht="19">
      <c r="A1666" s="85">
        <v>664</v>
      </c>
      <c r="B1666" s="118">
        <v>0.84453302961331844</v>
      </c>
      <c r="C1666" s="118">
        <v>0.40668130642765554</v>
      </c>
      <c r="D1666" s="118">
        <v>0.17531260120782943</v>
      </c>
      <c r="E1666" s="118">
        <v>0.63032156602754186</v>
      </c>
      <c r="F1666" s="118">
        <v>0.50817678954314971</v>
      </c>
      <c r="G1666" s="118">
        <v>0.44935659864887989</v>
      </c>
      <c r="H1666" s="118">
        <v>0.13249241646816889</v>
      </c>
      <c r="I1666" s="118">
        <v>0.91604936302321072</v>
      </c>
      <c r="J1666" s="118">
        <v>0.2582671653853128</v>
      </c>
      <c r="K1666" s="48">
        <v>0.50586904775292219</v>
      </c>
      <c r="M1666" s="41">
        <v>664</v>
      </c>
      <c r="N1666" s="118" cm="1">
        <f t="array" ref="N1666:W1666">(TRANSPOSE(MMULT(幕後結果!$AB$37:$AK$46, TRANSPOSE(N665:W665))))</f>
        <v>0.52125385309950334</v>
      </c>
      <c r="O1666" s="118">
        <v>-0.22275922617804472</v>
      </c>
      <c r="P1666" s="118">
        <v>-1.0716450117834628</v>
      </c>
      <c r="Q1666" s="118">
        <v>-1.5586604906325596</v>
      </c>
      <c r="R1666" s="118">
        <v>0.24393136285642736</v>
      </c>
      <c r="S1666" s="118">
        <v>-0.78069965692437482</v>
      </c>
      <c r="T1666" s="118">
        <v>0.16666505286036196</v>
      </c>
      <c r="U1666" s="118">
        <v>6.8242781647823547E-2</v>
      </c>
      <c r="V1666" s="118">
        <v>-0.50327522044186523</v>
      </c>
      <c r="W1666" s="40">
        <v>-0.20205570395892317</v>
      </c>
    </row>
    <row r="1667" spans="1:23" ht="19">
      <c r="A1667" s="85">
        <v>665</v>
      </c>
      <c r="B1667" s="118">
        <v>0.57551775562615393</v>
      </c>
      <c r="C1667" s="118">
        <v>0.60880057781457175</v>
      </c>
      <c r="D1667" s="118">
        <v>0.73765169166156341</v>
      </c>
      <c r="E1667" s="118">
        <v>0.84257272774681957</v>
      </c>
      <c r="F1667" s="118">
        <v>0.6195167934048893</v>
      </c>
      <c r="G1667" s="118">
        <v>0.69959708102647844</v>
      </c>
      <c r="H1667" s="118">
        <v>0.1734185113277944</v>
      </c>
      <c r="I1667" s="118">
        <v>0.84030141403534109</v>
      </c>
      <c r="J1667" s="118">
        <v>0.64397735428683722</v>
      </c>
      <c r="K1667" s="48">
        <v>3.5231697951129792E-2</v>
      </c>
      <c r="M1667" s="41">
        <v>665</v>
      </c>
      <c r="N1667" s="118" cm="1">
        <f t="array" ref="N1667:W1667">(TRANSPOSE(MMULT(幕後結果!$AB$37:$AK$46, TRANSPOSE(N666:W666))))</f>
        <v>0.39533514046810797</v>
      </c>
      <c r="O1667" s="118">
        <v>1.4115111995578407</v>
      </c>
      <c r="P1667" s="118">
        <v>-0.17799206360315117</v>
      </c>
      <c r="Q1667" s="118">
        <v>-7.245001950231475E-2</v>
      </c>
      <c r="R1667" s="118">
        <v>-0.20678875773106889</v>
      </c>
      <c r="S1667" s="118">
        <v>0.46082802374498033</v>
      </c>
      <c r="T1667" s="118">
        <v>9.1543999653682068E-2</v>
      </c>
      <c r="U1667" s="118">
        <v>0.11951490765830168</v>
      </c>
      <c r="V1667" s="118">
        <v>0.89785486781197821</v>
      </c>
      <c r="W1667" s="40">
        <v>1.6146042996724854</v>
      </c>
    </row>
    <row r="1668" spans="1:23" ht="19">
      <c r="A1668" s="85">
        <v>666</v>
      </c>
      <c r="B1668" s="118">
        <v>0.44226824513611107</v>
      </c>
      <c r="C1668" s="118">
        <v>0.59093446805563299</v>
      </c>
      <c r="D1668" s="118">
        <v>0.90254761901059388</v>
      </c>
      <c r="E1668" s="118">
        <v>0.31115579404703886</v>
      </c>
      <c r="F1668" s="118">
        <v>0.57263300649232418</v>
      </c>
      <c r="G1668" s="118">
        <v>0.49975527107266227</v>
      </c>
      <c r="H1668" s="118">
        <v>0.87286276118175454</v>
      </c>
      <c r="I1668" s="118">
        <v>0.6083850801396391</v>
      </c>
      <c r="J1668" s="118">
        <v>0.20341454770091927</v>
      </c>
      <c r="K1668" s="48">
        <v>0.31914241045561398</v>
      </c>
      <c r="M1668" s="41">
        <v>666</v>
      </c>
      <c r="N1668" s="118" cm="1">
        <f t="array" ref="N1668:W1668">(TRANSPOSE(MMULT(幕後結果!$AB$37:$AK$46, TRANSPOSE(N667:W667))))</f>
        <v>-0.55363573275413402</v>
      </c>
      <c r="O1668" s="118">
        <v>1.1086277669056457</v>
      </c>
      <c r="P1668" s="118">
        <v>1.5247150904155171</v>
      </c>
      <c r="Q1668" s="118">
        <v>-0.27947162690952088</v>
      </c>
      <c r="R1668" s="118">
        <v>1.032002855054502</v>
      </c>
      <c r="S1668" s="118">
        <v>-0.31656622667114115</v>
      </c>
      <c r="T1668" s="118">
        <v>0.56638525881922508</v>
      </c>
      <c r="U1668" s="118">
        <v>-0.27731465603899047</v>
      </c>
      <c r="V1668" s="118">
        <v>1.7541954587864583</v>
      </c>
      <c r="W1668" s="40">
        <v>-0.26232434361802598</v>
      </c>
    </row>
    <row r="1669" spans="1:23" ht="19">
      <c r="A1669" s="85">
        <v>667</v>
      </c>
      <c r="B1669" s="118">
        <v>0.64220024540706588</v>
      </c>
      <c r="C1669" s="118">
        <v>0.44716235846693242</v>
      </c>
      <c r="D1669" s="118">
        <v>0.28576259017992278</v>
      </c>
      <c r="E1669" s="118">
        <v>0.30612324496475929</v>
      </c>
      <c r="F1669" s="118">
        <v>0.71537658693485362</v>
      </c>
      <c r="G1669" s="118">
        <v>0.60851076418775651</v>
      </c>
      <c r="H1669" s="118">
        <v>0.50695177935341817</v>
      </c>
      <c r="I1669" s="118">
        <v>6.0517889602838437E-2</v>
      </c>
      <c r="J1669" s="118">
        <v>0.40059912829201272</v>
      </c>
      <c r="K1669" s="48">
        <v>0.18068825933447186</v>
      </c>
      <c r="M1669" s="41">
        <v>667</v>
      </c>
      <c r="N1669" s="118" cm="1">
        <f t="array" ref="N1669:W1669">(TRANSPOSE(MMULT(幕後結果!$AB$37:$AK$46, TRANSPOSE(N668:W668))))</f>
        <v>2.2192076739802031</v>
      </c>
      <c r="O1669" s="118">
        <v>-1.2861399268365619</v>
      </c>
      <c r="P1669" s="118">
        <v>0.41253161234124908</v>
      </c>
      <c r="Q1669" s="118">
        <v>-1.3976149098660036</v>
      </c>
      <c r="R1669" s="118">
        <v>7.7879938481654198E-3</v>
      </c>
      <c r="S1669" s="118">
        <v>-0.58485394124019841</v>
      </c>
      <c r="T1669" s="118">
        <v>0.57470671289201203</v>
      </c>
      <c r="U1669" s="118">
        <v>1.5128499815394933</v>
      </c>
      <c r="V1669" s="118">
        <v>-0.53190904010686602</v>
      </c>
      <c r="W1669" s="40">
        <v>0.65773392293454669</v>
      </c>
    </row>
    <row r="1670" spans="1:23" ht="19">
      <c r="A1670" s="85">
        <v>668</v>
      </c>
      <c r="B1670" s="118">
        <v>0.5625531065541991</v>
      </c>
      <c r="C1670" s="118">
        <v>0.67189286907777701</v>
      </c>
      <c r="D1670" s="118">
        <v>0.98031194396795063</v>
      </c>
      <c r="E1670" s="118">
        <v>0.99782950337625809</v>
      </c>
      <c r="F1670" s="118">
        <v>0.40169313545762231</v>
      </c>
      <c r="G1670" s="118">
        <v>0.52722146707977746</v>
      </c>
      <c r="H1670" s="118">
        <v>0.93567116813835893</v>
      </c>
      <c r="I1670" s="118">
        <v>0.5090072600171025</v>
      </c>
      <c r="J1670" s="118">
        <v>0.89317843034738176</v>
      </c>
      <c r="K1670" s="48">
        <v>0.6598375127783136</v>
      </c>
      <c r="M1670" s="41">
        <v>668</v>
      </c>
      <c r="N1670" s="118" cm="1">
        <f t="array" ref="N1670:W1670">(TRANSPOSE(MMULT(幕後結果!$AB$37:$AK$46, TRANSPOSE(N669:W669))))</f>
        <v>-1.4863965647258048</v>
      </c>
      <c r="O1670" s="118">
        <v>-0.26938458317240033</v>
      </c>
      <c r="P1670" s="118">
        <v>-0.11088872879837269</v>
      </c>
      <c r="Q1670" s="118">
        <v>0.44316922893162763</v>
      </c>
      <c r="R1670" s="118">
        <v>-0.94293976979718896</v>
      </c>
      <c r="S1670" s="118">
        <v>-1.117711351183583</v>
      </c>
      <c r="T1670" s="118">
        <v>0.59282495629043785</v>
      </c>
      <c r="U1670" s="118">
        <v>-0.8132523654560635</v>
      </c>
      <c r="V1670" s="118">
        <v>-0.70209647066230407</v>
      </c>
      <c r="W1670" s="40">
        <v>-0.82925063458002524</v>
      </c>
    </row>
    <row r="1671" spans="1:23" ht="19">
      <c r="A1671" s="85">
        <v>669</v>
      </c>
      <c r="B1671" s="118">
        <v>0.46458348918798476</v>
      </c>
      <c r="C1671" s="118">
        <v>0.43012494032491655</v>
      </c>
      <c r="D1671" s="118">
        <v>0.48319746881233616</v>
      </c>
      <c r="E1671" s="118">
        <v>0.40527884954638238</v>
      </c>
      <c r="F1671" s="118">
        <v>0.54866795751937669</v>
      </c>
      <c r="G1671" s="118">
        <v>0.35663007554939563</v>
      </c>
      <c r="H1671" s="118">
        <v>0.26433754092862638</v>
      </c>
      <c r="I1671" s="118">
        <v>0.94988025131616372</v>
      </c>
      <c r="J1671" s="118">
        <v>0.72160080824851525</v>
      </c>
      <c r="K1671" s="48">
        <v>0.64778808446652647</v>
      </c>
      <c r="M1671" s="41">
        <v>669</v>
      </c>
      <c r="N1671" s="118" cm="1">
        <f t="array" ref="N1671:W1671">(TRANSPOSE(MMULT(幕後結果!$AB$37:$AK$46, TRANSPOSE(N670:W670))))</f>
        <v>1.8064710003545918</v>
      </c>
      <c r="O1671" s="118">
        <v>-6.7879020872404522E-2</v>
      </c>
      <c r="P1671" s="118">
        <v>1.0794379193375108</v>
      </c>
      <c r="Q1671" s="118">
        <v>1.9490005698789734</v>
      </c>
      <c r="R1671" s="118">
        <v>1.3011638907303658</v>
      </c>
      <c r="S1671" s="118">
        <v>2.9572744162792874</v>
      </c>
      <c r="T1671" s="118">
        <v>-0.58220127627754104</v>
      </c>
      <c r="U1671" s="118">
        <v>-0.41053201046119736</v>
      </c>
      <c r="V1671" s="118">
        <v>0.16911090006884497</v>
      </c>
      <c r="W1671" s="40">
        <v>1.5442048412408385</v>
      </c>
    </row>
    <row r="1672" spans="1:23" ht="19">
      <c r="A1672" s="85">
        <v>670</v>
      </c>
      <c r="B1672" s="118">
        <v>0.33343919149200341</v>
      </c>
      <c r="C1672" s="118">
        <v>0.43123723408175119</v>
      </c>
      <c r="D1672" s="118">
        <v>0.27628323691864498</v>
      </c>
      <c r="E1672" s="118">
        <v>0.27909266216617845</v>
      </c>
      <c r="F1672" s="118">
        <v>0.66285302917738997</v>
      </c>
      <c r="G1672" s="118">
        <v>0.60717364502599125</v>
      </c>
      <c r="H1672" s="118">
        <v>0.37704640745072737</v>
      </c>
      <c r="I1672" s="118">
        <v>7.1301541472496233E-2</v>
      </c>
      <c r="J1672" s="118">
        <v>0.9020065310719807</v>
      </c>
      <c r="K1672" s="48">
        <v>0.69064240489477946</v>
      </c>
      <c r="M1672" s="41">
        <v>670</v>
      </c>
      <c r="N1672" s="118" cm="1">
        <f t="array" ref="N1672:W1672">(TRANSPOSE(MMULT(幕後結果!$AB$37:$AK$46, TRANSPOSE(N671:W671))))</f>
        <v>0.26841092246969972</v>
      </c>
      <c r="O1672" s="118">
        <v>-0.16250871689913005</v>
      </c>
      <c r="P1672" s="118">
        <v>0.78056456637438643</v>
      </c>
      <c r="Q1672" s="118">
        <v>-0.44852412048286705</v>
      </c>
      <c r="R1672" s="118">
        <v>0.38888437213667681</v>
      </c>
      <c r="S1672" s="118">
        <v>0.3116356093229336</v>
      </c>
      <c r="T1672" s="118">
        <v>0.59479262464070926</v>
      </c>
      <c r="U1672" s="118">
        <v>0.4881687119444087</v>
      </c>
      <c r="V1672" s="118">
        <v>-0.51014551238170225</v>
      </c>
      <c r="W1672" s="40">
        <v>0.40798989701709143</v>
      </c>
    </row>
    <row r="1673" spans="1:23" ht="19">
      <c r="A1673" s="85">
        <v>671</v>
      </c>
      <c r="B1673" s="118">
        <v>0.46759619780928463</v>
      </c>
      <c r="C1673" s="118">
        <v>0.37552443456305928</v>
      </c>
      <c r="D1673" s="118">
        <v>0.64884160204796304</v>
      </c>
      <c r="E1673" s="118">
        <v>0.79850701934736623</v>
      </c>
      <c r="F1673" s="118">
        <v>0.43433237885699216</v>
      </c>
      <c r="G1673" s="118">
        <v>0.63670443864605542</v>
      </c>
      <c r="H1673" s="118">
        <v>0.17881056145705032</v>
      </c>
      <c r="I1673" s="118">
        <v>0.28227790128533603</v>
      </c>
      <c r="J1673" s="118">
        <v>0.61312244691342044</v>
      </c>
      <c r="K1673" s="48">
        <v>0.50540527515174083</v>
      </c>
      <c r="M1673" s="41">
        <v>671</v>
      </c>
      <c r="N1673" s="118" cm="1">
        <f t="array" ref="N1673:W1673">(TRANSPOSE(MMULT(幕後結果!$AB$37:$AK$46, TRANSPOSE(N672:W672))))</f>
        <v>-0.24742186500976726</v>
      </c>
      <c r="O1673" s="118">
        <v>0.69753474243702751</v>
      </c>
      <c r="P1673" s="118">
        <v>9.6780209971586456E-2</v>
      </c>
      <c r="Q1673" s="118">
        <v>0.73103583849470377</v>
      </c>
      <c r="R1673" s="118">
        <v>-0.24482622987724828</v>
      </c>
      <c r="S1673" s="118">
        <v>0.54001349699298573</v>
      </c>
      <c r="T1673" s="118">
        <v>-0.40225827430001082</v>
      </c>
      <c r="U1673" s="118">
        <v>0.32440627556347201</v>
      </c>
      <c r="V1673" s="118">
        <v>2.0571367486656937</v>
      </c>
      <c r="W1673" s="40">
        <v>-1.9010937293205354E-2</v>
      </c>
    </row>
    <row r="1674" spans="1:23" ht="19">
      <c r="A1674" s="85">
        <v>672</v>
      </c>
      <c r="B1674" s="118">
        <v>0.32394561080332651</v>
      </c>
      <c r="C1674" s="118">
        <v>0.64383311114414044</v>
      </c>
      <c r="D1674" s="118">
        <v>0.74098969846314011</v>
      </c>
      <c r="E1674" s="118">
        <v>0.43540670388853653</v>
      </c>
      <c r="F1674" s="118">
        <v>5.1812196219298334E-2</v>
      </c>
      <c r="G1674" s="118">
        <v>0.80068831434293886</v>
      </c>
      <c r="H1674" s="118">
        <v>0.66675014400627264</v>
      </c>
      <c r="I1674" s="118">
        <v>0.47092929497086988</v>
      </c>
      <c r="J1674" s="118">
        <v>0.6149106777098845</v>
      </c>
      <c r="K1674" s="48">
        <v>0.34728444638859446</v>
      </c>
      <c r="M1674" s="41">
        <v>672</v>
      </c>
      <c r="N1674" s="118" cm="1">
        <f t="array" ref="N1674:W1674">(TRANSPOSE(MMULT(幕後結果!$AB$37:$AK$46, TRANSPOSE(N673:W673))))</f>
        <v>0.44500406114765806</v>
      </c>
      <c r="O1674" s="118">
        <v>-0.17243647331489373</v>
      </c>
      <c r="P1674" s="118">
        <v>-0.41599495656128183</v>
      </c>
      <c r="Q1674" s="118">
        <v>-0.25920399027420266</v>
      </c>
      <c r="R1674" s="118">
        <v>-0.19694256135788513</v>
      </c>
      <c r="S1674" s="118">
        <v>-0.5274328279036461</v>
      </c>
      <c r="T1674" s="118">
        <v>-1.6580421304798547</v>
      </c>
      <c r="U1674" s="118">
        <v>0.55396876862570144</v>
      </c>
      <c r="V1674" s="118">
        <v>-1.1878418559303421</v>
      </c>
      <c r="W1674" s="40">
        <v>1.0241473846552758</v>
      </c>
    </row>
    <row r="1675" spans="1:23" ht="19">
      <c r="A1675" s="85">
        <v>673</v>
      </c>
      <c r="B1675" s="118">
        <v>0.68225754992596688</v>
      </c>
      <c r="C1675" s="118">
        <v>0.37820964250198741</v>
      </c>
      <c r="D1675" s="118">
        <v>0.69572135312984029</v>
      </c>
      <c r="E1675" s="118">
        <v>0.92646868100067548</v>
      </c>
      <c r="F1675" s="118">
        <v>0.13106130137585148</v>
      </c>
      <c r="G1675" s="118">
        <v>0.77285224690597865</v>
      </c>
      <c r="H1675" s="118">
        <v>0.44390968077958659</v>
      </c>
      <c r="I1675" s="118">
        <v>0.89623257690157176</v>
      </c>
      <c r="J1675" s="118">
        <v>7.641793702084887E-2</v>
      </c>
      <c r="K1675" s="48">
        <v>9.1706393026014688E-2</v>
      </c>
      <c r="M1675" s="41">
        <v>673</v>
      </c>
      <c r="N1675" s="118" cm="1">
        <f t="array" ref="N1675:W1675">(TRANSPOSE(MMULT(幕後結果!$AB$37:$AK$46, TRANSPOSE(N674:W674))))</f>
        <v>0.83887964637502266</v>
      </c>
      <c r="O1675" s="118">
        <v>-0.46768794567870753</v>
      </c>
      <c r="P1675" s="118">
        <v>0.87240061726387652</v>
      </c>
      <c r="Q1675" s="118">
        <v>0.67820321595157784</v>
      </c>
      <c r="R1675" s="118">
        <v>-0.1596013107046293</v>
      </c>
      <c r="S1675" s="118">
        <v>0.64093056225642187</v>
      </c>
      <c r="T1675" s="118">
        <v>0.64182185143954695</v>
      </c>
      <c r="U1675" s="118">
        <v>-0.59000957613920901</v>
      </c>
      <c r="V1675" s="118">
        <v>-5.8985110229406307E-3</v>
      </c>
      <c r="W1675" s="40">
        <v>-8.240708396502866E-2</v>
      </c>
    </row>
    <row r="1676" spans="1:23" ht="19">
      <c r="A1676" s="85">
        <v>674</v>
      </c>
      <c r="B1676" s="118">
        <v>0.54842997956616268</v>
      </c>
      <c r="C1676" s="118">
        <v>0.13968681759754342</v>
      </c>
      <c r="D1676" s="118">
        <v>0.87338640067808271</v>
      </c>
      <c r="E1676" s="118">
        <v>0.10814121090128381</v>
      </c>
      <c r="F1676" s="118">
        <v>0.64958840211517144</v>
      </c>
      <c r="G1676" s="118">
        <v>0.78619671431503169</v>
      </c>
      <c r="H1676" s="118">
        <v>0.85380461345262937</v>
      </c>
      <c r="I1676" s="118">
        <v>0.52211782706099963</v>
      </c>
      <c r="J1676" s="118">
        <v>0.43589749440202752</v>
      </c>
      <c r="K1676" s="48">
        <v>0.25662559232592397</v>
      </c>
      <c r="M1676" s="41">
        <v>674</v>
      </c>
      <c r="N1676" s="118" cm="1">
        <f t="array" ref="N1676:W1676">(TRANSPOSE(MMULT(幕後結果!$AB$37:$AK$46, TRANSPOSE(N675:W675))))</f>
        <v>-0.23801574708199408</v>
      </c>
      <c r="O1676" s="118">
        <v>-0.28269582940037591</v>
      </c>
      <c r="P1676" s="118">
        <v>1.6486906163828794</v>
      </c>
      <c r="Q1676" s="118">
        <v>-1.1254071362768281</v>
      </c>
      <c r="R1676" s="118">
        <v>-1.4498413465913533</v>
      </c>
      <c r="S1676" s="118">
        <v>-0.43330404495622288</v>
      </c>
      <c r="T1676" s="118">
        <v>0.35035390721686938</v>
      </c>
      <c r="U1676" s="118">
        <v>0.75995075641583387</v>
      </c>
      <c r="V1676" s="118">
        <v>4.5152829607576772E-3</v>
      </c>
      <c r="W1676" s="40">
        <v>-0.82725782929742087</v>
      </c>
    </row>
    <row r="1677" spans="1:23" ht="19">
      <c r="A1677" s="85">
        <v>675</v>
      </c>
      <c r="B1677" s="118">
        <v>0.70664409390874305</v>
      </c>
      <c r="C1677" s="118">
        <v>0.29490279297512201</v>
      </c>
      <c r="D1677" s="118">
        <v>0.18821119457985835</v>
      </c>
      <c r="E1677" s="118">
        <v>9.0984403519584589E-2</v>
      </c>
      <c r="F1677" s="118">
        <v>9.9788347025359547E-2</v>
      </c>
      <c r="G1677" s="118">
        <v>0.65847943975058199</v>
      </c>
      <c r="H1677" s="118">
        <v>0.99577892893861852</v>
      </c>
      <c r="I1677" s="118">
        <v>0.59235862352706237</v>
      </c>
      <c r="J1677" s="118">
        <v>0.21475849751946363</v>
      </c>
      <c r="K1677" s="48">
        <v>0.58621706284330344</v>
      </c>
      <c r="M1677" s="41">
        <v>675</v>
      </c>
      <c r="N1677" s="118" cm="1">
        <f t="array" ref="N1677:W1677">(TRANSPOSE(MMULT(幕後結果!$AB$37:$AK$46, TRANSPOSE(N676:W676))))</f>
        <v>1.8764893378756593</v>
      </c>
      <c r="O1677" s="118">
        <v>1.0574823670944851</v>
      </c>
      <c r="P1677" s="118">
        <v>-0.32790989379712165</v>
      </c>
      <c r="Q1677" s="118">
        <v>-0.90997767857000977</v>
      </c>
      <c r="R1677" s="118">
        <v>0.30949080661683387</v>
      </c>
      <c r="S1677" s="118">
        <v>0.54985040107856531</v>
      </c>
      <c r="T1677" s="118">
        <v>1.3129401311215394</v>
      </c>
      <c r="U1677" s="118">
        <v>1.2458431941482369</v>
      </c>
      <c r="V1677" s="118">
        <v>0.98593707360389127</v>
      </c>
      <c r="W1677" s="40">
        <v>1.8133426444897771</v>
      </c>
    </row>
    <row r="1678" spans="1:23" ht="19">
      <c r="A1678" s="85">
        <v>676</v>
      </c>
      <c r="B1678" s="118">
        <v>0.62456271013333287</v>
      </c>
      <c r="C1678" s="118">
        <v>0.69913315507678853</v>
      </c>
      <c r="D1678" s="118">
        <v>0.93170659204552986</v>
      </c>
      <c r="E1678" s="118">
        <v>0.10973796966891847</v>
      </c>
      <c r="F1678" s="118">
        <v>4.0576898805824824E-2</v>
      </c>
      <c r="G1678" s="118">
        <v>0.82286574530097356</v>
      </c>
      <c r="H1678" s="118">
        <v>0.39028563403657213</v>
      </c>
      <c r="I1678" s="118">
        <v>0.32338630363954368</v>
      </c>
      <c r="J1678" s="118">
        <v>0.23929148031898606</v>
      </c>
      <c r="K1678" s="48">
        <v>0.79058388563959636</v>
      </c>
      <c r="M1678" s="41">
        <v>676</v>
      </c>
      <c r="N1678" s="118" cm="1">
        <f t="array" ref="N1678:W1678">(TRANSPOSE(MMULT(幕後結果!$AB$37:$AK$46, TRANSPOSE(N677:W677))))</f>
        <v>-0.71916358907231104</v>
      </c>
      <c r="O1678" s="118">
        <v>0.56622512292092297</v>
      </c>
      <c r="P1678" s="118">
        <v>-1.097442252927266</v>
      </c>
      <c r="Q1678" s="118">
        <v>-1.8791861463727124</v>
      </c>
      <c r="R1678" s="118">
        <v>-1.1793618845685239</v>
      </c>
      <c r="S1678" s="118">
        <v>-1.9109599784527758</v>
      </c>
      <c r="T1678" s="118">
        <v>0.10773082260791406</v>
      </c>
      <c r="U1678" s="118">
        <v>-1.2240228504742257</v>
      </c>
      <c r="V1678" s="118">
        <v>-0.68722347677486506</v>
      </c>
      <c r="W1678" s="40">
        <v>0.35202875307724424</v>
      </c>
    </row>
    <row r="1679" spans="1:23" ht="19">
      <c r="A1679" s="85">
        <v>677</v>
      </c>
      <c r="B1679" s="118">
        <v>0.12983226331834596</v>
      </c>
      <c r="C1679" s="118">
        <v>0.38327258975482881</v>
      </c>
      <c r="D1679" s="118">
        <v>0.46510517647292993</v>
      </c>
      <c r="E1679" s="118">
        <v>0.5677461644038333</v>
      </c>
      <c r="F1679" s="118">
        <v>0.74339085201152533</v>
      </c>
      <c r="G1679" s="118">
        <v>2.7625418269915158E-2</v>
      </c>
      <c r="H1679" s="118">
        <v>0.45856216994046539</v>
      </c>
      <c r="I1679" s="118">
        <v>8.3033387371166167E-2</v>
      </c>
      <c r="J1679" s="118">
        <v>0.83926958113063277</v>
      </c>
      <c r="K1679" s="48">
        <v>0.50546416220724688</v>
      </c>
      <c r="M1679" s="41">
        <v>677</v>
      </c>
      <c r="N1679" s="118" cm="1">
        <f t="array" ref="N1679:W1679">(TRANSPOSE(MMULT(幕後結果!$AB$37:$AK$46, TRANSPOSE(N678:W678))))</f>
        <v>0.33894767691462346</v>
      </c>
      <c r="O1679" s="118">
        <v>-1.1144984322098657</v>
      </c>
      <c r="P1679" s="118">
        <v>0.10665626880577157</v>
      </c>
      <c r="Q1679" s="118">
        <v>-0.6405004398021068</v>
      </c>
      <c r="R1679" s="118">
        <v>1.2345975170523973</v>
      </c>
      <c r="S1679" s="118">
        <v>0.36952040573417838</v>
      </c>
      <c r="T1679" s="118">
        <v>-0.40967230106550401</v>
      </c>
      <c r="U1679" s="118">
        <v>-3.7402123788670805E-2</v>
      </c>
      <c r="V1679" s="118">
        <v>-5.1539292945247006E-2</v>
      </c>
      <c r="W1679" s="40">
        <v>-0.13058923876276746</v>
      </c>
    </row>
    <row r="1680" spans="1:23" ht="19">
      <c r="A1680" s="85">
        <v>678</v>
      </c>
      <c r="B1680" s="118">
        <v>4.5450266868702682E-2</v>
      </c>
      <c r="C1680" s="118">
        <v>0.33338555505906853</v>
      </c>
      <c r="D1680" s="118">
        <v>0.73352504284146991</v>
      </c>
      <c r="E1680" s="118">
        <v>0.42563662321343654</v>
      </c>
      <c r="F1680" s="118">
        <v>0.8349573281245426</v>
      </c>
      <c r="G1680" s="118">
        <v>0.55336435733657385</v>
      </c>
      <c r="H1680" s="118">
        <v>0.75254799707436382</v>
      </c>
      <c r="I1680" s="118">
        <v>0.52046970015992478</v>
      </c>
      <c r="J1680" s="118">
        <v>0.39224679958020237</v>
      </c>
      <c r="K1680" s="48">
        <v>0.32889400384916745</v>
      </c>
      <c r="M1680" s="41">
        <v>678</v>
      </c>
      <c r="N1680" s="118" cm="1">
        <f t="array" ref="N1680:W1680">(TRANSPOSE(MMULT(幕後結果!$AB$37:$AK$46, TRANSPOSE(N679:W679))))</f>
        <v>-0.18609685472714124</v>
      </c>
      <c r="O1680" s="118">
        <v>0.94830261482481282</v>
      </c>
      <c r="P1680" s="118">
        <v>2.2086629877750856</v>
      </c>
      <c r="Q1680" s="118">
        <v>1.754109013507696</v>
      </c>
      <c r="R1680" s="118">
        <v>0.39562841069145671</v>
      </c>
      <c r="S1680" s="118">
        <v>1.8805993996534038</v>
      </c>
      <c r="T1680" s="118">
        <v>-0.68702260046026442</v>
      </c>
      <c r="U1680" s="118">
        <v>-8.5902818856478907E-2</v>
      </c>
      <c r="V1680" s="118">
        <v>1.0476565243257232</v>
      </c>
      <c r="W1680" s="40">
        <v>1.0031780648485089</v>
      </c>
    </row>
    <row r="1681" spans="1:23" ht="19">
      <c r="A1681" s="85">
        <v>679</v>
      </c>
      <c r="B1681" s="118">
        <v>0.83429054678768111</v>
      </c>
      <c r="C1681" s="118">
        <v>4.3444090081220521E-2</v>
      </c>
      <c r="D1681" s="118">
        <v>0.57018711031706704</v>
      </c>
      <c r="E1681" s="118">
        <v>3.3281366063721896E-2</v>
      </c>
      <c r="F1681" s="118">
        <v>0.92956011855590837</v>
      </c>
      <c r="G1681" s="118">
        <v>0.96761047569951941</v>
      </c>
      <c r="H1681" s="118">
        <v>0.85618945737833907</v>
      </c>
      <c r="I1681" s="118">
        <v>0.55905003611193771</v>
      </c>
      <c r="J1681" s="118">
        <v>8.9515031515723598E-2</v>
      </c>
      <c r="K1681" s="48">
        <v>0.5041147420677905</v>
      </c>
      <c r="M1681" s="41">
        <v>679</v>
      </c>
      <c r="N1681" s="118" cm="1">
        <f t="array" ref="N1681:W1681">(TRANSPOSE(MMULT(幕後結果!$AB$37:$AK$46, TRANSPOSE(N680:W680))))</f>
        <v>-1.7040734007180944</v>
      </c>
      <c r="O1681" s="118">
        <v>7.8849570389898191E-2</v>
      </c>
      <c r="P1681" s="118">
        <v>-0.87489007834870347</v>
      </c>
      <c r="Q1681" s="118">
        <v>1.3963723170988405</v>
      </c>
      <c r="R1681" s="118">
        <v>2.0292401295007423E-2</v>
      </c>
      <c r="S1681" s="118">
        <v>0.67055778669845323</v>
      </c>
      <c r="T1681" s="118">
        <v>-2.2829790223029884</v>
      </c>
      <c r="U1681" s="118">
        <v>-1.1699550598490285</v>
      </c>
      <c r="V1681" s="118">
        <v>-0.78400410578305457</v>
      </c>
      <c r="W1681" s="40">
        <v>-1.0199939451477817</v>
      </c>
    </row>
    <row r="1682" spans="1:23" ht="19">
      <c r="A1682" s="85">
        <v>680</v>
      </c>
      <c r="B1682" s="118">
        <v>0.34485069457669537</v>
      </c>
      <c r="C1682" s="118">
        <v>0.43723216461040337</v>
      </c>
      <c r="D1682" s="118">
        <v>0.20532266545651678</v>
      </c>
      <c r="E1682" s="118">
        <v>6.2847769724450941E-2</v>
      </c>
      <c r="F1682" s="118">
        <v>0.57660450652390982</v>
      </c>
      <c r="G1682" s="118">
        <v>0.17514418384673669</v>
      </c>
      <c r="H1682" s="118">
        <v>6.3254966932436485E-2</v>
      </c>
      <c r="I1682" s="118">
        <v>6.2924324049524083E-2</v>
      </c>
      <c r="J1682" s="118">
        <v>0.94690297227635867</v>
      </c>
      <c r="K1682" s="48">
        <v>0.60973874510336556</v>
      </c>
      <c r="M1682" s="41">
        <v>680</v>
      </c>
      <c r="N1682" s="118" cm="1">
        <f t="array" ref="N1682:W1682">(TRANSPOSE(MMULT(幕後結果!$AB$37:$AK$46, TRANSPOSE(N681:W681))))</f>
        <v>-0.68725180390249996</v>
      </c>
      <c r="O1682" s="118">
        <v>1.3830736252809228E-2</v>
      </c>
      <c r="P1682" s="118">
        <v>-0.11995231823951774</v>
      </c>
      <c r="Q1682" s="118">
        <v>-0.11158578602796267</v>
      </c>
      <c r="R1682" s="118">
        <v>-1.898038044097164</v>
      </c>
      <c r="S1682" s="118">
        <v>-0.74670195935235806</v>
      </c>
      <c r="T1682" s="118">
        <v>-0.71733834085076598</v>
      </c>
      <c r="U1682" s="118">
        <v>-0.70692513899466891</v>
      </c>
      <c r="V1682" s="118">
        <v>-0.88286823113294755</v>
      </c>
      <c r="W1682" s="40">
        <v>-1.3033101112190375</v>
      </c>
    </row>
    <row r="1683" spans="1:23" ht="19">
      <c r="A1683" s="85">
        <v>681</v>
      </c>
      <c r="B1683" s="118">
        <v>0.7123042126625605</v>
      </c>
      <c r="C1683" s="118">
        <v>0.58514703776334187</v>
      </c>
      <c r="D1683" s="118">
        <v>0.3189007077507735</v>
      </c>
      <c r="E1683" s="118">
        <v>3.3838755776096185E-2</v>
      </c>
      <c r="F1683" s="118">
        <v>0.39837803095444402</v>
      </c>
      <c r="G1683" s="118">
        <v>0.99050608209130453</v>
      </c>
      <c r="H1683" s="118">
        <v>8.6967817080960685E-3</v>
      </c>
      <c r="I1683" s="118">
        <v>2.4079872562249305E-2</v>
      </c>
      <c r="J1683" s="118">
        <v>0.5132172476194925</v>
      </c>
      <c r="K1683" s="48">
        <v>0.94200788032834426</v>
      </c>
      <c r="M1683" s="41">
        <v>681</v>
      </c>
      <c r="N1683" s="118" cm="1">
        <f t="array" ref="N1683:W1683">(TRANSPOSE(MMULT(幕後結果!$AB$37:$AK$46, TRANSPOSE(N682:W682))))</f>
        <v>-0.28059228693292926</v>
      </c>
      <c r="O1683" s="118">
        <v>-6.519533866850144E-2</v>
      </c>
      <c r="P1683" s="118">
        <v>1.0894997443502223</v>
      </c>
      <c r="Q1683" s="118">
        <v>-0.24376421001842413</v>
      </c>
      <c r="R1683" s="118">
        <v>4.8787840383258424E-2</v>
      </c>
      <c r="S1683" s="118">
        <v>1.1372681785489596</v>
      </c>
      <c r="T1683" s="118">
        <v>-0.80146402809090234</v>
      </c>
      <c r="U1683" s="118">
        <v>0.97583864357068195</v>
      </c>
      <c r="V1683" s="118">
        <v>-0.97781289590563958</v>
      </c>
      <c r="W1683" s="40">
        <v>-0.25452025367377684</v>
      </c>
    </row>
    <row r="1684" spans="1:23" ht="19">
      <c r="A1684" s="85">
        <v>682</v>
      </c>
      <c r="B1684" s="118">
        <v>0.51166450177653777</v>
      </c>
      <c r="C1684" s="118">
        <v>0.93740556982386636</v>
      </c>
      <c r="D1684" s="118">
        <v>0.41309584631369156</v>
      </c>
      <c r="E1684" s="118">
        <v>0.80900798664540319</v>
      </c>
      <c r="F1684" s="118">
        <v>0.4128473493736442</v>
      </c>
      <c r="G1684" s="118">
        <v>0.86707516765654913</v>
      </c>
      <c r="H1684" s="118">
        <v>0.48276868507654291</v>
      </c>
      <c r="I1684" s="118">
        <v>0.51432886769263697</v>
      </c>
      <c r="J1684" s="118">
        <v>0.27500984300127129</v>
      </c>
      <c r="K1684" s="48">
        <v>0.35928578468024597</v>
      </c>
      <c r="M1684" s="41">
        <v>682</v>
      </c>
      <c r="N1684" s="118" cm="1">
        <f t="array" ref="N1684:W1684">(TRANSPOSE(MMULT(幕後結果!$AB$37:$AK$46, TRANSPOSE(N683:W683))))</f>
        <v>1.4614688792411177</v>
      </c>
      <c r="O1684" s="118">
        <v>-7.3265651444967245E-2</v>
      </c>
      <c r="P1684" s="118">
        <v>1.0263381432377323</v>
      </c>
      <c r="Q1684" s="118">
        <v>1.2474930815826024</v>
      </c>
      <c r="R1684" s="118">
        <v>-0.19774867658724882</v>
      </c>
      <c r="S1684" s="118">
        <v>1.8551476924596417</v>
      </c>
      <c r="T1684" s="118">
        <v>1.1400728897073484</v>
      </c>
      <c r="U1684" s="118">
        <v>1.5293791326784829</v>
      </c>
      <c r="V1684" s="118">
        <v>1.8413182425573329</v>
      </c>
      <c r="W1684" s="40">
        <v>-2.510850310890067E-2</v>
      </c>
    </row>
    <row r="1685" spans="1:23" ht="19">
      <c r="A1685" s="85">
        <v>683</v>
      </c>
      <c r="B1685" s="118">
        <v>0.47386787143152898</v>
      </c>
      <c r="C1685" s="118">
        <v>3.4079346752531769E-2</v>
      </c>
      <c r="D1685" s="118">
        <v>0.21731388845785893</v>
      </c>
      <c r="E1685" s="118">
        <v>0.82393676854940501</v>
      </c>
      <c r="F1685" s="118">
        <v>0.78887515171350242</v>
      </c>
      <c r="G1685" s="118">
        <v>0.64539256765666964</v>
      </c>
      <c r="H1685" s="118">
        <v>0.10563811042404714</v>
      </c>
      <c r="I1685" s="118">
        <v>0.38185054895946613</v>
      </c>
      <c r="J1685" s="118">
        <v>0.36205306056445052</v>
      </c>
      <c r="K1685" s="48">
        <v>0.53788805057719347</v>
      </c>
      <c r="M1685" s="41">
        <v>683</v>
      </c>
      <c r="N1685" s="118" cm="1">
        <f t="array" ref="N1685:W1685">(TRANSPOSE(MMULT(幕後結果!$AB$37:$AK$46, TRANSPOSE(N684:W684))))</f>
        <v>0.7593208703776998</v>
      </c>
      <c r="O1685" s="118">
        <v>0.54646117470701838</v>
      </c>
      <c r="P1685" s="118">
        <v>-0.12305500177487899</v>
      </c>
      <c r="Q1685" s="118">
        <v>1.3657173640117555</v>
      </c>
      <c r="R1685" s="118">
        <v>-0.47087361085764862</v>
      </c>
      <c r="S1685" s="118">
        <v>1.9995209388506787</v>
      </c>
      <c r="T1685" s="118">
        <v>-0.76675584978162892</v>
      </c>
      <c r="U1685" s="118">
        <v>0.81363357183985285</v>
      </c>
      <c r="V1685" s="118">
        <v>1.6124035416404709</v>
      </c>
      <c r="W1685" s="40">
        <v>0.74590219812307279</v>
      </c>
    </row>
    <row r="1686" spans="1:23" ht="19">
      <c r="A1686" s="85">
        <v>684</v>
      </c>
      <c r="B1686" s="118">
        <v>0.21184706374034623</v>
      </c>
      <c r="C1686" s="118">
        <v>0.47924421865053479</v>
      </c>
      <c r="D1686" s="118">
        <v>0.71487347444738591</v>
      </c>
      <c r="E1686" s="118">
        <v>0.5374013919404923</v>
      </c>
      <c r="F1686" s="118">
        <v>0.18357806786258668</v>
      </c>
      <c r="G1686" s="118">
        <v>0.50111783101942398</v>
      </c>
      <c r="H1686" s="118">
        <v>3.2659764975305539E-2</v>
      </c>
      <c r="I1686" s="118">
        <v>0.19411507053549526</v>
      </c>
      <c r="J1686" s="118">
        <v>3.2998172684162164E-2</v>
      </c>
      <c r="K1686" s="48">
        <v>0.57654008688150027</v>
      </c>
      <c r="M1686" s="41">
        <v>684</v>
      </c>
      <c r="N1686" s="118" cm="1">
        <f t="array" ref="N1686:W1686">(TRANSPOSE(MMULT(幕後結果!$AB$37:$AK$46, TRANSPOSE(N685:W685))))</f>
        <v>-0.20327063949904398</v>
      </c>
      <c r="O1686" s="118">
        <v>0.56993790429122682</v>
      </c>
      <c r="P1686" s="118">
        <v>2.141663065902609</v>
      </c>
      <c r="Q1686" s="118">
        <v>1.6877588542765971</v>
      </c>
      <c r="R1686" s="118">
        <v>0.93823479102772089</v>
      </c>
      <c r="S1686" s="118">
        <v>-0.24949905419043228</v>
      </c>
      <c r="T1686" s="118">
        <v>1.1049677753952896</v>
      </c>
      <c r="U1686" s="118">
        <v>-0.1715089569221625</v>
      </c>
      <c r="V1686" s="118">
        <v>0.2555653691249431</v>
      </c>
      <c r="W1686" s="40">
        <v>-0.9499188040168145</v>
      </c>
    </row>
    <row r="1687" spans="1:23" ht="19">
      <c r="A1687" s="85">
        <v>685</v>
      </c>
      <c r="B1687" s="118">
        <v>0.9023656613920632</v>
      </c>
      <c r="C1687" s="118">
        <v>0.26025656382959217</v>
      </c>
      <c r="D1687" s="118">
        <v>0.10358254114214627</v>
      </c>
      <c r="E1687" s="118">
        <v>0.97135828071910368</v>
      </c>
      <c r="F1687" s="118">
        <v>0.58086072996190286</v>
      </c>
      <c r="G1687" s="118">
        <v>0.14424808244409082</v>
      </c>
      <c r="H1687" s="118">
        <v>0.20768829796396848</v>
      </c>
      <c r="I1687" s="118">
        <v>9.9338834240915164E-2</v>
      </c>
      <c r="J1687" s="118">
        <v>6.7999454402136728E-2</v>
      </c>
      <c r="K1687" s="48">
        <v>0.5935268568956118</v>
      </c>
      <c r="M1687" s="41">
        <v>685</v>
      </c>
      <c r="N1687" s="118" cm="1">
        <f t="array" ref="N1687:W1687">(TRANSPOSE(MMULT(幕後結果!$AB$37:$AK$46, TRANSPOSE(N686:W686))))</f>
        <v>0.75612982594258693</v>
      </c>
      <c r="O1687" s="118">
        <v>0.41911659692454106</v>
      </c>
      <c r="P1687" s="118">
        <v>0.44486098748951675</v>
      </c>
      <c r="Q1687" s="118">
        <v>-0.3771674201327696</v>
      </c>
      <c r="R1687" s="118">
        <v>-0.12619133006704836</v>
      </c>
      <c r="S1687" s="118">
        <v>-7.7141882344069074E-2</v>
      </c>
      <c r="T1687" s="118">
        <v>6.8773240689703835E-2</v>
      </c>
      <c r="U1687" s="118">
        <v>-0.31655562281603083</v>
      </c>
      <c r="V1687" s="118">
        <v>-1.8606859977458439</v>
      </c>
      <c r="W1687" s="40">
        <v>0.69747346894344131</v>
      </c>
    </row>
    <row r="1688" spans="1:23" ht="19">
      <c r="A1688" s="85">
        <v>686</v>
      </c>
      <c r="B1688" s="118">
        <v>0.61650846712246787</v>
      </c>
      <c r="C1688" s="118">
        <v>0.5784699571304972</v>
      </c>
      <c r="D1688" s="118">
        <v>0.83691145342878159</v>
      </c>
      <c r="E1688" s="118">
        <v>0.12204888089395838</v>
      </c>
      <c r="F1688" s="118">
        <v>0.31118280386696928</v>
      </c>
      <c r="G1688" s="118">
        <v>0.23768676739131966</v>
      </c>
      <c r="H1688" s="118">
        <v>6.9843514083297809E-2</v>
      </c>
      <c r="I1688" s="118">
        <v>0.26278416970496599</v>
      </c>
      <c r="J1688" s="118">
        <v>0.47903640018263371</v>
      </c>
      <c r="K1688" s="48">
        <v>0.57586414281478882</v>
      </c>
      <c r="M1688" s="41">
        <v>686</v>
      </c>
      <c r="N1688" s="118" cm="1">
        <f t="array" ref="N1688:W1688">(TRANSPOSE(MMULT(幕後結果!$AB$37:$AK$46, TRANSPOSE(N687:W687))))</f>
        <v>-0.5801946877026839</v>
      </c>
      <c r="O1688" s="118">
        <v>9.8956227152822929E-2</v>
      </c>
      <c r="P1688" s="118">
        <v>-0.3327815079702966</v>
      </c>
      <c r="Q1688" s="118">
        <v>-0.49946396302368545</v>
      </c>
      <c r="R1688" s="118">
        <v>-0.67089387289799163</v>
      </c>
      <c r="S1688" s="118">
        <v>-0.74990687083080321</v>
      </c>
      <c r="T1688" s="118">
        <v>-0.49972964802783082</v>
      </c>
      <c r="U1688" s="118">
        <v>-2.2856374669361181</v>
      </c>
      <c r="V1688" s="118">
        <v>0.31942301476834001</v>
      </c>
      <c r="W1688" s="40">
        <v>0.42578822981743825</v>
      </c>
    </row>
    <row r="1689" spans="1:23" ht="19">
      <c r="A1689" s="85">
        <v>687</v>
      </c>
      <c r="B1689" s="118">
        <v>0.83333491123842851</v>
      </c>
      <c r="C1689" s="118">
        <v>0.64388464504442955</v>
      </c>
      <c r="D1689" s="118">
        <v>0.97490802194353399</v>
      </c>
      <c r="E1689" s="118">
        <v>0.10663944699645711</v>
      </c>
      <c r="F1689" s="118">
        <v>0.52957425042615935</v>
      </c>
      <c r="G1689" s="118">
        <v>0.82860728391069527</v>
      </c>
      <c r="H1689" s="118">
        <v>0.60138573146468421</v>
      </c>
      <c r="I1689" s="118">
        <v>0.98560438202753042</v>
      </c>
      <c r="J1689" s="118">
        <v>0.58372651402384945</v>
      </c>
      <c r="K1689" s="48">
        <v>0.46673560073859677</v>
      </c>
      <c r="M1689" s="41">
        <v>687</v>
      </c>
      <c r="N1689" s="118" cm="1">
        <f t="array" ref="N1689:W1689">(TRANSPOSE(MMULT(幕後結果!$AB$37:$AK$46, TRANSPOSE(N688:W688))))</f>
        <v>1.6405475584824258</v>
      </c>
      <c r="O1689" s="118">
        <v>-3.4969423784740203E-2</v>
      </c>
      <c r="P1689" s="118">
        <v>-0.74099356262221849</v>
      </c>
      <c r="Q1689" s="118">
        <v>-0.95102563502492798</v>
      </c>
      <c r="R1689" s="118">
        <v>0.72462585133869917</v>
      </c>
      <c r="S1689" s="118">
        <v>-0.49401968937749763</v>
      </c>
      <c r="T1689" s="118">
        <v>0.38383603079973955</v>
      </c>
      <c r="U1689" s="118">
        <v>0.63530470375133219</v>
      </c>
      <c r="V1689" s="118">
        <v>-6.8752206548119449E-2</v>
      </c>
      <c r="W1689" s="40">
        <v>1.1140287740443802</v>
      </c>
    </row>
    <row r="1690" spans="1:23" ht="19">
      <c r="A1690" s="85">
        <v>688</v>
      </c>
      <c r="B1690" s="118">
        <v>0.64308980571451579</v>
      </c>
      <c r="C1690" s="118">
        <v>3.604103903141076E-2</v>
      </c>
      <c r="D1690" s="118">
        <v>6.6673399149138834E-2</v>
      </c>
      <c r="E1690" s="118">
        <v>0.88077256033027895</v>
      </c>
      <c r="F1690" s="118">
        <v>0.48524139001208111</v>
      </c>
      <c r="G1690" s="118">
        <v>4.1207566700032894E-2</v>
      </c>
      <c r="H1690" s="118">
        <v>0.52006242626902544</v>
      </c>
      <c r="I1690" s="118">
        <v>0.89973784365133969</v>
      </c>
      <c r="J1690" s="118">
        <v>9.8981261856871949E-2</v>
      </c>
      <c r="K1690" s="48">
        <v>0.29565934830731755</v>
      </c>
      <c r="M1690" s="41">
        <v>688</v>
      </c>
      <c r="N1690" s="118" cm="1">
        <f t="array" ref="N1690:W1690">(TRANSPOSE(MMULT(幕後結果!$AB$37:$AK$46, TRANSPOSE(N689:W689))))</f>
        <v>2.268174698781368</v>
      </c>
      <c r="O1690" s="118">
        <v>-0.34571494831137384</v>
      </c>
      <c r="P1690" s="118">
        <v>0.43129635514527243</v>
      </c>
      <c r="Q1690" s="118">
        <v>-0.97926920262226791</v>
      </c>
      <c r="R1690" s="118">
        <v>-1.1839467468986209</v>
      </c>
      <c r="S1690" s="118">
        <v>-0.95597732041308314</v>
      </c>
      <c r="T1690" s="118">
        <v>5.969277694202435E-2</v>
      </c>
      <c r="U1690" s="118">
        <v>2.3447622169464521</v>
      </c>
      <c r="V1690" s="118">
        <v>-0.14776579366532061</v>
      </c>
      <c r="W1690" s="40">
        <v>-0.17999945487440872</v>
      </c>
    </row>
    <row r="1691" spans="1:23" ht="19">
      <c r="A1691" s="85">
        <v>689</v>
      </c>
      <c r="B1691" s="118">
        <v>0.73366338564535605</v>
      </c>
      <c r="C1691" s="118">
        <v>0.67349495865166409</v>
      </c>
      <c r="D1691" s="118">
        <v>0.14330957956078194</v>
      </c>
      <c r="E1691" s="118">
        <v>4.8696284057765382E-2</v>
      </c>
      <c r="F1691" s="118">
        <v>0.52332075087045227</v>
      </c>
      <c r="G1691" s="118">
        <v>0.73669783104907638</v>
      </c>
      <c r="H1691" s="118">
        <v>0.54849683250989023</v>
      </c>
      <c r="I1691" s="118">
        <v>0.93123499539031296</v>
      </c>
      <c r="J1691" s="118">
        <v>0.99533552308257534</v>
      </c>
      <c r="K1691" s="48">
        <v>0.70884110285674962</v>
      </c>
      <c r="M1691" s="41">
        <v>689</v>
      </c>
      <c r="N1691" s="118" cm="1">
        <f t="array" ref="N1691:W1691">(TRANSPOSE(MMULT(幕後結果!$AB$37:$AK$46, TRANSPOSE(N690:W690))))</f>
        <v>1.3187940558510627</v>
      </c>
      <c r="O1691" s="118">
        <v>0.95121659537813885</v>
      </c>
      <c r="P1691" s="118">
        <v>-0.64796064153806454</v>
      </c>
      <c r="Q1691" s="118">
        <v>-0.64735691401542539</v>
      </c>
      <c r="R1691" s="118">
        <v>0.17352424301768832</v>
      </c>
      <c r="S1691" s="118">
        <v>9.8455203089126836E-3</v>
      </c>
      <c r="T1691" s="118">
        <v>0.7128009311706438</v>
      </c>
      <c r="U1691" s="118">
        <v>-0.89202639035332654</v>
      </c>
      <c r="V1691" s="118">
        <v>0.1611707240322845</v>
      </c>
      <c r="W1691" s="40">
        <v>1.4398957910240728</v>
      </c>
    </row>
    <row r="1692" spans="1:23" ht="19">
      <c r="A1692" s="85">
        <v>690</v>
      </c>
      <c r="B1692" s="118">
        <v>0.32523787026813999</v>
      </c>
      <c r="C1692" s="118">
        <v>7.759937091079161E-2</v>
      </c>
      <c r="D1692" s="118">
        <v>0.86686062097938787</v>
      </c>
      <c r="E1692" s="118">
        <v>0.7121686678870025</v>
      </c>
      <c r="F1692" s="118">
        <v>0.32686635924583807</v>
      </c>
      <c r="G1692" s="118">
        <v>4.7196867629248462E-2</v>
      </c>
      <c r="H1692" s="118">
        <v>0.70164345753218527</v>
      </c>
      <c r="I1692" s="118">
        <v>4.8659270269895138E-2</v>
      </c>
      <c r="J1692" s="118">
        <v>0.43119328453534567</v>
      </c>
      <c r="K1692" s="48">
        <v>4.1738157934052555E-3</v>
      </c>
      <c r="M1692" s="41">
        <v>690</v>
      </c>
      <c r="N1692" s="118" cm="1">
        <f t="array" ref="N1692:W1692">(TRANSPOSE(MMULT(幕後結果!$AB$37:$AK$46, TRANSPOSE(N691:W691))))</f>
        <v>-1.7142130172751697</v>
      </c>
      <c r="O1692" s="118">
        <v>0.39496308686303022</v>
      </c>
      <c r="P1692" s="118">
        <v>0.48458937297359439</v>
      </c>
      <c r="Q1692" s="118">
        <v>2.7497613516909003</v>
      </c>
      <c r="R1692" s="118">
        <v>1.1448760734172432</v>
      </c>
      <c r="S1692" s="118">
        <v>0.16977164903005981</v>
      </c>
      <c r="T1692" s="118">
        <v>-0.6885048907738045</v>
      </c>
      <c r="U1692" s="118">
        <v>7.6117507487777347E-3</v>
      </c>
      <c r="V1692" s="118">
        <v>0.93137376534133332</v>
      </c>
      <c r="W1692" s="40">
        <v>-2.6705234943448768</v>
      </c>
    </row>
    <row r="1693" spans="1:23" ht="19">
      <c r="A1693" s="85">
        <v>691</v>
      </c>
      <c r="B1693" s="118">
        <v>0.10647970818001862</v>
      </c>
      <c r="C1693" s="118">
        <v>0.11301271702393167</v>
      </c>
      <c r="D1693" s="118">
        <v>0.29904528615092052</v>
      </c>
      <c r="E1693" s="118">
        <v>0.26957427796151423</v>
      </c>
      <c r="F1693" s="118">
        <v>0.15217293150708167</v>
      </c>
      <c r="G1693" s="118">
        <v>0.87354403145463122</v>
      </c>
      <c r="H1693" s="118">
        <v>0.60192665123391587</v>
      </c>
      <c r="I1693" s="118">
        <v>0.3886608948818544</v>
      </c>
      <c r="J1693" s="118">
        <v>0.69494327109406195</v>
      </c>
      <c r="K1693" s="48">
        <v>0.27767009769748152</v>
      </c>
      <c r="M1693" s="41">
        <v>691</v>
      </c>
      <c r="N1693" s="118" cm="1">
        <f t="array" ref="N1693:W1693">(TRANSPOSE(MMULT(幕後結果!$AB$37:$AK$46, TRANSPOSE(N692:W692))))</f>
        <v>0.11696895832765856</v>
      </c>
      <c r="O1693" s="118">
        <v>0.56102229394046677</v>
      </c>
      <c r="P1693" s="118">
        <v>-0.57781656116798708</v>
      </c>
      <c r="Q1693" s="118">
        <v>-0.67931129589963812</v>
      </c>
      <c r="R1693" s="118">
        <v>1.7652051150422421</v>
      </c>
      <c r="S1693" s="118">
        <v>-0.82315687515335056</v>
      </c>
      <c r="T1693" s="118">
        <v>1.1630647076699756</v>
      </c>
      <c r="U1693" s="118">
        <v>1.3659055392438195</v>
      </c>
      <c r="V1693" s="118">
        <v>-2.8886882820314264E-2</v>
      </c>
      <c r="W1693" s="40">
        <v>-0.25482588088179237</v>
      </c>
    </row>
    <row r="1694" spans="1:23" ht="19">
      <c r="A1694" s="85">
        <v>692</v>
      </c>
      <c r="B1694" s="118">
        <v>0.14249726503871374</v>
      </c>
      <c r="C1694" s="118">
        <v>8.4722816306868509E-2</v>
      </c>
      <c r="D1694" s="118">
        <v>0.57955974443333158</v>
      </c>
      <c r="E1694" s="118">
        <v>0.9442006836692669</v>
      </c>
      <c r="F1694" s="118">
        <v>0.75438979803251249</v>
      </c>
      <c r="G1694" s="118">
        <v>0.2026441317300649</v>
      </c>
      <c r="H1694" s="118">
        <v>0.45960019828173593</v>
      </c>
      <c r="I1694" s="118">
        <v>0.13696064934553553</v>
      </c>
      <c r="J1694" s="118">
        <v>0.21586382806247473</v>
      </c>
      <c r="K1694" s="48">
        <v>0.36266011619300587</v>
      </c>
      <c r="M1694" s="41">
        <v>692</v>
      </c>
      <c r="N1694" s="118" cm="1">
        <f t="array" ref="N1694:W1694">(TRANSPOSE(MMULT(幕後結果!$AB$37:$AK$46, TRANSPOSE(N693:W693))))</f>
        <v>0.5226822530990306</v>
      </c>
      <c r="O1694" s="118">
        <v>-1.1461512484806684</v>
      </c>
      <c r="P1694" s="118">
        <v>-0.5380560923398936</v>
      </c>
      <c r="Q1694" s="118">
        <v>1.1006030209417839</v>
      </c>
      <c r="R1694" s="118">
        <v>1.9155305191496759</v>
      </c>
      <c r="S1694" s="118">
        <v>1.1300250867604089</v>
      </c>
      <c r="T1694" s="118">
        <v>0.62050887215658945</v>
      </c>
      <c r="U1694" s="118">
        <v>0.52963485384989273</v>
      </c>
      <c r="V1694" s="118">
        <v>-0.40768184188543494</v>
      </c>
      <c r="W1694" s="40">
        <v>0.29427184663102923</v>
      </c>
    </row>
    <row r="1695" spans="1:23" ht="19">
      <c r="A1695" s="85">
        <v>693</v>
      </c>
      <c r="B1695" s="118">
        <v>0.57354583152986316</v>
      </c>
      <c r="C1695" s="118">
        <v>0.67016716065046333</v>
      </c>
      <c r="D1695" s="118">
        <v>0.9853920969062786</v>
      </c>
      <c r="E1695" s="118">
        <v>0.64970723648558626</v>
      </c>
      <c r="F1695" s="118">
        <v>0.89963893858658173</v>
      </c>
      <c r="G1695" s="118">
        <v>0.99715029449663883</v>
      </c>
      <c r="H1695" s="118">
        <v>0.58779495245451652</v>
      </c>
      <c r="I1695" s="118">
        <v>0.78717179244479718</v>
      </c>
      <c r="J1695" s="118">
        <v>0.86847566663580822</v>
      </c>
      <c r="K1695" s="48">
        <v>0.75124742980370063</v>
      </c>
      <c r="M1695" s="41">
        <v>693</v>
      </c>
      <c r="N1695" s="118" cm="1">
        <f t="array" ref="N1695:W1695">(TRANSPOSE(MMULT(幕後結果!$AB$37:$AK$46, TRANSPOSE(N694:W694))))</f>
        <v>-1.5098742672559762</v>
      </c>
      <c r="O1695" s="118">
        <v>-0.48810654921002444</v>
      </c>
      <c r="P1695" s="118">
        <v>-1.1518636111689728</v>
      </c>
      <c r="Q1695" s="118">
        <v>0.69280303372388008</v>
      </c>
      <c r="R1695" s="118">
        <v>1.1975578938326124</v>
      </c>
      <c r="S1695" s="118">
        <v>0.73775906785142698</v>
      </c>
      <c r="T1695" s="118">
        <v>-6.1510614036722699E-2</v>
      </c>
      <c r="U1695" s="118">
        <v>-1.9245686318105437</v>
      </c>
      <c r="V1695" s="118">
        <v>-1.811889364698871E-2</v>
      </c>
      <c r="W1695" s="40">
        <v>-0.52758368829841207</v>
      </c>
    </row>
    <row r="1696" spans="1:23" ht="19">
      <c r="A1696" s="85">
        <v>694</v>
      </c>
      <c r="B1696" s="118">
        <v>0.32904740351770112</v>
      </c>
      <c r="C1696" s="118">
        <v>0.15485361270894105</v>
      </c>
      <c r="D1696" s="118">
        <v>6.1185659894622324E-2</v>
      </c>
      <c r="E1696" s="118">
        <v>0.51746417992984561</v>
      </c>
      <c r="F1696" s="118">
        <v>0.79447107884838042</v>
      </c>
      <c r="G1696" s="118">
        <v>5.8294990719301776E-2</v>
      </c>
      <c r="H1696" s="118">
        <v>0.67621268173796878</v>
      </c>
      <c r="I1696" s="118">
        <v>0.96667437762419972</v>
      </c>
      <c r="J1696" s="118">
        <v>7.1042960471672467E-2</v>
      </c>
      <c r="K1696" s="48">
        <v>0.65197205783517265</v>
      </c>
      <c r="M1696" s="41">
        <v>694</v>
      </c>
      <c r="N1696" s="118" cm="1">
        <f t="array" ref="N1696:W1696">(TRANSPOSE(MMULT(幕後結果!$AB$37:$AK$46, TRANSPOSE(N695:W695))))</f>
        <v>-1.0529558043643881</v>
      </c>
      <c r="O1696" s="118">
        <v>1.0102779487314542</v>
      </c>
      <c r="P1696" s="118">
        <v>-0.77388260136778197</v>
      </c>
      <c r="Q1696" s="118">
        <v>0.1796845036014437</v>
      </c>
      <c r="R1696" s="118">
        <v>1.2431418019094684</v>
      </c>
      <c r="S1696" s="118">
        <v>-0.38176977767863035</v>
      </c>
      <c r="T1696" s="118">
        <v>-1.3096501114246748</v>
      </c>
      <c r="U1696" s="118">
        <v>0.11643290484254104</v>
      </c>
      <c r="V1696" s="118">
        <v>0.21760656851119198</v>
      </c>
      <c r="W1696" s="40">
        <v>0.4840293117824665</v>
      </c>
    </row>
    <row r="1697" spans="1:23" ht="19">
      <c r="A1697" s="85">
        <v>695</v>
      </c>
      <c r="B1697" s="118">
        <v>0.8521037501243176</v>
      </c>
      <c r="C1697" s="118">
        <v>0.65209830774146105</v>
      </c>
      <c r="D1697" s="118">
        <v>0.28196122030233428</v>
      </c>
      <c r="E1697" s="118">
        <v>0.67889711852849577</v>
      </c>
      <c r="F1697" s="118">
        <v>0.61060902825423091</v>
      </c>
      <c r="G1697" s="118">
        <v>0.75844325671062118</v>
      </c>
      <c r="H1697" s="118">
        <v>0.10226976478234007</v>
      </c>
      <c r="I1697" s="118">
        <v>0.76611341994747972</v>
      </c>
      <c r="J1697" s="118">
        <v>0.59746930023783063</v>
      </c>
      <c r="K1697" s="48">
        <v>0.92931855227969939</v>
      </c>
      <c r="M1697" s="41">
        <v>695</v>
      </c>
      <c r="N1697" s="118" cm="1">
        <f t="array" ref="N1697:W1697">(TRANSPOSE(MMULT(幕後結果!$AB$37:$AK$46, TRANSPOSE(N696:W696))))</f>
        <v>1.0666537782407528</v>
      </c>
      <c r="O1697" s="118">
        <v>-1.9223473097273929</v>
      </c>
      <c r="P1697" s="118">
        <v>0.92035290449234353</v>
      </c>
      <c r="Q1697" s="118">
        <v>-1.6701726151267478</v>
      </c>
      <c r="R1697" s="118">
        <v>0.77422156826176336</v>
      </c>
      <c r="S1697" s="118">
        <v>-0.67452927201671464</v>
      </c>
      <c r="T1697" s="118">
        <v>0.20820348032138281</v>
      </c>
      <c r="U1697" s="118">
        <v>0.66918837585915059</v>
      </c>
      <c r="V1697" s="118">
        <v>-0.64963551816936738</v>
      </c>
      <c r="W1697" s="40">
        <v>-0.31521234945614302</v>
      </c>
    </row>
    <row r="1698" spans="1:23" ht="19">
      <c r="A1698" s="85">
        <v>696</v>
      </c>
      <c r="B1698" s="118">
        <v>0.43665102434391967</v>
      </c>
      <c r="C1698" s="118">
        <v>0.54461791076925392</v>
      </c>
      <c r="D1698" s="118">
        <v>0.31599312509549593</v>
      </c>
      <c r="E1698" s="118">
        <v>0.25965811733358235</v>
      </c>
      <c r="F1698" s="118">
        <v>0.58633889473477407</v>
      </c>
      <c r="G1698" s="118">
        <v>0.9813497546722445</v>
      </c>
      <c r="H1698" s="118">
        <v>0.41711588860965354</v>
      </c>
      <c r="I1698" s="118">
        <v>0.3450008289653228</v>
      </c>
      <c r="J1698" s="118">
        <v>0.88614904451164334</v>
      </c>
      <c r="K1698" s="48">
        <v>0.90714864703410547</v>
      </c>
      <c r="M1698" s="41">
        <v>696</v>
      </c>
      <c r="N1698" s="118" cm="1">
        <f t="array" ref="N1698:W1698">(TRANSPOSE(MMULT(幕後結果!$AB$37:$AK$46, TRANSPOSE(N697:W697))))</f>
        <v>-0.33061647047959086</v>
      </c>
      <c r="O1698" s="118">
        <v>1.6508304719084224</v>
      </c>
      <c r="P1698" s="118">
        <v>1.0142913497248305</v>
      </c>
      <c r="Q1698" s="118">
        <v>-5.5584237794216396E-2</v>
      </c>
      <c r="R1698" s="118">
        <v>0.21336697663373708</v>
      </c>
      <c r="S1698" s="118">
        <v>0.62443507270920606</v>
      </c>
      <c r="T1698" s="118">
        <v>0.53325405196827236</v>
      </c>
      <c r="U1698" s="118">
        <v>-0.21299414619328222</v>
      </c>
      <c r="V1698" s="118">
        <v>-0.13971252196781037</v>
      </c>
      <c r="W1698" s="40">
        <v>1.6759518953586803</v>
      </c>
    </row>
    <row r="1699" spans="1:23" ht="19">
      <c r="A1699" s="85">
        <v>697</v>
      </c>
      <c r="B1699" s="118">
        <v>0.81979220432437527</v>
      </c>
      <c r="C1699" s="118">
        <v>0.48229572684802169</v>
      </c>
      <c r="D1699" s="118">
        <v>0.89101225476110657</v>
      </c>
      <c r="E1699" s="118">
        <v>6.6046931379974971E-2</v>
      </c>
      <c r="F1699" s="118">
        <v>0.66633157076449301</v>
      </c>
      <c r="G1699" s="118">
        <v>0.38844434829453722</v>
      </c>
      <c r="H1699" s="118">
        <v>2.5010196643991733E-2</v>
      </c>
      <c r="I1699" s="118">
        <v>0.59627633111703426</v>
      </c>
      <c r="J1699" s="118">
        <v>0.92170514493592037</v>
      </c>
      <c r="K1699" s="48">
        <v>0.74957480846774027</v>
      </c>
      <c r="M1699" s="41">
        <v>697</v>
      </c>
      <c r="N1699" s="118" cm="1">
        <f t="array" ref="N1699:W1699">(TRANSPOSE(MMULT(幕後結果!$AB$37:$AK$46, TRANSPOSE(N698:W698))))</f>
        <v>-0.57760350957834572</v>
      </c>
      <c r="O1699" s="118">
        <v>-0.68793232168394691</v>
      </c>
      <c r="P1699" s="118">
        <v>-0.87296258213016531</v>
      </c>
      <c r="Q1699" s="118">
        <v>0.44613914811681132</v>
      </c>
      <c r="R1699" s="118">
        <v>0.66847746334818126</v>
      </c>
      <c r="S1699" s="118">
        <v>2.6005433707778997E-2</v>
      </c>
      <c r="T1699" s="118">
        <v>0.73054395696010355</v>
      </c>
      <c r="U1699" s="118">
        <v>-0.41010254780524813</v>
      </c>
      <c r="V1699" s="118">
        <v>-0.11737134643848032</v>
      </c>
      <c r="W1699" s="40">
        <v>-1.0460928565461765</v>
      </c>
    </row>
    <row r="1700" spans="1:23" ht="19">
      <c r="A1700" s="85">
        <v>698</v>
      </c>
      <c r="B1700" s="118">
        <v>0.30263867291490665</v>
      </c>
      <c r="C1700" s="118">
        <v>0.7510180456331399</v>
      </c>
      <c r="D1700" s="118">
        <v>6.924098426337455E-3</v>
      </c>
      <c r="E1700" s="118">
        <v>9.3549756950077834E-2</v>
      </c>
      <c r="F1700" s="118">
        <v>0.50518687092298986</v>
      </c>
      <c r="G1700" s="118">
        <v>0.91285772946738453</v>
      </c>
      <c r="H1700" s="118">
        <v>0.3408710501563248</v>
      </c>
      <c r="I1700" s="118">
        <v>0.14196408460588117</v>
      </c>
      <c r="J1700" s="118">
        <v>0.91677708219215015</v>
      </c>
      <c r="K1700" s="48">
        <v>0.84249811534570096</v>
      </c>
      <c r="M1700" s="41">
        <v>698</v>
      </c>
      <c r="N1700" s="118" cm="1">
        <f t="array" ref="N1700:W1700">(TRANSPOSE(MMULT(幕後結果!$AB$37:$AK$46, TRANSPOSE(N699:W699))))</f>
        <v>-1.4719024923793036</v>
      </c>
      <c r="O1700" s="118">
        <v>0.54196865796215554</v>
      </c>
      <c r="P1700" s="118">
        <v>-0.93514919634360627</v>
      </c>
      <c r="Q1700" s="118">
        <v>0.37536127429096827</v>
      </c>
      <c r="R1700" s="118">
        <v>-0.93616006581110423</v>
      </c>
      <c r="S1700" s="118">
        <v>1.0086364680220667</v>
      </c>
      <c r="T1700" s="118">
        <v>-1.3066961607188829</v>
      </c>
      <c r="U1700" s="118">
        <v>-0.23182014962083908</v>
      </c>
      <c r="V1700" s="118">
        <v>-0.1117659672431324</v>
      </c>
      <c r="W1700" s="40">
        <v>-0.89231483381358601</v>
      </c>
    </row>
    <row r="1701" spans="1:23" ht="19">
      <c r="A1701" s="85">
        <v>699</v>
      </c>
      <c r="B1701" s="118">
        <v>0.59503717117681787</v>
      </c>
      <c r="C1701" s="118">
        <v>0.57071342227721167</v>
      </c>
      <c r="D1701" s="118">
        <v>0.66510924282166717</v>
      </c>
      <c r="E1701" s="118">
        <v>0.46493180857269101</v>
      </c>
      <c r="F1701" s="118">
        <v>0.85019099315073965</v>
      </c>
      <c r="G1701" s="118">
        <v>0.12195024824932199</v>
      </c>
      <c r="H1701" s="118">
        <v>8.3114608889805375E-2</v>
      </c>
      <c r="I1701" s="118">
        <v>0.53696599571945436</v>
      </c>
      <c r="J1701" s="118">
        <v>5.3986075776750519E-2</v>
      </c>
      <c r="K1701" s="48">
        <v>0.53626281132344178</v>
      </c>
      <c r="M1701" s="41">
        <v>699</v>
      </c>
      <c r="N1701" s="118" cm="1">
        <f t="array" ref="N1701:W1701">(TRANSPOSE(MMULT(幕後結果!$AB$37:$AK$46, TRANSPOSE(N700:W700))))</f>
        <v>-0.53870693326101771</v>
      </c>
      <c r="O1701" s="118">
        <v>-0.26969103036561826</v>
      </c>
      <c r="P1701" s="118">
        <v>-0.71270454038067721</v>
      </c>
      <c r="Q1701" s="118">
        <v>0.10286256238322417</v>
      </c>
      <c r="R1701" s="118">
        <v>0.39111104085160997</v>
      </c>
      <c r="S1701" s="118">
        <v>-0.40407295968677692</v>
      </c>
      <c r="T1701" s="118">
        <v>1.3464540570963102</v>
      </c>
      <c r="U1701" s="118">
        <v>1.3481437880846485</v>
      </c>
      <c r="V1701" s="118">
        <v>0.56942706513687802</v>
      </c>
      <c r="W1701" s="40">
        <v>-0.77064594090891658</v>
      </c>
    </row>
    <row r="1702" spans="1:23" ht="19">
      <c r="A1702" s="85">
        <v>700</v>
      </c>
      <c r="B1702" s="118">
        <v>0.41479700888412974</v>
      </c>
      <c r="C1702" s="118">
        <v>0.4389028415227596</v>
      </c>
      <c r="D1702" s="118">
        <v>0.39598374165049233</v>
      </c>
      <c r="E1702" s="118">
        <v>0.28411444816032971</v>
      </c>
      <c r="F1702" s="118">
        <v>0.7583228747270363</v>
      </c>
      <c r="G1702" s="118">
        <v>0.72343281571967766</v>
      </c>
      <c r="H1702" s="118">
        <v>0.60236152792134212</v>
      </c>
      <c r="I1702" s="118">
        <v>0.20941826963836241</v>
      </c>
      <c r="J1702" s="118">
        <v>0.80173590464470879</v>
      </c>
      <c r="K1702" s="48">
        <v>6.8778519074275124E-3</v>
      </c>
      <c r="M1702" s="41">
        <v>700</v>
      </c>
      <c r="N1702" s="118" cm="1">
        <f t="array" ref="N1702:W1702">(TRANSPOSE(MMULT(幕後結果!$AB$37:$AK$46, TRANSPOSE(N701:W701))))</f>
        <v>-1.3038326609629491</v>
      </c>
      <c r="O1702" s="118">
        <v>0.93876907040768443</v>
      </c>
      <c r="P1702" s="118">
        <v>0.70032737695908143</v>
      </c>
      <c r="Q1702" s="118">
        <v>0.83351053236424333</v>
      </c>
      <c r="R1702" s="118">
        <v>1.6855750151161846</v>
      </c>
      <c r="S1702" s="118">
        <v>-0.26012645320137517</v>
      </c>
      <c r="T1702" s="118">
        <v>6.227510942700798E-3</v>
      </c>
      <c r="U1702" s="118">
        <v>-0.9772002486558633</v>
      </c>
      <c r="V1702" s="118">
        <v>0.29488682599787996</v>
      </c>
      <c r="W1702" s="40">
        <v>-3.9670748941184379E-2</v>
      </c>
    </row>
    <row r="1703" spans="1:23" ht="19">
      <c r="A1703" s="85">
        <v>701</v>
      </c>
      <c r="B1703" s="118">
        <v>0.63332258681968834</v>
      </c>
      <c r="C1703" s="118">
        <v>0.13531247369726818</v>
      </c>
      <c r="D1703" s="118">
        <v>2.4883653755382928E-2</v>
      </c>
      <c r="E1703" s="118">
        <v>0.66185549412976163</v>
      </c>
      <c r="F1703" s="118">
        <v>0.62956266340121125</v>
      </c>
      <c r="G1703" s="118">
        <v>0.64913377120108717</v>
      </c>
      <c r="H1703" s="118">
        <v>0.86569162728834526</v>
      </c>
      <c r="I1703" s="118">
        <v>0.25178217578914319</v>
      </c>
      <c r="J1703" s="118">
        <v>0.74334438157907279</v>
      </c>
      <c r="K1703" s="48">
        <v>0.16426016253952391</v>
      </c>
      <c r="M1703" s="41">
        <v>701</v>
      </c>
      <c r="N1703" s="118" cm="1">
        <f t="array" ref="N1703:W1703">(TRANSPOSE(MMULT(幕後結果!$AB$37:$AK$46, TRANSPOSE(N702:W702))))</f>
        <v>-1.7757874775334952E-2</v>
      </c>
      <c r="O1703" s="118">
        <v>-1.1461072235110386</v>
      </c>
      <c r="P1703" s="118">
        <v>-0.15017781026583993</v>
      </c>
      <c r="Q1703" s="118">
        <v>0.78366007870055743</v>
      </c>
      <c r="R1703" s="118">
        <v>-0.5830365285606357</v>
      </c>
      <c r="S1703" s="118">
        <v>0.91809316809901298</v>
      </c>
      <c r="T1703" s="118">
        <v>-0.41131205900162005</v>
      </c>
      <c r="U1703" s="118">
        <v>-0.16280229420578407</v>
      </c>
      <c r="V1703" s="118">
        <v>-1.4324991930101498</v>
      </c>
      <c r="W1703" s="40">
        <v>2.7342240585085664E-2</v>
      </c>
    </row>
    <row r="1704" spans="1:23" ht="19">
      <c r="A1704" s="85">
        <v>702</v>
      </c>
      <c r="B1704" s="118">
        <v>0.96109237233248357</v>
      </c>
      <c r="C1704" s="118">
        <v>4.5037569299972491E-2</v>
      </c>
      <c r="D1704" s="118">
        <v>0.66497249751384957</v>
      </c>
      <c r="E1704" s="118">
        <v>0.70840722634179953</v>
      </c>
      <c r="F1704" s="118">
        <v>1.6201173714874617E-2</v>
      </c>
      <c r="G1704" s="118">
        <v>0.45312978775803403</v>
      </c>
      <c r="H1704" s="118">
        <v>0.82298470462356232</v>
      </c>
      <c r="I1704" s="118">
        <v>0.31170982100562306</v>
      </c>
      <c r="J1704" s="118">
        <v>0.92834148910570291</v>
      </c>
      <c r="K1704" s="48">
        <v>0.91355714335698757</v>
      </c>
      <c r="M1704" s="41">
        <v>702</v>
      </c>
      <c r="N1704" s="118" cm="1">
        <f t="array" ref="N1704:W1704">(TRANSPOSE(MMULT(幕後結果!$AB$37:$AK$46, TRANSPOSE(N703:W703))))</f>
        <v>0.39389358975090966</v>
      </c>
      <c r="O1704" s="118">
        <v>-2.3762663561723452</v>
      </c>
      <c r="P1704" s="118">
        <v>0.84167291320343329</v>
      </c>
      <c r="Q1704" s="118">
        <v>-0.16214381563153071</v>
      </c>
      <c r="R1704" s="118">
        <v>-2.6660235300064086</v>
      </c>
      <c r="S1704" s="118">
        <v>-1.5798968244917972</v>
      </c>
      <c r="T1704" s="118">
        <v>-1.4390454922632798</v>
      </c>
      <c r="U1704" s="118">
        <v>-2.3444175983566833</v>
      </c>
      <c r="V1704" s="118">
        <v>0.34922498524694379</v>
      </c>
      <c r="W1704" s="40">
        <v>-1.6824672617502021</v>
      </c>
    </row>
    <row r="1705" spans="1:23" ht="19">
      <c r="A1705" s="85">
        <v>703</v>
      </c>
      <c r="B1705" s="118">
        <v>0.45575950162795453</v>
      </c>
      <c r="C1705" s="118">
        <v>0.12016062783798542</v>
      </c>
      <c r="D1705" s="118">
        <v>0.58793256712979347</v>
      </c>
      <c r="E1705" s="118">
        <v>0.67450133016976976</v>
      </c>
      <c r="F1705" s="118">
        <v>0.1602265621169523</v>
      </c>
      <c r="G1705" s="118">
        <v>3.9670570186267629E-3</v>
      </c>
      <c r="H1705" s="118">
        <v>0.94000029660752804</v>
      </c>
      <c r="I1705" s="118">
        <v>0.51977711556835771</v>
      </c>
      <c r="J1705" s="118">
        <v>0.52706311098046799</v>
      </c>
      <c r="K1705" s="48">
        <v>0.94647118443896061</v>
      </c>
      <c r="M1705" s="41">
        <v>703</v>
      </c>
      <c r="N1705" s="118" cm="1">
        <f t="array" ref="N1705:W1705">(TRANSPOSE(MMULT(幕後結果!$AB$37:$AK$46, TRANSPOSE(N704:W704))))</f>
        <v>0.64982439644025103</v>
      </c>
      <c r="O1705" s="118">
        <v>2.7802488617506311</v>
      </c>
      <c r="P1705" s="118">
        <v>1.3465683263656605</v>
      </c>
      <c r="Q1705" s="118">
        <v>1.3502449790634823</v>
      </c>
      <c r="R1705" s="118">
        <v>2.4625034897691727</v>
      </c>
      <c r="S1705" s="118">
        <v>0.11258448249256081</v>
      </c>
      <c r="T1705" s="118">
        <v>-0.87120037575385156</v>
      </c>
      <c r="U1705" s="118">
        <v>0.5613381148416049</v>
      </c>
      <c r="V1705" s="118">
        <v>5.8778832467909492E-2</v>
      </c>
      <c r="W1705" s="40">
        <v>1.550571837443822</v>
      </c>
    </row>
    <row r="1706" spans="1:23" ht="19">
      <c r="A1706" s="85">
        <v>704</v>
      </c>
      <c r="B1706" s="118">
        <v>0.35033655565310107</v>
      </c>
      <c r="C1706" s="118">
        <v>0.21153128999747306</v>
      </c>
      <c r="D1706" s="118">
        <v>0.29358761335679207</v>
      </c>
      <c r="E1706" s="118">
        <v>0.70034184789644116</v>
      </c>
      <c r="F1706" s="118">
        <v>0.32406693205528581</v>
      </c>
      <c r="G1706" s="118">
        <v>0.83001586137678984</v>
      </c>
      <c r="H1706" s="118">
        <v>0.17780698394464611</v>
      </c>
      <c r="I1706" s="118">
        <v>0.37015876526585534</v>
      </c>
      <c r="J1706" s="118">
        <v>0.82810473718973432</v>
      </c>
      <c r="K1706" s="48">
        <v>0.7137651990116991</v>
      </c>
      <c r="M1706" s="41">
        <v>704</v>
      </c>
      <c r="N1706" s="118" cm="1">
        <f t="array" ref="N1706:W1706">(TRANSPOSE(MMULT(幕後結果!$AB$37:$AK$46, TRANSPOSE(N705:W705))))</f>
        <v>0.80563972266752082</v>
      </c>
      <c r="O1706" s="118">
        <v>0.24741275799647378</v>
      </c>
      <c r="P1706" s="118">
        <v>0.46218220160726464</v>
      </c>
      <c r="Q1706" s="118">
        <v>0.18151865890585031</v>
      </c>
      <c r="R1706" s="118">
        <v>0.58789674147068904</v>
      </c>
      <c r="S1706" s="118">
        <v>0.32818483832729539</v>
      </c>
      <c r="T1706" s="118">
        <v>-0.25818614767244968</v>
      </c>
      <c r="U1706" s="118">
        <v>0.55994606265358982</v>
      </c>
      <c r="V1706" s="118">
        <v>0.87944409979374405</v>
      </c>
      <c r="W1706" s="40">
        <v>0.92945476199078203</v>
      </c>
    </row>
    <row r="1707" spans="1:23" ht="19">
      <c r="A1707" s="85">
        <v>705</v>
      </c>
      <c r="B1707" s="118">
        <v>0.51232960102036285</v>
      </c>
      <c r="C1707" s="118">
        <v>0.78106478048767491</v>
      </c>
      <c r="D1707" s="118">
        <v>0.99085701944992821</v>
      </c>
      <c r="E1707" s="118">
        <v>0.84058323824082692</v>
      </c>
      <c r="F1707" s="118">
        <v>0.95364394681226683</v>
      </c>
      <c r="G1707" s="118">
        <v>0.48524060043177375</v>
      </c>
      <c r="H1707" s="118">
        <v>0.19721767016299219</v>
      </c>
      <c r="I1707" s="118">
        <v>0.19656489954981349</v>
      </c>
      <c r="J1707" s="118">
        <v>0.19264587445394898</v>
      </c>
      <c r="K1707" s="48">
        <v>0.51941889734795388</v>
      </c>
      <c r="M1707" s="41">
        <v>705</v>
      </c>
      <c r="N1707" s="118" cm="1">
        <f t="array" ref="N1707:W1707">(TRANSPOSE(MMULT(幕後結果!$AB$37:$AK$46, TRANSPOSE(N706:W706))))</f>
        <v>0.93032957081881384</v>
      </c>
      <c r="O1707" s="118">
        <v>0.12721289559870541</v>
      </c>
      <c r="P1707" s="118">
        <v>-1.5623960251322506</v>
      </c>
      <c r="Q1707" s="118">
        <v>-1.8449142773767517</v>
      </c>
      <c r="R1707" s="118">
        <v>0.18895291056920949</v>
      </c>
      <c r="S1707" s="118">
        <v>-0.93233910322702818</v>
      </c>
      <c r="T1707" s="118">
        <v>1.1478913442963534</v>
      </c>
      <c r="U1707" s="118">
        <v>0.60304624462716105</v>
      </c>
      <c r="V1707" s="118">
        <v>0.22870880475646013</v>
      </c>
      <c r="W1707" s="40">
        <v>-0.35953641008748705</v>
      </c>
    </row>
    <row r="1708" spans="1:23" ht="19">
      <c r="A1708" s="85">
        <v>706</v>
      </c>
      <c r="B1708" s="118">
        <v>0.36430749787708816</v>
      </c>
      <c r="C1708" s="118">
        <v>0.97152286608356042</v>
      </c>
      <c r="D1708" s="118">
        <v>0.86913784810556938</v>
      </c>
      <c r="E1708" s="118">
        <v>0.79141533587531954</v>
      </c>
      <c r="F1708" s="118">
        <v>0.39599844162448661</v>
      </c>
      <c r="G1708" s="118">
        <v>0.38143041240003628</v>
      </c>
      <c r="H1708" s="118">
        <v>0.21716166661372105</v>
      </c>
      <c r="I1708" s="118">
        <v>0.13813608120041754</v>
      </c>
      <c r="J1708" s="118">
        <v>0.14976150968056845</v>
      </c>
      <c r="K1708" s="48">
        <v>0.77613385967513771</v>
      </c>
      <c r="M1708" s="41">
        <v>706</v>
      </c>
      <c r="N1708" s="118" cm="1">
        <f t="array" ref="N1708:W1708">(TRANSPOSE(MMULT(幕後結果!$AB$37:$AK$46, TRANSPOSE(N707:W707))))</f>
        <v>-0.91368856149777022</v>
      </c>
      <c r="O1708" s="118">
        <v>0.74592697924318296</v>
      </c>
      <c r="P1708" s="118">
        <v>-2.0429579253156999E-2</v>
      </c>
      <c r="Q1708" s="118">
        <v>5.8762360901495142E-2</v>
      </c>
      <c r="R1708" s="118">
        <v>2.8484278657564142</v>
      </c>
      <c r="S1708" s="118">
        <v>-0.88663583322871009</v>
      </c>
      <c r="T1708" s="118">
        <v>-1.2379860034690142</v>
      </c>
      <c r="U1708" s="118">
        <v>3.2559302221319364E-2</v>
      </c>
      <c r="V1708" s="118">
        <v>0.55677741985469209</v>
      </c>
      <c r="W1708" s="40">
        <v>1.8280087018708886</v>
      </c>
    </row>
    <row r="1709" spans="1:23" ht="19">
      <c r="A1709" s="85">
        <v>707</v>
      </c>
      <c r="B1709" s="118">
        <v>0.51588485647620574</v>
      </c>
      <c r="C1709" s="118">
        <v>0.55745741387660153</v>
      </c>
      <c r="D1709" s="118">
        <v>0.56364309779305977</v>
      </c>
      <c r="E1709" s="118">
        <v>0.29788056191416268</v>
      </c>
      <c r="F1709" s="118">
        <v>0.13412477719375948</v>
      </c>
      <c r="G1709" s="118">
        <v>0.83550512187161918</v>
      </c>
      <c r="H1709" s="118">
        <v>0.67580019122844814</v>
      </c>
      <c r="I1709" s="118">
        <v>0.92610641938162042</v>
      </c>
      <c r="J1709" s="118">
        <v>0.2044540461208515</v>
      </c>
      <c r="K1709" s="48">
        <v>0.43351042109186744</v>
      </c>
      <c r="M1709" s="41">
        <v>707</v>
      </c>
      <c r="N1709" s="118" cm="1">
        <f t="array" ref="N1709:W1709">(TRANSPOSE(MMULT(幕後結果!$AB$37:$AK$46, TRANSPOSE(N708:W708))))</f>
        <v>0.25764146195042242</v>
      </c>
      <c r="O1709" s="118">
        <v>1.7187891470642678</v>
      </c>
      <c r="P1709" s="118">
        <v>-0.31480124449574864</v>
      </c>
      <c r="Q1709" s="118">
        <v>0.42959184618248636</v>
      </c>
      <c r="R1709" s="118">
        <v>1.096010287272639E-2</v>
      </c>
      <c r="S1709" s="118">
        <v>0.58248158133479278</v>
      </c>
      <c r="T1709" s="118">
        <v>0.78535267130090092</v>
      </c>
      <c r="U1709" s="118">
        <v>-0.89564312507376775</v>
      </c>
      <c r="V1709" s="118">
        <v>-0.33585025927841539</v>
      </c>
      <c r="W1709" s="40">
        <v>1.4483284602396678</v>
      </c>
    </row>
    <row r="1710" spans="1:23" ht="19">
      <c r="A1710" s="85">
        <v>708</v>
      </c>
      <c r="B1710" s="118">
        <v>0.68869976421147872</v>
      </c>
      <c r="C1710" s="118">
        <v>0.51787143087887078</v>
      </c>
      <c r="D1710" s="118">
        <v>0.4150388806776979</v>
      </c>
      <c r="E1710" s="118">
        <v>0.72261609400296734</v>
      </c>
      <c r="F1710" s="118">
        <v>0.74699220034145464</v>
      </c>
      <c r="G1710" s="118">
        <v>0.31936503936989102</v>
      </c>
      <c r="H1710" s="118">
        <v>0.13826942217813154</v>
      </c>
      <c r="I1710" s="118">
        <v>0.59364874315995464</v>
      </c>
      <c r="J1710" s="118">
        <v>0.60497987651786245</v>
      </c>
      <c r="K1710" s="48">
        <v>0.38191157523288544</v>
      </c>
      <c r="M1710" s="41">
        <v>708</v>
      </c>
      <c r="N1710" s="118" cm="1">
        <f t="array" ref="N1710:W1710">(TRANSPOSE(MMULT(幕後結果!$AB$37:$AK$46, TRANSPOSE(N709:W709))))</f>
        <v>0.17200731470425309</v>
      </c>
      <c r="O1710" s="118">
        <v>-0.91900783406060549</v>
      </c>
      <c r="P1710" s="118">
        <v>0.36245089450202378</v>
      </c>
      <c r="Q1710" s="118">
        <v>4.1710923609296902E-3</v>
      </c>
      <c r="R1710" s="118">
        <v>-0.87623610979030941</v>
      </c>
      <c r="S1710" s="118">
        <v>-0.36796044873521916</v>
      </c>
      <c r="T1710" s="118">
        <v>1.6257700220437854</v>
      </c>
      <c r="U1710" s="118">
        <v>0.15733777371775953</v>
      </c>
      <c r="V1710" s="118">
        <v>-0.12414050845537597</v>
      </c>
      <c r="W1710" s="40">
        <v>0.33984522199446177</v>
      </c>
    </row>
    <row r="1711" spans="1:23" ht="19">
      <c r="A1711" s="85">
        <v>709</v>
      </c>
      <c r="B1711" s="118">
        <v>0.54905853643704972</v>
      </c>
      <c r="C1711" s="118">
        <v>0.37745496986248783</v>
      </c>
      <c r="D1711" s="118">
        <v>0.9838449080157361</v>
      </c>
      <c r="E1711" s="118">
        <v>0.63378530085940299</v>
      </c>
      <c r="F1711" s="118">
        <v>0.44432435426707428</v>
      </c>
      <c r="G1711" s="118">
        <v>3.7086782745275659E-2</v>
      </c>
      <c r="H1711" s="118">
        <v>0.37354342061828216</v>
      </c>
      <c r="I1711" s="118">
        <v>0.74409407173435671</v>
      </c>
      <c r="J1711" s="118">
        <v>0.85849401573482198</v>
      </c>
      <c r="K1711" s="48">
        <v>0.58726569921563665</v>
      </c>
      <c r="M1711" s="41">
        <v>709</v>
      </c>
      <c r="N1711" s="118" cm="1">
        <f t="array" ref="N1711:W1711">(TRANSPOSE(MMULT(幕後結果!$AB$37:$AK$46, TRANSPOSE(N710:W710))))</f>
        <v>0.97060028949537502</v>
      </c>
      <c r="O1711" s="118">
        <v>0.23671016099887293</v>
      </c>
      <c r="P1711" s="118">
        <v>0.11851880206268017</v>
      </c>
      <c r="Q1711" s="118">
        <v>-0.48386553716652553</v>
      </c>
      <c r="R1711" s="118">
        <v>0.72966486192945945</v>
      </c>
      <c r="S1711" s="118">
        <v>0.51579734836766455</v>
      </c>
      <c r="T1711" s="118">
        <v>1.6037884327205796</v>
      </c>
      <c r="U1711" s="118">
        <v>-0.37673826556245971</v>
      </c>
      <c r="V1711" s="118">
        <v>0.83335222261837061</v>
      </c>
      <c r="W1711" s="40">
        <v>0.19875792889338473</v>
      </c>
    </row>
    <row r="1712" spans="1:23" ht="19">
      <c r="A1712" s="85">
        <v>710</v>
      </c>
      <c r="B1712" s="118">
        <v>0.67653590415619114</v>
      </c>
      <c r="C1712" s="118">
        <v>0.89496702367886583</v>
      </c>
      <c r="D1712" s="118">
        <v>0.29596714508532185</v>
      </c>
      <c r="E1712" s="118">
        <v>0.63834679770577574</v>
      </c>
      <c r="F1712" s="118">
        <v>0.11218650566598387</v>
      </c>
      <c r="G1712" s="118">
        <v>0.20455127391258299</v>
      </c>
      <c r="H1712" s="118">
        <v>0.50070033832891858</v>
      </c>
      <c r="I1712" s="118">
        <v>0.37118217912970453</v>
      </c>
      <c r="J1712" s="118">
        <v>0.87707608973730489</v>
      </c>
      <c r="K1712" s="48">
        <v>1.1135020324349432E-2</v>
      </c>
      <c r="M1712" s="41">
        <v>710</v>
      </c>
      <c r="N1712" s="118" cm="1">
        <f t="array" ref="N1712:W1712">(TRANSPOSE(MMULT(幕後結果!$AB$37:$AK$46, TRANSPOSE(N711:W711))))</f>
        <v>-0.50411851549809406</v>
      </c>
      <c r="O1712" s="118">
        <v>-0.62915824787482322</v>
      </c>
      <c r="P1712" s="118">
        <v>-1.1873349250938474</v>
      </c>
      <c r="Q1712" s="118">
        <v>2.7364837520176044E-2</v>
      </c>
      <c r="R1712" s="118">
        <v>-0.22549109481529961</v>
      </c>
      <c r="S1712" s="118">
        <v>0.11874754991448505</v>
      </c>
      <c r="T1712" s="118">
        <v>0.12805524929713358</v>
      </c>
      <c r="U1712" s="118">
        <v>-0.84627826288954755</v>
      </c>
      <c r="V1712" s="118">
        <v>-0.98258289716653213</v>
      </c>
      <c r="W1712" s="40">
        <v>0.64562183010340279</v>
      </c>
    </row>
    <row r="1713" spans="1:23" ht="19">
      <c r="A1713" s="85">
        <v>711</v>
      </c>
      <c r="B1713" s="118">
        <v>0.49914175365994851</v>
      </c>
      <c r="C1713" s="118">
        <v>0.26647120465453145</v>
      </c>
      <c r="D1713" s="118">
        <v>0.7693233155881527</v>
      </c>
      <c r="E1713" s="118">
        <v>0.88484175709240365</v>
      </c>
      <c r="F1713" s="118">
        <v>0.15703811307882054</v>
      </c>
      <c r="G1713" s="118">
        <v>0.56124919914431515</v>
      </c>
      <c r="H1713" s="118">
        <v>0.88756119364365715</v>
      </c>
      <c r="I1713" s="118">
        <v>0.21157544931218908</v>
      </c>
      <c r="J1713" s="118">
        <v>0.36586213541550561</v>
      </c>
      <c r="K1713" s="48">
        <v>0.73879134482706754</v>
      </c>
      <c r="M1713" s="41">
        <v>711</v>
      </c>
      <c r="N1713" s="118" cm="1">
        <f t="array" ref="N1713:W1713">(TRANSPOSE(MMULT(幕後結果!$AB$37:$AK$46, TRANSPOSE(N712:W712))))</f>
        <v>0.86318867949819145</v>
      </c>
      <c r="O1713" s="118">
        <v>-0.14824477737030695</v>
      </c>
      <c r="P1713" s="118">
        <v>-0.25200551996388804</v>
      </c>
      <c r="Q1713" s="118">
        <v>-0.93239001274323052</v>
      </c>
      <c r="R1713" s="118">
        <v>-0.84339443061646091</v>
      </c>
      <c r="S1713" s="118">
        <v>0.19937178442830039</v>
      </c>
      <c r="T1713" s="118">
        <v>-0.66627306828765953</v>
      </c>
      <c r="U1713" s="118">
        <v>1.3275830711200782</v>
      </c>
      <c r="V1713" s="118">
        <v>9.692930699971114E-2</v>
      </c>
      <c r="W1713" s="40">
        <v>1.1122369690717568</v>
      </c>
    </row>
    <row r="1714" spans="1:23" ht="19">
      <c r="A1714" s="85">
        <v>712</v>
      </c>
      <c r="B1714" s="118">
        <v>0.10769473995882461</v>
      </c>
      <c r="C1714" s="118">
        <v>0.53160425822493851</v>
      </c>
      <c r="D1714" s="118">
        <v>0.13858202426175592</v>
      </c>
      <c r="E1714" s="118">
        <v>0.78771707152026349</v>
      </c>
      <c r="F1714" s="118">
        <v>0.78660422726349921</v>
      </c>
      <c r="G1714" s="118">
        <v>0.86408649189705744</v>
      </c>
      <c r="H1714" s="118">
        <v>0.20084225075515327</v>
      </c>
      <c r="I1714" s="118">
        <v>0.63052372043483351</v>
      </c>
      <c r="J1714" s="118">
        <v>0.15670985974148399</v>
      </c>
      <c r="K1714" s="48">
        <v>0.40501197161917624</v>
      </c>
      <c r="M1714" s="41">
        <v>712</v>
      </c>
      <c r="N1714" s="118" cm="1">
        <f t="array" ref="N1714:W1714">(TRANSPOSE(MMULT(幕後結果!$AB$37:$AK$46, TRANSPOSE(N713:W713))))</f>
        <v>-1.7637107856672805</v>
      </c>
      <c r="O1714" s="118">
        <v>0.66207789071286571</v>
      </c>
      <c r="P1714" s="118">
        <v>-0.41045264779363472</v>
      </c>
      <c r="Q1714" s="118">
        <v>-3.0379233650849186E-3</v>
      </c>
      <c r="R1714" s="118">
        <v>0.88130795472039913</v>
      </c>
      <c r="S1714" s="118">
        <v>0.52252430752467427</v>
      </c>
      <c r="T1714" s="118">
        <v>-0.21937117631012254</v>
      </c>
      <c r="U1714" s="118">
        <v>-0.95722750791307432</v>
      </c>
      <c r="V1714" s="118">
        <v>0.48434527525253163</v>
      </c>
      <c r="W1714" s="40">
        <v>8.4937880493069773E-2</v>
      </c>
    </row>
    <row r="1715" spans="1:23" ht="19">
      <c r="A1715" s="85">
        <v>713</v>
      </c>
      <c r="B1715" s="118">
        <v>0.67921039910586423</v>
      </c>
      <c r="C1715" s="118">
        <v>0.72880211987098353</v>
      </c>
      <c r="D1715" s="118">
        <v>0.31567313948290199</v>
      </c>
      <c r="E1715" s="118">
        <v>0.62203204249346356</v>
      </c>
      <c r="F1715" s="118">
        <v>0.81918309596687666</v>
      </c>
      <c r="G1715" s="118">
        <v>0.37999027150653797</v>
      </c>
      <c r="H1715" s="118">
        <v>0.69877852276888719</v>
      </c>
      <c r="I1715" s="118">
        <v>3.5395526427688173E-2</v>
      </c>
      <c r="J1715" s="118">
        <v>0.57199239198605412</v>
      </c>
      <c r="K1715" s="48">
        <v>0.97779188802099593</v>
      </c>
      <c r="M1715" s="41">
        <v>713</v>
      </c>
      <c r="N1715" s="118" cm="1">
        <f t="array" ref="N1715:W1715">(TRANSPOSE(MMULT(幕後結果!$AB$37:$AK$46, TRANSPOSE(N714:W714))))</f>
        <v>-1.2237925326925709</v>
      </c>
      <c r="O1715" s="118">
        <v>0.87852102068345606</v>
      </c>
      <c r="P1715" s="118">
        <v>-2.2047386531599877</v>
      </c>
      <c r="Q1715" s="118">
        <v>-1.0780812103528978</v>
      </c>
      <c r="R1715" s="118">
        <v>-0.18958188757470401</v>
      </c>
      <c r="S1715" s="118">
        <v>-0.5960408483627212</v>
      </c>
      <c r="T1715" s="118">
        <v>0.48445568158686586</v>
      </c>
      <c r="U1715" s="118">
        <v>-0.62436008747347915</v>
      </c>
      <c r="V1715" s="118">
        <v>0.84503600249939459</v>
      </c>
      <c r="W1715" s="40">
        <v>-0.37990827284038364</v>
      </c>
    </row>
    <row r="1716" spans="1:23" ht="19">
      <c r="A1716" s="85">
        <v>714</v>
      </c>
      <c r="B1716" s="118">
        <v>0.67867376001852153</v>
      </c>
      <c r="C1716" s="118">
        <v>0.4906468182149486</v>
      </c>
      <c r="D1716" s="118">
        <v>0.13176204635344146</v>
      </c>
      <c r="E1716" s="118">
        <v>0.89688220210851122</v>
      </c>
      <c r="F1716" s="118">
        <v>0.78178345278751138</v>
      </c>
      <c r="G1716" s="118">
        <v>0.58381530642057289</v>
      </c>
      <c r="H1716" s="118">
        <v>0.55337042214944154</v>
      </c>
      <c r="I1716" s="118">
        <v>0.3927866915150493</v>
      </c>
      <c r="J1716" s="118">
        <v>0.68275654645654482</v>
      </c>
      <c r="K1716" s="48">
        <v>0.77642041458109734</v>
      </c>
      <c r="M1716" s="41">
        <v>714</v>
      </c>
      <c r="N1716" s="118" cm="1">
        <f t="array" ref="N1716:W1716">(TRANSPOSE(MMULT(幕後結果!$AB$37:$AK$46, TRANSPOSE(N715:W715))))</f>
        <v>7.5604008894924477E-3</v>
      </c>
      <c r="O1716" s="118">
        <v>0.81442810638903362</v>
      </c>
      <c r="P1716" s="118">
        <v>0.63027318064965987</v>
      </c>
      <c r="Q1716" s="118">
        <v>0.75809365553628427</v>
      </c>
      <c r="R1716" s="118">
        <v>1.294507767261083</v>
      </c>
      <c r="S1716" s="118">
        <v>0.70408600095690776</v>
      </c>
      <c r="T1716" s="118">
        <v>0.36418387406300051</v>
      </c>
      <c r="U1716" s="118">
        <v>-1.0026356474082141</v>
      </c>
      <c r="V1716" s="118">
        <v>0.12316255096770723</v>
      </c>
      <c r="W1716" s="40">
        <v>1.1014863988987513</v>
      </c>
    </row>
    <row r="1717" spans="1:23" ht="19">
      <c r="A1717" s="85">
        <v>715</v>
      </c>
      <c r="B1717" s="118">
        <v>0.24852118604128859</v>
      </c>
      <c r="C1717" s="118">
        <v>0.77819076275378052</v>
      </c>
      <c r="D1717" s="118">
        <v>0.19011074679776541</v>
      </c>
      <c r="E1717" s="118">
        <v>0.54942481766675999</v>
      </c>
      <c r="F1717" s="118">
        <v>6.80559195725563E-2</v>
      </c>
      <c r="G1717" s="118">
        <v>0.36430929724881578</v>
      </c>
      <c r="H1717" s="118">
        <v>0.31778218020673599</v>
      </c>
      <c r="I1717" s="118">
        <v>0.64620228978744643</v>
      </c>
      <c r="J1717" s="118">
        <v>0.83049141134689686</v>
      </c>
      <c r="K1717" s="48">
        <v>2.7968387070095968E-2</v>
      </c>
      <c r="M1717" s="41">
        <v>715</v>
      </c>
      <c r="N1717" s="118" cm="1">
        <f t="array" ref="N1717:W1717">(TRANSPOSE(MMULT(幕後結果!$AB$37:$AK$46, TRANSPOSE(N716:W716))))</f>
        <v>-0.58198989333717566</v>
      </c>
      <c r="O1717" s="118">
        <v>0.53748977191542424</v>
      </c>
      <c r="P1717" s="118">
        <v>0.69109866387459729</v>
      </c>
      <c r="Q1717" s="118">
        <v>0.4554803036781484</v>
      </c>
      <c r="R1717" s="118">
        <v>1.8447153955006825</v>
      </c>
      <c r="S1717" s="118">
        <v>-0.85750817668210833</v>
      </c>
      <c r="T1717" s="118">
        <v>1.082490215819631</v>
      </c>
      <c r="U1717" s="118">
        <v>-1.411022914191729</v>
      </c>
      <c r="V1717" s="118">
        <v>1.0364993294574552</v>
      </c>
      <c r="W1717" s="40">
        <v>1.095702237242314</v>
      </c>
    </row>
    <row r="1718" spans="1:23" ht="19">
      <c r="A1718" s="85">
        <v>716</v>
      </c>
      <c r="B1718" s="118">
        <v>0.88518490683199325</v>
      </c>
      <c r="C1718" s="118">
        <v>0.84771622327163354</v>
      </c>
      <c r="D1718" s="118">
        <v>0.92408636789672749</v>
      </c>
      <c r="E1718" s="118">
        <v>0.15897082032893262</v>
      </c>
      <c r="F1718" s="118">
        <v>0.1742782182998095</v>
      </c>
      <c r="G1718" s="118">
        <v>0.60179819328457418</v>
      </c>
      <c r="H1718" s="118">
        <v>0.19111009727469841</v>
      </c>
      <c r="I1718" s="118">
        <v>0.95142989557636448</v>
      </c>
      <c r="J1718" s="118">
        <v>0.90009132408013648</v>
      </c>
      <c r="K1718" s="48">
        <v>0.35612241005432943</v>
      </c>
      <c r="M1718" s="41">
        <v>716</v>
      </c>
      <c r="N1718" s="118" cm="1">
        <f t="array" ref="N1718:W1718">(TRANSPOSE(MMULT(幕後結果!$AB$37:$AK$46, TRANSPOSE(N717:W717))))</f>
        <v>-0.2692760630231687</v>
      </c>
      <c r="O1718" s="118">
        <v>1.1850035851587117</v>
      </c>
      <c r="P1718" s="118">
        <v>-0.12565948934691973</v>
      </c>
      <c r="Q1718" s="118">
        <v>0.55923452396114759</v>
      </c>
      <c r="R1718" s="118">
        <v>1.05314984971256</v>
      </c>
      <c r="S1718" s="118">
        <v>0.81909935819591495</v>
      </c>
      <c r="T1718" s="118">
        <v>0.5714814348227284</v>
      </c>
      <c r="U1718" s="118">
        <v>-0.50494082717862687</v>
      </c>
      <c r="V1718" s="118">
        <v>1.5203466882457644</v>
      </c>
      <c r="W1718" s="40">
        <v>9.2848449548822098E-2</v>
      </c>
    </row>
    <row r="1719" spans="1:23" ht="19">
      <c r="A1719" s="85">
        <v>717</v>
      </c>
      <c r="B1719" s="118">
        <v>0.86630856673927426</v>
      </c>
      <c r="C1719" s="118">
        <v>0.24982536516209608</v>
      </c>
      <c r="D1719" s="118">
        <v>0.39974863668990235</v>
      </c>
      <c r="E1719" s="118">
        <v>0.47515287634245906</v>
      </c>
      <c r="F1719" s="118">
        <v>0.81489006466646385</v>
      </c>
      <c r="G1719" s="118">
        <v>0.64054064287183565</v>
      </c>
      <c r="H1719" s="118">
        <v>0.9750870427653755</v>
      </c>
      <c r="I1719" s="118">
        <v>0.22893408305889795</v>
      </c>
      <c r="J1719" s="118">
        <v>0.62162790131658729</v>
      </c>
      <c r="K1719" s="48">
        <v>0.79851130314376095</v>
      </c>
      <c r="M1719" s="41">
        <v>717</v>
      </c>
      <c r="N1719" s="118" cm="1">
        <f t="array" ref="N1719:W1719">(TRANSPOSE(MMULT(幕後結果!$AB$37:$AK$46, TRANSPOSE(N718:W718))))</f>
        <v>7.9086293465854551E-2</v>
      </c>
      <c r="O1719" s="118">
        <v>-1.6403529182688688</v>
      </c>
      <c r="P1719" s="118">
        <v>-1.2350935176232101</v>
      </c>
      <c r="Q1719" s="118">
        <v>-0.31598948965211715</v>
      </c>
      <c r="R1719" s="118">
        <v>-0.65507859988183492</v>
      </c>
      <c r="S1719" s="118">
        <v>-1.9227334329374979</v>
      </c>
      <c r="T1719" s="118">
        <v>4.136567194156536E-2</v>
      </c>
      <c r="U1719" s="118">
        <v>-1.4518392489696228</v>
      </c>
      <c r="V1719" s="118">
        <v>-0.84922769198336212</v>
      </c>
      <c r="W1719" s="40">
        <v>-0.32649133720378715</v>
      </c>
    </row>
    <row r="1720" spans="1:23" ht="19">
      <c r="A1720" s="85">
        <v>718</v>
      </c>
      <c r="B1720" s="118">
        <v>0.7884999625334852</v>
      </c>
      <c r="C1720" s="118">
        <v>0.22834174618158687</v>
      </c>
      <c r="D1720" s="118">
        <v>0.59861919441227318</v>
      </c>
      <c r="E1720" s="118">
        <v>0.70708403794037422</v>
      </c>
      <c r="F1720" s="118">
        <v>1.4265083330477379E-2</v>
      </c>
      <c r="G1720" s="118">
        <v>0.72476874572066929</v>
      </c>
      <c r="H1720" s="118">
        <v>0.73012565072762037</v>
      </c>
      <c r="I1720" s="118">
        <v>0.23397260958755184</v>
      </c>
      <c r="J1720" s="118">
        <v>0.44236360934876928</v>
      </c>
      <c r="K1720" s="48">
        <v>0.80598455844745143</v>
      </c>
      <c r="M1720" s="41">
        <v>718</v>
      </c>
      <c r="N1720" s="118" cm="1">
        <f t="array" ref="N1720:W1720">(TRANSPOSE(MMULT(幕後結果!$AB$37:$AK$46, TRANSPOSE(N719:W719))))</f>
        <v>-0.28145562454480677</v>
      </c>
      <c r="O1720" s="118">
        <v>-0.83401085177056711</v>
      </c>
      <c r="P1720" s="118">
        <v>5.6563465522844386E-2</v>
      </c>
      <c r="Q1720" s="118">
        <v>-0.25172965125535374</v>
      </c>
      <c r="R1720" s="118">
        <v>-0.37850681983210249</v>
      </c>
      <c r="S1720" s="118">
        <v>-0.14042225611724432</v>
      </c>
      <c r="T1720" s="118">
        <v>1.3675625396097353</v>
      </c>
      <c r="U1720" s="118">
        <v>-0.19721815179392793</v>
      </c>
      <c r="V1720" s="118">
        <v>0.26224110960121577</v>
      </c>
      <c r="W1720" s="40">
        <v>-1.7526166861087833</v>
      </c>
    </row>
    <row r="1721" spans="1:23" ht="19">
      <c r="A1721" s="85">
        <v>719</v>
      </c>
      <c r="B1721" s="118">
        <v>0.82961435442655884</v>
      </c>
      <c r="C1721" s="118">
        <v>0.26181975710796146</v>
      </c>
      <c r="D1721" s="118">
        <v>1.4120674410131429E-2</v>
      </c>
      <c r="E1721" s="118">
        <v>0.64646431488194445</v>
      </c>
      <c r="F1721" s="118">
        <v>0.78340926106904796</v>
      </c>
      <c r="G1721" s="118">
        <v>5.3618802044883562E-3</v>
      </c>
      <c r="H1721" s="118">
        <v>0.78689440179148229</v>
      </c>
      <c r="I1721" s="118">
        <v>0.59271468293670804</v>
      </c>
      <c r="J1721" s="118">
        <v>0.63545195364683904</v>
      </c>
      <c r="K1721" s="48">
        <v>8.9905541964416358E-2</v>
      </c>
      <c r="M1721" s="41">
        <v>719</v>
      </c>
      <c r="N1721" s="118" cm="1">
        <f t="array" ref="N1721:W1721">(TRANSPOSE(MMULT(幕後結果!$AB$37:$AK$46, TRANSPOSE(N720:W720))))</f>
        <v>-1.974524076864117</v>
      </c>
      <c r="O1721" s="118">
        <v>-1.8471353867740927</v>
      </c>
      <c r="P1721" s="118">
        <v>-2.3124756911156874</v>
      </c>
      <c r="Q1721" s="118">
        <v>-0.97611386358073438</v>
      </c>
      <c r="R1721" s="118">
        <v>-0.65295997031359265</v>
      </c>
      <c r="S1721" s="118">
        <v>-1.5387819560293192</v>
      </c>
      <c r="T1721" s="118">
        <v>-1.269265035288349</v>
      </c>
      <c r="U1721" s="118">
        <v>-0.59288283407235676</v>
      </c>
      <c r="V1721" s="118">
        <v>-0.81649191889663564</v>
      </c>
      <c r="W1721" s="40">
        <v>-1.5779619394788911</v>
      </c>
    </row>
    <row r="1722" spans="1:23" ht="19">
      <c r="A1722" s="85">
        <v>720</v>
      </c>
      <c r="B1722" s="118">
        <v>0.83118876261664432</v>
      </c>
      <c r="C1722" s="118">
        <v>0.10384851660773031</v>
      </c>
      <c r="D1722" s="118">
        <v>0.51641435113740175</v>
      </c>
      <c r="E1722" s="118">
        <v>0.70601059736983696</v>
      </c>
      <c r="F1722" s="118">
        <v>0.46555516676633424</v>
      </c>
      <c r="G1722" s="118">
        <v>0.26553151598833269</v>
      </c>
      <c r="H1722" s="118">
        <v>0.47162303433297237</v>
      </c>
      <c r="I1722" s="118">
        <v>0.53924859831007921</v>
      </c>
      <c r="J1722" s="118">
        <v>0.5540825177009403</v>
      </c>
      <c r="K1722" s="48">
        <v>0.34489872912323194</v>
      </c>
      <c r="M1722" s="41">
        <v>720</v>
      </c>
      <c r="N1722" s="118" cm="1">
        <f t="array" ref="N1722:W1722">(TRANSPOSE(MMULT(幕後結果!$AB$37:$AK$46, TRANSPOSE(N721:W721))))</f>
        <v>1.0038675438317584</v>
      </c>
      <c r="O1722" s="118">
        <v>-0.12555190691904267</v>
      </c>
      <c r="P1722" s="118">
        <v>-0.78214832214950381</v>
      </c>
      <c r="Q1722" s="118">
        <v>1.0510430870384417</v>
      </c>
      <c r="R1722" s="118">
        <v>-1.1890850005628506</v>
      </c>
      <c r="S1722" s="118">
        <v>-1.0499489841216976</v>
      </c>
      <c r="T1722" s="118">
        <v>0.25855912621189336</v>
      </c>
      <c r="U1722" s="118">
        <v>-0.72884389395212279</v>
      </c>
      <c r="V1722" s="118">
        <v>-0.3711508736717839</v>
      </c>
      <c r="W1722" s="40">
        <v>0.867196325948979</v>
      </c>
    </row>
    <row r="1723" spans="1:23" ht="19">
      <c r="A1723" s="85">
        <v>721</v>
      </c>
      <c r="B1723" s="118">
        <v>0.63109392529987529</v>
      </c>
      <c r="C1723" s="118">
        <v>0.47138383403592754</v>
      </c>
      <c r="D1723" s="118">
        <v>0.29390592616827038</v>
      </c>
      <c r="E1723" s="118">
        <v>0.373130981123456</v>
      </c>
      <c r="F1723" s="118">
        <v>0.33724017097793468</v>
      </c>
      <c r="G1723" s="118">
        <v>0.55991697334246116</v>
      </c>
      <c r="H1723" s="118">
        <v>0.47226189225680315</v>
      </c>
      <c r="I1723" s="118">
        <v>0.96361578046493546</v>
      </c>
      <c r="J1723" s="118">
        <v>0.86723935918977402</v>
      </c>
      <c r="K1723" s="48">
        <v>2.5460069159997767E-2</v>
      </c>
      <c r="M1723" s="41">
        <v>721</v>
      </c>
      <c r="N1723" s="118" cm="1">
        <f t="array" ref="N1723:W1723">(TRANSPOSE(MMULT(幕後結果!$AB$37:$AK$46, TRANSPOSE(N722:W722))))</f>
        <v>0.46354463231112486</v>
      </c>
      <c r="O1723" s="118">
        <v>0.75973481013989896</v>
      </c>
      <c r="P1723" s="118">
        <v>0.33946325552990858</v>
      </c>
      <c r="Q1723" s="118">
        <v>-0.9540040266538059</v>
      </c>
      <c r="R1723" s="118">
        <v>-0.68919820372743135</v>
      </c>
      <c r="S1723" s="118">
        <v>-0.34774214257243719</v>
      </c>
      <c r="T1723" s="118">
        <v>0.94767617352262667</v>
      </c>
      <c r="U1723" s="118">
        <v>0.37729448976099239</v>
      </c>
      <c r="V1723" s="118">
        <v>1.5918210909434236</v>
      </c>
      <c r="W1723" s="40">
        <v>-1.019982169851738</v>
      </c>
    </row>
    <row r="1724" spans="1:23" ht="19">
      <c r="A1724" s="85">
        <v>722</v>
      </c>
      <c r="B1724" s="118">
        <v>0.24432158374778723</v>
      </c>
      <c r="C1724" s="118">
        <v>0.67755429072729734</v>
      </c>
      <c r="D1724" s="118">
        <v>0.50332557722783244</v>
      </c>
      <c r="E1724" s="118">
        <v>0.89959766471475233</v>
      </c>
      <c r="F1724" s="118">
        <v>0.62539977283298143</v>
      </c>
      <c r="G1724" s="118">
        <v>0.83268963333217383</v>
      </c>
      <c r="H1724" s="118">
        <v>5.1029636064891193E-2</v>
      </c>
      <c r="I1724" s="118">
        <v>0.77664650333168206</v>
      </c>
      <c r="J1724" s="118">
        <v>0.99021554459947758</v>
      </c>
      <c r="K1724" s="48">
        <v>0.11573382382882302</v>
      </c>
      <c r="M1724" s="41">
        <v>722</v>
      </c>
      <c r="N1724" s="118" cm="1">
        <f t="array" ref="N1724:W1724">(TRANSPOSE(MMULT(幕後結果!$AB$37:$AK$46, TRANSPOSE(N723:W723))))</f>
        <v>-0.36882104584837355</v>
      </c>
      <c r="O1724" s="118">
        <v>-1.4925288965313785</v>
      </c>
      <c r="P1724" s="118">
        <v>0.68232467668650343</v>
      </c>
      <c r="Q1724" s="118">
        <v>-0.8601074120338692</v>
      </c>
      <c r="R1724" s="118">
        <v>0.12862194292345647</v>
      </c>
      <c r="S1724" s="118">
        <v>-0.717583913262266</v>
      </c>
      <c r="T1724" s="118">
        <v>0.31387402509375029</v>
      </c>
      <c r="U1724" s="118">
        <v>-1.1966747087047027</v>
      </c>
      <c r="V1724" s="118">
        <v>-0.85956450954814378</v>
      </c>
      <c r="W1724" s="40">
        <v>0.31599050712816779</v>
      </c>
    </row>
    <row r="1725" spans="1:23" ht="19">
      <c r="A1725" s="85">
        <v>723</v>
      </c>
      <c r="B1725" s="118">
        <v>0.81823178823836407</v>
      </c>
      <c r="C1725" s="118">
        <v>3.9668935855873499E-2</v>
      </c>
      <c r="D1725" s="118">
        <v>0.83224408058634736</v>
      </c>
      <c r="E1725" s="118">
        <v>0.93696021357853998</v>
      </c>
      <c r="F1725" s="118">
        <v>0.77473947220901129</v>
      </c>
      <c r="G1725" s="118">
        <v>7.2565727351957987E-2</v>
      </c>
      <c r="H1725" s="118">
        <v>0.78191814142051808</v>
      </c>
      <c r="I1725" s="118">
        <v>0.16511139128539432</v>
      </c>
      <c r="J1725" s="118">
        <v>9.4689741837997943E-2</v>
      </c>
      <c r="K1725" s="48">
        <v>0.76311779051887396</v>
      </c>
      <c r="M1725" s="41">
        <v>723</v>
      </c>
      <c r="N1725" s="118" cm="1">
        <f t="array" ref="N1725:W1725">(TRANSPOSE(MMULT(幕後結果!$AB$37:$AK$46, TRANSPOSE(N724:W724))))</f>
        <v>0.10831714842405037</v>
      </c>
      <c r="O1725" s="118">
        <v>-0.50629857105279785</v>
      </c>
      <c r="P1725" s="118">
        <v>1.2535848608392555</v>
      </c>
      <c r="Q1725" s="118">
        <v>1.9843751653091639</v>
      </c>
      <c r="R1725" s="118">
        <v>0.65467857968582033</v>
      </c>
      <c r="S1725" s="118">
        <v>1.4091886791254966</v>
      </c>
      <c r="T1725" s="118">
        <v>0.25079925390679803</v>
      </c>
      <c r="U1725" s="118">
        <v>1.3892286008937316</v>
      </c>
      <c r="V1725" s="118">
        <v>1.8003434172748982</v>
      </c>
      <c r="W1725" s="40">
        <v>-1.0606688470697463</v>
      </c>
    </row>
    <row r="1726" spans="1:23" ht="19">
      <c r="A1726" s="85">
        <v>724</v>
      </c>
      <c r="B1726" s="118">
        <v>0.67326556186207354</v>
      </c>
      <c r="C1726" s="118">
        <v>0.18795766290937532</v>
      </c>
      <c r="D1726" s="118">
        <v>0.9080765053652935</v>
      </c>
      <c r="E1726" s="118">
        <v>0.72922331047168543</v>
      </c>
      <c r="F1726" s="118">
        <v>8.9020816456516938E-2</v>
      </c>
      <c r="G1726" s="118">
        <v>0.80384286925089032</v>
      </c>
      <c r="H1726" s="118">
        <v>0.3405245628226683</v>
      </c>
      <c r="I1726" s="118">
        <v>0.70241547811439298</v>
      </c>
      <c r="J1726" s="118">
        <v>0.25129064796976675</v>
      </c>
      <c r="K1726" s="48">
        <v>0.58060424321324655</v>
      </c>
      <c r="M1726" s="41">
        <v>724</v>
      </c>
      <c r="N1726" s="118" cm="1">
        <f t="array" ref="N1726:W1726">(TRANSPOSE(MMULT(幕後結果!$AB$37:$AK$46, TRANSPOSE(N725:W725))))</f>
        <v>-3.6335020327726036E-2</v>
      </c>
      <c r="O1726" s="118">
        <v>-0.35836414471533456</v>
      </c>
      <c r="P1726" s="118">
        <v>0.11635193793672233</v>
      </c>
      <c r="Q1726" s="118">
        <v>-0.48569078039829022</v>
      </c>
      <c r="R1726" s="118">
        <v>1.1906666726013684</v>
      </c>
      <c r="S1726" s="118">
        <v>-0.29890514992957018</v>
      </c>
      <c r="T1726" s="118">
        <v>0.58710584728688719</v>
      </c>
      <c r="U1726" s="118">
        <v>1.3825448829259033</v>
      </c>
      <c r="V1726" s="118">
        <v>1.0848737988055981</v>
      </c>
      <c r="W1726" s="40">
        <v>0.84275193492691147</v>
      </c>
    </row>
    <row r="1727" spans="1:23" ht="19">
      <c r="A1727" s="85">
        <v>725</v>
      </c>
      <c r="B1727" s="118">
        <v>0.36130533585834534</v>
      </c>
      <c r="C1727" s="118">
        <v>0.82479638956945034</v>
      </c>
      <c r="D1727" s="118">
        <v>0.13538215292542821</v>
      </c>
      <c r="E1727" s="118">
        <v>0.38534420439189621</v>
      </c>
      <c r="F1727" s="118">
        <v>0.87074893807147613</v>
      </c>
      <c r="G1727" s="118">
        <v>0.60462059084206055</v>
      </c>
      <c r="H1727" s="118">
        <v>0.66740114442903042</v>
      </c>
      <c r="I1727" s="118">
        <v>0.8364729476124062</v>
      </c>
      <c r="J1727" s="118">
        <v>0.6764129850064573</v>
      </c>
      <c r="K1727" s="48">
        <v>0.33878595250586385</v>
      </c>
      <c r="M1727" s="41">
        <v>725</v>
      </c>
      <c r="N1727" s="118" cm="1">
        <f t="array" ref="N1727:W1727">(TRANSPOSE(MMULT(幕後結果!$AB$37:$AK$46, TRANSPOSE(N726:W726))))</f>
        <v>-0.70478645844745336</v>
      </c>
      <c r="O1727" s="118">
        <v>0.32255506966686676</v>
      </c>
      <c r="P1727" s="118">
        <v>0.43729712707574758</v>
      </c>
      <c r="Q1727" s="118">
        <v>-0.151889421896445</v>
      </c>
      <c r="R1727" s="118">
        <v>6.7377358406662036E-2</v>
      </c>
      <c r="S1727" s="118">
        <v>-0.37459209527976789</v>
      </c>
      <c r="T1727" s="118">
        <v>0.87580845249320904</v>
      </c>
      <c r="U1727" s="118">
        <v>0.89642102982582805</v>
      </c>
      <c r="V1727" s="118">
        <v>0.24021510763025819</v>
      </c>
      <c r="W1727" s="40">
        <v>1.1075112135149952</v>
      </c>
    </row>
    <row r="1728" spans="1:23" ht="19">
      <c r="A1728" s="85">
        <v>726</v>
      </c>
      <c r="B1728" s="118">
        <v>0.88869950837938272</v>
      </c>
      <c r="C1728" s="118">
        <v>0.59560186588154806</v>
      </c>
      <c r="D1728" s="118">
        <v>0.92514439896918388</v>
      </c>
      <c r="E1728" s="118">
        <v>0.75908829803832401</v>
      </c>
      <c r="F1728" s="118">
        <v>0.87822325877534535</v>
      </c>
      <c r="G1728" s="118">
        <v>0.56093829910377169</v>
      </c>
      <c r="H1728" s="118">
        <v>0.93167802791967658</v>
      </c>
      <c r="I1728" s="118">
        <v>0.81540746243423867</v>
      </c>
      <c r="J1728" s="118">
        <v>0.45864694050878962</v>
      </c>
      <c r="K1728" s="48">
        <v>0.88314964445964383</v>
      </c>
      <c r="M1728" s="41">
        <v>726</v>
      </c>
      <c r="N1728" s="118" cm="1">
        <f t="array" ref="N1728:W1728">(TRANSPOSE(MMULT(幕後結果!$AB$37:$AK$46, TRANSPOSE(N727:W727))))</f>
        <v>2.2093415506026304</v>
      </c>
      <c r="O1728" s="118">
        <v>-0.30777832598152466</v>
      </c>
      <c r="P1728" s="118">
        <v>0.32527265867830185</v>
      </c>
      <c r="Q1728" s="118">
        <v>-1.2418262104482936</v>
      </c>
      <c r="R1728" s="118">
        <v>-1.450270006762918</v>
      </c>
      <c r="S1728" s="118">
        <v>-0.10218389713422449</v>
      </c>
      <c r="T1728" s="118">
        <v>1.5292476628254035</v>
      </c>
      <c r="U1728" s="118">
        <v>0.47524230301608528</v>
      </c>
      <c r="V1728" s="118">
        <v>-1.4259518661885242</v>
      </c>
      <c r="W1728" s="40">
        <v>-0.15727069092827339</v>
      </c>
    </row>
    <row r="1729" spans="1:23" ht="19">
      <c r="A1729" s="85">
        <v>727</v>
      </c>
      <c r="B1729" s="118">
        <v>0.58795845776933575</v>
      </c>
      <c r="C1729" s="118">
        <v>0.20408090886442465</v>
      </c>
      <c r="D1729" s="118">
        <v>0.37646163584951986</v>
      </c>
      <c r="E1729" s="118">
        <v>0.3888854058338862</v>
      </c>
      <c r="F1729" s="118">
        <v>0.48313366582561401</v>
      </c>
      <c r="G1729" s="118">
        <v>0.70782268742684962</v>
      </c>
      <c r="H1729" s="118">
        <v>0.19087819768680081</v>
      </c>
      <c r="I1729" s="118">
        <v>0.41163625104023538</v>
      </c>
      <c r="J1729" s="118">
        <v>7.6286894531467642E-2</v>
      </c>
      <c r="K1729" s="48">
        <v>0.73182287271559265</v>
      </c>
      <c r="M1729" s="41">
        <v>727</v>
      </c>
      <c r="N1729" s="118" cm="1">
        <f t="array" ref="N1729:W1729">(TRANSPOSE(MMULT(幕後結果!$AB$37:$AK$46, TRANSPOSE(N728:W728))))</f>
        <v>-0.35076232261989598</v>
      </c>
      <c r="O1729" s="118">
        <v>1.1434549189202847</v>
      </c>
      <c r="P1729" s="118">
        <v>-3.0190984005374448E-2</v>
      </c>
      <c r="Q1729" s="118">
        <v>1.2637233061284601</v>
      </c>
      <c r="R1729" s="118">
        <v>-1.403677381742332</v>
      </c>
      <c r="S1729" s="118">
        <v>0.81479303403393399</v>
      </c>
      <c r="T1729" s="118">
        <v>-1.0303869686014844</v>
      </c>
      <c r="U1729" s="118">
        <v>-0.83912469523469135</v>
      </c>
      <c r="V1729" s="118">
        <v>1.2330624782261161</v>
      </c>
      <c r="W1729" s="40">
        <v>-1.1698165711515247</v>
      </c>
    </row>
    <row r="1730" spans="1:23" ht="19">
      <c r="A1730" s="85">
        <v>728</v>
      </c>
      <c r="B1730" s="118">
        <v>0.60645467211844295</v>
      </c>
      <c r="C1730" s="118">
        <v>0.64152153831913727</v>
      </c>
      <c r="D1730" s="118">
        <v>0.7541178100369621</v>
      </c>
      <c r="E1730" s="118">
        <v>4.7268118351997401E-3</v>
      </c>
      <c r="F1730" s="118">
        <v>0.99494053090547707</v>
      </c>
      <c r="G1730" s="118">
        <v>0.70661736428911515</v>
      </c>
      <c r="H1730" s="118">
        <v>0.29030008443321087</v>
      </c>
      <c r="I1730" s="118">
        <v>0.27824037017007375</v>
      </c>
      <c r="J1730" s="118">
        <v>0.18300757895104813</v>
      </c>
      <c r="K1730" s="48">
        <v>0.55052856380882287</v>
      </c>
      <c r="M1730" s="41">
        <v>728</v>
      </c>
      <c r="N1730" s="118" cm="1">
        <f t="array" ref="N1730:W1730">(TRANSPOSE(MMULT(幕後結果!$AB$37:$AK$46, TRANSPOSE(N729:W729))))</f>
        <v>0.26412149591441708</v>
      </c>
      <c r="O1730" s="118">
        <v>0.60992515012976989</v>
      </c>
      <c r="P1730" s="118">
        <v>0.83850605876698825</v>
      </c>
      <c r="Q1730" s="118">
        <v>2.2835975295593132</v>
      </c>
      <c r="R1730" s="118">
        <v>0.94216344778444627</v>
      </c>
      <c r="S1730" s="118">
        <v>1.4742746090429872</v>
      </c>
      <c r="T1730" s="118">
        <v>-0.14394257125794144</v>
      </c>
      <c r="U1730" s="118">
        <v>-6.5977923137620006E-2</v>
      </c>
      <c r="V1730" s="118">
        <v>-6.9960105278819185E-2</v>
      </c>
      <c r="W1730" s="40">
        <v>1.2388832070943836</v>
      </c>
    </row>
    <row r="1731" spans="1:23" ht="19">
      <c r="A1731" s="85">
        <v>729</v>
      </c>
      <c r="B1731" s="118">
        <v>0.93482174589750233</v>
      </c>
      <c r="C1731" s="118">
        <v>0.48705558232292923</v>
      </c>
      <c r="D1731" s="118">
        <v>0.59187176690673038</v>
      </c>
      <c r="E1731" s="118">
        <v>0.60148822870425644</v>
      </c>
      <c r="F1731" s="118">
        <v>0.52601637295501247</v>
      </c>
      <c r="G1731" s="118">
        <v>0.19670658587670675</v>
      </c>
      <c r="H1731" s="118">
        <v>0.76206011865615153</v>
      </c>
      <c r="I1731" s="118">
        <v>0.3694699567863895</v>
      </c>
      <c r="J1731" s="118">
        <v>0.5213386771344346</v>
      </c>
      <c r="K1731" s="48">
        <v>0.92700541522946267</v>
      </c>
      <c r="M1731" s="41">
        <v>729</v>
      </c>
      <c r="N1731" s="118" cm="1">
        <f t="array" ref="N1731:W1731">(TRANSPOSE(MMULT(幕後結果!$AB$37:$AK$46, TRANSPOSE(N730:W730))))</f>
        <v>-0.39620814719388603</v>
      </c>
      <c r="O1731" s="118">
        <v>-0.95473754027526669</v>
      </c>
      <c r="P1731" s="118">
        <v>0.41498159744728957</v>
      </c>
      <c r="Q1731" s="118">
        <v>0.64043640670288426</v>
      </c>
      <c r="R1731" s="118">
        <v>-6.15811835348061E-3</v>
      </c>
      <c r="S1731" s="118">
        <v>-0.81309154779900639</v>
      </c>
      <c r="T1731" s="118">
        <v>-0.32350073221127695</v>
      </c>
      <c r="U1731" s="118">
        <v>-0.34008939837407171</v>
      </c>
      <c r="V1731" s="118">
        <v>0.32941188476598765</v>
      </c>
      <c r="W1731" s="40">
        <v>-1.7972141838358671</v>
      </c>
    </row>
    <row r="1732" spans="1:23" ht="19">
      <c r="A1732" s="85">
        <v>730</v>
      </c>
      <c r="B1732" s="118">
        <v>0.46421639791105807</v>
      </c>
      <c r="C1732" s="118">
        <v>5.4015020362964572E-2</v>
      </c>
      <c r="D1732" s="118">
        <v>0.75039559094778086</v>
      </c>
      <c r="E1732" s="118">
        <v>0.41834274090165691</v>
      </c>
      <c r="F1732" s="118">
        <v>0.43379904285513815</v>
      </c>
      <c r="G1732" s="118">
        <v>0.53974508943151522</v>
      </c>
      <c r="H1732" s="118">
        <v>0.37483427252045209</v>
      </c>
      <c r="I1732" s="118">
        <v>0.95309456704595719</v>
      </c>
      <c r="J1732" s="118">
        <v>0.20999802105435705</v>
      </c>
      <c r="K1732" s="48">
        <v>0.4059773463404559</v>
      </c>
      <c r="M1732" s="41">
        <v>730</v>
      </c>
      <c r="N1732" s="118" cm="1">
        <f t="array" ref="N1732:W1732">(TRANSPOSE(MMULT(幕後結果!$AB$37:$AK$46, TRANSPOSE(N731:W731))))</f>
        <v>-1.5376839907355508</v>
      </c>
      <c r="O1732" s="118">
        <v>0.9466825218603413</v>
      </c>
      <c r="P1732" s="118">
        <v>5.8301097589658568E-2</v>
      </c>
      <c r="Q1732" s="118">
        <v>1.5159484855079297</v>
      </c>
      <c r="R1732" s="118">
        <v>1.3363854006359654</v>
      </c>
      <c r="S1732" s="118">
        <v>0.55150834451922792</v>
      </c>
      <c r="T1732" s="118">
        <v>-0.63049517630604257</v>
      </c>
      <c r="U1732" s="118">
        <v>1.4829105065843058</v>
      </c>
      <c r="V1732" s="118">
        <v>1.7792085420399379</v>
      </c>
      <c r="W1732" s="40">
        <v>0.80189229942591111</v>
      </c>
    </row>
    <row r="1733" spans="1:23" ht="19">
      <c r="A1733" s="85">
        <v>731</v>
      </c>
      <c r="B1733" s="118">
        <v>0.17289787356142794</v>
      </c>
      <c r="C1733" s="118">
        <v>0.83632623189851052</v>
      </c>
      <c r="D1733" s="118">
        <v>6.7383515694952933E-2</v>
      </c>
      <c r="E1733" s="118">
        <v>0.36852352605999772</v>
      </c>
      <c r="F1733" s="118">
        <v>0.41156099679465874</v>
      </c>
      <c r="G1733" s="118">
        <v>0.13986369198847259</v>
      </c>
      <c r="H1733" s="118">
        <v>0.60366074717325779</v>
      </c>
      <c r="I1733" s="118">
        <v>0.93888364451143058</v>
      </c>
      <c r="J1733" s="118">
        <v>0.97896582983687153</v>
      </c>
      <c r="K1733" s="48">
        <v>0.75873256417066548</v>
      </c>
      <c r="M1733" s="41">
        <v>731</v>
      </c>
      <c r="N1733" s="118" cm="1">
        <f t="array" ref="N1733:W1733">(TRANSPOSE(MMULT(幕後結果!$AB$37:$AK$46, TRANSPOSE(N732:W732))))</f>
        <v>0.38028182164369584</v>
      </c>
      <c r="O1733" s="118">
        <v>0.60861629540920503</v>
      </c>
      <c r="P1733" s="118">
        <v>-0.67317977563759057</v>
      </c>
      <c r="Q1733" s="118">
        <v>-0.72779010299883318</v>
      </c>
      <c r="R1733" s="118">
        <v>-0.57450870593688863</v>
      </c>
      <c r="S1733" s="118">
        <v>0.6952820718281123</v>
      </c>
      <c r="T1733" s="118">
        <v>-0.62577684368533726</v>
      </c>
      <c r="U1733" s="118">
        <v>-0.19374093635176715</v>
      </c>
      <c r="V1733" s="118">
        <v>-1.1409857433603143</v>
      </c>
      <c r="W1733" s="40">
        <v>-0.34574002131907056</v>
      </c>
    </row>
    <row r="1734" spans="1:23" ht="19">
      <c r="A1734" s="85">
        <v>732</v>
      </c>
      <c r="B1734" s="118">
        <v>0.68008702822025735</v>
      </c>
      <c r="C1734" s="118">
        <v>0.42649749251202707</v>
      </c>
      <c r="D1734" s="118">
        <v>0.23135027647500173</v>
      </c>
      <c r="E1734" s="118">
        <v>0.58215142836840816</v>
      </c>
      <c r="F1734" s="118">
        <v>0.3053505062954629</v>
      </c>
      <c r="G1734" s="118">
        <v>0.94959619638199211</v>
      </c>
      <c r="H1734" s="118">
        <v>1.3065214994750551E-2</v>
      </c>
      <c r="I1734" s="118">
        <v>0.45058142228260967</v>
      </c>
      <c r="J1734" s="118">
        <v>0.55464801518213647</v>
      </c>
      <c r="K1734" s="48">
        <v>0.13947372432071092</v>
      </c>
      <c r="M1734" s="41">
        <v>732</v>
      </c>
      <c r="N1734" s="118" cm="1">
        <f t="array" ref="N1734:W1734">(TRANSPOSE(MMULT(幕後結果!$AB$37:$AK$46, TRANSPOSE(N733:W733))))</f>
        <v>-3.1442417020011861E-2</v>
      </c>
      <c r="O1734" s="118">
        <v>1.7096153595602215</v>
      </c>
      <c r="P1734" s="118">
        <v>0.18391059615734054</v>
      </c>
      <c r="Q1734" s="118">
        <v>1.51315656639545</v>
      </c>
      <c r="R1734" s="118">
        <v>0.71296370109421781</v>
      </c>
      <c r="S1734" s="118">
        <v>2.0025250918480912</v>
      </c>
      <c r="T1734" s="118">
        <v>-1.0093215465137482</v>
      </c>
      <c r="U1734" s="118">
        <v>-0.41344388813998229</v>
      </c>
      <c r="V1734" s="118">
        <v>0.36450807612806052</v>
      </c>
      <c r="W1734" s="40">
        <v>0.286699537420946</v>
      </c>
    </row>
    <row r="1735" spans="1:23" ht="19">
      <c r="A1735" s="85">
        <v>733</v>
      </c>
      <c r="B1735" s="118">
        <v>0.53147701317967599</v>
      </c>
      <c r="C1735" s="118">
        <v>0.43384267928575371</v>
      </c>
      <c r="D1735" s="118">
        <v>0.2344898930574939</v>
      </c>
      <c r="E1735" s="118">
        <v>0.53974471186377349</v>
      </c>
      <c r="F1735" s="118">
        <v>1.6692902567855272E-2</v>
      </c>
      <c r="G1735" s="118">
        <v>0.97125166606237712</v>
      </c>
      <c r="H1735" s="118">
        <v>0.33631447575527851</v>
      </c>
      <c r="I1735" s="118">
        <v>0.52008336250950404</v>
      </c>
      <c r="J1735" s="118">
        <v>0.29846256947267302</v>
      </c>
      <c r="K1735" s="48">
        <v>0.75650402376563664</v>
      </c>
      <c r="M1735" s="41">
        <v>733</v>
      </c>
      <c r="N1735" s="118" cm="1">
        <f t="array" ref="N1735:W1735">(TRANSPOSE(MMULT(幕後結果!$AB$37:$AK$46, TRANSPOSE(N734:W734))))</f>
        <v>4.5070253049457047E-2</v>
      </c>
      <c r="O1735" s="118">
        <v>-0.8849818166131892</v>
      </c>
      <c r="P1735" s="118">
        <v>-1.7926145340094894</v>
      </c>
      <c r="Q1735" s="118">
        <v>-0.86399988028791741</v>
      </c>
      <c r="R1735" s="118">
        <v>-0.74277759734010607</v>
      </c>
      <c r="S1735" s="118">
        <v>-0.23382378628684308</v>
      </c>
      <c r="T1735" s="118">
        <v>1.2030429343675491</v>
      </c>
      <c r="U1735" s="118">
        <v>-0.55888390638401386</v>
      </c>
      <c r="V1735" s="118">
        <v>0.86728889707503765</v>
      </c>
      <c r="W1735" s="40">
        <v>1.2530618117275309</v>
      </c>
    </row>
    <row r="1736" spans="1:23" ht="19">
      <c r="A1736" s="85">
        <v>734</v>
      </c>
      <c r="B1736" s="118">
        <v>0.21570588111212885</v>
      </c>
      <c r="C1736" s="118">
        <v>0.98020168085571102</v>
      </c>
      <c r="D1736" s="118">
        <v>0.47933352629530401</v>
      </c>
      <c r="E1736" s="118">
        <v>0.44445837910838759</v>
      </c>
      <c r="F1736" s="118">
        <v>0.48969954272284211</v>
      </c>
      <c r="G1736" s="118">
        <v>0.3298402361817907</v>
      </c>
      <c r="H1736" s="118">
        <v>0.50662143154845762</v>
      </c>
      <c r="I1736" s="118">
        <v>0.24659346849136199</v>
      </c>
      <c r="J1736" s="118">
        <v>0.33690242201743636</v>
      </c>
      <c r="K1736" s="48">
        <v>0.98542857025526698</v>
      </c>
      <c r="M1736" s="41">
        <v>734</v>
      </c>
      <c r="N1736" s="118" cm="1">
        <f t="array" ref="N1736:W1736">(TRANSPOSE(MMULT(幕後結果!$AB$37:$AK$46, TRANSPOSE(N735:W735))))</f>
        <v>0.98204762685735181</v>
      </c>
      <c r="O1736" s="118">
        <v>-1.6299783794240494</v>
      </c>
      <c r="P1736" s="118">
        <v>-1.1010300133082325</v>
      </c>
      <c r="Q1736" s="118">
        <v>-1.3498355140463669</v>
      </c>
      <c r="R1736" s="118">
        <v>-2.1916487759303855</v>
      </c>
      <c r="S1736" s="118">
        <v>-1.7880292395905477</v>
      </c>
      <c r="T1736" s="118">
        <v>0.91123560797169634</v>
      </c>
      <c r="U1736" s="118">
        <v>-2.9694832849119196E-2</v>
      </c>
      <c r="V1736" s="118">
        <v>-1.3635220783027742</v>
      </c>
      <c r="W1736" s="40">
        <v>-0.77432532958113942</v>
      </c>
    </row>
    <row r="1737" spans="1:23" ht="19">
      <c r="A1737" s="85">
        <v>735</v>
      </c>
      <c r="B1737" s="118">
        <v>0.86452479280734029</v>
      </c>
      <c r="C1737" s="118">
        <v>0.80831936927829107</v>
      </c>
      <c r="D1737" s="118">
        <v>0.90586189979666032</v>
      </c>
      <c r="E1737" s="118">
        <v>0.87877696747215484</v>
      </c>
      <c r="F1737" s="118">
        <v>0.51161177402555924</v>
      </c>
      <c r="G1737" s="118">
        <v>0.92302131007441979</v>
      </c>
      <c r="H1737" s="118">
        <v>0.37807792714361765</v>
      </c>
      <c r="I1737" s="118">
        <v>0.13559699320968721</v>
      </c>
      <c r="J1737" s="118">
        <v>0.61917954361421002</v>
      </c>
      <c r="K1737" s="48">
        <v>0.61485250770496758</v>
      </c>
      <c r="M1737" s="41">
        <v>735</v>
      </c>
      <c r="N1737" s="118" cm="1">
        <f t="array" ref="N1737:W1737">(TRANSPOSE(MMULT(幕後結果!$AB$37:$AK$46, TRANSPOSE(N736:W736))))</f>
        <v>-0.44388071929095718</v>
      </c>
      <c r="O1737" s="118">
        <v>-0.51042136037648744</v>
      </c>
      <c r="P1737" s="118">
        <v>-0.83711401154949039</v>
      </c>
      <c r="Q1737" s="118">
        <v>1.2907823764996129</v>
      </c>
      <c r="R1737" s="118">
        <v>1.4247326166454048</v>
      </c>
      <c r="S1737" s="118">
        <v>1.98578907955415</v>
      </c>
      <c r="T1737" s="118">
        <v>2.2853336054222517E-2</v>
      </c>
      <c r="U1737" s="118">
        <v>1.3112020488631801</v>
      </c>
      <c r="V1737" s="118">
        <v>0.19653337810315022</v>
      </c>
      <c r="W1737" s="40">
        <v>0.95426308667313553</v>
      </c>
    </row>
    <row r="1738" spans="1:23" ht="19">
      <c r="A1738" s="85">
        <v>736</v>
      </c>
      <c r="B1738" s="118">
        <v>0.27782556803221792</v>
      </c>
      <c r="C1738" s="118">
        <v>0.38697708148580601</v>
      </c>
      <c r="D1738" s="118">
        <v>0.65660914985614349</v>
      </c>
      <c r="E1738" s="118">
        <v>0.95641105806815618</v>
      </c>
      <c r="F1738" s="118">
        <v>0.59816953873190104</v>
      </c>
      <c r="G1738" s="118">
        <v>0.83626706948071106</v>
      </c>
      <c r="H1738" s="118">
        <v>0.58772427880164546</v>
      </c>
      <c r="I1738" s="118">
        <v>0.99649002987738777</v>
      </c>
      <c r="J1738" s="118">
        <v>0.48803662051737562</v>
      </c>
      <c r="K1738" s="48">
        <v>0.79852986753587563</v>
      </c>
      <c r="M1738" s="41">
        <v>736</v>
      </c>
      <c r="N1738" s="118" cm="1">
        <f t="array" ref="N1738:W1738">(TRANSPOSE(MMULT(幕後結果!$AB$37:$AK$46, TRANSPOSE(N737:W737))))</f>
        <v>-0.66640400550928103</v>
      </c>
      <c r="O1738" s="118">
        <v>-2.1182142704182159</v>
      </c>
      <c r="P1738" s="118">
        <v>-1.1967347837935574</v>
      </c>
      <c r="Q1738" s="118">
        <v>-2.1042789651521527</v>
      </c>
      <c r="R1738" s="118">
        <v>-0.82065298974631107</v>
      </c>
      <c r="S1738" s="118">
        <v>-0.30139976898464749</v>
      </c>
      <c r="T1738" s="118">
        <v>0.53554869994209686</v>
      </c>
      <c r="U1738" s="118">
        <v>0.21491002270858059</v>
      </c>
      <c r="V1738" s="118">
        <v>-1.1816789264160135</v>
      </c>
      <c r="W1738" s="40">
        <v>0.35438946845560071</v>
      </c>
    </row>
    <row r="1739" spans="1:23" ht="19">
      <c r="A1739" s="85">
        <v>737</v>
      </c>
      <c r="B1739" s="118">
        <v>0.73916782283467741</v>
      </c>
      <c r="C1739" s="118">
        <v>0.3619187168531246</v>
      </c>
      <c r="D1739" s="118">
        <v>4.6989332107594928E-2</v>
      </c>
      <c r="E1739" s="118">
        <v>0.84982439072836113</v>
      </c>
      <c r="F1739" s="118">
        <v>0.48163906906080878</v>
      </c>
      <c r="G1739" s="118">
        <v>0.66793496289362819</v>
      </c>
      <c r="H1739" s="118">
        <v>0.36795355297367904</v>
      </c>
      <c r="I1739" s="118">
        <v>0.92939859683960635</v>
      </c>
      <c r="J1739" s="118">
        <v>0.19573334442205681</v>
      </c>
      <c r="K1739" s="48">
        <v>0.53971607231721985</v>
      </c>
      <c r="M1739" s="41">
        <v>737</v>
      </c>
      <c r="N1739" s="118" cm="1">
        <f t="array" ref="N1739:W1739">(TRANSPOSE(MMULT(幕後結果!$AB$37:$AK$46, TRANSPOSE(N738:W738))))</f>
        <v>-7.5830216229279988E-3</v>
      </c>
      <c r="O1739" s="118">
        <v>1.986077882390529</v>
      </c>
      <c r="P1739" s="118">
        <v>-0.371871032973982</v>
      </c>
      <c r="Q1739" s="118">
        <v>1.4750395643567367</v>
      </c>
      <c r="R1739" s="118">
        <v>1.1951427503097922</v>
      </c>
      <c r="S1739" s="118">
        <v>2.6757580820638545</v>
      </c>
      <c r="T1739" s="118">
        <v>1.3241015591842684</v>
      </c>
      <c r="U1739" s="118">
        <v>0.74199288321131129</v>
      </c>
      <c r="V1739" s="118">
        <v>2.5394915837713521</v>
      </c>
      <c r="W1739" s="40">
        <v>2.7135603001467539</v>
      </c>
    </row>
    <row r="1740" spans="1:23" ht="19">
      <c r="A1740" s="85">
        <v>738</v>
      </c>
      <c r="B1740" s="118">
        <v>0.69798899968726635</v>
      </c>
      <c r="C1740" s="118">
        <v>0.36424138517199589</v>
      </c>
      <c r="D1740" s="118">
        <v>0.96028698079660613</v>
      </c>
      <c r="E1740" s="118">
        <v>0.75673112305128121</v>
      </c>
      <c r="F1740" s="118">
        <v>2.7663801346560213E-3</v>
      </c>
      <c r="G1740" s="118">
        <v>0.72416297346721525</v>
      </c>
      <c r="H1740" s="118">
        <v>0.40693539233905129</v>
      </c>
      <c r="I1740" s="118">
        <v>0.68752898614211233</v>
      </c>
      <c r="J1740" s="118">
        <v>0.25191406117148496</v>
      </c>
      <c r="K1740" s="48">
        <v>0.93061676839247154</v>
      </c>
      <c r="M1740" s="41">
        <v>738</v>
      </c>
      <c r="N1740" s="118" cm="1">
        <f t="array" ref="N1740:W1740">(TRANSPOSE(MMULT(幕後結果!$AB$37:$AK$46, TRANSPOSE(N739:W739))))</f>
        <v>1.654904217893262</v>
      </c>
      <c r="O1740" s="118">
        <v>0.71427866190651157</v>
      </c>
      <c r="P1740" s="118">
        <v>1.094583889589583</v>
      </c>
      <c r="Q1740" s="118">
        <v>1.5113603077828035</v>
      </c>
      <c r="R1740" s="118">
        <v>1.0330515934395701</v>
      </c>
      <c r="S1740" s="118">
        <v>1.8005451627253335</v>
      </c>
      <c r="T1740" s="118">
        <v>3.3183116483880108</v>
      </c>
      <c r="U1740" s="118">
        <v>2.0883534235359607</v>
      </c>
      <c r="V1740" s="118">
        <v>1.5051428606546153</v>
      </c>
      <c r="W1740" s="40">
        <v>1.9632629471249541</v>
      </c>
    </row>
    <row r="1741" spans="1:23" ht="19">
      <c r="A1741" s="85">
        <v>739</v>
      </c>
      <c r="B1741" s="118">
        <v>0.33521167239439675</v>
      </c>
      <c r="C1741" s="118">
        <v>0.54939602769825435</v>
      </c>
      <c r="D1741" s="118">
        <v>0.82636007700331504</v>
      </c>
      <c r="E1741" s="118">
        <v>0.4476443477669505</v>
      </c>
      <c r="F1741" s="118">
        <v>0.21977759187176393</v>
      </c>
      <c r="G1741" s="118">
        <v>0.37244515770627218</v>
      </c>
      <c r="H1741" s="118">
        <v>5.8185641534672206E-2</v>
      </c>
      <c r="I1741" s="118">
        <v>0.49074084622549341</v>
      </c>
      <c r="J1741" s="118">
        <v>0.34511219715201236</v>
      </c>
      <c r="K1741" s="48">
        <v>0.96012042188085767</v>
      </c>
      <c r="M1741" s="41">
        <v>739</v>
      </c>
      <c r="N1741" s="118" cm="1">
        <f t="array" ref="N1741:W1741">(TRANSPOSE(MMULT(幕後結果!$AB$37:$AK$46, TRANSPOSE(N740:W740))))</f>
        <v>0.29896328524338872</v>
      </c>
      <c r="O1741" s="118">
        <v>-0.85392852883629522</v>
      </c>
      <c r="P1741" s="118">
        <v>-0.27981960335659217</v>
      </c>
      <c r="Q1741" s="118">
        <v>7.6256002590562644E-2</v>
      </c>
      <c r="R1741" s="118">
        <v>-0.69193973284592514</v>
      </c>
      <c r="S1741" s="118">
        <v>-0.41263536623685892</v>
      </c>
      <c r="T1741" s="118">
        <v>-1.9315087766637979</v>
      </c>
      <c r="U1741" s="118">
        <v>-0.16500688384544426</v>
      </c>
      <c r="V1741" s="118">
        <v>-0.26418609362225143</v>
      </c>
      <c r="W1741" s="40">
        <v>0.28003563831979256</v>
      </c>
    </row>
    <row r="1742" spans="1:23" ht="19">
      <c r="A1742" s="85">
        <v>740</v>
      </c>
      <c r="B1742" s="118">
        <v>0.37980078895590474</v>
      </c>
      <c r="C1742" s="118">
        <v>0.5497068227172679</v>
      </c>
      <c r="D1742" s="118">
        <v>0.14039510931191646</v>
      </c>
      <c r="E1742" s="118">
        <v>0.54618907405937889</v>
      </c>
      <c r="F1742" s="118">
        <v>0.54987730240076971</v>
      </c>
      <c r="G1742" s="118">
        <v>0.62588312650934808</v>
      </c>
      <c r="H1742" s="118">
        <v>0.84927766450358422</v>
      </c>
      <c r="I1742" s="118">
        <v>0.27229575530841599</v>
      </c>
      <c r="J1742" s="118">
        <v>4.5623697062957547E-3</v>
      </c>
      <c r="K1742" s="48">
        <v>0.9162300708999056</v>
      </c>
      <c r="M1742" s="41">
        <v>740</v>
      </c>
      <c r="N1742" s="118" cm="1">
        <f t="array" ref="N1742:W1742">(TRANSPOSE(MMULT(幕後結果!$AB$37:$AK$46, TRANSPOSE(N741:W741))))</f>
        <v>0.27553106973695601</v>
      </c>
      <c r="O1742" s="118">
        <v>-0.84839455781567163</v>
      </c>
      <c r="P1742" s="118">
        <v>-0.97227748046243678</v>
      </c>
      <c r="Q1742" s="118">
        <v>0.36495427406993519</v>
      </c>
      <c r="R1742" s="118">
        <v>-0.15473839874419645</v>
      </c>
      <c r="S1742" s="118">
        <v>0.375616368585797</v>
      </c>
      <c r="T1742" s="118">
        <v>-1.3684108922193587</v>
      </c>
      <c r="U1742" s="118">
        <v>1.0022239976497858</v>
      </c>
      <c r="V1742" s="118">
        <v>-7.8814538018828706E-2</v>
      </c>
      <c r="W1742" s="40">
        <v>0.6390752053356018</v>
      </c>
    </row>
    <row r="1743" spans="1:23" ht="19">
      <c r="A1743" s="85">
        <v>741</v>
      </c>
      <c r="B1743" s="118">
        <v>0.54204314119977148</v>
      </c>
      <c r="C1743" s="118">
        <v>9.4819852461314191E-3</v>
      </c>
      <c r="D1743" s="118">
        <v>0.7629975693815203</v>
      </c>
      <c r="E1743" s="118">
        <v>0.40767073376876661</v>
      </c>
      <c r="F1743" s="118">
        <v>0.34249207366739487</v>
      </c>
      <c r="G1743" s="118">
        <v>0.88205315334716827</v>
      </c>
      <c r="H1743" s="118">
        <v>0.81957084618876452</v>
      </c>
      <c r="I1743" s="118">
        <v>0.83116354733705955</v>
      </c>
      <c r="J1743" s="118">
        <v>0.93960270622973341</v>
      </c>
      <c r="K1743" s="48">
        <v>0.82717619731192848</v>
      </c>
      <c r="M1743" s="41">
        <v>741</v>
      </c>
      <c r="N1743" s="118" cm="1">
        <f t="array" ref="N1743:W1743">(TRANSPOSE(MMULT(幕後結果!$AB$37:$AK$46, TRANSPOSE(N742:W742))))</f>
        <v>-0.14075518880049268</v>
      </c>
      <c r="O1743" s="118">
        <v>0.27890151712460842</v>
      </c>
      <c r="P1743" s="118">
        <v>-0.44440891048720915</v>
      </c>
      <c r="Q1743" s="118">
        <v>-2.6947534431492182</v>
      </c>
      <c r="R1743" s="118">
        <v>-0.26623806912797127</v>
      </c>
      <c r="S1743" s="118">
        <v>-1.0733157444618482</v>
      </c>
      <c r="T1743" s="118">
        <v>-0.10774057422156061</v>
      </c>
      <c r="U1743" s="118">
        <v>-0.66110192449404281</v>
      </c>
      <c r="V1743" s="118">
        <v>-1.6285881825155291</v>
      </c>
      <c r="W1743" s="40">
        <v>-1.3946378282499898</v>
      </c>
    </row>
    <row r="1744" spans="1:23" ht="19">
      <c r="A1744" s="85">
        <v>742</v>
      </c>
      <c r="B1744" s="118">
        <v>9.0888435115133781E-2</v>
      </c>
      <c r="C1744" s="118">
        <v>0.22355264101955741</v>
      </c>
      <c r="D1744" s="118">
        <v>4.7140848570702554E-2</v>
      </c>
      <c r="E1744" s="118">
        <v>0.29860377833760321</v>
      </c>
      <c r="F1744" s="118">
        <v>0.419314792761317</v>
      </c>
      <c r="G1744" s="118">
        <v>0.65260133037176993</v>
      </c>
      <c r="H1744" s="118">
        <v>2.3428570707994423E-2</v>
      </c>
      <c r="I1744" s="118">
        <v>0.14830482514147825</v>
      </c>
      <c r="J1744" s="118">
        <v>0.60022361720034811</v>
      </c>
      <c r="K1744" s="48">
        <v>0.15983108796439982</v>
      </c>
      <c r="M1744" s="41">
        <v>742</v>
      </c>
      <c r="N1744" s="118" cm="1">
        <f t="array" ref="N1744:W1744">(TRANSPOSE(MMULT(幕後結果!$AB$37:$AK$46, TRANSPOSE(N743:W743))))</f>
        <v>-0.37324043577756472</v>
      </c>
      <c r="O1744" s="118">
        <v>-1.3954063044302436</v>
      </c>
      <c r="P1744" s="118">
        <v>-1.0259945868596789</v>
      </c>
      <c r="Q1744" s="118">
        <v>-0.48821418200329059</v>
      </c>
      <c r="R1744" s="118">
        <v>0.19901028430706946</v>
      </c>
      <c r="S1744" s="118">
        <v>-0.61589968357661518</v>
      </c>
      <c r="T1744" s="118">
        <v>0.90827287324885886</v>
      </c>
      <c r="U1744" s="118">
        <v>1.0757884468723817</v>
      </c>
      <c r="V1744" s="118">
        <v>0.29305909471803981</v>
      </c>
      <c r="W1744" s="40">
        <v>0.41452683265769702</v>
      </c>
    </row>
    <row r="1745" spans="1:23" ht="19">
      <c r="A1745" s="85">
        <v>743</v>
      </c>
      <c r="B1745" s="118">
        <v>0.23208188428253052</v>
      </c>
      <c r="C1745" s="118">
        <v>0.43565171370614375</v>
      </c>
      <c r="D1745" s="118">
        <v>0.92741037326866738</v>
      </c>
      <c r="E1745" s="118">
        <v>0.57220957103934844</v>
      </c>
      <c r="F1745" s="118">
        <v>5.2177154345654619E-2</v>
      </c>
      <c r="G1745" s="118">
        <v>0.72014004994338321</v>
      </c>
      <c r="H1745" s="118">
        <v>0.93531602600024488</v>
      </c>
      <c r="I1745" s="118">
        <v>0.16123501066726931</v>
      </c>
      <c r="J1745" s="118">
        <v>0.12081600729464759</v>
      </c>
      <c r="K1745" s="48">
        <v>0.28393297088932634</v>
      </c>
      <c r="M1745" s="41">
        <v>743</v>
      </c>
      <c r="N1745" s="118" cm="1">
        <f t="array" ref="N1745:W1745">(TRANSPOSE(MMULT(幕後結果!$AB$37:$AK$46, TRANSPOSE(N744:W744))))</f>
        <v>0.38447810901102825</v>
      </c>
      <c r="O1745" s="118">
        <v>0.8697800621209093</v>
      </c>
      <c r="P1745" s="118">
        <v>1.3582164502431606</v>
      </c>
      <c r="Q1745" s="118">
        <v>0.8378688058303756</v>
      </c>
      <c r="R1745" s="118">
        <v>0.2608866266355942</v>
      </c>
      <c r="S1745" s="118">
        <v>-0.48839873856916594</v>
      </c>
      <c r="T1745" s="118">
        <v>-0.64121813825128071</v>
      </c>
      <c r="U1745" s="118">
        <v>0.7544222254602323</v>
      </c>
      <c r="V1745" s="118">
        <v>0.90523922157112402</v>
      </c>
      <c r="W1745" s="40">
        <v>0.24077776696192388</v>
      </c>
    </row>
    <row r="1746" spans="1:23" ht="19">
      <c r="A1746" s="85">
        <v>744</v>
      </c>
      <c r="B1746" s="118">
        <v>0.80360100391237776</v>
      </c>
      <c r="C1746" s="118">
        <v>0.43561538393120225</v>
      </c>
      <c r="D1746" s="118">
        <v>6.9055852702519793E-3</v>
      </c>
      <c r="E1746" s="118">
        <v>0.81040783395214988</v>
      </c>
      <c r="F1746" s="118">
        <v>0.80801548211929775</v>
      </c>
      <c r="G1746" s="118">
        <v>0.98138112029567459</v>
      </c>
      <c r="H1746" s="118">
        <v>0.31198121252642452</v>
      </c>
      <c r="I1746" s="118">
        <v>0.36649591898990308</v>
      </c>
      <c r="J1746" s="118">
        <v>0.67086535948695447</v>
      </c>
      <c r="K1746" s="48">
        <v>0.91453140566143976</v>
      </c>
      <c r="M1746" s="41">
        <v>744</v>
      </c>
      <c r="N1746" s="118" cm="1">
        <f t="array" ref="N1746:W1746">(TRANSPOSE(MMULT(幕後結果!$AB$37:$AK$46, TRANSPOSE(N745:W745))))</f>
        <v>-5.4188581185200917E-2</v>
      </c>
      <c r="O1746" s="118">
        <v>1.2428893563733541</v>
      </c>
      <c r="P1746" s="118">
        <v>1.9386063936624089</v>
      </c>
      <c r="Q1746" s="118">
        <v>-0.91320588971176708</v>
      </c>
      <c r="R1746" s="118">
        <v>-1.0803224399909177</v>
      </c>
      <c r="S1746" s="118">
        <v>-0.98019702815561094</v>
      </c>
      <c r="T1746" s="118">
        <v>1.2481406385272382</v>
      </c>
      <c r="U1746" s="118">
        <v>-0.4570567350720488</v>
      </c>
      <c r="V1746" s="118">
        <v>-0.36298421746496989</v>
      </c>
      <c r="W1746" s="40">
        <v>-0.85836475796088829</v>
      </c>
    </row>
    <row r="1747" spans="1:23" ht="19">
      <c r="A1747" s="85">
        <v>745</v>
      </c>
      <c r="B1747" s="118">
        <v>0.82016094977069121</v>
      </c>
      <c r="C1747" s="118">
        <v>0.7978252646562678</v>
      </c>
      <c r="D1747" s="118">
        <v>0.56350793377780439</v>
      </c>
      <c r="E1747" s="118">
        <v>0.57144632458109279</v>
      </c>
      <c r="F1747" s="118">
        <v>0.94199976929969931</v>
      </c>
      <c r="G1747" s="118">
        <v>0.93176148149853644</v>
      </c>
      <c r="H1747" s="118">
        <v>0.43429522479600524</v>
      </c>
      <c r="I1747" s="118">
        <v>0.76171731501654705</v>
      </c>
      <c r="J1747" s="118">
        <v>0.22385057339453218</v>
      </c>
      <c r="K1747" s="48">
        <v>0.81605749391713411</v>
      </c>
      <c r="M1747" s="41">
        <v>745</v>
      </c>
      <c r="N1747" s="118" cm="1">
        <f t="array" ref="N1747:W1747">(TRANSPOSE(MMULT(幕後結果!$AB$37:$AK$46, TRANSPOSE(N746:W746))))</f>
        <v>0.48694953199655006</v>
      </c>
      <c r="O1747" s="118">
        <v>-0.21940170583832175</v>
      </c>
      <c r="P1747" s="118">
        <v>-1.3287763735055869</v>
      </c>
      <c r="Q1747" s="118">
        <v>-0.66235641838511539</v>
      </c>
      <c r="R1747" s="118">
        <v>1.1330214474113358</v>
      </c>
      <c r="S1747" s="118">
        <v>6.5367599116339409E-2</v>
      </c>
      <c r="T1747" s="118">
        <v>0.93412801400346201</v>
      </c>
      <c r="U1747" s="118">
        <v>0.32695432440967714</v>
      </c>
      <c r="V1747" s="118">
        <v>-0.45062983165613768</v>
      </c>
      <c r="W1747" s="40">
        <v>1.5770229398439368</v>
      </c>
    </row>
    <row r="1748" spans="1:23" ht="19">
      <c r="A1748" s="85">
        <v>746</v>
      </c>
      <c r="B1748" s="118">
        <v>6.8722267109824209E-2</v>
      </c>
      <c r="C1748" s="118">
        <v>0.1217014568191721</v>
      </c>
      <c r="D1748" s="118">
        <v>0.50385289903973551</v>
      </c>
      <c r="E1748" s="118">
        <v>0.82844017172717033</v>
      </c>
      <c r="F1748" s="118">
        <v>0.69691620206583682</v>
      </c>
      <c r="G1748" s="118">
        <v>0.76564705777588027</v>
      </c>
      <c r="H1748" s="118">
        <v>0.61454604919240152</v>
      </c>
      <c r="I1748" s="118">
        <v>0.50893786720048761</v>
      </c>
      <c r="J1748" s="118">
        <v>0.93834038333728609</v>
      </c>
      <c r="K1748" s="48">
        <v>0.43255706432347063</v>
      </c>
      <c r="M1748" s="41">
        <v>746</v>
      </c>
      <c r="N1748" s="118" cm="1">
        <f t="array" ref="N1748:W1748">(TRANSPOSE(MMULT(幕後結果!$AB$37:$AK$46, TRANSPOSE(N747:W747))))</f>
        <v>-1.2795769065356291</v>
      </c>
      <c r="O1748" s="118">
        <v>-1.476949342208556</v>
      </c>
      <c r="P1748" s="118">
        <v>3.1501641192831276E-2</v>
      </c>
      <c r="Q1748" s="118">
        <v>-0.32832734260548524</v>
      </c>
      <c r="R1748" s="118">
        <v>1.4460004460530964</v>
      </c>
      <c r="S1748" s="118">
        <v>1.1821520945066621</v>
      </c>
      <c r="T1748" s="118">
        <v>-1.144529637714006</v>
      </c>
      <c r="U1748" s="118">
        <v>0.17686734930247663</v>
      </c>
      <c r="V1748" s="118">
        <v>-1.9303214468015091</v>
      </c>
      <c r="W1748" s="40">
        <v>-0.14037239263232087</v>
      </c>
    </row>
    <row r="1749" spans="1:23" ht="19">
      <c r="A1749" s="85">
        <v>747</v>
      </c>
      <c r="B1749" s="118">
        <v>0.39162350395966916</v>
      </c>
      <c r="C1749" s="118">
        <v>0.11172663105003111</v>
      </c>
      <c r="D1749" s="118">
        <v>0.83286324822010394</v>
      </c>
      <c r="E1749" s="118">
        <v>0.94914403350754339</v>
      </c>
      <c r="F1749" s="118">
        <v>0.90404649559459038</v>
      </c>
      <c r="G1749" s="118">
        <v>0.85973320397619646</v>
      </c>
      <c r="H1749" s="118">
        <v>0.23146692555179493</v>
      </c>
      <c r="I1749" s="118">
        <v>0.46049400751133662</v>
      </c>
      <c r="J1749" s="118">
        <v>9.5761660413371752E-2</v>
      </c>
      <c r="K1749" s="48">
        <v>0.62713863870957232</v>
      </c>
      <c r="M1749" s="41">
        <v>747</v>
      </c>
      <c r="N1749" s="118" cm="1">
        <f t="array" ref="N1749:W1749">(TRANSPOSE(MMULT(幕後結果!$AB$37:$AK$46, TRANSPOSE(N748:W748))))</f>
        <v>0.43970456403205999</v>
      </c>
      <c r="O1749" s="118">
        <v>-0.28763709814835087</v>
      </c>
      <c r="P1749" s="118">
        <v>0.46505478252699745</v>
      </c>
      <c r="Q1749" s="118">
        <v>0.59865795491696217</v>
      </c>
      <c r="R1749" s="118">
        <v>0.54686112415521715</v>
      </c>
      <c r="S1749" s="118">
        <v>0.9427604478530166</v>
      </c>
      <c r="T1749" s="118">
        <v>1.2210796676125213</v>
      </c>
      <c r="U1749" s="118">
        <v>-1.5269262742866307</v>
      </c>
      <c r="V1749" s="118">
        <v>0.88732293614964597</v>
      </c>
      <c r="W1749" s="40">
        <v>-0.74136382178227855</v>
      </c>
    </row>
    <row r="1750" spans="1:23" ht="19">
      <c r="A1750" s="85">
        <v>748</v>
      </c>
      <c r="B1750" s="118">
        <v>0.76491725052496373</v>
      </c>
      <c r="C1750" s="118">
        <v>0.53485705908680425</v>
      </c>
      <c r="D1750" s="118">
        <v>0.94559812390284192</v>
      </c>
      <c r="E1750" s="118">
        <v>0.19156132193261066</v>
      </c>
      <c r="F1750" s="118">
        <v>0.8760066723178106</v>
      </c>
      <c r="G1750" s="118">
        <v>0.6255239619702202</v>
      </c>
      <c r="H1750" s="118">
        <v>0.81912468504132896</v>
      </c>
      <c r="I1750" s="118">
        <v>0.95307785042223792</v>
      </c>
      <c r="J1750" s="118">
        <v>0.52043382946023131</v>
      </c>
      <c r="K1750" s="48">
        <v>0.98127621786009156</v>
      </c>
      <c r="M1750" s="41">
        <v>748</v>
      </c>
      <c r="N1750" s="118" cm="1">
        <f t="array" ref="N1750:W1750">(TRANSPOSE(MMULT(幕後結果!$AB$37:$AK$46, TRANSPOSE(N749:W749))))</f>
        <v>0.15008380927220594</v>
      </c>
      <c r="O1750" s="118">
        <v>-0.51499769978101773</v>
      </c>
      <c r="P1750" s="118">
        <v>2.0784437427970639</v>
      </c>
      <c r="Q1750" s="118">
        <v>0.80738235727784846</v>
      </c>
      <c r="R1750" s="118">
        <v>-1.4085440406573337</v>
      </c>
      <c r="S1750" s="118">
        <v>-0.3897219083735014</v>
      </c>
      <c r="T1750" s="118">
        <v>0.35404816224927005</v>
      </c>
      <c r="U1750" s="118">
        <v>0.5847598638782493</v>
      </c>
      <c r="V1750" s="118">
        <v>-0.24658492617036365</v>
      </c>
      <c r="W1750" s="40">
        <v>-1.997110183826464</v>
      </c>
    </row>
    <row r="1751" spans="1:23" ht="19">
      <c r="A1751" s="85">
        <v>749</v>
      </c>
      <c r="B1751" s="118">
        <v>0.11482710510084537</v>
      </c>
      <c r="C1751" s="118">
        <v>0.51863856558256538</v>
      </c>
      <c r="D1751" s="118">
        <v>0.20293150621080991</v>
      </c>
      <c r="E1751" s="118">
        <v>0.96615361462484506</v>
      </c>
      <c r="F1751" s="118">
        <v>0.25226678039228956</v>
      </c>
      <c r="G1751" s="118">
        <v>0.24876620247200298</v>
      </c>
      <c r="H1751" s="118">
        <v>0.18211389724054716</v>
      </c>
      <c r="I1751" s="118">
        <v>0.28653005763576855</v>
      </c>
      <c r="J1751" s="118">
        <v>0.79380296030606035</v>
      </c>
      <c r="K1751" s="48">
        <v>0.42653508046781186</v>
      </c>
      <c r="M1751" s="41">
        <v>749</v>
      </c>
      <c r="N1751" s="118" cm="1">
        <f t="array" ref="N1751:W1751">(TRANSPOSE(MMULT(幕後結果!$AB$37:$AK$46, TRANSPOSE(N750:W750))))</f>
        <v>-1.1824158500535773</v>
      </c>
      <c r="O1751" s="118">
        <v>7.9347089981714414E-2</v>
      </c>
      <c r="P1751" s="118">
        <v>0.36597798140078353</v>
      </c>
      <c r="Q1751" s="118">
        <v>0.33810890236580671</v>
      </c>
      <c r="R1751" s="118">
        <v>-0.41273470043202964</v>
      </c>
      <c r="S1751" s="118">
        <v>0.30637906713059099</v>
      </c>
      <c r="T1751" s="118">
        <v>0.21164434881501565</v>
      </c>
      <c r="U1751" s="118">
        <v>0.20102110971331411</v>
      </c>
      <c r="V1751" s="118">
        <v>-0.47484102153169211</v>
      </c>
      <c r="W1751" s="40">
        <v>-0.70590655848148154</v>
      </c>
    </row>
    <row r="1752" spans="1:23" ht="19">
      <c r="A1752" s="85">
        <v>750</v>
      </c>
      <c r="B1752" s="118">
        <v>0.15407886163937223</v>
      </c>
      <c r="C1752" s="118">
        <v>0.15007123976821224</v>
      </c>
      <c r="D1752" s="118">
        <v>0.76310000779690368</v>
      </c>
      <c r="E1752" s="118">
        <v>7.9809748016023363E-2</v>
      </c>
      <c r="F1752" s="118">
        <v>0.48595332567926586</v>
      </c>
      <c r="G1752" s="118">
        <v>0.28260264658248269</v>
      </c>
      <c r="H1752" s="118">
        <v>0.29033677019234472</v>
      </c>
      <c r="I1752" s="118">
        <v>1.5711232931566954E-2</v>
      </c>
      <c r="J1752" s="118">
        <v>0.55837284343080862</v>
      </c>
      <c r="K1752" s="48">
        <v>0.79082619676370625</v>
      </c>
      <c r="M1752" s="41">
        <v>750</v>
      </c>
      <c r="N1752" s="118" cm="1">
        <f t="array" ref="N1752:W1752">(TRANSPOSE(MMULT(幕後結果!$AB$37:$AK$46, TRANSPOSE(N751:W751))))</f>
        <v>-0.44004669070985303</v>
      </c>
      <c r="O1752" s="118">
        <v>-0.53809088045332865</v>
      </c>
      <c r="P1752" s="118">
        <v>-0.56038367268757616</v>
      </c>
      <c r="Q1752" s="118">
        <v>0.49127445534134406</v>
      </c>
      <c r="R1752" s="118">
        <v>2.0929170306771407</v>
      </c>
      <c r="S1752" s="118">
        <v>2.3366113685147405E-2</v>
      </c>
      <c r="T1752" s="118">
        <v>-2.0782507716937433</v>
      </c>
      <c r="U1752" s="118">
        <v>-1.4577306065375841</v>
      </c>
      <c r="V1752" s="118">
        <v>-0.83624653331745424</v>
      </c>
      <c r="W1752" s="40">
        <v>-1.4576524593682654</v>
      </c>
    </row>
    <row r="1753" spans="1:23" ht="19">
      <c r="A1753" s="85">
        <v>751</v>
      </c>
      <c r="B1753" s="118">
        <v>0.1301001651929552</v>
      </c>
      <c r="C1753" s="118">
        <v>0.60740393340355103</v>
      </c>
      <c r="D1753" s="118">
        <v>0.47016025632922598</v>
      </c>
      <c r="E1753" s="118">
        <v>0.44594736028787674</v>
      </c>
      <c r="F1753" s="118">
        <v>0.12483718718088466</v>
      </c>
      <c r="G1753" s="118">
        <v>0.69573205655918002</v>
      </c>
      <c r="H1753" s="118">
        <v>0.90963149137435928</v>
      </c>
      <c r="I1753" s="118">
        <v>0.95473413387001593</v>
      </c>
      <c r="J1753" s="118">
        <v>0.50777876970497715</v>
      </c>
      <c r="K1753" s="48">
        <v>0.79222837458892692</v>
      </c>
      <c r="M1753" s="41">
        <v>751</v>
      </c>
      <c r="N1753" s="118" cm="1">
        <f t="array" ref="N1753:W1753">(TRANSPOSE(MMULT(幕後結果!$AB$37:$AK$46, TRANSPOSE(N752:W752))))</f>
        <v>1.1981973036473119</v>
      </c>
      <c r="O1753" s="118">
        <v>0.54737481276744748</v>
      </c>
      <c r="P1753" s="118">
        <v>1.1513812906218863</v>
      </c>
      <c r="Q1753" s="118">
        <v>1.353951475310994</v>
      </c>
      <c r="R1753" s="118">
        <v>0.19593772600898365</v>
      </c>
      <c r="S1753" s="118">
        <v>0.7432658435977576</v>
      </c>
      <c r="T1753" s="118">
        <v>1.1288416595121251</v>
      </c>
      <c r="U1753" s="118">
        <v>2.4787167515661301</v>
      </c>
      <c r="V1753" s="118">
        <v>0.74769236884856127</v>
      </c>
      <c r="W1753" s="40">
        <v>-1.1145714173220225</v>
      </c>
    </row>
    <row r="1754" spans="1:23" ht="19">
      <c r="A1754" s="85">
        <v>752</v>
      </c>
      <c r="B1754" s="118">
        <v>0.60669531797823573</v>
      </c>
      <c r="C1754" s="118">
        <v>0.3795316037403631</v>
      </c>
      <c r="D1754" s="118">
        <v>0.12486502115346121</v>
      </c>
      <c r="E1754" s="118">
        <v>0.65031028928622758</v>
      </c>
      <c r="F1754" s="118">
        <v>0.85290268311808859</v>
      </c>
      <c r="G1754" s="118">
        <v>0.41439464815055471</v>
      </c>
      <c r="H1754" s="118">
        <v>0.49926034204346714</v>
      </c>
      <c r="I1754" s="118">
        <v>0.71277963721700255</v>
      </c>
      <c r="J1754" s="118">
        <v>0.74050329899942113</v>
      </c>
      <c r="K1754" s="48">
        <v>0.49363004729716198</v>
      </c>
      <c r="M1754" s="41">
        <v>752</v>
      </c>
      <c r="N1754" s="118" cm="1">
        <f t="array" ref="N1754:W1754">(TRANSPOSE(MMULT(幕後結果!$AB$37:$AK$46, TRANSPOSE(N753:W753))))</f>
        <v>0.94784890673952371</v>
      </c>
      <c r="O1754" s="118">
        <v>0.68314587152581452</v>
      </c>
      <c r="P1754" s="118">
        <v>0.2277223367466952</v>
      </c>
      <c r="Q1754" s="118">
        <v>0.99081697600220842</v>
      </c>
      <c r="R1754" s="118">
        <v>0.83119306344494448</v>
      </c>
      <c r="S1754" s="118">
        <v>1.3500822790751195</v>
      </c>
      <c r="T1754" s="118">
        <v>1.3120696402746761</v>
      </c>
      <c r="U1754" s="118">
        <v>0.55146603487923684</v>
      </c>
      <c r="V1754" s="118">
        <v>0.9981396509078535</v>
      </c>
      <c r="W1754" s="40">
        <v>1.2889187885756734</v>
      </c>
    </row>
    <row r="1755" spans="1:23" ht="19">
      <c r="A1755" s="85">
        <v>753</v>
      </c>
      <c r="B1755" s="118">
        <v>0.50862180742084373</v>
      </c>
      <c r="C1755" s="118">
        <v>0.2126577263445053</v>
      </c>
      <c r="D1755" s="118">
        <v>0.24898053007936327</v>
      </c>
      <c r="E1755" s="118">
        <v>0.35921145299533919</v>
      </c>
      <c r="F1755" s="118">
        <v>0.49843655110588725</v>
      </c>
      <c r="G1755" s="118">
        <v>0.21542683211605862</v>
      </c>
      <c r="H1755" s="118">
        <v>0.36438615900375071</v>
      </c>
      <c r="I1755" s="118">
        <v>0.58377734618607779</v>
      </c>
      <c r="J1755" s="118">
        <v>0.63452065950095071</v>
      </c>
      <c r="K1755" s="48">
        <v>0.90390550846701756</v>
      </c>
      <c r="M1755" s="41">
        <v>753</v>
      </c>
      <c r="N1755" s="118" cm="1">
        <f t="array" ref="N1755:W1755">(TRANSPOSE(MMULT(幕後結果!$AB$37:$AK$46, TRANSPOSE(N754:W754))))</f>
        <v>-0.41299085574593969</v>
      </c>
      <c r="O1755" s="118">
        <v>0.90486708930890158</v>
      </c>
      <c r="P1755" s="118">
        <v>4.6458593929255332E-2</v>
      </c>
      <c r="Q1755" s="118">
        <v>1.8855986009274064</v>
      </c>
      <c r="R1755" s="118">
        <v>0.64389857291242159</v>
      </c>
      <c r="S1755" s="118">
        <v>0.76275592507388856</v>
      </c>
      <c r="T1755" s="118">
        <v>-6.6608722073827731E-2</v>
      </c>
      <c r="U1755" s="118">
        <v>0.56587166404534839</v>
      </c>
      <c r="V1755" s="118">
        <v>0.34223150210287367</v>
      </c>
      <c r="W1755" s="40">
        <v>-0.18126059576457565</v>
      </c>
    </row>
    <row r="1756" spans="1:23" ht="19">
      <c r="A1756" s="85">
        <v>754</v>
      </c>
      <c r="B1756" s="118">
        <v>0.71181671442620686</v>
      </c>
      <c r="C1756" s="118">
        <v>0.74436351281137947</v>
      </c>
      <c r="D1756" s="118">
        <v>0.46939697680825709</v>
      </c>
      <c r="E1756" s="118">
        <v>0.62161350967841056</v>
      </c>
      <c r="F1756" s="118">
        <v>0.99267163753464671</v>
      </c>
      <c r="G1756" s="118">
        <v>0.62477900375398954</v>
      </c>
      <c r="H1756" s="118">
        <v>0.61104524221377909</v>
      </c>
      <c r="I1756" s="118">
        <v>0.21695608343820316</v>
      </c>
      <c r="J1756" s="118">
        <v>0.63395592989512495</v>
      </c>
      <c r="K1756" s="48">
        <v>0.82629183127051742</v>
      </c>
      <c r="M1756" s="41">
        <v>754</v>
      </c>
      <c r="N1756" s="118" cm="1">
        <f t="array" ref="N1756:W1756">(TRANSPOSE(MMULT(幕後結果!$AB$37:$AK$46, TRANSPOSE(N755:W755))))</f>
        <v>-1.9055253568286503</v>
      </c>
      <c r="O1756" s="118">
        <v>9.7494005210008353E-2</v>
      </c>
      <c r="P1756" s="118">
        <v>-0.38888522236847201</v>
      </c>
      <c r="Q1756" s="118">
        <v>0.1044855912583167</v>
      </c>
      <c r="R1756" s="118">
        <v>0.49531140767740034</v>
      </c>
      <c r="S1756" s="118">
        <v>0.24118150296801577</v>
      </c>
      <c r="T1756" s="118">
        <v>-1.6548891654144853</v>
      </c>
      <c r="U1756" s="118">
        <v>-2.1675832475463519</v>
      </c>
      <c r="V1756" s="118">
        <v>-0.28169307274928457</v>
      </c>
      <c r="W1756" s="40">
        <v>-0.6217115982759952</v>
      </c>
    </row>
    <row r="1757" spans="1:23" ht="19">
      <c r="A1757" s="85">
        <v>755</v>
      </c>
      <c r="B1757" s="118">
        <v>0.7943268965362098</v>
      </c>
      <c r="C1757" s="118">
        <v>1.5880729144911676E-2</v>
      </c>
      <c r="D1757" s="118">
        <v>0.52274922846079752</v>
      </c>
      <c r="E1757" s="118">
        <v>0.67469519803799227</v>
      </c>
      <c r="F1757" s="118">
        <v>0.62634442790127265</v>
      </c>
      <c r="G1757" s="118">
        <v>0.18197452957868765</v>
      </c>
      <c r="H1757" s="118">
        <v>0.43213200353711589</v>
      </c>
      <c r="I1757" s="118">
        <v>0.65696830110256177</v>
      </c>
      <c r="J1757" s="118">
        <v>1.4248429944774266E-2</v>
      </c>
      <c r="K1757" s="48">
        <v>0.96828211313567425</v>
      </c>
      <c r="M1757" s="41">
        <v>755</v>
      </c>
      <c r="N1757" s="118" cm="1">
        <f t="array" ref="N1757:W1757">(TRANSPOSE(MMULT(幕後結果!$AB$37:$AK$46, TRANSPOSE(N756:W756))))</f>
        <v>-0.39773155226528162</v>
      </c>
      <c r="O1757" s="118">
        <v>-0.56337129662419705</v>
      </c>
      <c r="P1757" s="118">
        <v>-0.92327339058751146</v>
      </c>
      <c r="Q1757" s="118">
        <v>-1.2034550114952607</v>
      </c>
      <c r="R1757" s="118">
        <v>-0.32875457657037593</v>
      </c>
      <c r="S1757" s="118">
        <v>-0.95410082606993862</v>
      </c>
      <c r="T1757" s="118">
        <v>1.3227854240768038</v>
      </c>
      <c r="U1757" s="118">
        <v>-1.1773231118014302</v>
      </c>
      <c r="V1757" s="118">
        <v>-0.41646443575518083</v>
      </c>
      <c r="W1757" s="40">
        <v>0.19864653893681961</v>
      </c>
    </row>
    <row r="1758" spans="1:23" ht="19">
      <c r="A1758" s="85">
        <v>756</v>
      </c>
      <c r="B1758" s="118">
        <v>0.21981559521851102</v>
      </c>
      <c r="C1758" s="118">
        <v>5.3148503404524927E-2</v>
      </c>
      <c r="D1758" s="118">
        <v>0.87756751705308522</v>
      </c>
      <c r="E1758" s="118">
        <v>8.885632204861027E-2</v>
      </c>
      <c r="F1758" s="118">
        <v>0.76353374827365572</v>
      </c>
      <c r="G1758" s="118">
        <v>8.7277573593940172E-2</v>
      </c>
      <c r="H1758" s="118">
        <v>0.9459949154861278</v>
      </c>
      <c r="I1758" s="118">
        <v>0.56223630540517955</v>
      </c>
      <c r="J1758" s="118">
        <v>0.29766440825248397</v>
      </c>
      <c r="K1758" s="48">
        <v>0.79704490515493931</v>
      </c>
      <c r="M1758" s="41">
        <v>756</v>
      </c>
      <c r="N1758" s="118" cm="1">
        <f t="array" ref="N1758:W1758">(TRANSPOSE(MMULT(幕後結果!$AB$37:$AK$46, TRANSPOSE(N757:W757))))</f>
        <v>0.57993989610536278</v>
      </c>
      <c r="O1758" s="118">
        <v>0.54332766393817988</v>
      </c>
      <c r="P1758" s="118">
        <v>0.52274159327110703</v>
      </c>
      <c r="Q1758" s="118">
        <v>0.65069378429142666</v>
      </c>
      <c r="R1758" s="118">
        <v>0.2078941072033702</v>
      </c>
      <c r="S1758" s="118">
        <v>1.9068606743720786</v>
      </c>
      <c r="T1758" s="118">
        <v>-0.30277666089613536</v>
      </c>
      <c r="U1758" s="118">
        <v>0.33289979079738902</v>
      </c>
      <c r="V1758" s="118">
        <v>-0.10773062595372696</v>
      </c>
      <c r="W1758" s="40">
        <v>1.5218280770620818</v>
      </c>
    </row>
    <row r="1759" spans="1:23" ht="19">
      <c r="A1759" s="85">
        <v>757</v>
      </c>
      <c r="B1759" s="118">
        <v>0.91059088104021901</v>
      </c>
      <c r="C1759" s="118">
        <v>0.74233226055109447</v>
      </c>
      <c r="D1759" s="118">
        <v>0.80776372973184052</v>
      </c>
      <c r="E1759" s="118">
        <v>3.7295678547335731E-2</v>
      </c>
      <c r="F1759" s="118">
        <v>0.23796144615645343</v>
      </c>
      <c r="G1759" s="118">
        <v>0.41354069311451891</v>
      </c>
      <c r="H1759" s="118">
        <v>0.6902716144985297</v>
      </c>
      <c r="I1759" s="118">
        <v>0.95958967457878686</v>
      </c>
      <c r="J1759" s="118">
        <v>0.1759759174594806</v>
      </c>
      <c r="K1759" s="48">
        <v>0.16483314090977053</v>
      </c>
      <c r="M1759" s="41">
        <v>757</v>
      </c>
      <c r="N1759" s="118" cm="1">
        <f t="array" ref="N1759:W1759">(TRANSPOSE(MMULT(幕後結果!$AB$37:$AK$46, TRANSPOSE(N758:W758))))</f>
        <v>1.0052267413556031</v>
      </c>
      <c r="O1759" s="118">
        <v>1.002277335110437</v>
      </c>
      <c r="P1759" s="118">
        <v>0.15256288150787978</v>
      </c>
      <c r="Q1759" s="118">
        <v>0.5640919720193458</v>
      </c>
      <c r="R1759" s="118">
        <v>-1.5533897306686644</v>
      </c>
      <c r="S1759" s="118">
        <v>0.62040503608177477</v>
      </c>
      <c r="T1759" s="118">
        <v>0.83232909366189711</v>
      </c>
      <c r="U1759" s="118">
        <v>-1.0579132452676516</v>
      </c>
      <c r="V1759" s="118">
        <v>1.0543789675592459</v>
      </c>
      <c r="W1759" s="40">
        <v>1.6125158190036379</v>
      </c>
    </row>
    <row r="1760" spans="1:23" ht="19">
      <c r="A1760" s="85">
        <v>758</v>
      </c>
      <c r="B1760" s="118">
        <v>0.38976206318893913</v>
      </c>
      <c r="C1760" s="118">
        <v>0.57340927995960489</v>
      </c>
      <c r="D1760" s="118">
        <v>0.58298762117955572</v>
      </c>
      <c r="E1760" s="118">
        <v>0.14686178696902674</v>
      </c>
      <c r="F1760" s="118">
        <v>0.78980467714831781</v>
      </c>
      <c r="G1760" s="118">
        <v>0.4309413638128381</v>
      </c>
      <c r="H1760" s="118">
        <v>0.63412718982968319</v>
      </c>
      <c r="I1760" s="118">
        <v>7.9456805468577141E-2</v>
      </c>
      <c r="J1760" s="118">
        <v>0.35101080098325466</v>
      </c>
      <c r="K1760" s="48">
        <v>0.43171320419258419</v>
      </c>
      <c r="M1760" s="41">
        <v>758</v>
      </c>
      <c r="N1760" s="118" cm="1">
        <f t="array" ref="N1760:W1760">(TRANSPOSE(MMULT(幕後結果!$AB$37:$AK$46, TRANSPOSE(N759:W759))))</f>
        <v>-0.37883993721510789</v>
      </c>
      <c r="O1760" s="118">
        <v>-8.8599820670950194E-2</v>
      </c>
      <c r="P1760" s="118">
        <v>0.78457637722524287</v>
      </c>
      <c r="Q1760" s="118">
        <v>-0.84876525348171428</v>
      </c>
      <c r="R1760" s="118">
        <v>-2.4914785944854834</v>
      </c>
      <c r="S1760" s="118">
        <v>-0.96557536456726001</v>
      </c>
      <c r="T1760" s="118">
        <v>-0.6462337140549036</v>
      </c>
      <c r="U1760" s="118">
        <v>-1.4719860814704118</v>
      </c>
      <c r="V1760" s="118">
        <v>4.6391674971166141E-2</v>
      </c>
      <c r="W1760" s="40">
        <v>-4.4512247019933504E-2</v>
      </c>
    </row>
    <row r="1761" spans="1:23" ht="19">
      <c r="A1761" s="85">
        <v>759</v>
      </c>
      <c r="B1761" s="118">
        <v>0.93832938699059643</v>
      </c>
      <c r="C1761" s="118">
        <v>0.22104710151652651</v>
      </c>
      <c r="D1761" s="118">
        <v>0.76317736026185279</v>
      </c>
      <c r="E1761" s="118">
        <v>0.16791551506535529</v>
      </c>
      <c r="F1761" s="118">
        <v>0.4411833968665928</v>
      </c>
      <c r="G1761" s="118">
        <v>0.23235455384902814</v>
      </c>
      <c r="H1761" s="118">
        <v>0.72633860553485663</v>
      </c>
      <c r="I1761" s="118">
        <v>0.44618388946927134</v>
      </c>
      <c r="J1761" s="118">
        <v>0.57916151497723667</v>
      </c>
      <c r="K1761" s="48">
        <v>0.46140068176773674</v>
      </c>
      <c r="M1761" s="41">
        <v>759</v>
      </c>
      <c r="N1761" s="118" cm="1">
        <f t="array" ref="N1761:W1761">(TRANSPOSE(MMULT(幕後結果!$AB$37:$AK$46, TRANSPOSE(N760:W760))))</f>
        <v>-0.30141050172262385</v>
      </c>
      <c r="O1761" s="118">
        <v>4.2825423069139404E-2</v>
      </c>
      <c r="P1761" s="118">
        <v>0.78691154605336167</v>
      </c>
      <c r="Q1761" s="118">
        <v>-0.26613105156180822</v>
      </c>
      <c r="R1761" s="118">
        <v>0.19313325873410836</v>
      </c>
      <c r="S1761" s="118">
        <v>-0.7486253179048441</v>
      </c>
      <c r="T1761" s="118">
        <v>-0.39528167150275562</v>
      </c>
      <c r="U1761" s="118">
        <v>-0.83973690096860776</v>
      </c>
      <c r="V1761" s="118">
        <v>-0.57395173372852237</v>
      </c>
      <c r="W1761" s="40">
        <v>0.13619324323130849</v>
      </c>
    </row>
    <row r="1762" spans="1:23" ht="19">
      <c r="A1762" s="85">
        <v>760</v>
      </c>
      <c r="B1762" s="118">
        <v>0.41142660802277131</v>
      </c>
      <c r="C1762" s="118">
        <v>0.33990102338091432</v>
      </c>
      <c r="D1762" s="118">
        <v>0.65966452542414888</v>
      </c>
      <c r="E1762" s="118">
        <v>0.60590352660976277</v>
      </c>
      <c r="F1762" s="118">
        <v>0.49777502889135583</v>
      </c>
      <c r="G1762" s="118">
        <v>0.57575369531424903</v>
      </c>
      <c r="H1762" s="118">
        <v>6.4231076153106859E-2</v>
      </c>
      <c r="I1762" s="118">
        <v>0.3696209586997139</v>
      </c>
      <c r="J1762" s="118">
        <v>0.75087845373499063</v>
      </c>
      <c r="K1762" s="48">
        <v>0.76875714920189919</v>
      </c>
      <c r="M1762" s="41">
        <v>760</v>
      </c>
      <c r="N1762" s="118" cm="1">
        <f t="array" ref="N1762:W1762">(TRANSPOSE(MMULT(幕後結果!$AB$37:$AK$46, TRANSPOSE(N761:W761))))</f>
        <v>-2.2312202460712158</v>
      </c>
      <c r="O1762" s="118">
        <v>-1.1113751955204749</v>
      </c>
      <c r="P1762" s="118">
        <v>-0.8177815573914502</v>
      </c>
      <c r="Q1762" s="118">
        <v>0.98633312781196325</v>
      </c>
      <c r="R1762" s="118">
        <v>-0.82516934501732375</v>
      </c>
      <c r="S1762" s="118">
        <v>0.84139738799535191</v>
      </c>
      <c r="T1762" s="118">
        <v>-2.173477828235943</v>
      </c>
      <c r="U1762" s="118">
        <v>-1.6440168623103479</v>
      </c>
      <c r="V1762" s="118">
        <v>-0.67532651078666905</v>
      </c>
      <c r="W1762" s="40">
        <v>-0.90896963072668391</v>
      </c>
    </row>
    <row r="1763" spans="1:23" ht="19">
      <c r="A1763" s="85">
        <v>761</v>
      </c>
      <c r="B1763" s="118">
        <v>0.57077533565126304</v>
      </c>
      <c r="C1763" s="118">
        <v>0.74782544910639404</v>
      </c>
      <c r="D1763" s="118">
        <v>0.80357189975169407</v>
      </c>
      <c r="E1763" s="118">
        <v>0.79672487216129584</v>
      </c>
      <c r="F1763" s="118">
        <v>0.289043595302791</v>
      </c>
      <c r="G1763" s="118">
        <v>0.90795073607650001</v>
      </c>
      <c r="H1763" s="118">
        <v>0.47783861741688138</v>
      </c>
      <c r="I1763" s="118">
        <v>0.73139395019404851</v>
      </c>
      <c r="J1763" s="118">
        <v>0.97310288833471836</v>
      </c>
      <c r="K1763" s="48">
        <v>0.75149716557027024</v>
      </c>
      <c r="M1763" s="41">
        <v>761</v>
      </c>
      <c r="N1763" s="118" cm="1">
        <f t="array" ref="N1763:W1763">(TRANSPOSE(MMULT(幕後結果!$AB$37:$AK$46, TRANSPOSE(N762:W762))))</f>
        <v>2.5190172660934289</v>
      </c>
      <c r="O1763" s="118">
        <v>0.20229787440282207</v>
      </c>
      <c r="P1763" s="118">
        <v>1.6458333269704748</v>
      </c>
      <c r="Q1763" s="118">
        <v>0.26370859511720723</v>
      </c>
      <c r="R1763" s="118">
        <v>-1.1601837334795586</v>
      </c>
      <c r="S1763" s="118">
        <v>0.75360580122343035</v>
      </c>
      <c r="T1763" s="118">
        <v>-1.4277005310460575</v>
      </c>
      <c r="U1763" s="118">
        <v>0.65345851435630697</v>
      </c>
      <c r="V1763" s="118">
        <v>1.4734717811277382</v>
      </c>
      <c r="W1763" s="40">
        <v>0.92978077704632911</v>
      </c>
    </row>
    <row r="1764" spans="1:23" ht="19">
      <c r="A1764" s="85">
        <v>762</v>
      </c>
      <c r="B1764" s="118">
        <v>3.7879408618129551E-2</v>
      </c>
      <c r="C1764" s="118">
        <v>0.12200125646067828</v>
      </c>
      <c r="D1764" s="118">
        <v>0.53646961298897811</v>
      </c>
      <c r="E1764" s="118">
        <v>0.29696510308869528</v>
      </c>
      <c r="F1764" s="118">
        <v>0.33324163408532348</v>
      </c>
      <c r="G1764" s="118">
        <v>0.46097895481643514</v>
      </c>
      <c r="H1764" s="118">
        <v>0.67659763808557027</v>
      </c>
      <c r="I1764" s="118">
        <v>0.27923859963808773</v>
      </c>
      <c r="J1764" s="118">
        <v>0.64672939639502514</v>
      </c>
      <c r="K1764" s="48">
        <v>0.49033141212079645</v>
      </c>
      <c r="M1764" s="41">
        <v>762</v>
      </c>
      <c r="N1764" s="118" cm="1">
        <f t="array" ref="N1764:W1764">(TRANSPOSE(MMULT(幕後結果!$AB$37:$AK$46, TRANSPOSE(N763:W763))))</f>
        <v>-1.5877116482760278</v>
      </c>
      <c r="O1764" s="118">
        <v>-1.1108359553930107</v>
      </c>
      <c r="P1764" s="118">
        <v>-0.99108486718776589</v>
      </c>
      <c r="Q1764" s="118">
        <v>1.1725920808766392</v>
      </c>
      <c r="R1764" s="118">
        <v>0.39215442250595844</v>
      </c>
      <c r="S1764" s="118">
        <v>-1.1514423835893177</v>
      </c>
      <c r="T1764" s="118">
        <v>-0.51218457075381008</v>
      </c>
      <c r="U1764" s="118">
        <v>-0.65835923412441022</v>
      </c>
      <c r="V1764" s="118">
        <v>-1.1098245021587214</v>
      </c>
      <c r="W1764" s="40">
        <v>-1.4837111794832101</v>
      </c>
    </row>
    <row r="1765" spans="1:23" ht="19">
      <c r="A1765" s="85">
        <v>763</v>
      </c>
      <c r="B1765" s="118">
        <v>0.33673969742630372</v>
      </c>
      <c r="C1765" s="118">
        <v>2.065114954621361E-2</v>
      </c>
      <c r="D1765" s="118">
        <v>0.32581276027131834</v>
      </c>
      <c r="E1765" s="118">
        <v>0.35917499368696637</v>
      </c>
      <c r="F1765" s="118">
        <v>0.88578188885673126</v>
      </c>
      <c r="G1765" s="118">
        <v>0.80911197737375784</v>
      </c>
      <c r="H1765" s="118">
        <v>0.29352746507549954</v>
      </c>
      <c r="I1765" s="118">
        <v>0.54940763470546883</v>
      </c>
      <c r="J1765" s="118">
        <v>0.60504740457617245</v>
      </c>
      <c r="K1765" s="48">
        <v>9.6638346007307252E-2</v>
      </c>
      <c r="M1765" s="41">
        <v>763</v>
      </c>
      <c r="N1765" s="118" cm="1">
        <f t="array" ref="N1765:W1765">(TRANSPOSE(MMULT(幕後結果!$AB$37:$AK$46, TRANSPOSE(N764:W764))))</f>
        <v>-9.2585848975912474E-2</v>
      </c>
      <c r="O1765" s="118">
        <v>-0.97097106865409477</v>
      </c>
      <c r="P1765" s="118">
        <v>0.75165756184386523</v>
      </c>
      <c r="Q1765" s="118">
        <v>0.75561498394657733</v>
      </c>
      <c r="R1765" s="118">
        <v>-1.3733693003064136</v>
      </c>
      <c r="S1765" s="118">
        <v>1.0565646236105715</v>
      </c>
      <c r="T1765" s="118">
        <v>-1.1761943584226617</v>
      </c>
      <c r="U1765" s="118">
        <v>-0.34921296003107438</v>
      </c>
      <c r="V1765" s="118">
        <v>-0.47443796159655749</v>
      </c>
      <c r="W1765" s="40">
        <v>-0.72592879963157952</v>
      </c>
    </row>
    <row r="1766" spans="1:23" ht="19">
      <c r="A1766" s="85">
        <v>764</v>
      </c>
      <c r="B1766" s="118">
        <v>0.97779755588623973</v>
      </c>
      <c r="C1766" s="118">
        <v>0.55204226835674763</v>
      </c>
      <c r="D1766" s="118">
        <v>0.25834149143969132</v>
      </c>
      <c r="E1766" s="118">
        <v>0.57211423140235018</v>
      </c>
      <c r="F1766" s="118">
        <v>0.85018194469538488</v>
      </c>
      <c r="G1766" s="118">
        <v>0.14760989846566552</v>
      </c>
      <c r="H1766" s="118">
        <v>0.9602260241353815</v>
      </c>
      <c r="I1766" s="118">
        <v>0.5644979591554129</v>
      </c>
      <c r="J1766" s="118">
        <v>0.26644851741948039</v>
      </c>
      <c r="K1766" s="48">
        <v>0.69177913697150673</v>
      </c>
      <c r="M1766" s="41">
        <v>764</v>
      </c>
      <c r="N1766" s="118" cm="1">
        <f t="array" ref="N1766:W1766">(TRANSPOSE(MMULT(幕後結果!$AB$37:$AK$46, TRANSPOSE(N765:W765))))</f>
        <v>1.0491326351468515</v>
      </c>
      <c r="O1766" s="118">
        <v>0.57976542036593837</v>
      </c>
      <c r="P1766" s="118">
        <v>0.76749478365847779</v>
      </c>
      <c r="Q1766" s="118">
        <v>-0.44240763614681095</v>
      </c>
      <c r="R1766" s="118">
        <v>-1.3527508936505799</v>
      </c>
      <c r="S1766" s="118">
        <v>-0.25400977838242333</v>
      </c>
      <c r="T1766" s="118">
        <v>0.48347043988035066</v>
      </c>
      <c r="U1766" s="118">
        <v>0.67243358679759146</v>
      </c>
      <c r="V1766" s="118">
        <v>0.56151584303594082</v>
      </c>
      <c r="W1766" s="40">
        <v>-0.41388489212441421</v>
      </c>
    </row>
    <row r="1767" spans="1:23" ht="19">
      <c r="A1767" s="85">
        <v>765</v>
      </c>
      <c r="B1767" s="118">
        <v>0.95287628490897958</v>
      </c>
      <c r="C1767" s="118">
        <v>0.79684185664771112</v>
      </c>
      <c r="D1767" s="118">
        <v>0.62309122856714283</v>
      </c>
      <c r="E1767" s="118">
        <v>0.385253157780024</v>
      </c>
      <c r="F1767" s="118">
        <v>0.47996427758749505</v>
      </c>
      <c r="G1767" s="118">
        <v>0.39097642020758538</v>
      </c>
      <c r="H1767" s="118">
        <v>0.83222612192739587</v>
      </c>
      <c r="I1767" s="118">
        <v>0.16618909398899184</v>
      </c>
      <c r="J1767" s="118">
        <v>0.61090426169944112</v>
      </c>
      <c r="K1767" s="48">
        <v>9.1732590398342584E-2</v>
      </c>
      <c r="M1767" s="41">
        <v>765</v>
      </c>
      <c r="N1767" s="118" cm="1">
        <f t="array" ref="N1767:W1767">(TRANSPOSE(MMULT(幕後結果!$AB$37:$AK$46, TRANSPOSE(N766:W766))))</f>
        <v>2.0508277650697946</v>
      </c>
      <c r="O1767" s="118">
        <v>-0.69720183210829711</v>
      </c>
      <c r="P1767" s="118">
        <v>0.33665114096981164</v>
      </c>
      <c r="Q1767" s="118">
        <v>-0.35342789301176297</v>
      </c>
      <c r="R1767" s="118">
        <v>0.37602463765824273</v>
      </c>
      <c r="S1767" s="118">
        <v>7.727197643942528E-2</v>
      </c>
      <c r="T1767" s="118">
        <v>0.43958046526881001</v>
      </c>
      <c r="U1767" s="118">
        <v>1.4254322439194198</v>
      </c>
      <c r="V1767" s="118">
        <v>1.1102968540400067</v>
      </c>
      <c r="W1767" s="40">
        <v>1.1526762535748361</v>
      </c>
    </row>
    <row r="1768" spans="1:23" ht="19">
      <c r="A1768" s="85">
        <v>766</v>
      </c>
      <c r="B1768" s="118">
        <v>0.30276020019052829</v>
      </c>
      <c r="C1768" s="118">
        <v>0.94343660246448047</v>
      </c>
      <c r="D1768" s="118">
        <v>5.3423099075119218E-2</v>
      </c>
      <c r="E1768" s="118">
        <v>0.64440795792115013</v>
      </c>
      <c r="F1768" s="118">
        <v>0.89030183659493467</v>
      </c>
      <c r="G1768" s="118">
        <v>0.35971440583390124</v>
      </c>
      <c r="H1768" s="118">
        <v>0.78448261822531995</v>
      </c>
      <c r="I1768" s="118">
        <v>0.94326073976040115</v>
      </c>
      <c r="J1768" s="118">
        <v>0.40415263451822137</v>
      </c>
      <c r="K1768" s="48">
        <v>0.60894170404985926</v>
      </c>
      <c r="M1768" s="41">
        <v>766</v>
      </c>
      <c r="N1768" s="118" cm="1">
        <f t="array" ref="N1768:W1768">(TRANSPOSE(MMULT(幕後結果!$AB$37:$AK$46, TRANSPOSE(N767:W767))))</f>
        <v>-1.5032463948102783</v>
      </c>
      <c r="O1768" s="118">
        <v>0.97299562570808462</v>
      </c>
      <c r="P1768" s="118">
        <v>0.39831190648058318</v>
      </c>
      <c r="Q1768" s="118">
        <v>-0.35090108933409503</v>
      </c>
      <c r="R1768" s="118">
        <v>-1.4036031095989439</v>
      </c>
      <c r="S1768" s="118">
        <v>-1.8696156311956269</v>
      </c>
      <c r="T1768" s="118">
        <v>1.1087178299605691</v>
      </c>
      <c r="U1768" s="118">
        <v>-0.49503885776195239</v>
      </c>
      <c r="V1768" s="118">
        <v>0.3709069349025268</v>
      </c>
      <c r="W1768" s="40">
        <v>-1.9208575255138851</v>
      </c>
    </row>
    <row r="1769" spans="1:23" ht="19">
      <c r="A1769" s="85">
        <v>767</v>
      </c>
      <c r="B1769" s="118">
        <v>0.79299794180538541</v>
      </c>
      <c r="C1769" s="118">
        <v>0.62281068384612048</v>
      </c>
      <c r="D1769" s="118">
        <v>0.67581343950047335</v>
      </c>
      <c r="E1769" s="118">
        <v>0.40300242487873938</v>
      </c>
      <c r="F1769" s="118">
        <v>0.99370108952604541</v>
      </c>
      <c r="G1769" s="118">
        <v>0.91200842527535175</v>
      </c>
      <c r="H1769" s="118">
        <v>0.54798041483865156</v>
      </c>
      <c r="I1769" s="118">
        <v>0.62511776487051951</v>
      </c>
      <c r="J1769" s="118">
        <v>0.19500614966003194</v>
      </c>
      <c r="K1769" s="48">
        <v>0.44680844598826708</v>
      </c>
      <c r="M1769" s="41">
        <v>767</v>
      </c>
      <c r="N1769" s="118" cm="1">
        <f t="array" ref="N1769:W1769">(TRANSPOSE(MMULT(幕後結果!$AB$37:$AK$46, TRANSPOSE(N768:W768))))</f>
        <v>1.1404397434425244</v>
      </c>
      <c r="O1769" s="118">
        <v>-0.26439696468814511</v>
      </c>
      <c r="P1769" s="118">
        <v>2.7527823513811569</v>
      </c>
      <c r="Q1769" s="118">
        <v>0.54267662155702023</v>
      </c>
      <c r="R1769" s="118">
        <v>0.62429049961120309</v>
      </c>
      <c r="S1769" s="118">
        <v>-0.32150499917567033</v>
      </c>
      <c r="T1769" s="118">
        <v>0.27401961358010896</v>
      </c>
      <c r="U1769" s="118">
        <v>1.5631881254358544</v>
      </c>
      <c r="V1769" s="118">
        <v>0.4019821624225568</v>
      </c>
      <c r="W1769" s="40">
        <v>1.5653849290641795</v>
      </c>
    </row>
    <row r="1770" spans="1:23" ht="19">
      <c r="A1770" s="85">
        <v>768</v>
      </c>
      <c r="B1770" s="118">
        <v>0.82878858558148005</v>
      </c>
      <c r="C1770" s="118">
        <v>0.69320334135905903</v>
      </c>
      <c r="D1770" s="118">
        <v>0.52757543309625188</v>
      </c>
      <c r="E1770" s="118">
        <v>0.76579746168894403</v>
      </c>
      <c r="F1770" s="118">
        <v>0.59464637567104073</v>
      </c>
      <c r="G1770" s="118">
        <v>0.70918416927281092</v>
      </c>
      <c r="H1770" s="118">
        <v>0.45655278344123507</v>
      </c>
      <c r="I1770" s="118">
        <v>0.47725939824111974</v>
      </c>
      <c r="J1770" s="118">
        <v>0.11678854142468409</v>
      </c>
      <c r="K1770" s="48">
        <v>0.68131245724508682</v>
      </c>
      <c r="M1770" s="41">
        <v>768</v>
      </c>
      <c r="N1770" s="118" cm="1">
        <f t="array" ref="N1770:W1770">(TRANSPOSE(MMULT(幕後結果!$AB$37:$AK$46, TRANSPOSE(N769:W769))))</f>
        <v>3.08612248914728</v>
      </c>
      <c r="O1770" s="118">
        <v>2.2868443174471054</v>
      </c>
      <c r="P1770" s="118">
        <v>1.0879199433574214</v>
      </c>
      <c r="Q1770" s="118">
        <v>2.2454613241951575</v>
      </c>
      <c r="R1770" s="118">
        <v>-0.29288752399645401</v>
      </c>
      <c r="S1770" s="118">
        <v>2.7912623360138147</v>
      </c>
      <c r="T1770" s="118">
        <v>1.4751692806753653</v>
      </c>
      <c r="U1770" s="118">
        <v>1.8849533656891084</v>
      </c>
      <c r="V1770" s="118">
        <v>0.77608874237016767</v>
      </c>
      <c r="W1770" s="40">
        <v>2.7836898773601826</v>
      </c>
    </row>
    <row r="1771" spans="1:23" ht="19">
      <c r="A1771" s="85">
        <v>769</v>
      </c>
      <c r="B1771" s="118">
        <v>0.39668793752888787</v>
      </c>
      <c r="C1771" s="118">
        <v>0.73023051656073368</v>
      </c>
      <c r="D1771" s="118">
        <v>0.85329700342511505</v>
      </c>
      <c r="E1771" s="118">
        <v>0.33619731841450373</v>
      </c>
      <c r="F1771" s="118">
        <v>0.36334224579736829</v>
      </c>
      <c r="G1771" s="118">
        <v>0.50729036651153425</v>
      </c>
      <c r="H1771" s="118">
        <v>0.94333242540029238</v>
      </c>
      <c r="I1771" s="118">
        <v>0.79492764271366312</v>
      </c>
      <c r="J1771" s="118">
        <v>0.23341969025360676</v>
      </c>
      <c r="K1771" s="48">
        <v>0.97153542084599431</v>
      </c>
      <c r="M1771" s="41">
        <v>769</v>
      </c>
      <c r="N1771" s="118" cm="1">
        <f t="array" ref="N1771:W1771">(TRANSPOSE(MMULT(幕後結果!$AB$37:$AK$46, TRANSPOSE(N770:W770))))</f>
        <v>0.73896904327735491</v>
      </c>
      <c r="O1771" s="118">
        <v>-0.58655914361234007</v>
      </c>
      <c r="P1771" s="118">
        <v>0.48923575018469867</v>
      </c>
      <c r="Q1771" s="118">
        <v>0.10904809262650765</v>
      </c>
      <c r="R1771" s="118">
        <v>-2.9007713957923759E-2</v>
      </c>
      <c r="S1771" s="118">
        <v>-0.73058603463893723</v>
      </c>
      <c r="T1771" s="118">
        <v>0.63792309277394521</v>
      </c>
      <c r="U1771" s="118">
        <v>0.23768385251579205</v>
      </c>
      <c r="V1771" s="118">
        <v>-0.27831177649090205</v>
      </c>
      <c r="W1771" s="40">
        <v>0.96709042291955072</v>
      </c>
    </row>
    <row r="1772" spans="1:23" ht="19">
      <c r="A1772" s="85">
        <v>770</v>
      </c>
      <c r="B1772" s="118">
        <v>0.59239371781365024</v>
      </c>
      <c r="C1772" s="118">
        <v>0.55255030197909716</v>
      </c>
      <c r="D1772" s="118">
        <v>8.2289790695167397E-2</v>
      </c>
      <c r="E1772" s="118">
        <v>9.8784836590548597E-3</v>
      </c>
      <c r="F1772" s="118">
        <v>0.52057401020268923</v>
      </c>
      <c r="G1772" s="118">
        <v>0.34563492322371014</v>
      </c>
      <c r="H1772" s="118">
        <v>0.66016598801471504</v>
      </c>
      <c r="I1772" s="118">
        <v>0.85970258370939234</v>
      </c>
      <c r="J1772" s="118">
        <v>0.38604274391537596</v>
      </c>
      <c r="K1772" s="48">
        <v>0.85575822141087032</v>
      </c>
      <c r="M1772" s="41">
        <v>770</v>
      </c>
      <c r="N1772" s="118" cm="1">
        <f t="array" ref="N1772:W1772">(TRANSPOSE(MMULT(幕後結果!$AB$37:$AK$46, TRANSPOSE(N771:W771))))</f>
        <v>-2.061396800389562</v>
      </c>
      <c r="O1772" s="118">
        <v>2.9582856986184645</v>
      </c>
      <c r="P1772" s="118">
        <v>0.49145392288247219</v>
      </c>
      <c r="Q1772" s="118">
        <v>1.2934350727392767</v>
      </c>
      <c r="R1772" s="118">
        <v>0.19402736708549528</v>
      </c>
      <c r="S1772" s="118">
        <v>1.2630488091273766</v>
      </c>
      <c r="T1772" s="118">
        <v>-1.166714559147731</v>
      </c>
      <c r="U1772" s="118">
        <v>-0.77167368190203023</v>
      </c>
      <c r="V1772" s="118">
        <v>1.7031028915602628</v>
      </c>
      <c r="W1772" s="40">
        <v>4.8178230863354876E-2</v>
      </c>
    </row>
    <row r="1773" spans="1:23" ht="19">
      <c r="A1773" s="85">
        <v>771</v>
      </c>
      <c r="B1773" s="118">
        <v>0.32950788598564462</v>
      </c>
      <c r="C1773" s="118">
        <v>0.40314811311903176</v>
      </c>
      <c r="D1773" s="118">
        <v>0.99629455607182504</v>
      </c>
      <c r="E1773" s="118">
        <v>0.99386763417579216</v>
      </c>
      <c r="F1773" s="118">
        <v>0.50509163263742929</v>
      </c>
      <c r="G1773" s="118">
        <v>0.39821268862122272</v>
      </c>
      <c r="H1773" s="118">
        <v>0.657069124014104</v>
      </c>
      <c r="I1773" s="118">
        <v>0.4580039428473428</v>
      </c>
      <c r="J1773" s="118">
        <v>0.38246185483923267</v>
      </c>
      <c r="K1773" s="48">
        <v>0.40037854654641469</v>
      </c>
      <c r="M1773" s="41">
        <v>771</v>
      </c>
      <c r="N1773" s="118" cm="1">
        <f t="array" ref="N1773:W1773">(TRANSPOSE(MMULT(幕後結果!$AB$37:$AK$46, TRANSPOSE(N772:W772))))</f>
        <v>0.37464336721525543</v>
      </c>
      <c r="O1773" s="118">
        <v>-0.58918586960160324</v>
      </c>
      <c r="P1773" s="118">
        <v>0.22559819685848709</v>
      </c>
      <c r="Q1773" s="118">
        <v>0.13941350654542445</v>
      </c>
      <c r="R1773" s="118">
        <v>0.26629869258680772</v>
      </c>
      <c r="S1773" s="118">
        <v>-0.28590634001918125</v>
      </c>
      <c r="T1773" s="118">
        <v>1.2047446296034217</v>
      </c>
      <c r="U1773" s="118">
        <v>0.44355100359048127</v>
      </c>
      <c r="V1773" s="118">
        <v>0.30056255193631742</v>
      </c>
      <c r="W1773" s="40">
        <v>-0.11418559107474549</v>
      </c>
    </row>
    <row r="1774" spans="1:23" ht="19">
      <c r="A1774" s="85">
        <v>772</v>
      </c>
      <c r="B1774" s="118">
        <v>0.17260949296190264</v>
      </c>
      <c r="C1774" s="118">
        <v>0.29701896077821011</v>
      </c>
      <c r="D1774" s="118">
        <v>0.52117839641238128</v>
      </c>
      <c r="E1774" s="118">
        <v>0.59896966166314014</v>
      </c>
      <c r="F1774" s="118">
        <v>0.1437791468129046</v>
      </c>
      <c r="G1774" s="118">
        <v>0.11523589895183495</v>
      </c>
      <c r="H1774" s="118">
        <v>0.96300628480318951</v>
      </c>
      <c r="I1774" s="118">
        <v>0.63371311331293567</v>
      </c>
      <c r="J1774" s="118">
        <v>6.5829654389863324E-2</v>
      </c>
      <c r="K1774" s="48">
        <v>0.25488318563302936</v>
      </c>
      <c r="M1774" s="41">
        <v>772</v>
      </c>
      <c r="N1774" s="118" cm="1">
        <f t="array" ref="N1774:W1774">(TRANSPOSE(MMULT(幕後結果!$AB$37:$AK$46, TRANSPOSE(N773:W773))))</f>
        <v>1.0415219811087182</v>
      </c>
      <c r="O1774" s="118">
        <v>-4.4737324474137072E-2</v>
      </c>
      <c r="P1774" s="118">
        <v>0.8938503884113429</v>
      </c>
      <c r="Q1774" s="118">
        <v>0.70206924720826547</v>
      </c>
      <c r="R1774" s="118">
        <v>-0.8824782170609361</v>
      </c>
      <c r="S1774" s="118">
        <v>1.0317179722494152</v>
      </c>
      <c r="T1774" s="118">
        <v>-1.2134197761252017</v>
      </c>
      <c r="U1774" s="118">
        <v>-0.36253682050871427</v>
      </c>
      <c r="V1774" s="118">
        <v>-1.1361786916924221</v>
      </c>
      <c r="W1774" s="40">
        <v>-0.10416132028751837</v>
      </c>
    </row>
    <row r="1775" spans="1:23" ht="19">
      <c r="A1775" s="85">
        <v>773</v>
      </c>
      <c r="B1775" s="118">
        <v>0.93326853927785614</v>
      </c>
      <c r="C1775" s="118">
        <v>0.88040926035374145</v>
      </c>
      <c r="D1775" s="118">
        <v>0.23222403048210061</v>
      </c>
      <c r="E1775" s="118">
        <v>0.67493708959357557</v>
      </c>
      <c r="F1775" s="118">
        <v>0.47863090347950665</v>
      </c>
      <c r="G1775" s="118">
        <v>0.71950327070181452</v>
      </c>
      <c r="H1775" s="118">
        <v>0.65998503969598965</v>
      </c>
      <c r="I1775" s="118">
        <v>0.18443387571725745</v>
      </c>
      <c r="J1775" s="118">
        <v>0.64757252684261779</v>
      </c>
      <c r="K1775" s="48">
        <v>0.8896632962419031</v>
      </c>
      <c r="M1775" s="41">
        <v>773</v>
      </c>
      <c r="N1775" s="118" cm="1">
        <f t="array" ref="N1775:W1775">(TRANSPOSE(MMULT(幕後結果!$AB$37:$AK$46, TRANSPOSE(N774:W774))))</f>
        <v>0.47654455808029339</v>
      </c>
      <c r="O1775" s="118">
        <v>-1.1460860057080611</v>
      </c>
      <c r="P1775" s="118">
        <v>-8.3215878776590174E-2</v>
      </c>
      <c r="Q1775" s="118">
        <v>1.5899612149739764</v>
      </c>
      <c r="R1775" s="118">
        <v>0.88311606819215538</v>
      </c>
      <c r="S1775" s="118">
        <v>1.4267468745766034</v>
      </c>
      <c r="T1775" s="118">
        <v>0.94833576499263617</v>
      </c>
      <c r="U1775" s="118">
        <v>-0.37017762213523858</v>
      </c>
      <c r="V1775" s="118">
        <v>0.2872098673073043</v>
      </c>
      <c r="W1775" s="40">
        <v>3.3721276132796518E-2</v>
      </c>
    </row>
    <row r="1776" spans="1:23" ht="19">
      <c r="A1776" s="85">
        <v>774</v>
      </c>
      <c r="B1776" s="118">
        <v>0.93087674956818889</v>
      </c>
      <c r="C1776" s="118">
        <v>0.58424865576943263</v>
      </c>
      <c r="D1776" s="118">
        <v>0.30255189045572939</v>
      </c>
      <c r="E1776" s="118">
        <v>0.65395999080372191</v>
      </c>
      <c r="F1776" s="118">
        <v>0.78422603727827234</v>
      </c>
      <c r="G1776" s="118">
        <v>0.12524525314654378</v>
      </c>
      <c r="H1776" s="118">
        <v>0.64705843702744259</v>
      </c>
      <c r="I1776" s="118">
        <v>0.31361005441041634</v>
      </c>
      <c r="J1776" s="118">
        <v>0.99486891171445135</v>
      </c>
      <c r="K1776" s="48">
        <v>0.25262460525647579</v>
      </c>
      <c r="M1776" s="41">
        <v>774</v>
      </c>
      <c r="N1776" s="118" cm="1">
        <f t="array" ref="N1776:W1776">(TRANSPOSE(MMULT(幕後結果!$AB$37:$AK$46, TRANSPOSE(N775:W775))))</f>
        <v>-0.92729204404484411</v>
      </c>
      <c r="O1776" s="118">
        <v>-0.98564118464640249</v>
      </c>
      <c r="P1776" s="118">
        <v>-0.70723395991702598</v>
      </c>
      <c r="Q1776" s="118">
        <v>-3.8637197644294796E-2</v>
      </c>
      <c r="R1776" s="118">
        <v>-1.2897899067561391</v>
      </c>
      <c r="S1776" s="118">
        <v>-0.11259408670279686</v>
      </c>
      <c r="T1776" s="118">
        <v>-2.4141986419682162</v>
      </c>
      <c r="U1776" s="118">
        <v>-1.7941633750554704</v>
      </c>
      <c r="V1776" s="118">
        <v>-2.2961938311880878</v>
      </c>
      <c r="W1776" s="40">
        <v>-0.88178314685149406</v>
      </c>
    </row>
    <row r="1777" spans="1:23" ht="19">
      <c r="A1777" s="85">
        <v>775</v>
      </c>
      <c r="B1777" s="118">
        <v>0.13047862354190842</v>
      </c>
      <c r="C1777" s="118">
        <v>4.731346863858743E-2</v>
      </c>
      <c r="D1777" s="118">
        <v>0.83239734762036299</v>
      </c>
      <c r="E1777" s="118">
        <v>0.21766092314233876</v>
      </c>
      <c r="F1777" s="118">
        <v>0.274975903516957</v>
      </c>
      <c r="G1777" s="118">
        <v>0.84819496855655663</v>
      </c>
      <c r="H1777" s="118">
        <v>0.65745299236665944</v>
      </c>
      <c r="I1777" s="118">
        <v>0.99882067387349394</v>
      </c>
      <c r="J1777" s="118">
        <v>1.933044365720149E-2</v>
      </c>
      <c r="K1777" s="48">
        <v>0.88966104633334742</v>
      </c>
      <c r="M1777" s="41">
        <v>775</v>
      </c>
      <c r="N1777" s="118" cm="1">
        <f t="array" ref="N1777:W1777">(TRANSPOSE(MMULT(幕後結果!$AB$37:$AK$46, TRANSPOSE(N776:W776))))</f>
        <v>-0.51247080115305788</v>
      </c>
      <c r="O1777" s="118">
        <v>1.0608660956991074</v>
      </c>
      <c r="P1777" s="118">
        <v>0.10472331327026187</v>
      </c>
      <c r="Q1777" s="118">
        <v>2.6679325311046803E-2</v>
      </c>
      <c r="R1777" s="118">
        <v>5.0351137224354109E-2</v>
      </c>
      <c r="S1777" s="118">
        <v>1.2665396710285095</v>
      </c>
      <c r="T1777" s="118">
        <v>1.0441114132699829</v>
      </c>
      <c r="U1777" s="118">
        <v>-3.1721842014190704E-3</v>
      </c>
      <c r="V1777" s="118">
        <v>-0.24856012323080834</v>
      </c>
      <c r="W1777" s="40">
        <v>0.14098966362246129</v>
      </c>
    </row>
    <row r="1778" spans="1:23" ht="19">
      <c r="A1778" s="85">
        <v>776</v>
      </c>
      <c r="B1778" s="118">
        <v>0.31961205087279354</v>
      </c>
      <c r="C1778" s="118">
        <v>0.79087060415858446</v>
      </c>
      <c r="D1778" s="118">
        <v>0.22160298013777213</v>
      </c>
      <c r="E1778" s="118">
        <v>0.28047454910314196</v>
      </c>
      <c r="F1778" s="118">
        <v>0.54045026668614793</v>
      </c>
      <c r="G1778" s="118">
        <v>3.1393786049594086E-2</v>
      </c>
      <c r="H1778" s="118">
        <v>0.28847569332226031</v>
      </c>
      <c r="I1778" s="118">
        <v>0.98784167876279416</v>
      </c>
      <c r="J1778" s="118">
        <v>0.89300511721811393</v>
      </c>
      <c r="K1778" s="48">
        <v>9.1769897745281881E-2</v>
      </c>
      <c r="M1778" s="41">
        <v>776</v>
      </c>
      <c r="N1778" s="118" cm="1">
        <f t="array" ref="N1778:W1778">(TRANSPOSE(MMULT(幕後結果!$AB$37:$AK$46, TRANSPOSE(N777:W777))))</f>
        <v>0.98364100322157966</v>
      </c>
      <c r="O1778" s="118">
        <v>0.23355868714708938</v>
      </c>
      <c r="P1778" s="118">
        <v>0.45206789229766525</v>
      </c>
      <c r="Q1778" s="118">
        <v>1.5777379107219964</v>
      </c>
      <c r="R1778" s="118">
        <v>1.689768577774718</v>
      </c>
      <c r="S1778" s="118">
        <v>1.1355451472775118</v>
      </c>
      <c r="T1778" s="118">
        <v>2.6939574020930501E-3</v>
      </c>
      <c r="U1778" s="118">
        <v>1.7554590203513825</v>
      </c>
      <c r="V1778" s="118">
        <v>0.32689715101354494</v>
      </c>
      <c r="W1778" s="40">
        <v>1.424631801310025</v>
      </c>
    </row>
    <row r="1779" spans="1:23" ht="19">
      <c r="A1779" s="85">
        <v>777</v>
      </c>
      <c r="B1779" s="118">
        <v>0.72265374383667669</v>
      </c>
      <c r="C1779" s="118">
        <v>0.87185802310894389</v>
      </c>
      <c r="D1779" s="118">
        <v>0.13895623010823233</v>
      </c>
      <c r="E1779" s="118">
        <v>2.2389596524308164E-2</v>
      </c>
      <c r="F1779" s="118">
        <v>0.47053996578902879</v>
      </c>
      <c r="G1779" s="118">
        <v>0.61025017150984717</v>
      </c>
      <c r="H1779" s="118">
        <v>0.8443317658050411</v>
      </c>
      <c r="I1779" s="118">
        <v>0.73999626487718717</v>
      </c>
      <c r="J1779" s="118">
        <v>0.17138559934845365</v>
      </c>
      <c r="K1779" s="48">
        <v>0.62248813546567505</v>
      </c>
      <c r="M1779" s="41">
        <v>777</v>
      </c>
      <c r="N1779" s="118" cm="1">
        <f t="array" ref="N1779:W1779">(TRANSPOSE(MMULT(幕後結果!$AB$37:$AK$46, TRANSPOSE(N778:W778))))</f>
        <v>1.8790882200984491</v>
      </c>
      <c r="O1779" s="118">
        <v>2.4584807606172299</v>
      </c>
      <c r="P1779" s="118">
        <v>-0.57141847827211101</v>
      </c>
      <c r="Q1779" s="118">
        <v>-0.41988329362271182</v>
      </c>
      <c r="R1779" s="118">
        <v>3.4377747140792531E-2</v>
      </c>
      <c r="S1779" s="118">
        <v>0.94076989572376168</v>
      </c>
      <c r="T1779" s="118">
        <v>1.4021266115732773</v>
      </c>
      <c r="U1779" s="118">
        <v>0.72047443883342266</v>
      </c>
      <c r="V1779" s="118">
        <v>-0.30459417404333378</v>
      </c>
      <c r="W1779" s="40">
        <v>0.72127420058569247</v>
      </c>
    </row>
    <row r="1780" spans="1:23" ht="19">
      <c r="A1780" s="85">
        <v>778</v>
      </c>
      <c r="B1780" s="118">
        <v>0.30098620884979121</v>
      </c>
      <c r="C1780" s="118">
        <v>0.50921238616931874</v>
      </c>
      <c r="D1780" s="118">
        <v>0.18863251457248897</v>
      </c>
      <c r="E1780" s="118">
        <v>0.32111666861274979</v>
      </c>
      <c r="F1780" s="118">
        <v>0.26280451458587861</v>
      </c>
      <c r="G1780" s="118">
        <v>0.56654052048932613</v>
      </c>
      <c r="H1780" s="118">
        <v>0.31358942263398659</v>
      </c>
      <c r="I1780" s="118">
        <v>0.60564252268700236</v>
      </c>
      <c r="J1780" s="118">
        <v>0.99261403112053048</v>
      </c>
      <c r="K1780" s="48">
        <v>0.89352449262902778</v>
      </c>
      <c r="M1780" s="41">
        <v>778</v>
      </c>
      <c r="N1780" s="118" cm="1">
        <f t="array" ref="N1780:W1780">(TRANSPOSE(MMULT(幕後結果!$AB$37:$AK$46, TRANSPOSE(N779:W779))))</f>
        <v>4.3095008581068288E-2</v>
      </c>
      <c r="O1780" s="118">
        <v>1.3002726657910622</v>
      </c>
      <c r="P1780" s="118">
        <v>0.80444650135904183</v>
      </c>
      <c r="Q1780" s="118">
        <v>1.5131687794557307</v>
      </c>
      <c r="R1780" s="118">
        <v>1.3171106121968061</v>
      </c>
      <c r="S1780" s="118">
        <v>0.88609693256201383</v>
      </c>
      <c r="T1780" s="118">
        <v>1.3631933538523435</v>
      </c>
      <c r="U1780" s="118">
        <v>0.32009179658155323</v>
      </c>
      <c r="V1780" s="118">
        <v>1.4180108865147651</v>
      </c>
      <c r="W1780" s="40">
        <v>1.2192388202874329</v>
      </c>
    </row>
    <row r="1781" spans="1:23" ht="19">
      <c r="A1781" s="85">
        <v>779</v>
      </c>
      <c r="B1781" s="118">
        <v>0.38805597849063522</v>
      </c>
      <c r="C1781" s="118">
        <v>0.3626731012679385</v>
      </c>
      <c r="D1781" s="118">
        <v>0.92804089721089023</v>
      </c>
      <c r="E1781" s="118">
        <v>7.2196427076980152E-2</v>
      </c>
      <c r="F1781" s="118">
        <v>0.33060661846930839</v>
      </c>
      <c r="G1781" s="118">
        <v>0.49269003875361861</v>
      </c>
      <c r="H1781" s="118">
        <v>0.83723865131925268</v>
      </c>
      <c r="I1781" s="118">
        <v>0.22269801396732758</v>
      </c>
      <c r="J1781" s="118">
        <v>0.16939004650354517</v>
      </c>
      <c r="K1781" s="48">
        <v>0.71275634821265066</v>
      </c>
      <c r="M1781" s="41">
        <v>779</v>
      </c>
      <c r="N1781" s="118" cm="1">
        <f t="array" ref="N1781:W1781">(TRANSPOSE(MMULT(幕後結果!$AB$37:$AK$46, TRANSPOSE(N780:W780))))</f>
        <v>2.3430672980358174</v>
      </c>
      <c r="O1781" s="118">
        <v>-0.19692511366678786</v>
      </c>
      <c r="P1781" s="118">
        <v>-0.59157161678892212</v>
      </c>
      <c r="Q1781" s="118">
        <v>-0.18475859443417866</v>
      </c>
      <c r="R1781" s="118">
        <v>-1.2831719059820086</v>
      </c>
      <c r="S1781" s="118">
        <v>0.23071128447698291</v>
      </c>
      <c r="T1781" s="118">
        <v>-0.54950990118208543</v>
      </c>
      <c r="U1781" s="118">
        <v>-6.099167609860412E-2</v>
      </c>
      <c r="V1781" s="118">
        <v>1.4657606869826787</v>
      </c>
      <c r="W1781" s="40">
        <v>1.4949372268837151</v>
      </c>
    </row>
    <row r="1782" spans="1:23" ht="19">
      <c r="A1782" s="85">
        <v>780</v>
      </c>
      <c r="B1782" s="118">
        <v>0.86648882195986254</v>
      </c>
      <c r="C1782" s="118">
        <v>0.31086725814769456</v>
      </c>
      <c r="D1782" s="118">
        <v>0.1058379755452612</v>
      </c>
      <c r="E1782" s="118">
        <v>0.27837302577523704</v>
      </c>
      <c r="F1782" s="118">
        <v>0.2533772058407453</v>
      </c>
      <c r="G1782" s="118">
        <v>0.36026790976441081</v>
      </c>
      <c r="H1782" s="118">
        <v>1.8262971749357648E-2</v>
      </c>
      <c r="I1782" s="118">
        <v>0.18131089726464689</v>
      </c>
      <c r="J1782" s="118">
        <v>0.32713800482960997</v>
      </c>
      <c r="K1782" s="48">
        <v>0.1628692558639051</v>
      </c>
      <c r="M1782" s="41">
        <v>780</v>
      </c>
      <c r="N1782" s="118" cm="1">
        <f t="array" ref="N1782:W1782">(TRANSPOSE(MMULT(幕後結果!$AB$37:$AK$46, TRANSPOSE(N781:W781))))</f>
        <v>1.3307182320482904</v>
      </c>
      <c r="O1782" s="118">
        <v>0.2568473257359708</v>
      </c>
      <c r="P1782" s="118">
        <v>-5.4715375780239328E-3</v>
      </c>
      <c r="Q1782" s="118">
        <v>0.33576753523226843</v>
      </c>
      <c r="R1782" s="118">
        <v>-0.43529734710097917</v>
      </c>
      <c r="S1782" s="118">
        <v>-0.34740537267931526</v>
      </c>
      <c r="T1782" s="118">
        <v>-0.74784343854830881</v>
      </c>
      <c r="U1782" s="118">
        <v>0.43031658965251801</v>
      </c>
      <c r="V1782" s="118">
        <v>-0.89845911007358814</v>
      </c>
      <c r="W1782" s="40">
        <v>0.25726668830869542</v>
      </c>
    </row>
    <row r="1783" spans="1:23" ht="19">
      <c r="A1783" s="85">
        <v>781</v>
      </c>
      <c r="B1783" s="118">
        <v>0.33753852800555184</v>
      </c>
      <c r="C1783" s="118">
        <v>0.74542057158644903</v>
      </c>
      <c r="D1783" s="118">
        <v>0.85682833562140415</v>
      </c>
      <c r="E1783" s="118">
        <v>0.3729527647538633</v>
      </c>
      <c r="F1783" s="118">
        <v>0.14474081589626175</v>
      </c>
      <c r="G1783" s="118">
        <v>0.15142052734203659</v>
      </c>
      <c r="H1783" s="118">
        <v>0.91968340502571366</v>
      </c>
      <c r="I1783" s="118">
        <v>0.42806432367695746</v>
      </c>
      <c r="J1783" s="118">
        <v>0.42562738607495421</v>
      </c>
      <c r="K1783" s="48">
        <v>0.86293969331058196</v>
      </c>
      <c r="M1783" s="41">
        <v>781</v>
      </c>
      <c r="N1783" s="118" cm="1">
        <f t="array" ref="N1783:W1783">(TRANSPOSE(MMULT(幕後結果!$AB$37:$AK$46, TRANSPOSE(N782:W782))))</f>
        <v>-0.56651843759293719</v>
      </c>
      <c r="O1783" s="118">
        <v>-1.3869908746038775</v>
      </c>
      <c r="P1783" s="118">
        <v>-0.96876610164140564</v>
      </c>
      <c r="Q1783" s="118">
        <v>-0.20796658355340886</v>
      </c>
      <c r="R1783" s="118">
        <v>-1.0354587490339613</v>
      </c>
      <c r="S1783" s="118">
        <v>-0.29115304159479999</v>
      </c>
      <c r="T1783" s="118">
        <v>4.1331123156692351E-2</v>
      </c>
      <c r="U1783" s="118">
        <v>2.2291669168972326</v>
      </c>
      <c r="V1783" s="118">
        <v>0.88483660123461572</v>
      </c>
      <c r="W1783" s="40">
        <v>-0.69928737446134992</v>
      </c>
    </row>
    <row r="1784" spans="1:23" ht="19">
      <c r="A1784" s="85">
        <v>782</v>
      </c>
      <c r="B1784" s="118">
        <v>7.8076747205081842E-2</v>
      </c>
      <c r="C1784" s="118">
        <v>0.93554537515714009</v>
      </c>
      <c r="D1784" s="118">
        <v>0.51894600322876205</v>
      </c>
      <c r="E1784" s="118">
        <v>0.50026560421839128</v>
      </c>
      <c r="F1784" s="118">
        <v>0.52861608147778805</v>
      </c>
      <c r="G1784" s="118">
        <v>0.83675239166677295</v>
      </c>
      <c r="H1784" s="118">
        <v>0.99857501664163162</v>
      </c>
      <c r="I1784" s="118">
        <v>0.45499326460003164</v>
      </c>
      <c r="J1784" s="118">
        <v>0.53283559044859707</v>
      </c>
      <c r="K1784" s="48">
        <v>0.65169479193498048</v>
      </c>
      <c r="M1784" s="41">
        <v>782</v>
      </c>
      <c r="N1784" s="118" cm="1">
        <f t="array" ref="N1784:W1784">(TRANSPOSE(MMULT(幕後結果!$AB$37:$AK$46, TRANSPOSE(N783:W783))))</f>
        <v>1.1564607401124316</v>
      </c>
      <c r="O1784" s="118">
        <v>-0.54317505088526041</v>
      </c>
      <c r="P1784" s="118">
        <v>0.18985956046133143</v>
      </c>
      <c r="Q1784" s="118">
        <v>-0.12168862300729252</v>
      </c>
      <c r="R1784" s="118">
        <v>0.18561070657111023</v>
      </c>
      <c r="S1784" s="118">
        <v>0.25947245226121152</v>
      </c>
      <c r="T1784" s="118">
        <v>2.1306281147572608</v>
      </c>
      <c r="U1784" s="118">
        <v>-7.9390664439905168E-2</v>
      </c>
      <c r="V1784" s="118">
        <v>-0.90420379549745988</v>
      </c>
      <c r="W1784" s="40">
        <v>0.29270242769982352</v>
      </c>
    </row>
    <row r="1785" spans="1:23" ht="19">
      <c r="A1785" s="85">
        <v>783</v>
      </c>
      <c r="B1785" s="118">
        <v>3.0426279210205243E-2</v>
      </c>
      <c r="C1785" s="118">
        <v>0.13936623535587223</v>
      </c>
      <c r="D1785" s="118">
        <v>0.95101702020666434</v>
      </c>
      <c r="E1785" s="118">
        <v>0.67129339062902971</v>
      </c>
      <c r="F1785" s="118">
        <v>0.84754488860698096</v>
      </c>
      <c r="G1785" s="118">
        <v>0.39034134737879334</v>
      </c>
      <c r="H1785" s="118">
        <v>0.53724626162405964</v>
      </c>
      <c r="I1785" s="118">
        <v>0.8013715291069996</v>
      </c>
      <c r="J1785" s="118">
        <v>0.71110253907784249</v>
      </c>
      <c r="K1785" s="48">
        <v>0.22857346592126038</v>
      </c>
      <c r="M1785" s="41">
        <v>783</v>
      </c>
      <c r="N1785" s="118" cm="1">
        <f t="array" ref="N1785:W1785">(TRANSPOSE(MMULT(幕後結果!$AB$37:$AK$46, TRANSPOSE(N784:W784))))</f>
        <v>-1.981354628801919</v>
      </c>
      <c r="O1785" s="118">
        <v>-1.1222521311249913</v>
      </c>
      <c r="P1785" s="118">
        <v>-0.47654523158980111</v>
      </c>
      <c r="Q1785" s="118">
        <v>1.2254116764224161</v>
      </c>
      <c r="R1785" s="118">
        <v>1.609278622005869</v>
      </c>
      <c r="S1785" s="118">
        <v>-0.20651927326251507</v>
      </c>
      <c r="T1785" s="118">
        <v>-1.5289754902125872</v>
      </c>
      <c r="U1785" s="118">
        <v>0.6244079018249914</v>
      </c>
      <c r="V1785" s="118">
        <v>-1.509845446005696</v>
      </c>
      <c r="W1785" s="40">
        <v>-0.36364499448298276</v>
      </c>
    </row>
    <row r="1786" spans="1:23" ht="19">
      <c r="A1786" s="85">
        <v>784</v>
      </c>
      <c r="B1786" s="118">
        <v>0.93751190271754847</v>
      </c>
      <c r="C1786" s="118">
        <v>4.7979301561028587E-2</v>
      </c>
      <c r="D1786" s="118">
        <v>0.99336163795193344</v>
      </c>
      <c r="E1786" s="118">
        <v>0.3424299330519236</v>
      </c>
      <c r="F1786" s="118">
        <v>0.94138240373943738</v>
      </c>
      <c r="G1786" s="118">
        <v>0.25389248303342149</v>
      </c>
      <c r="H1786" s="118">
        <v>0.86892298782523425</v>
      </c>
      <c r="I1786" s="118">
        <v>0.94531273583950326</v>
      </c>
      <c r="J1786" s="118">
        <v>0.90807848207581854</v>
      </c>
      <c r="K1786" s="48">
        <v>3.2710440220573567E-4</v>
      </c>
      <c r="M1786" s="41">
        <v>784</v>
      </c>
      <c r="N1786" s="118" cm="1">
        <f t="array" ref="N1786:W1786">(TRANSPOSE(MMULT(幕後結果!$AB$37:$AK$46, TRANSPOSE(N785:W785))))</f>
        <v>-0.47372174829159863</v>
      </c>
      <c r="O1786" s="118">
        <v>0.40824461633486941</v>
      </c>
      <c r="P1786" s="118">
        <v>-1.2923589620005813</v>
      </c>
      <c r="Q1786" s="118">
        <v>-0.7901162009911803</v>
      </c>
      <c r="R1786" s="118">
        <v>0.24079670355616317</v>
      </c>
      <c r="S1786" s="118">
        <v>-6.9880076872051555E-2</v>
      </c>
      <c r="T1786" s="118">
        <v>0.13757012931320275</v>
      </c>
      <c r="U1786" s="118">
        <v>-1.7438665641907638</v>
      </c>
      <c r="V1786" s="118">
        <v>-0.19341960571392633</v>
      </c>
      <c r="W1786" s="40">
        <v>1.4192996996112164</v>
      </c>
    </row>
    <row r="1787" spans="1:23" ht="19">
      <c r="A1787" s="85">
        <v>785</v>
      </c>
      <c r="B1787" s="118">
        <v>0.77466464032270244</v>
      </c>
      <c r="C1787" s="118">
        <v>0.30606440861124073</v>
      </c>
      <c r="D1787" s="118">
        <v>0.40978987846530535</v>
      </c>
      <c r="E1787" s="118">
        <v>0.87926938437181978</v>
      </c>
      <c r="F1787" s="118">
        <v>0.27523120495520859</v>
      </c>
      <c r="G1787" s="118">
        <v>0.49026375942670763</v>
      </c>
      <c r="H1787" s="118">
        <v>0.9213000016053241</v>
      </c>
      <c r="I1787" s="118">
        <v>0.32140475783137723</v>
      </c>
      <c r="J1787" s="118">
        <v>0.35259126823878661</v>
      </c>
      <c r="K1787" s="48">
        <v>0.9804212852954366</v>
      </c>
      <c r="M1787" s="41">
        <v>785</v>
      </c>
      <c r="N1787" s="118" cm="1">
        <f t="array" ref="N1787:W1787">(TRANSPOSE(MMULT(幕後結果!$AB$37:$AK$46, TRANSPOSE(N786:W786))))</f>
        <v>1.3448579785759902</v>
      </c>
      <c r="O1787" s="118">
        <v>-0.54223339827858741</v>
      </c>
      <c r="P1787" s="118">
        <v>-0.48732780736304193</v>
      </c>
      <c r="Q1787" s="118">
        <v>0.14903649273746961</v>
      </c>
      <c r="R1787" s="118">
        <v>-0.8262549991498811</v>
      </c>
      <c r="S1787" s="118">
        <v>-1.146865850859248</v>
      </c>
      <c r="T1787" s="118">
        <v>1.5698299088301895</v>
      </c>
      <c r="U1787" s="118">
        <v>0.88959365238504118</v>
      </c>
      <c r="V1787" s="118">
        <v>1.6618232223575917</v>
      </c>
      <c r="W1787" s="40">
        <v>-0.27759493785112865</v>
      </c>
    </row>
    <row r="1788" spans="1:23" ht="19">
      <c r="A1788" s="85">
        <v>786</v>
      </c>
      <c r="B1788" s="118">
        <v>0.25615866031733314</v>
      </c>
      <c r="C1788" s="118">
        <v>0.92641973870061722</v>
      </c>
      <c r="D1788" s="118">
        <v>0.88488090434799727</v>
      </c>
      <c r="E1788" s="118">
        <v>0.35699803821277309</v>
      </c>
      <c r="F1788" s="118">
        <v>0.81341275101530264</v>
      </c>
      <c r="G1788" s="118">
        <v>0.27061130079264339</v>
      </c>
      <c r="H1788" s="118">
        <v>0.18713624262653084</v>
      </c>
      <c r="I1788" s="118">
        <v>0.39076293432287068</v>
      </c>
      <c r="J1788" s="118">
        <v>3.3425537800866101E-2</v>
      </c>
      <c r="K1788" s="48">
        <v>1.5316624401453982E-2</v>
      </c>
      <c r="M1788" s="41">
        <v>786</v>
      </c>
      <c r="N1788" s="118" cm="1">
        <f t="array" ref="N1788:W1788">(TRANSPOSE(MMULT(幕後結果!$AB$37:$AK$46, TRANSPOSE(N787:W787))))</f>
        <v>-1.0078436655212961</v>
      </c>
      <c r="O1788" s="118">
        <v>0.37171482690298918</v>
      </c>
      <c r="P1788" s="118">
        <v>-0.82084981414300073</v>
      </c>
      <c r="Q1788" s="118">
        <v>0.59618827082966219</v>
      </c>
      <c r="R1788" s="118">
        <v>-0.94045328919527127</v>
      </c>
      <c r="S1788" s="118">
        <v>-7.1721548927682649E-2</v>
      </c>
      <c r="T1788" s="118">
        <v>-1.2430558470816409</v>
      </c>
      <c r="U1788" s="118">
        <v>0.39151623062858121</v>
      </c>
      <c r="V1788" s="118">
        <v>-0.21384252968636411</v>
      </c>
      <c r="W1788" s="40">
        <v>-0.83604729928329491</v>
      </c>
    </row>
    <row r="1789" spans="1:23" ht="19">
      <c r="A1789" s="85">
        <v>787</v>
      </c>
      <c r="B1789" s="118">
        <v>0.55515754960729691</v>
      </c>
      <c r="C1789" s="118">
        <v>0.69090647980799003</v>
      </c>
      <c r="D1789" s="118">
        <v>0.84441454771052116</v>
      </c>
      <c r="E1789" s="118">
        <v>0.39020088073196124</v>
      </c>
      <c r="F1789" s="118">
        <v>0.57193519427532524</v>
      </c>
      <c r="G1789" s="118">
        <v>0.87114517817771797</v>
      </c>
      <c r="H1789" s="118">
        <v>0.71010595305005109</v>
      </c>
      <c r="I1789" s="118">
        <v>0.35637386916672686</v>
      </c>
      <c r="J1789" s="118">
        <v>0.20562034883998725</v>
      </c>
      <c r="K1789" s="48">
        <v>0.19663967938114491</v>
      </c>
      <c r="M1789" s="41">
        <v>787</v>
      </c>
      <c r="N1789" s="118" cm="1">
        <f t="array" ref="N1789:W1789">(TRANSPOSE(MMULT(幕後結果!$AB$37:$AK$46, TRANSPOSE(N788:W788))))</f>
        <v>-2.1893232643766787</v>
      </c>
      <c r="O1789" s="118">
        <v>-0.13294539580543158</v>
      </c>
      <c r="P1789" s="118">
        <v>-0.38403749011152494</v>
      </c>
      <c r="Q1789" s="118">
        <v>0.6667532850420268</v>
      </c>
      <c r="R1789" s="118">
        <v>-0.4150364115844804</v>
      </c>
      <c r="S1789" s="118">
        <v>-0.74578667773296858</v>
      </c>
      <c r="T1789" s="118">
        <v>0.55133138080620192</v>
      </c>
      <c r="U1789" s="118">
        <v>0.52342503696109466</v>
      </c>
      <c r="V1789" s="118">
        <v>8.5730509734378464E-3</v>
      </c>
      <c r="W1789" s="40">
        <v>-1.3828609840497197</v>
      </c>
    </row>
    <row r="1790" spans="1:23" ht="19">
      <c r="A1790" s="85">
        <v>788</v>
      </c>
      <c r="B1790" s="118">
        <v>0.40689110993630906</v>
      </c>
      <c r="C1790" s="118">
        <v>0.52169389823447476</v>
      </c>
      <c r="D1790" s="118">
        <v>0.51885741746102632</v>
      </c>
      <c r="E1790" s="118">
        <v>0.51462075248182582</v>
      </c>
      <c r="F1790" s="118">
        <v>0.46169740809916537</v>
      </c>
      <c r="G1790" s="118">
        <v>0.65777826985820487</v>
      </c>
      <c r="H1790" s="118">
        <v>0.62244974651237728</v>
      </c>
      <c r="I1790" s="118">
        <v>0.22341940521680015</v>
      </c>
      <c r="J1790" s="118">
        <v>0.98872075883146104</v>
      </c>
      <c r="K1790" s="48">
        <v>3.2250214378729325E-2</v>
      </c>
      <c r="M1790" s="41">
        <v>788</v>
      </c>
      <c r="N1790" s="118" cm="1">
        <f t="array" ref="N1790:W1790">(TRANSPOSE(MMULT(幕後結果!$AB$37:$AK$46, TRANSPOSE(N789:W789))))</f>
        <v>-0.25736845919869022</v>
      </c>
      <c r="O1790" s="118">
        <v>1.0504849544528878</v>
      </c>
      <c r="P1790" s="118">
        <v>-0.23772412657581796</v>
      </c>
      <c r="Q1790" s="118">
        <v>1.3263909394189113</v>
      </c>
      <c r="R1790" s="118">
        <v>1.5337540406605377</v>
      </c>
      <c r="S1790" s="118">
        <v>0.25818180502065902</v>
      </c>
      <c r="T1790" s="118">
        <v>0.83293873878200786</v>
      </c>
      <c r="U1790" s="118">
        <v>-0.22825035935221699</v>
      </c>
      <c r="V1790" s="118">
        <v>0.33689813878668762</v>
      </c>
      <c r="W1790" s="40">
        <v>1.6819986769325306</v>
      </c>
    </row>
    <row r="1791" spans="1:23" ht="19">
      <c r="A1791" s="85">
        <v>789</v>
      </c>
      <c r="B1791" s="118">
        <v>0.43884298247479103</v>
      </c>
      <c r="C1791" s="118">
        <v>0.46411460606126398</v>
      </c>
      <c r="D1791" s="118">
        <v>0.65531028054926344</v>
      </c>
      <c r="E1791" s="118">
        <v>0.20824052188836539</v>
      </c>
      <c r="F1791" s="118">
        <v>0.24858985051403093</v>
      </c>
      <c r="G1791" s="118">
        <v>0.80415525155786893</v>
      </c>
      <c r="H1791" s="118">
        <v>0.13592813312599539</v>
      </c>
      <c r="I1791" s="118">
        <v>0.18038550022152178</v>
      </c>
      <c r="J1791" s="118">
        <v>8.8359187084185997E-4</v>
      </c>
      <c r="K1791" s="48">
        <v>0.15295285865657959</v>
      </c>
      <c r="M1791" s="41">
        <v>789</v>
      </c>
      <c r="N1791" s="118" cm="1">
        <f t="array" ref="N1791:W1791">(TRANSPOSE(MMULT(幕後結果!$AB$37:$AK$46, TRANSPOSE(N790:W790))))</f>
        <v>-0.40937656484063839</v>
      </c>
      <c r="O1791" s="118">
        <v>6.6350034871912912E-3</v>
      </c>
      <c r="P1791" s="118">
        <v>-0.7888016379211189</v>
      </c>
      <c r="Q1791" s="118">
        <v>-7.7266687340369927E-2</v>
      </c>
      <c r="R1791" s="118">
        <v>1.8899288157758196</v>
      </c>
      <c r="S1791" s="118">
        <v>1.6925951072746745</v>
      </c>
      <c r="T1791" s="118">
        <v>0.69691884525082093</v>
      </c>
      <c r="U1791" s="118">
        <v>0.78866261912691016</v>
      </c>
      <c r="V1791" s="118">
        <v>-0.14203633618552491</v>
      </c>
      <c r="W1791" s="40">
        <v>2.0272487076498362</v>
      </c>
    </row>
    <row r="1792" spans="1:23" ht="19">
      <c r="A1792" s="85">
        <v>790</v>
      </c>
      <c r="B1792" s="118">
        <v>0.61851520066528165</v>
      </c>
      <c r="C1792" s="118">
        <v>0.77225713082502367</v>
      </c>
      <c r="D1792" s="118">
        <v>0.79535872824095488</v>
      </c>
      <c r="E1792" s="118">
        <v>0.8287842707447588</v>
      </c>
      <c r="F1792" s="118">
        <v>0.74520305638815465</v>
      </c>
      <c r="G1792" s="118">
        <v>0.28761862815845807</v>
      </c>
      <c r="H1792" s="118">
        <v>0.32927271371159583</v>
      </c>
      <c r="I1792" s="118">
        <v>0.52574065556293648</v>
      </c>
      <c r="J1792" s="118">
        <v>0.2943878701216105</v>
      </c>
      <c r="K1792" s="48">
        <v>0.53844464426112171</v>
      </c>
      <c r="M1792" s="41">
        <v>790</v>
      </c>
      <c r="N1792" s="118" cm="1">
        <f t="array" ref="N1792:W1792">(TRANSPOSE(MMULT(幕後結果!$AB$37:$AK$46, TRANSPOSE(N791:W791))))</f>
        <v>-2.1471715513042864</v>
      </c>
      <c r="O1792" s="118">
        <v>-0.71789705661257197</v>
      </c>
      <c r="P1792" s="118">
        <v>-0.81445021967670406</v>
      </c>
      <c r="Q1792" s="118">
        <v>-0.14045138213802016</v>
      </c>
      <c r="R1792" s="118">
        <v>1.3812313972034189</v>
      </c>
      <c r="S1792" s="118">
        <v>0.4185417960772741</v>
      </c>
      <c r="T1792" s="118">
        <v>-0.88734881103055707</v>
      </c>
      <c r="U1792" s="118">
        <v>-1.0307641262210603</v>
      </c>
      <c r="V1792" s="118">
        <v>-3.2432937098374026E-2</v>
      </c>
      <c r="W1792" s="40">
        <v>5.1496544029906999E-3</v>
      </c>
    </row>
    <row r="1793" spans="1:23" ht="19">
      <c r="A1793" s="85">
        <v>791</v>
      </c>
      <c r="B1793" s="118">
        <v>1.0773924454272832E-2</v>
      </c>
      <c r="C1793" s="118">
        <v>0.24038908837509521</v>
      </c>
      <c r="D1793" s="118">
        <v>0.40526979482992886</v>
      </c>
      <c r="E1793" s="118">
        <v>5.2195629570792157E-2</v>
      </c>
      <c r="F1793" s="118">
        <v>3.8430905661295256E-2</v>
      </c>
      <c r="G1793" s="118">
        <v>0.38185065414025443</v>
      </c>
      <c r="H1793" s="118">
        <v>0.26095226564196961</v>
      </c>
      <c r="I1793" s="118">
        <v>0.95677325501785271</v>
      </c>
      <c r="J1793" s="118">
        <v>0.34413958765930874</v>
      </c>
      <c r="K1793" s="48">
        <v>0.39247083360355428</v>
      </c>
      <c r="M1793" s="41">
        <v>791</v>
      </c>
      <c r="N1793" s="118" cm="1">
        <f t="array" ref="N1793:W1793">(TRANSPOSE(MMULT(幕後結果!$AB$37:$AK$46, TRANSPOSE(N792:W792))))</f>
        <v>2.2280178776196209</v>
      </c>
      <c r="O1793" s="118">
        <v>0.82767901170680336</v>
      </c>
      <c r="P1793" s="118">
        <v>-0.59497692838375293</v>
      </c>
      <c r="Q1793" s="118">
        <v>-2.1596601220215343</v>
      </c>
      <c r="R1793" s="118">
        <v>1.5894565338802076</v>
      </c>
      <c r="S1793" s="118">
        <v>-0.8209286862517482</v>
      </c>
      <c r="T1793" s="118">
        <v>1.5913665110831721</v>
      </c>
      <c r="U1793" s="118">
        <v>0.85203966876837045</v>
      </c>
      <c r="V1793" s="118">
        <v>1.4164896189864002</v>
      </c>
      <c r="W1793" s="40">
        <v>0.16060855066947344</v>
      </c>
    </row>
    <row r="1794" spans="1:23" ht="19">
      <c r="A1794" s="85">
        <v>792</v>
      </c>
      <c r="B1794" s="118">
        <v>0.79438273699987838</v>
      </c>
      <c r="C1794" s="118">
        <v>0.17331427499378194</v>
      </c>
      <c r="D1794" s="118">
        <v>0.65475569835235037</v>
      </c>
      <c r="E1794" s="118">
        <v>7.3525131936456267E-2</v>
      </c>
      <c r="F1794" s="118">
        <v>0.61245518384055919</v>
      </c>
      <c r="G1794" s="118">
        <v>0.32007182839139481</v>
      </c>
      <c r="H1794" s="118">
        <v>0.35425677351800489</v>
      </c>
      <c r="I1794" s="118">
        <v>0.55598090283849455</v>
      </c>
      <c r="J1794" s="118">
        <v>0.44001218888968063</v>
      </c>
      <c r="K1794" s="48">
        <v>0.76031315259928567</v>
      </c>
      <c r="M1794" s="41">
        <v>792</v>
      </c>
      <c r="N1794" s="118" cm="1">
        <f t="array" ref="N1794:W1794">(TRANSPOSE(MMULT(幕後結果!$AB$37:$AK$46, TRANSPOSE(N793:W793))))</f>
        <v>-1.8384356430019024</v>
      </c>
      <c r="O1794" s="118">
        <v>-2.7571528404596171</v>
      </c>
      <c r="P1794" s="118">
        <v>-2.0204635578654448</v>
      </c>
      <c r="Q1794" s="118">
        <v>-0.98482562558151165</v>
      </c>
      <c r="R1794" s="118">
        <v>-0.3655733142189927</v>
      </c>
      <c r="S1794" s="118">
        <v>-2.6541956449142008</v>
      </c>
      <c r="T1794" s="118">
        <v>0.66755667194955537</v>
      </c>
      <c r="U1794" s="118">
        <v>-0.18349547559483631</v>
      </c>
      <c r="V1794" s="118">
        <v>-1.4522749164011646</v>
      </c>
      <c r="W1794" s="40">
        <v>-1.6451313606854632</v>
      </c>
    </row>
    <row r="1795" spans="1:23" ht="19">
      <c r="A1795" s="85">
        <v>793</v>
      </c>
      <c r="B1795" s="118">
        <v>4.7267183863467954E-2</v>
      </c>
      <c r="C1795" s="118">
        <v>0.62421572981587037</v>
      </c>
      <c r="D1795" s="118">
        <v>0.88739150522325261</v>
      </c>
      <c r="E1795" s="118">
        <v>0.89025781887543132</v>
      </c>
      <c r="F1795" s="118">
        <v>0.96927144729693993</v>
      </c>
      <c r="G1795" s="118">
        <v>0.42495253030562607</v>
      </c>
      <c r="H1795" s="118">
        <v>0.70656142053038695</v>
      </c>
      <c r="I1795" s="118">
        <v>0.80438480746737007</v>
      </c>
      <c r="J1795" s="118">
        <v>0.81283585695657679</v>
      </c>
      <c r="K1795" s="48">
        <v>0.30448533562530344</v>
      </c>
      <c r="M1795" s="41">
        <v>793</v>
      </c>
      <c r="N1795" s="118" cm="1">
        <f t="array" ref="N1795:W1795">(TRANSPOSE(MMULT(幕後結果!$AB$37:$AK$46, TRANSPOSE(N794:W794))))</f>
        <v>1.2632932739950502</v>
      </c>
      <c r="O1795" s="118">
        <v>-0.20497121719853206</v>
      </c>
      <c r="P1795" s="118">
        <v>-0.55707095419065977</v>
      </c>
      <c r="Q1795" s="118">
        <v>-1.1516730607487127</v>
      </c>
      <c r="R1795" s="118">
        <v>-0.53693229290623368</v>
      </c>
      <c r="S1795" s="118">
        <v>-0.78936150371721836</v>
      </c>
      <c r="T1795" s="118">
        <v>-3.6085761278444595E-2</v>
      </c>
      <c r="U1795" s="118">
        <v>1.4408305746184049</v>
      </c>
      <c r="V1795" s="118">
        <v>0.61431521037620396</v>
      </c>
      <c r="W1795" s="40">
        <v>1.1738637153736022</v>
      </c>
    </row>
    <row r="1796" spans="1:23" ht="19">
      <c r="A1796" s="85">
        <v>794</v>
      </c>
      <c r="B1796" s="118">
        <v>0.34797705250303967</v>
      </c>
      <c r="C1796" s="118">
        <v>0.17658177734014524</v>
      </c>
      <c r="D1796" s="118">
        <v>0.34752606881341985</v>
      </c>
      <c r="E1796" s="118">
        <v>0.99358824658360034</v>
      </c>
      <c r="F1796" s="118">
        <v>0.19737107712239688</v>
      </c>
      <c r="G1796" s="118">
        <v>0.55240244386096227</v>
      </c>
      <c r="H1796" s="118">
        <v>6.2977695858704275E-2</v>
      </c>
      <c r="I1796" s="118">
        <v>0.70320792789914943</v>
      </c>
      <c r="J1796" s="118">
        <v>0.61708238932215109</v>
      </c>
      <c r="K1796" s="48">
        <v>0.79350764279390495</v>
      </c>
      <c r="M1796" s="41">
        <v>794</v>
      </c>
      <c r="N1796" s="118" cm="1">
        <f t="array" ref="N1796:W1796">(TRANSPOSE(MMULT(幕後結果!$AB$37:$AK$46, TRANSPOSE(N795:W795))))</f>
        <v>0.53752712106528344</v>
      </c>
      <c r="O1796" s="118">
        <v>-7.5442985165101964E-2</v>
      </c>
      <c r="P1796" s="118">
        <v>0.72007005087805753</v>
      </c>
      <c r="Q1796" s="118">
        <v>1.524675002613356</v>
      </c>
      <c r="R1796" s="118">
        <v>0.44376680729660339</v>
      </c>
      <c r="S1796" s="118">
        <v>0.2957431000806402</v>
      </c>
      <c r="T1796" s="118">
        <v>-0.10050841487707665</v>
      </c>
      <c r="U1796" s="118">
        <v>-2.1657293341379447</v>
      </c>
      <c r="V1796" s="118">
        <v>-0.35137700435023245</v>
      </c>
      <c r="W1796" s="40">
        <v>0.33440549652330298</v>
      </c>
    </row>
    <row r="1797" spans="1:23" ht="19">
      <c r="A1797" s="85">
        <v>795</v>
      </c>
      <c r="B1797" s="118">
        <v>0.9084832598300514</v>
      </c>
      <c r="C1797" s="118">
        <v>3.3158838536888613E-3</v>
      </c>
      <c r="D1797" s="118">
        <v>0.23745226204281544</v>
      </c>
      <c r="E1797" s="118">
        <v>0.43304568255389064</v>
      </c>
      <c r="F1797" s="118">
        <v>0.56909542940944013</v>
      </c>
      <c r="G1797" s="118">
        <v>0.15832701251572279</v>
      </c>
      <c r="H1797" s="118">
        <v>0.90545255104786948</v>
      </c>
      <c r="I1797" s="118">
        <v>0.20015526385844828</v>
      </c>
      <c r="J1797" s="118">
        <v>0.8746435366154135</v>
      </c>
      <c r="K1797" s="48">
        <v>0.72264229081879705</v>
      </c>
      <c r="M1797" s="41">
        <v>795</v>
      </c>
      <c r="N1797" s="118" cm="1">
        <f t="array" ref="N1797:W1797">(TRANSPOSE(MMULT(幕後結果!$AB$37:$AK$46, TRANSPOSE(N796:W796))))</f>
        <v>-0.46357896290462169</v>
      </c>
      <c r="O1797" s="118">
        <v>-1.1990254643043379</v>
      </c>
      <c r="P1797" s="118">
        <v>-1.3955437309819589</v>
      </c>
      <c r="Q1797" s="118">
        <v>0.84912074828750961</v>
      </c>
      <c r="R1797" s="118">
        <v>0.71794451997345932</v>
      </c>
      <c r="S1797" s="118">
        <v>-0.56895750973009207</v>
      </c>
      <c r="T1797" s="118">
        <v>0.93227813711275098</v>
      </c>
      <c r="U1797" s="118">
        <v>0.30180902700634871</v>
      </c>
      <c r="V1797" s="118">
        <v>-0.55430322586105973</v>
      </c>
      <c r="W1797" s="40">
        <v>0.53216148695065935</v>
      </c>
    </row>
    <row r="1798" spans="1:23" ht="19">
      <c r="A1798" s="85">
        <v>796</v>
      </c>
      <c r="B1798" s="118">
        <v>0.32416463828329545</v>
      </c>
      <c r="C1798" s="118">
        <v>0.6689377790149047</v>
      </c>
      <c r="D1798" s="118">
        <v>0.57684935736596166</v>
      </c>
      <c r="E1798" s="118">
        <v>0.19608578096860518</v>
      </c>
      <c r="F1798" s="118">
        <v>0.86388037258137662</v>
      </c>
      <c r="G1798" s="118">
        <v>0.53404925998155761</v>
      </c>
      <c r="H1798" s="118">
        <v>0.41889458605316965</v>
      </c>
      <c r="I1798" s="118">
        <v>0.46122547243488454</v>
      </c>
      <c r="J1798" s="118">
        <v>0.22773148822783207</v>
      </c>
      <c r="K1798" s="48">
        <v>0.80374812166778842</v>
      </c>
      <c r="M1798" s="41">
        <v>796</v>
      </c>
      <c r="N1798" s="118" cm="1">
        <f t="array" ref="N1798:W1798">(TRANSPOSE(MMULT(幕後結果!$AB$37:$AK$46, TRANSPOSE(N797:W797))))</f>
        <v>1.0753914031906513</v>
      </c>
      <c r="O1798" s="118">
        <v>1.9125448652683166</v>
      </c>
      <c r="P1798" s="118">
        <v>-1.4042238026507581</v>
      </c>
      <c r="Q1798" s="118">
        <v>-0.75892235321906099</v>
      </c>
      <c r="R1798" s="118">
        <v>-0.502306214975759</v>
      </c>
      <c r="S1798" s="118">
        <v>-0.69540140786295723</v>
      </c>
      <c r="T1798" s="118">
        <v>-0.47851438332797658</v>
      </c>
      <c r="U1798" s="118">
        <v>-0.18249119221964966</v>
      </c>
      <c r="V1798" s="118">
        <v>0.12174018044444784</v>
      </c>
      <c r="W1798" s="40">
        <v>-0.87533703784025541</v>
      </c>
    </row>
    <row r="1799" spans="1:23" ht="19">
      <c r="A1799" s="85">
        <v>797</v>
      </c>
      <c r="B1799" s="118">
        <v>0.47385010374780068</v>
      </c>
      <c r="C1799" s="118">
        <v>0.60666949266078563</v>
      </c>
      <c r="D1799" s="118">
        <v>0.36388389980872082</v>
      </c>
      <c r="E1799" s="118">
        <v>0.17529683840265586</v>
      </c>
      <c r="F1799" s="118">
        <v>9.3383898952392519E-2</v>
      </c>
      <c r="G1799" s="118">
        <v>0.56988208108649951</v>
      </c>
      <c r="H1799" s="118">
        <v>0.79985161144334072</v>
      </c>
      <c r="I1799" s="118">
        <v>0.23858400756527232</v>
      </c>
      <c r="J1799" s="118">
        <v>0.72227707846753209</v>
      </c>
      <c r="K1799" s="48">
        <v>0.98661825634590428</v>
      </c>
      <c r="M1799" s="41">
        <v>797</v>
      </c>
      <c r="N1799" s="118" cm="1">
        <f t="array" ref="N1799:W1799">(TRANSPOSE(MMULT(幕後結果!$AB$37:$AK$46, TRANSPOSE(N798:W798))))</f>
        <v>-0.31339674373733584</v>
      </c>
      <c r="O1799" s="118">
        <v>1.2774000803473256</v>
      </c>
      <c r="P1799" s="118">
        <v>1.1932185162920379</v>
      </c>
      <c r="Q1799" s="118">
        <v>0.23660861190822019</v>
      </c>
      <c r="R1799" s="118">
        <v>0.5190877090121977</v>
      </c>
      <c r="S1799" s="118">
        <v>0.33352203150650656</v>
      </c>
      <c r="T1799" s="118">
        <v>-0.2212685912688282</v>
      </c>
      <c r="U1799" s="118">
        <v>0.6570479894706972</v>
      </c>
      <c r="V1799" s="118">
        <v>-0.37726271905244635</v>
      </c>
      <c r="W1799" s="40">
        <v>0.94948042516371811</v>
      </c>
    </row>
    <row r="1800" spans="1:23" ht="19">
      <c r="A1800" s="85">
        <v>798</v>
      </c>
      <c r="B1800" s="118">
        <v>0.73644635498166444</v>
      </c>
      <c r="C1800" s="118">
        <v>0.96463455186784963</v>
      </c>
      <c r="D1800" s="118">
        <v>0.13810912384058693</v>
      </c>
      <c r="E1800" s="118">
        <v>0.90383244036343946</v>
      </c>
      <c r="F1800" s="118">
        <v>0.6326224741321782</v>
      </c>
      <c r="G1800" s="118">
        <v>0.88214791394103886</v>
      </c>
      <c r="H1800" s="118">
        <v>0.27343242877466922</v>
      </c>
      <c r="I1800" s="118">
        <v>5.8746925306722098E-2</v>
      </c>
      <c r="J1800" s="118">
        <v>0.98209206829537599</v>
      </c>
      <c r="K1800" s="48">
        <v>0.7786637625197943</v>
      </c>
      <c r="M1800" s="41">
        <v>798</v>
      </c>
      <c r="N1800" s="118" cm="1">
        <f t="array" ref="N1800:W1800">(TRANSPOSE(MMULT(幕後結果!$AB$37:$AK$46, TRANSPOSE(N799:W799))))</f>
        <v>-0.40916437820334028</v>
      </c>
      <c r="O1800" s="118">
        <v>0.52353806410892179</v>
      </c>
      <c r="P1800" s="118">
        <v>-0.84457288333844094</v>
      </c>
      <c r="Q1800" s="118">
        <v>-0.29397449172708912</v>
      </c>
      <c r="R1800" s="118">
        <v>1.5572694745533231</v>
      </c>
      <c r="S1800" s="118">
        <v>-0.17430889015374001</v>
      </c>
      <c r="T1800" s="118">
        <v>0.39891495556128642</v>
      </c>
      <c r="U1800" s="118">
        <v>0.5827053222669818</v>
      </c>
      <c r="V1800" s="118">
        <v>0.19678614107519499</v>
      </c>
      <c r="W1800" s="40">
        <v>6.57943111437026E-3</v>
      </c>
    </row>
    <row r="1801" spans="1:23" ht="19">
      <c r="A1801" s="85">
        <v>799</v>
      </c>
      <c r="B1801" s="118">
        <v>0.92057285874932138</v>
      </c>
      <c r="C1801" s="118">
        <v>0.38878332509534941</v>
      </c>
      <c r="D1801" s="118">
        <v>0.61196977499320804</v>
      </c>
      <c r="E1801" s="118">
        <v>0.26675190313407793</v>
      </c>
      <c r="F1801" s="118">
        <v>0.71517816460295025</v>
      </c>
      <c r="G1801" s="118">
        <v>0.44604294851569293</v>
      </c>
      <c r="H1801" s="118">
        <v>0.19640099850749326</v>
      </c>
      <c r="I1801" s="118">
        <v>0.44550893933084046</v>
      </c>
      <c r="J1801" s="118">
        <v>0.8975054237158715</v>
      </c>
      <c r="K1801" s="48">
        <v>0.70250524161763361</v>
      </c>
      <c r="M1801" s="41">
        <v>799</v>
      </c>
      <c r="N1801" s="118" cm="1">
        <f t="array" ref="N1801:W1801">(TRANSPOSE(MMULT(幕後結果!$AB$37:$AK$46, TRANSPOSE(N800:W800))))</f>
        <v>-0.48233968288088841</v>
      </c>
      <c r="O1801" s="118">
        <v>0.18685535865295805</v>
      </c>
      <c r="P1801" s="118">
        <v>-1.2133573695150806</v>
      </c>
      <c r="Q1801" s="118">
        <v>-0.51480095088660227</v>
      </c>
      <c r="R1801" s="118">
        <v>-0.36256367249174315</v>
      </c>
      <c r="S1801" s="118">
        <v>-1.0160118638586961</v>
      </c>
      <c r="T1801" s="118">
        <v>-2.4382376025391195</v>
      </c>
      <c r="U1801" s="118">
        <v>-1.2987964726811665</v>
      </c>
      <c r="V1801" s="118">
        <v>-1.6847534088796539</v>
      </c>
      <c r="W1801" s="40">
        <v>-2.0244675407246859</v>
      </c>
    </row>
    <row r="1802" spans="1:23" ht="19">
      <c r="A1802" s="85">
        <v>800</v>
      </c>
      <c r="B1802" s="118">
        <v>0.81861386052480101</v>
      </c>
      <c r="C1802" s="118">
        <v>0.9652817660675681</v>
      </c>
      <c r="D1802" s="118">
        <v>0.74278533573105676</v>
      </c>
      <c r="E1802" s="118">
        <v>4.6692691979728362E-2</v>
      </c>
      <c r="F1802" s="118">
        <v>0.56338508171822421</v>
      </c>
      <c r="G1802" s="118">
        <v>0.90873672262698579</v>
      </c>
      <c r="H1802" s="118">
        <v>0.657633949970994</v>
      </c>
      <c r="I1802" s="118">
        <v>0.84084743806053686</v>
      </c>
      <c r="J1802" s="118">
        <v>0.79075305285722841</v>
      </c>
      <c r="K1802" s="48">
        <v>9.8396116860270944E-2</v>
      </c>
      <c r="M1802" s="41">
        <v>800</v>
      </c>
      <c r="N1802" s="118" cm="1">
        <f t="array" ref="N1802:W1802">(TRANSPOSE(MMULT(幕後結果!$AB$37:$AK$46, TRANSPOSE(N801:W801))))</f>
        <v>0.44406982330031786</v>
      </c>
      <c r="O1802" s="118">
        <v>1.3061560091644187</v>
      </c>
      <c r="P1802" s="118">
        <v>0.75146761423694386</v>
      </c>
      <c r="Q1802" s="118">
        <v>-0.95743454705029085</v>
      </c>
      <c r="R1802" s="118">
        <v>-0.70678169065289609</v>
      </c>
      <c r="S1802" s="118">
        <v>-0.9205256852838235</v>
      </c>
      <c r="T1802" s="118">
        <v>0.72172200472916448</v>
      </c>
      <c r="U1802" s="118">
        <v>0.29038529824071624</v>
      </c>
      <c r="V1802" s="118">
        <v>0.34183962761410391</v>
      </c>
      <c r="W1802" s="40">
        <v>-0.8385447657907692</v>
      </c>
    </row>
    <row r="1803" spans="1:23" ht="19">
      <c r="A1803" s="85">
        <v>801</v>
      </c>
      <c r="B1803" s="118">
        <v>0.1613201319827875</v>
      </c>
      <c r="C1803" s="118">
        <v>0.50209927416138056</v>
      </c>
      <c r="D1803" s="118">
        <v>0.98409204752707624</v>
      </c>
      <c r="E1803" s="118">
        <v>0.8020406625021721</v>
      </c>
      <c r="F1803" s="118">
        <v>0.72218894069623563</v>
      </c>
      <c r="G1803" s="118">
        <v>0.80120191224204973</v>
      </c>
      <c r="H1803" s="118">
        <v>0.32215386489104714</v>
      </c>
      <c r="I1803" s="118">
        <v>0.2980655724593535</v>
      </c>
      <c r="J1803" s="118">
        <v>0.92133246107785749</v>
      </c>
      <c r="K1803" s="48">
        <v>0.94693876919768272</v>
      </c>
      <c r="M1803" s="41">
        <v>801</v>
      </c>
      <c r="N1803" s="118" cm="1">
        <f t="array" ref="N1803:W1803">(TRANSPOSE(MMULT(幕後結果!$AB$37:$AK$46, TRANSPOSE(N802:W802))))</f>
        <v>-0.29849392520439783</v>
      </c>
      <c r="O1803" s="118">
        <v>0.31564386647352921</v>
      </c>
      <c r="P1803" s="118">
        <v>-0.11092409957504445</v>
      </c>
      <c r="Q1803" s="118">
        <v>-1.518369513186923</v>
      </c>
      <c r="R1803" s="118">
        <v>0.34644896666397051</v>
      </c>
      <c r="S1803" s="118">
        <v>-1.4668389425161703</v>
      </c>
      <c r="T1803" s="118">
        <v>-0.83133417458742598</v>
      </c>
      <c r="U1803" s="118">
        <v>0.25651081542603782</v>
      </c>
      <c r="V1803" s="118">
        <v>-1.5839088489230149</v>
      </c>
      <c r="W1803" s="40">
        <v>-1.907200141119586E-2</v>
      </c>
    </row>
    <row r="1804" spans="1:23" ht="19">
      <c r="A1804" s="85">
        <v>802</v>
      </c>
      <c r="B1804" s="118">
        <v>0.30195899946366134</v>
      </c>
      <c r="C1804" s="118">
        <v>0.89337698780644015</v>
      </c>
      <c r="D1804" s="118">
        <v>0.20595225563169883</v>
      </c>
      <c r="E1804" s="118">
        <v>0.540624985229188</v>
      </c>
      <c r="F1804" s="118">
        <v>0.55393662219469797</v>
      </c>
      <c r="G1804" s="118">
        <v>0.99773015193066339</v>
      </c>
      <c r="H1804" s="118">
        <v>0.93963748364511379</v>
      </c>
      <c r="I1804" s="118">
        <v>0.30092886874895486</v>
      </c>
      <c r="J1804" s="118">
        <v>0.97028509055767453</v>
      </c>
      <c r="K1804" s="48">
        <v>0.30081659650489545</v>
      </c>
      <c r="M1804" s="41">
        <v>802</v>
      </c>
      <c r="N1804" s="118" cm="1">
        <f t="array" ref="N1804:W1804">(TRANSPOSE(MMULT(幕後結果!$AB$37:$AK$46, TRANSPOSE(N803:W803))))</f>
        <v>0.77567125180447827</v>
      </c>
      <c r="O1804" s="118">
        <v>-0.99638424447694474</v>
      </c>
      <c r="P1804" s="118">
        <v>-1.1276251881574249</v>
      </c>
      <c r="Q1804" s="118">
        <v>-0.25885561202815122</v>
      </c>
      <c r="R1804" s="118">
        <v>-0.34905570988760343</v>
      </c>
      <c r="S1804" s="118">
        <v>1.4304229899595372E-2</v>
      </c>
      <c r="T1804" s="118">
        <v>0.41287335999265068</v>
      </c>
      <c r="U1804" s="118">
        <v>1.2560039371478462</v>
      </c>
      <c r="V1804" s="118">
        <v>0.22515489529341173</v>
      </c>
      <c r="W1804" s="40">
        <v>-0.42398001096619148</v>
      </c>
    </row>
    <row r="1805" spans="1:23" ht="19">
      <c r="A1805" s="85">
        <v>803</v>
      </c>
      <c r="B1805" s="118">
        <v>0.9168735033153077</v>
      </c>
      <c r="C1805" s="118">
        <v>0.17769327268714341</v>
      </c>
      <c r="D1805" s="118">
        <v>0.30009071507960039</v>
      </c>
      <c r="E1805" s="118">
        <v>0.89032384820129029</v>
      </c>
      <c r="F1805" s="118">
        <v>0.98663516697830178</v>
      </c>
      <c r="G1805" s="118">
        <v>0.10271819593075748</v>
      </c>
      <c r="H1805" s="118">
        <v>0.32177987935052488</v>
      </c>
      <c r="I1805" s="118">
        <v>0.52734870258761712</v>
      </c>
      <c r="J1805" s="118">
        <v>0.62074965202537258</v>
      </c>
      <c r="K1805" s="48">
        <v>0.71194412699927145</v>
      </c>
      <c r="M1805" s="41">
        <v>803</v>
      </c>
      <c r="N1805" s="118" cm="1">
        <f t="array" ref="N1805:W1805">(TRANSPOSE(MMULT(幕後結果!$AB$37:$AK$46, TRANSPOSE(N804:W804))))</f>
        <v>-0.39942761164255924</v>
      </c>
      <c r="O1805" s="118">
        <v>-0.62304224940246822</v>
      </c>
      <c r="P1805" s="118">
        <v>-0.95719967840692044</v>
      </c>
      <c r="Q1805" s="118">
        <v>-0.6775928549188226</v>
      </c>
      <c r="R1805" s="118">
        <v>1.2586299428721377</v>
      </c>
      <c r="S1805" s="118">
        <v>-5.7250314576694383E-2</v>
      </c>
      <c r="T1805" s="118">
        <v>0.7516818257603074</v>
      </c>
      <c r="U1805" s="118">
        <v>-1.8144534377463231</v>
      </c>
      <c r="V1805" s="118">
        <v>-1.3255450318400943</v>
      </c>
      <c r="W1805" s="40">
        <v>0.69226668554590742</v>
      </c>
    </row>
    <row r="1806" spans="1:23" ht="19">
      <c r="A1806" s="85">
        <v>804</v>
      </c>
      <c r="B1806" s="118">
        <v>9.5867435553674163E-2</v>
      </c>
      <c r="C1806" s="118">
        <v>0.42497948482521619</v>
      </c>
      <c r="D1806" s="118">
        <v>0.22681077773735314</v>
      </c>
      <c r="E1806" s="118">
        <v>0.32979542920406546</v>
      </c>
      <c r="F1806" s="118">
        <v>0.39538288421621903</v>
      </c>
      <c r="G1806" s="118">
        <v>0.79113051016720326</v>
      </c>
      <c r="H1806" s="118">
        <v>0.62927920170026108</v>
      </c>
      <c r="I1806" s="118">
        <v>0.67149742316528638</v>
      </c>
      <c r="J1806" s="118">
        <v>0.47383714251163389</v>
      </c>
      <c r="K1806" s="48">
        <v>0.35519557783668243</v>
      </c>
      <c r="M1806" s="41">
        <v>804</v>
      </c>
      <c r="N1806" s="118" cm="1">
        <f t="array" ref="N1806:W1806">(TRANSPOSE(MMULT(幕後結果!$AB$37:$AK$46, TRANSPOSE(N805:W805))))</f>
        <v>-0.93946480903148299</v>
      </c>
      <c r="O1806" s="118">
        <v>1.1084043479256844</v>
      </c>
      <c r="P1806" s="118">
        <v>-8.0617948332607103E-2</v>
      </c>
      <c r="Q1806" s="118">
        <v>-0.87665031097310187</v>
      </c>
      <c r="R1806" s="118">
        <v>-1.449470588616441</v>
      </c>
      <c r="S1806" s="118">
        <v>-0.34404867669262634</v>
      </c>
      <c r="T1806" s="118">
        <v>-0.98320302063111764</v>
      </c>
      <c r="U1806" s="118">
        <v>0.63751269187967363</v>
      </c>
      <c r="V1806" s="118">
        <v>-1.017410810735996</v>
      </c>
      <c r="W1806" s="40">
        <v>0.11397895830627858</v>
      </c>
    </row>
    <row r="1807" spans="1:23" ht="19">
      <c r="A1807" s="85">
        <v>805</v>
      </c>
      <c r="B1807" s="118">
        <v>0.30243513894248331</v>
      </c>
      <c r="C1807" s="118">
        <v>0.4913811774177812</v>
      </c>
      <c r="D1807" s="118">
        <v>0.94826785526164348</v>
      </c>
      <c r="E1807" s="118">
        <v>0.53091972554623812</v>
      </c>
      <c r="F1807" s="118">
        <v>0.57897772253031587</v>
      </c>
      <c r="G1807" s="118">
        <v>0.47194094982007395</v>
      </c>
      <c r="H1807" s="118">
        <v>0.76237095936910704</v>
      </c>
      <c r="I1807" s="118">
        <v>0.883628367703442</v>
      </c>
      <c r="J1807" s="118">
        <v>0.71912288669667301</v>
      </c>
      <c r="K1807" s="48">
        <v>0.8952022318993309</v>
      </c>
      <c r="M1807" s="41">
        <v>805</v>
      </c>
      <c r="N1807" s="118" cm="1">
        <f t="array" ref="N1807:W1807">(TRANSPOSE(MMULT(幕後結果!$AB$37:$AK$46, TRANSPOSE(N806:W806))))</f>
        <v>1.625531230414835</v>
      </c>
      <c r="O1807" s="118">
        <v>0.67741072324282281</v>
      </c>
      <c r="P1807" s="118">
        <v>1.468637571993235</v>
      </c>
      <c r="Q1807" s="118">
        <v>-0.35077533334338762</v>
      </c>
      <c r="R1807" s="118">
        <v>1.1129209470449211</v>
      </c>
      <c r="S1807" s="118">
        <v>-0.79119026668827264</v>
      </c>
      <c r="T1807" s="118">
        <v>0.97366124022596179</v>
      </c>
      <c r="U1807" s="118">
        <v>0.52239337224308113</v>
      </c>
      <c r="V1807" s="118">
        <v>1.2958575568722224</v>
      </c>
      <c r="W1807" s="40">
        <v>1.0658446768934811</v>
      </c>
    </row>
    <row r="1808" spans="1:23" ht="19">
      <c r="A1808" s="85">
        <v>806</v>
      </c>
      <c r="B1808" s="118">
        <v>0.20391525989553316</v>
      </c>
      <c r="C1808" s="118">
        <v>0.78311566930257115</v>
      </c>
      <c r="D1808" s="118">
        <v>0.61115406669282835</v>
      </c>
      <c r="E1808" s="118">
        <v>0.25837396730794793</v>
      </c>
      <c r="F1808" s="118">
        <v>0.79327567293264134</v>
      </c>
      <c r="G1808" s="118">
        <v>0.66212085506349982</v>
      </c>
      <c r="H1808" s="118">
        <v>0.73144705208269123</v>
      </c>
      <c r="I1808" s="118">
        <v>7.8327242107286921E-2</v>
      </c>
      <c r="J1808" s="118">
        <v>0.57794126753799668</v>
      </c>
      <c r="K1808" s="48">
        <v>0.1389864428188099</v>
      </c>
      <c r="M1808" s="41">
        <v>806</v>
      </c>
      <c r="N1808" s="118" cm="1">
        <f t="array" ref="N1808:W1808">(TRANSPOSE(MMULT(幕後結果!$AB$37:$AK$46, TRANSPOSE(N807:W807))))</f>
        <v>0.84354369867796142</v>
      </c>
      <c r="O1808" s="118">
        <v>-0.65994490235384695</v>
      </c>
      <c r="P1808" s="118">
        <v>-0.69258983944238373</v>
      </c>
      <c r="Q1808" s="118">
        <v>0.55291290497186629</v>
      </c>
      <c r="R1808" s="118">
        <v>-1.966287465475604</v>
      </c>
      <c r="S1808" s="118">
        <v>1.0615745839391209</v>
      </c>
      <c r="T1808" s="118">
        <v>-0.38940611635741523</v>
      </c>
      <c r="U1808" s="118">
        <v>-0.67668297610350181</v>
      </c>
      <c r="V1808" s="118">
        <v>5.1764263863599003E-3</v>
      </c>
      <c r="W1808" s="40">
        <v>-0.35535834670279642</v>
      </c>
    </row>
    <row r="1809" spans="1:23" ht="19">
      <c r="A1809" s="85">
        <v>807</v>
      </c>
      <c r="B1809" s="118">
        <v>0.78461396303360287</v>
      </c>
      <c r="C1809" s="118">
        <v>0.84107367438014369</v>
      </c>
      <c r="D1809" s="118">
        <v>0.89923654404856102</v>
      </c>
      <c r="E1809" s="118">
        <v>0.57542409878855416</v>
      </c>
      <c r="F1809" s="118">
        <v>0.51369724455482979</v>
      </c>
      <c r="G1809" s="118">
        <v>0.40811891919652088</v>
      </c>
      <c r="H1809" s="118">
        <v>0.39294874897960241</v>
      </c>
      <c r="I1809" s="118">
        <v>0.12583080731106566</v>
      </c>
      <c r="J1809" s="118">
        <v>0.12709172910875366</v>
      </c>
      <c r="K1809" s="48">
        <v>0.63495435182135229</v>
      </c>
      <c r="M1809" s="41">
        <v>807</v>
      </c>
      <c r="N1809" s="118" cm="1">
        <f t="array" ref="N1809:W1809">(TRANSPOSE(MMULT(幕後結果!$AB$37:$AK$46, TRANSPOSE(N808:W808))))</f>
        <v>1.1916654107630806</v>
      </c>
      <c r="O1809" s="118">
        <v>-8.9174896488886976E-2</v>
      </c>
      <c r="P1809" s="118">
        <v>0.12838074184266166</v>
      </c>
      <c r="Q1809" s="118">
        <v>1.7264964971763133</v>
      </c>
      <c r="R1809" s="118">
        <v>0.15626469406794266</v>
      </c>
      <c r="S1809" s="118">
        <v>0.94829923833363572</v>
      </c>
      <c r="T1809" s="118">
        <v>0.34704723558516315</v>
      </c>
      <c r="U1809" s="118">
        <v>0.21637218754861123</v>
      </c>
      <c r="V1809" s="118">
        <v>-0.98643828782195864</v>
      </c>
      <c r="W1809" s="40">
        <v>-0.69661355426814575</v>
      </c>
    </row>
    <row r="1810" spans="1:23" ht="19">
      <c r="A1810" s="85">
        <v>808</v>
      </c>
      <c r="B1810" s="118">
        <v>0.68017450989258044</v>
      </c>
      <c r="C1810" s="118">
        <v>0.42922888599544562</v>
      </c>
      <c r="D1810" s="118">
        <v>0.58255439185894331</v>
      </c>
      <c r="E1810" s="118">
        <v>0.73841734871519682</v>
      </c>
      <c r="F1810" s="118">
        <v>0.39347387641515907</v>
      </c>
      <c r="G1810" s="118">
        <v>0.79722461255773114</v>
      </c>
      <c r="H1810" s="118">
        <v>0.75368412240922544</v>
      </c>
      <c r="I1810" s="118">
        <v>0.13639675557588515</v>
      </c>
      <c r="J1810" s="118">
        <v>0.93935975424317752</v>
      </c>
      <c r="K1810" s="48">
        <v>0.13563300574084924</v>
      </c>
      <c r="M1810" s="41">
        <v>808</v>
      </c>
      <c r="N1810" s="118" cm="1">
        <f t="array" ref="N1810:W1810">(TRANSPOSE(MMULT(幕後結果!$AB$37:$AK$46, TRANSPOSE(N809:W809))))</f>
        <v>-0.10486153934259855</v>
      </c>
      <c r="O1810" s="118">
        <v>-1.8268403951372105</v>
      </c>
      <c r="P1810" s="118">
        <v>-1.2960188303767535</v>
      </c>
      <c r="Q1810" s="118">
        <v>-0.34285935220586405</v>
      </c>
      <c r="R1810" s="118">
        <v>-0.40954437003055727</v>
      </c>
      <c r="S1810" s="118">
        <v>0.59614050145545128</v>
      </c>
      <c r="T1810" s="118">
        <v>-0.50356958099687499</v>
      </c>
      <c r="U1810" s="118">
        <v>-1.1610356265899142</v>
      </c>
      <c r="V1810" s="118">
        <v>-1.7544300652446274</v>
      </c>
      <c r="W1810" s="40">
        <v>-1.582178619271323</v>
      </c>
    </row>
    <row r="1811" spans="1:23" ht="19">
      <c r="A1811" s="85">
        <v>809</v>
      </c>
      <c r="B1811" s="118">
        <v>0.51729108705683036</v>
      </c>
      <c r="C1811" s="118">
        <v>0.24130656151589291</v>
      </c>
      <c r="D1811" s="118">
        <v>9.83001993786492E-2</v>
      </c>
      <c r="E1811" s="118">
        <v>0.13608128654179019</v>
      </c>
      <c r="F1811" s="118">
        <v>0.61010594853080113</v>
      </c>
      <c r="G1811" s="118">
        <v>0.35468841394720485</v>
      </c>
      <c r="H1811" s="118">
        <v>7.0468180538146408E-2</v>
      </c>
      <c r="I1811" s="118">
        <v>0.37040426140593818</v>
      </c>
      <c r="J1811" s="118">
        <v>0.69747304214607775</v>
      </c>
      <c r="K1811" s="48">
        <v>0.1588105477163555</v>
      </c>
      <c r="M1811" s="41">
        <v>809</v>
      </c>
      <c r="N1811" s="118" cm="1">
        <f t="array" ref="N1811:W1811">(TRANSPOSE(MMULT(幕後結果!$AB$37:$AK$46, TRANSPOSE(N810:W810))))</f>
        <v>-0.70934881759493329</v>
      </c>
      <c r="O1811" s="118">
        <v>-0.35265904449875146</v>
      </c>
      <c r="P1811" s="118">
        <v>-2.964535912900442</v>
      </c>
      <c r="Q1811" s="118">
        <v>-0.32157241799582148</v>
      </c>
      <c r="R1811" s="118">
        <v>1.1898712005584389</v>
      </c>
      <c r="S1811" s="118">
        <v>-3.6422619102210618E-2</v>
      </c>
      <c r="T1811" s="118">
        <v>-0.10727935625270345</v>
      </c>
      <c r="U1811" s="118">
        <v>0.52951170334036268</v>
      </c>
      <c r="V1811" s="118">
        <v>0.44186636697280557</v>
      </c>
      <c r="W1811" s="40">
        <v>-0.6592897410008256</v>
      </c>
    </row>
    <row r="1812" spans="1:23" ht="19">
      <c r="A1812" s="85">
        <v>810</v>
      </c>
      <c r="B1812" s="118">
        <v>0.47568589972516628</v>
      </c>
      <c r="C1812" s="118">
        <v>0.11815072876410304</v>
      </c>
      <c r="D1812" s="118">
        <v>0.96399916229476212</v>
      </c>
      <c r="E1812" s="118">
        <v>0.15452543488332182</v>
      </c>
      <c r="F1812" s="118">
        <v>0.85696830111333866</v>
      </c>
      <c r="G1812" s="118">
        <v>0.25038035439682971</v>
      </c>
      <c r="H1812" s="118">
        <v>0.16595028552287672</v>
      </c>
      <c r="I1812" s="118">
        <v>0.85795794207113407</v>
      </c>
      <c r="J1812" s="118">
        <v>0.90286294877697215</v>
      </c>
      <c r="K1812" s="48">
        <v>0.16337912062087989</v>
      </c>
      <c r="M1812" s="41">
        <v>810</v>
      </c>
      <c r="N1812" s="118" cm="1">
        <f t="array" ref="N1812:W1812">(TRANSPOSE(MMULT(幕後結果!$AB$37:$AK$46, TRANSPOSE(N811:W811))))</f>
        <v>8.2071628696597683E-3</v>
      </c>
      <c r="O1812" s="118">
        <v>-0.37560441271614176</v>
      </c>
      <c r="P1812" s="118">
        <v>-0.90348725845442079</v>
      </c>
      <c r="Q1812" s="118">
        <v>-0.6059817758926962</v>
      </c>
      <c r="R1812" s="118">
        <v>-0.22674690127915517</v>
      </c>
      <c r="S1812" s="118">
        <v>-0.45453087426729705</v>
      </c>
      <c r="T1812" s="118">
        <v>0.20913792423970096</v>
      </c>
      <c r="U1812" s="118">
        <v>-0.40662318246217954</v>
      </c>
      <c r="V1812" s="118">
        <v>-0.75550823122050903</v>
      </c>
      <c r="W1812" s="40">
        <v>-0.36729740237455183</v>
      </c>
    </row>
    <row r="1813" spans="1:23" ht="19">
      <c r="A1813" s="85">
        <v>811</v>
      </c>
      <c r="B1813" s="118">
        <v>0.1126781559375043</v>
      </c>
      <c r="C1813" s="118">
        <v>0.99010305621410177</v>
      </c>
      <c r="D1813" s="118">
        <v>0.44547935767415203</v>
      </c>
      <c r="E1813" s="118">
        <v>0.19056119094069435</v>
      </c>
      <c r="F1813" s="118">
        <v>0.62009892864554494</v>
      </c>
      <c r="G1813" s="118">
        <v>0.40721978733265107</v>
      </c>
      <c r="H1813" s="118">
        <v>0.32532898557554302</v>
      </c>
      <c r="I1813" s="118">
        <v>0.57001688335551814</v>
      </c>
      <c r="J1813" s="118">
        <v>0.34290273068147026</v>
      </c>
      <c r="K1813" s="48">
        <v>0.92772286210905763</v>
      </c>
      <c r="M1813" s="41">
        <v>811</v>
      </c>
      <c r="N1813" s="118" cm="1">
        <f t="array" ref="N1813:W1813">(TRANSPOSE(MMULT(幕後結果!$AB$37:$AK$46, TRANSPOSE(N812:W812))))</f>
        <v>1.9423623504863206</v>
      </c>
      <c r="O1813" s="118">
        <v>0.58814512448335443</v>
      </c>
      <c r="P1813" s="118">
        <v>2.4841509112171165</v>
      </c>
      <c r="Q1813" s="118">
        <v>0.97134581760979199</v>
      </c>
      <c r="R1813" s="118">
        <v>-8.8343806727133878E-2</v>
      </c>
      <c r="S1813" s="118">
        <v>1.2836675997860252</v>
      </c>
      <c r="T1813" s="118">
        <v>0.87921913152400366</v>
      </c>
      <c r="U1813" s="118">
        <v>5.6946593597970052E-2</v>
      </c>
      <c r="V1813" s="118">
        <v>-9.3387699574452032E-3</v>
      </c>
      <c r="W1813" s="40">
        <v>1.2022461640507631</v>
      </c>
    </row>
    <row r="1814" spans="1:23" ht="19">
      <c r="A1814" s="85">
        <v>812</v>
      </c>
      <c r="B1814" s="118">
        <v>0.8314131635449864</v>
      </c>
      <c r="C1814" s="118">
        <v>0.38749307450805581</v>
      </c>
      <c r="D1814" s="118">
        <v>0.71445137526810365</v>
      </c>
      <c r="E1814" s="118">
        <v>0.66368836340109771</v>
      </c>
      <c r="F1814" s="118">
        <v>0.32765995909374168</v>
      </c>
      <c r="G1814" s="118">
        <v>0.78248860465994463</v>
      </c>
      <c r="H1814" s="118">
        <v>0.45497016745251617</v>
      </c>
      <c r="I1814" s="118">
        <v>2.8737468988384585E-3</v>
      </c>
      <c r="J1814" s="118">
        <v>0.36423645021858708</v>
      </c>
      <c r="K1814" s="48">
        <v>4.0691501828751475E-2</v>
      </c>
      <c r="M1814" s="41">
        <v>812</v>
      </c>
      <c r="N1814" s="118" cm="1">
        <f t="array" ref="N1814:W1814">(TRANSPOSE(MMULT(幕後結果!$AB$37:$AK$46, TRANSPOSE(N813:W813))))</f>
        <v>-0.65482419017915083</v>
      </c>
      <c r="O1814" s="118">
        <v>-2.2825356002605912</v>
      </c>
      <c r="P1814" s="118">
        <v>8.2926194459507885E-2</v>
      </c>
      <c r="Q1814" s="118">
        <v>-0.11565199664761461</v>
      </c>
      <c r="R1814" s="118">
        <v>-0.13471730385491876</v>
      </c>
      <c r="S1814" s="118">
        <v>-0.96297425566323458</v>
      </c>
      <c r="T1814" s="118">
        <v>0.49294344293982117</v>
      </c>
      <c r="U1814" s="118">
        <v>-0.64932658118788478</v>
      </c>
      <c r="V1814" s="118">
        <v>-0.47533363646979399</v>
      </c>
      <c r="W1814" s="40">
        <v>-0.59928255059995161</v>
      </c>
    </row>
    <row r="1815" spans="1:23" ht="19">
      <c r="A1815" s="85">
        <v>813</v>
      </c>
      <c r="B1815" s="118">
        <v>0.78148075376855464</v>
      </c>
      <c r="C1815" s="118">
        <v>0.42932716299602358</v>
      </c>
      <c r="D1815" s="118">
        <v>0.33937001017155133</v>
      </c>
      <c r="E1815" s="118">
        <v>0.74804712920144256</v>
      </c>
      <c r="F1815" s="118">
        <v>4.2909947255649783E-2</v>
      </c>
      <c r="G1815" s="118">
        <v>0.90844182929613781</v>
      </c>
      <c r="H1815" s="118">
        <v>0.15396405548736514</v>
      </c>
      <c r="I1815" s="118">
        <v>0.26202684067795023</v>
      </c>
      <c r="J1815" s="118">
        <v>0.59374290335796531</v>
      </c>
      <c r="K1815" s="48">
        <v>0.98307510641531892</v>
      </c>
      <c r="M1815" s="41">
        <v>813</v>
      </c>
      <c r="N1815" s="118" cm="1">
        <f t="array" ref="N1815:W1815">(TRANSPOSE(MMULT(幕後結果!$AB$37:$AK$46, TRANSPOSE(N814:W814))))</f>
        <v>0.30772089498447291</v>
      </c>
      <c r="O1815" s="118">
        <v>0.98141576499238015</v>
      </c>
      <c r="P1815" s="118">
        <v>-0.51996007386789111</v>
      </c>
      <c r="Q1815" s="118">
        <v>-0.79223884706058967</v>
      </c>
      <c r="R1815" s="118">
        <v>-0.23616569344948141</v>
      </c>
      <c r="S1815" s="118">
        <v>0.64327270248485813</v>
      </c>
      <c r="T1815" s="118">
        <v>-0.34742700874014498</v>
      </c>
      <c r="U1815" s="118">
        <v>-0.30296591396220185</v>
      </c>
      <c r="V1815" s="118">
        <v>-0.23436379281035152</v>
      </c>
      <c r="W1815" s="40">
        <v>0.71029826022352283</v>
      </c>
    </row>
    <row r="1816" spans="1:23" ht="19">
      <c r="A1816" s="85">
        <v>814</v>
      </c>
      <c r="B1816" s="118">
        <v>0.33555156772412875</v>
      </c>
      <c r="C1816" s="118">
        <v>0.61106926136664375</v>
      </c>
      <c r="D1816" s="118">
        <v>0.42363850086837074</v>
      </c>
      <c r="E1816" s="118">
        <v>0.32788156609810781</v>
      </c>
      <c r="F1816" s="118">
        <v>0.40586677100312962</v>
      </c>
      <c r="G1816" s="118">
        <v>0.27005718450654803</v>
      </c>
      <c r="H1816" s="118">
        <v>9.8140622018620505E-2</v>
      </c>
      <c r="I1816" s="118">
        <v>0.49384034536410404</v>
      </c>
      <c r="J1816" s="118">
        <v>0.92238381724855323</v>
      </c>
      <c r="K1816" s="48">
        <v>0.74225464663249818</v>
      </c>
      <c r="M1816" s="41">
        <v>814</v>
      </c>
      <c r="N1816" s="118" cm="1">
        <f t="array" ref="N1816:W1816">(TRANSPOSE(MMULT(幕後結果!$AB$37:$AK$46, TRANSPOSE(N815:W815))))</f>
        <v>0.76777310084170913</v>
      </c>
      <c r="O1816" s="118">
        <v>0.43315888871503727</v>
      </c>
      <c r="P1816" s="118">
        <v>1.5268083883978436</v>
      </c>
      <c r="Q1816" s="118">
        <v>1.1930001682101119</v>
      </c>
      <c r="R1816" s="118">
        <v>0.97413190186466547</v>
      </c>
      <c r="S1816" s="118">
        <v>2.203157761928769</v>
      </c>
      <c r="T1816" s="118">
        <v>0.42375041316079931</v>
      </c>
      <c r="U1816" s="118">
        <v>0.43236083868091568</v>
      </c>
      <c r="V1816" s="118">
        <v>0.86411231235505825</v>
      </c>
      <c r="W1816" s="40">
        <v>-9.0382005645563313E-2</v>
      </c>
    </row>
    <row r="1817" spans="1:23" ht="19">
      <c r="A1817" s="85">
        <v>815</v>
      </c>
      <c r="B1817" s="118">
        <v>0.51318831321444414</v>
      </c>
      <c r="C1817" s="118">
        <v>0.20056317234312271</v>
      </c>
      <c r="D1817" s="118">
        <v>0.57224310082220087</v>
      </c>
      <c r="E1817" s="118">
        <v>0.98556380140789024</v>
      </c>
      <c r="F1817" s="118">
        <v>0.79956368882297912</v>
      </c>
      <c r="G1817" s="118">
        <v>0.97947581534281136</v>
      </c>
      <c r="H1817" s="118">
        <v>0.15441593891516159</v>
      </c>
      <c r="I1817" s="118">
        <v>0.48272497242710721</v>
      </c>
      <c r="J1817" s="118">
        <v>0.40090141114237721</v>
      </c>
      <c r="K1817" s="48">
        <v>0.53680722489075872</v>
      </c>
      <c r="M1817" s="41">
        <v>815</v>
      </c>
      <c r="N1817" s="118" cm="1">
        <f t="array" ref="N1817:W1817">(TRANSPOSE(MMULT(幕後結果!$AB$37:$AK$46, TRANSPOSE(N816:W816))))</f>
        <v>-0.88693604383512881</v>
      </c>
      <c r="O1817" s="118">
        <v>-0.13208415005825799</v>
      </c>
      <c r="P1817" s="118">
        <v>-1.6002275541123245</v>
      </c>
      <c r="Q1817" s="118">
        <v>-2.5942566819058261</v>
      </c>
      <c r="R1817" s="118">
        <v>-1.5043839228779901</v>
      </c>
      <c r="S1817" s="118">
        <v>-0.67669181019068825</v>
      </c>
      <c r="T1817" s="118">
        <v>-0.16883450229064781</v>
      </c>
      <c r="U1817" s="118">
        <v>0.44922426113867969</v>
      </c>
      <c r="V1817" s="118">
        <v>0.74205199025328317</v>
      </c>
      <c r="W1817" s="40">
        <v>-0.56702098800780021</v>
      </c>
    </row>
    <row r="1818" spans="1:23" ht="19">
      <c r="A1818" s="85">
        <v>816</v>
      </c>
      <c r="B1818" s="118">
        <v>0.37295329839054148</v>
      </c>
      <c r="C1818" s="118">
        <v>0.56004993268876557</v>
      </c>
      <c r="D1818" s="118">
        <v>0.42287610780091511</v>
      </c>
      <c r="E1818" s="118">
        <v>1.0837977059284576E-2</v>
      </c>
      <c r="F1818" s="118">
        <v>0.16784623285175848</v>
      </c>
      <c r="G1818" s="118">
        <v>0.97396423489939576</v>
      </c>
      <c r="H1818" s="118">
        <v>0.15458981923033654</v>
      </c>
      <c r="I1818" s="118">
        <v>6.8622067828890021E-2</v>
      </c>
      <c r="J1818" s="118">
        <v>0.71390229826830653</v>
      </c>
      <c r="K1818" s="48">
        <v>0.5140855898481933</v>
      </c>
      <c r="M1818" s="41">
        <v>816</v>
      </c>
      <c r="N1818" s="118" cm="1">
        <f t="array" ref="N1818:W1818">(TRANSPOSE(MMULT(幕後結果!$AB$37:$AK$46, TRANSPOSE(N817:W817))))</f>
        <v>0.74118150308430319</v>
      </c>
      <c r="O1818" s="118">
        <v>-0.20995111643906567</v>
      </c>
      <c r="P1818" s="118">
        <v>-0.38051276240030985</v>
      </c>
      <c r="Q1818" s="118">
        <v>0.13645834466576107</v>
      </c>
      <c r="R1818" s="118">
        <v>1.1153889289214753</v>
      </c>
      <c r="S1818" s="118">
        <v>0.58903238983239103</v>
      </c>
      <c r="T1818" s="118">
        <v>0.84755570589808649</v>
      </c>
      <c r="U1818" s="118">
        <v>0.45420117463719717</v>
      </c>
      <c r="V1818" s="118">
        <v>0.39594347753661463</v>
      </c>
      <c r="W1818" s="40">
        <v>0.57112819876745191</v>
      </c>
    </row>
    <row r="1819" spans="1:23" ht="19">
      <c r="A1819" s="85">
        <v>817</v>
      </c>
      <c r="B1819" s="118">
        <v>0.77446917375226887</v>
      </c>
      <c r="C1819" s="118">
        <v>0.73286266817124979</v>
      </c>
      <c r="D1819" s="118">
        <v>0.41467015953776198</v>
      </c>
      <c r="E1819" s="118">
        <v>0.93442843788010399</v>
      </c>
      <c r="F1819" s="118">
        <v>0.80112984291725331</v>
      </c>
      <c r="G1819" s="118">
        <v>0.50111580794966315</v>
      </c>
      <c r="H1819" s="118">
        <v>0.34033992585817652</v>
      </c>
      <c r="I1819" s="118">
        <v>4.4868910942430951E-2</v>
      </c>
      <c r="J1819" s="118">
        <v>0.3516196574637398</v>
      </c>
      <c r="K1819" s="48">
        <v>0.82920012721376191</v>
      </c>
      <c r="M1819" s="41">
        <v>817</v>
      </c>
      <c r="N1819" s="118" cm="1">
        <f t="array" ref="N1819:W1819">(TRANSPOSE(MMULT(幕後結果!$AB$37:$AK$46, TRANSPOSE(N818:W818))))</f>
        <v>-0.20285061863496251</v>
      </c>
      <c r="O1819" s="118">
        <v>-0.8016846892510554</v>
      </c>
      <c r="P1819" s="118">
        <v>-1.2259007932594488</v>
      </c>
      <c r="Q1819" s="118">
        <v>-0.37432365596082706</v>
      </c>
      <c r="R1819" s="118">
        <v>-1.2850252684301351</v>
      </c>
      <c r="S1819" s="118">
        <v>-1.4283517357291078</v>
      </c>
      <c r="T1819" s="118">
        <v>0.2110436748376186</v>
      </c>
      <c r="U1819" s="118">
        <v>0.85473117902219031</v>
      </c>
      <c r="V1819" s="118">
        <v>0.57307845742958419</v>
      </c>
      <c r="W1819" s="40">
        <v>0.26075818977936371</v>
      </c>
    </row>
    <row r="1820" spans="1:23" ht="19">
      <c r="A1820" s="85">
        <v>818</v>
      </c>
      <c r="B1820" s="118">
        <v>4.215263006363168E-2</v>
      </c>
      <c r="C1820" s="118">
        <v>3.9278991603050262E-2</v>
      </c>
      <c r="D1820" s="118">
        <v>0.18461596993063023</v>
      </c>
      <c r="E1820" s="118">
        <v>0.21955008996866909</v>
      </c>
      <c r="F1820" s="118">
        <v>5.6685255559324021E-2</v>
      </c>
      <c r="G1820" s="118">
        <v>0.85328546927973092</v>
      </c>
      <c r="H1820" s="118">
        <v>2.9760606700413028E-4</v>
      </c>
      <c r="I1820" s="118">
        <v>0.9346394721032798</v>
      </c>
      <c r="J1820" s="118">
        <v>0.30913859064859017</v>
      </c>
      <c r="K1820" s="48">
        <v>0.16875441205788455</v>
      </c>
      <c r="M1820" s="41">
        <v>818</v>
      </c>
      <c r="N1820" s="118" cm="1">
        <f t="array" ref="N1820:W1820">(TRANSPOSE(MMULT(幕後結果!$AB$37:$AK$46, TRANSPOSE(N819:W819))))</f>
        <v>-1.4305292200714153</v>
      </c>
      <c r="O1820" s="118">
        <v>-1.8177586258357969</v>
      </c>
      <c r="P1820" s="118">
        <v>0.27176433105391495</v>
      </c>
      <c r="Q1820" s="118">
        <v>-1.8632576234126614</v>
      </c>
      <c r="R1820" s="118">
        <v>-2.3012661500226961E-2</v>
      </c>
      <c r="S1820" s="118">
        <v>-1.9521288106823775</v>
      </c>
      <c r="T1820" s="118">
        <v>0.24964489098487178</v>
      </c>
      <c r="U1820" s="118">
        <v>-0.50054849213027774</v>
      </c>
      <c r="V1820" s="118">
        <v>-0.1363202551891689</v>
      </c>
      <c r="W1820" s="40">
        <v>-0.42912522573828549</v>
      </c>
    </row>
    <row r="1821" spans="1:23" ht="19">
      <c r="A1821" s="85">
        <v>819</v>
      </c>
      <c r="B1821" s="118">
        <v>0.75142973860610263</v>
      </c>
      <c r="C1821" s="118">
        <v>0.40140749570265055</v>
      </c>
      <c r="D1821" s="118">
        <v>0.4112487069775741</v>
      </c>
      <c r="E1821" s="118">
        <v>0.40022621643204093</v>
      </c>
      <c r="F1821" s="118">
        <v>0.43135344974528755</v>
      </c>
      <c r="G1821" s="118">
        <v>0.79872365090219999</v>
      </c>
      <c r="H1821" s="118">
        <v>0.97094943918094345</v>
      </c>
      <c r="I1821" s="118">
        <v>0.25321955347075886</v>
      </c>
      <c r="J1821" s="118">
        <v>0.70509080899702603</v>
      </c>
      <c r="K1821" s="48">
        <v>0.10940378929347205</v>
      </c>
      <c r="M1821" s="41">
        <v>819</v>
      </c>
      <c r="N1821" s="118" cm="1">
        <f t="array" ref="N1821:W1821">(TRANSPOSE(MMULT(幕後結果!$AB$37:$AK$46, TRANSPOSE(N820:W820))))</f>
        <v>1.0827087893548415</v>
      </c>
      <c r="O1821" s="118">
        <v>1.1172612598627238</v>
      </c>
      <c r="P1821" s="118">
        <v>0.89562004717344801</v>
      </c>
      <c r="Q1821" s="118">
        <v>0.41492784879570443</v>
      </c>
      <c r="R1821" s="118">
        <v>-0.37637073894100326</v>
      </c>
      <c r="S1821" s="118">
        <v>0.36643215031778575</v>
      </c>
      <c r="T1821" s="118">
        <v>-1.4186264618049373</v>
      </c>
      <c r="U1821" s="118">
        <v>8.0944488808128462E-2</v>
      </c>
      <c r="V1821" s="118">
        <v>0.89164058497541987</v>
      </c>
      <c r="W1821" s="40">
        <v>-1.2474468010101216</v>
      </c>
    </row>
    <row r="1822" spans="1:23" ht="19">
      <c r="A1822" s="85">
        <v>820</v>
      </c>
      <c r="B1822" s="118">
        <v>0.34406003677597963</v>
      </c>
      <c r="C1822" s="118">
        <v>0.82371149348133499</v>
      </c>
      <c r="D1822" s="118">
        <v>0.88312701851436981</v>
      </c>
      <c r="E1822" s="118">
        <v>0.5824884689737484</v>
      </c>
      <c r="F1822" s="118">
        <v>0.30004190399014363</v>
      </c>
      <c r="G1822" s="118">
        <v>0.85957857765510415</v>
      </c>
      <c r="H1822" s="118">
        <v>0.3257782282170516</v>
      </c>
      <c r="I1822" s="118">
        <v>0.47944460457502669</v>
      </c>
      <c r="J1822" s="118">
        <v>0.20258682868375688</v>
      </c>
      <c r="K1822" s="48">
        <v>0.37526122818759422</v>
      </c>
      <c r="M1822" s="41">
        <v>820</v>
      </c>
      <c r="N1822" s="118" cm="1">
        <f t="array" ref="N1822:W1822">(TRANSPOSE(MMULT(幕後結果!$AB$37:$AK$46, TRANSPOSE(N821:W821))))</f>
        <v>1.3259369478086582</v>
      </c>
      <c r="O1822" s="118">
        <v>0.65762785514976163</v>
      </c>
      <c r="P1822" s="118">
        <v>0.98972594835535732</v>
      </c>
      <c r="Q1822" s="118">
        <v>0.88163609156513911</v>
      </c>
      <c r="R1822" s="118">
        <v>0.44077847165322959</v>
      </c>
      <c r="S1822" s="118">
        <v>2.0478957328586982</v>
      </c>
      <c r="T1822" s="118">
        <v>1.0573691088355435</v>
      </c>
      <c r="U1822" s="118">
        <v>-1.0480326190043687E-2</v>
      </c>
      <c r="V1822" s="118">
        <v>1.945289612923041</v>
      </c>
      <c r="W1822" s="40">
        <v>0.63285484586583218</v>
      </c>
    </row>
    <row r="1823" spans="1:23" ht="19">
      <c r="A1823" s="85">
        <v>821</v>
      </c>
      <c r="B1823" s="118">
        <v>0.63270894774464348</v>
      </c>
      <c r="C1823" s="118">
        <v>2.6003106485905647E-3</v>
      </c>
      <c r="D1823" s="118">
        <v>0.55318675139687157</v>
      </c>
      <c r="E1823" s="118">
        <v>0.87007346326494561</v>
      </c>
      <c r="F1823" s="118">
        <v>0.71379874771220386</v>
      </c>
      <c r="G1823" s="118">
        <v>0.75740012884201047</v>
      </c>
      <c r="H1823" s="118">
        <v>0.80637586294553731</v>
      </c>
      <c r="I1823" s="118">
        <v>0.90105988562968542</v>
      </c>
      <c r="J1823" s="118">
        <v>0.29295651551346169</v>
      </c>
      <c r="K1823" s="48">
        <v>0.12566928777169761</v>
      </c>
      <c r="M1823" s="41">
        <v>821</v>
      </c>
      <c r="N1823" s="118" cm="1">
        <f t="array" ref="N1823:W1823">(TRANSPOSE(MMULT(幕後結果!$AB$37:$AK$46, TRANSPOSE(N822:W822))))</f>
        <v>0.75982647148896842</v>
      </c>
      <c r="O1823" s="118">
        <v>-0.36936846107608007</v>
      </c>
      <c r="P1823" s="118">
        <v>-0.16174085059906115</v>
      </c>
      <c r="Q1823" s="118">
        <v>-1.8367900715870134E-2</v>
      </c>
      <c r="R1823" s="118">
        <v>-1.9890320563431665</v>
      </c>
      <c r="S1823" s="118">
        <v>-3.3605681330063586E-2</v>
      </c>
      <c r="T1823" s="118">
        <v>0.43158092982096774</v>
      </c>
      <c r="U1823" s="118">
        <v>1.4047271565574355</v>
      </c>
      <c r="V1823" s="118">
        <v>0.89028540019165625</v>
      </c>
      <c r="W1823" s="40">
        <v>0.96920554504897827</v>
      </c>
    </row>
    <row r="1824" spans="1:23" ht="19">
      <c r="A1824" s="85">
        <v>822</v>
      </c>
      <c r="B1824" s="118">
        <v>0.98367951874578519</v>
      </c>
      <c r="C1824" s="118">
        <v>0.41974701411527149</v>
      </c>
      <c r="D1824" s="118">
        <v>0.28601060660186794</v>
      </c>
      <c r="E1824" s="118">
        <v>0.67401879134702347</v>
      </c>
      <c r="F1824" s="118">
        <v>0.94955320354565287</v>
      </c>
      <c r="G1824" s="118">
        <v>0.74141791988037742</v>
      </c>
      <c r="H1824" s="118">
        <v>0.1467277302623331</v>
      </c>
      <c r="I1824" s="118">
        <v>1.6446778481618907E-2</v>
      </c>
      <c r="J1824" s="118">
        <v>0.91104701271615429</v>
      </c>
      <c r="K1824" s="48">
        <v>0.14347844392099529</v>
      </c>
      <c r="M1824" s="41">
        <v>822</v>
      </c>
      <c r="N1824" s="118" cm="1">
        <f t="array" ref="N1824:W1824">(TRANSPOSE(MMULT(幕後結果!$AB$37:$AK$46, TRANSPOSE(N823:W823))))</f>
        <v>-0.77516537964291443</v>
      </c>
      <c r="O1824" s="118">
        <v>1.7444628420917998</v>
      </c>
      <c r="P1824" s="118">
        <v>0.47204845431298181</v>
      </c>
      <c r="Q1824" s="118">
        <v>1.8053934087347567E-4</v>
      </c>
      <c r="R1824" s="118">
        <v>-0.33604482779224659</v>
      </c>
      <c r="S1824" s="118">
        <v>-0.71671819832620998</v>
      </c>
      <c r="T1824" s="118">
        <v>-2.0398740806449025</v>
      </c>
      <c r="U1824" s="118">
        <v>-1.4102678250394991</v>
      </c>
      <c r="V1824" s="118">
        <v>-0.70157943995747718</v>
      </c>
      <c r="W1824" s="40">
        <v>-0.21651101837477388</v>
      </c>
    </row>
    <row r="1825" spans="1:23" ht="19">
      <c r="A1825" s="85">
        <v>823</v>
      </c>
      <c r="B1825" s="118">
        <v>0.54799676003537479</v>
      </c>
      <c r="C1825" s="118">
        <v>0.29999299881990016</v>
      </c>
      <c r="D1825" s="118">
        <v>0.28433066401061136</v>
      </c>
      <c r="E1825" s="118">
        <v>0.31971296272220129</v>
      </c>
      <c r="F1825" s="118">
        <v>0.49591937288035726</v>
      </c>
      <c r="G1825" s="118">
        <v>0.12200165678776553</v>
      </c>
      <c r="H1825" s="118">
        <v>0.16032125387585672</v>
      </c>
      <c r="I1825" s="118">
        <v>4.1474825559938866E-2</v>
      </c>
      <c r="J1825" s="118">
        <v>0.72845168136138372</v>
      </c>
      <c r="K1825" s="48">
        <v>0.65348244771843333</v>
      </c>
      <c r="M1825" s="41">
        <v>823</v>
      </c>
      <c r="N1825" s="118" cm="1">
        <f t="array" ref="N1825:W1825">(TRANSPOSE(MMULT(幕後結果!$AB$37:$AK$46, TRANSPOSE(N824:W824))))</f>
        <v>0.73825327706852351</v>
      </c>
      <c r="O1825" s="118">
        <v>0.57400382077198719</v>
      </c>
      <c r="P1825" s="118">
        <v>-1.3626213922001398</v>
      </c>
      <c r="Q1825" s="118">
        <v>-1.4535111526158295</v>
      </c>
      <c r="R1825" s="118">
        <v>-1.4019785238265066</v>
      </c>
      <c r="S1825" s="118">
        <v>0.10535661655994999</v>
      </c>
      <c r="T1825" s="118">
        <v>0.13924749713691095</v>
      </c>
      <c r="U1825" s="118">
        <v>-0.85748747021147576</v>
      </c>
      <c r="V1825" s="118">
        <v>1.4468613660675786</v>
      </c>
      <c r="W1825" s="40">
        <v>1.3298008548610876</v>
      </c>
    </row>
    <row r="1826" spans="1:23" ht="19">
      <c r="A1826" s="85">
        <v>824</v>
      </c>
      <c r="B1826" s="118">
        <v>0.24767098845972368</v>
      </c>
      <c r="C1826" s="118">
        <v>0.18287772782001732</v>
      </c>
      <c r="D1826" s="118">
        <v>0.57977912784928165</v>
      </c>
      <c r="E1826" s="118">
        <v>0.34921769246560741</v>
      </c>
      <c r="F1826" s="118">
        <v>0.69800466509032644</v>
      </c>
      <c r="G1826" s="118">
        <v>0.1899578997063891</v>
      </c>
      <c r="H1826" s="118">
        <v>0.77980869577355016</v>
      </c>
      <c r="I1826" s="118">
        <v>0.82587185589783441</v>
      </c>
      <c r="J1826" s="118">
        <v>0.93168948219932579</v>
      </c>
      <c r="K1826" s="48">
        <v>0.12659974405296714</v>
      </c>
      <c r="M1826" s="41">
        <v>824</v>
      </c>
      <c r="N1826" s="118" cm="1">
        <f t="array" ref="N1826:W1826">(TRANSPOSE(MMULT(幕後結果!$AB$37:$AK$46, TRANSPOSE(N825:W825))))</f>
        <v>-0.76305231049467159</v>
      </c>
      <c r="O1826" s="118">
        <v>-8.5746197037968139E-2</v>
      </c>
      <c r="P1826" s="118">
        <v>-4.0189046378151211E-2</v>
      </c>
      <c r="Q1826" s="118">
        <v>-1.4479440968205295</v>
      </c>
      <c r="R1826" s="118">
        <v>-0.23630941419843757</v>
      </c>
      <c r="S1826" s="118">
        <v>-1.4205160608999017</v>
      </c>
      <c r="T1826" s="118">
        <v>-0.56199337356434309</v>
      </c>
      <c r="U1826" s="118">
        <v>-0.35737139727808354</v>
      </c>
      <c r="V1826" s="118">
        <v>0.11200117934645137</v>
      </c>
      <c r="W1826" s="40">
        <v>-1.2350479933627154</v>
      </c>
    </row>
    <row r="1827" spans="1:23" ht="19">
      <c r="A1827" s="85">
        <v>825</v>
      </c>
      <c r="B1827" s="118">
        <v>0.93181045622512304</v>
      </c>
      <c r="C1827" s="118">
        <v>0.21086880573728162</v>
      </c>
      <c r="D1827" s="118">
        <v>0.20560340712832614</v>
      </c>
      <c r="E1827" s="118">
        <v>1.4272248505639462E-2</v>
      </c>
      <c r="F1827" s="118">
        <v>0.87438291373283294</v>
      </c>
      <c r="G1827" s="118">
        <v>0.36842081244473679</v>
      </c>
      <c r="H1827" s="118">
        <v>0.34744216989672294</v>
      </c>
      <c r="I1827" s="118">
        <v>0.57392533436445081</v>
      </c>
      <c r="J1827" s="118">
        <v>0.97236347932330469</v>
      </c>
      <c r="K1827" s="48">
        <v>0.31625353304726866</v>
      </c>
      <c r="M1827" s="41">
        <v>825</v>
      </c>
      <c r="N1827" s="118" cm="1">
        <f t="array" ref="N1827:W1827">(TRANSPOSE(MMULT(幕後結果!$AB$37:$AK$46, TRANSPOSE(N826:W826))))</f>
        <v>-1.0273047839357681</v>
      </c>
      <c r="O1827" s="118">
        <v>-0.40730068845747897</v>
      </c>
      <c r="P1827" s="118">
        <v>-0.34785676855100989</v>
      </c>
      <c r="Q1827" s="118">
        <v>0.54025510881339645</v>
      </c>
      <c r="R1827" s="118">
        <v>-0.16799324941178473</v>
      </c>
      <c r="S1827" s="118">
        <v>0.58263670140381141</v>
      </c>
      <c r="T1827" s="118">
        <v>-1.2062651700707054</v>
      </c>
      <c r="U1827" s="118">
        <v>-1.0467366103801401</v>
      </c>
      <c r="V1827" s="118">
        <v>-2.0914593978818967</v>
      </c>
      <c r="W1827" s="40">
        <v>-0.10336872761609461</v>
      </c>
    </row>
    <row r="1828" spans="1:23" ht="19">
      <c r="A1828" s="85">
        <v>826</v>
      </c>
      <c r="B1828" s="118">
        <v>0.82466810138952829</v>
      </c>
      <c r="C1828" s="118">
        <v>7.8844534055990012E-2</v>
      </c>
      <c r="D1828" s="118">
        <v>0.73485326441436127</v>
      </c>
      <c r="E1828" s="118">
        <v>5.3174016153164638E-2</v>
      </c>
      <c r="F1828" s="118">
        <v>0.6384368202701991</v>
      </c>
      <c r="G1828" s="118">
        <v>3.7647824561815924E-2</v>
      </c>
      <c r="H1828" s="118">
        <v>0.79940150065533611</v>
      </c>
      <c r="I1828" s="118">
        <v>0.63124180596422219</v>
      </c>
      <c r="J1828" s="118">
        <v>0.86713991481555808</v>
      </c>
      <c r="K1828" s="48">
        <v>0.40635722738840929</v>
      </c>
      <c r="M1828" s="41">
        <v>826</v>
      </c>
      <c r="N1828" s="118" cm="1">
        <f t="array" ref="N1828:W1828">(TRANSPOSE(MMULT(幕後結果!$AB$37:$AK$46, TRANSPOSE(N827:W827))))</f>
        <v>1.7510890566209574</v>
      </c>
      <c r="O1828" s="118">
        <v>6.4731148824806947E-2</v>
      </c>
      <c r="P1828" s="118">
        <v>1.459147746795098</v>
      </c>
      <c r="Q1828" s="118">
        <v>-0.83738257040457298</v>
      </c>
      <c r="R1828" s="118">
        <v>-2.8936331929778225</v>
      </c>
      <c r="S1828" s="118">
        <v>-0.31386070682873912</v>
      </c>
      <c r="T1828" s="118">
        <v>-1.1313494117463392</v>
      </c>
      <c r="U1828" s="118">
        <v>0.73585264757671509</v>
      </c>
      <c r="V1828" s="118">
        <v>0.69598898867706849</v>
      </c>
      <c r="W1828" s="40">
        <v>1.9718322743774381</v>
      </c>
    </row>
    <row r="1829" spans="1:23" ht="19">
      <c r="A1829" s="85">
        <v>827</v>
      </c>
      <c r="B1829" s="118">
        <v>0.39754889995070575</v>
      </c>
      <c r="C1829" s="118">
        <v>0.50958810769734497</v>
      </c>
      <c r="D1829" s="118">
        <v>0.50705825994335885</v>
      </c>
      <c r="E1829" s="118">
        <v>0.40369437528235763</v>
      </c>
      <c r="F1829" s="118">
        <v>0.46725427028305377</v>
      </c>
      <c r="G1829" s="118">
        <v>0.55257848496230055</v>
      </c>
      <c r="H1829" s="118">
        <v>0.53977785717056093</v>
      </c>
      <c r="I1829" s="118">
        <v>0.44492612752869976</v>
      </c>
      <c r="J1829" s="118">
        <v>0.81606694199324292</v>
      </c>
      <c r="K1829" s="48">
        <v>0.26577343680431142</v>
      </c>
      <c r="M1829" s="41">
        <v>827</v>
      </c>
      <c r="N1829" s="118" cm="1">
        <f t="array" ref="N1829:W1829">(TRANSPOSE(MMULT(幕後結果!$AB$37:$AK$46, TRANSPOSE(N828:W828))))</f>
        <v>2.3881140437752902E-2</v>
      </c>
      <c r="O1829" s="118">
        <v>-0.78911103185806131</v>
      </c>
      <c r="P1829" s="118">
        <v>0.28151317117930819</v>
      </c>
      <c r="Q1829" s="118">
        <v>-0.89742382992508329</v>
      </c>
      <c r="R1829" s="118">
        <v>1.7005188418791359</v>
      </c>
      <c r="S1829" s="118">
        <v>7.0617777946093196E-2</v>
      </c>
      <c r="T1829" s="118">
        <v>0.11362613753582623</v>
      </c>
      <c r="U1829" s="118">
        <v>0.46274924641991527</v>
      </c>
      <c r="V1829" s="118">
        <v>-0.87642033390021545</v>
      </c>
      <c r="W1829" s="40">
        <v>-0.3022656774952186</v>
      </c>
    </row>
    <row r="1830" spans="1:23" ht="19">
      <c r="A1830" s="85">
        <v>828</v>
      </c>
      <c r="B1830" s="118">
        <v>0.92898398109784819</v>
      </c>
      <c r="C1830" s="118">
        <v>0.84452741414466681</v>
      </c>
      <c r="D1830" s="118">
        <v>0.60036950428755231</v>
      </c>
      <c r="E1830" s="118">
        <v>0.74344761154587036</v>
      </c>
      <c r="F1830" s="118">
        <v>0.22539628515847832</v>
      </c>
      <c r="G1830" s="118">
        <v>0.58124714114130027</v>
      </c>
      <c r="H1830" s="118">
        <v>0.96465479022537992</v>
      </c>
      <c r="I1830" s="118">
        <v>0.65926116875928842</v>
      </c>
      <c r="J1830" s="118">
        <v>0.76910398748931108</v>
      </c>
      <c r="K1830" s="48">
        <v>0.44176555265076645</v>
      </c>
      <c r="M1830" s="41">
        <v>828</v>
      </c>
      <c r="N1830" s="118" cm="1">
        <f t="array" ref="N1830:W1830">(TRANSPOSE(MMULT(幕後結果!$AB$37:$AK$46, TRANSPOSE(N829:W829))))</f>
        <v>1.9804531069971667</v>
      </c>
      <c r="O1830" s="118">
        <v>0.44782779560178765</v>
      </c>
      <c r="P1830" s="118">
        <v>0.6754604409195395</v>
      </c>
      <c r="Q1830" s="118">
        <v>-1.0774125786461612</v>
      </c>
      <c r="R1830" s="118">
        <v>0.26488254840092235</v>
      </c>
      <c r="S1830" s="118">
        <v>-0.63532191006470284</v>
      </c>
      <c r="T1830" s="118">
        <v>1.8010591518157941</v>
      </c>
      <c r="U1830" s="118">
        <v>2.0316890132446854</v>
      </c>
      <c r="V1830" s="118">
        <v>0.62181027200823502</v>
      </c>
      <c r="W1830" s="40">
        <v>1.3484176869267324</v>
      </c>
    </row>
    <row r="1831" spans="1:23" ht="19">
      <c r="A1831" s="85">
        <v>829</v>
      </c>
      <c r="B1831" s="118">
        <v>0.23426689075837559</v>
      </c>
      <c r="C1831" s="118">
        <v>0.7133348357267999</v>
      </c>
      <c r="D1831" s="118">
        <v>4.9467246415058508E-2</v>
      </c>
      <c r="E1831" s="118">
        <v>0.58668195410814516</v>
      </c>
      <c r="F1831" s="118">
        <v>0.94121695027474206</v>
      </c>
      <c r="G1831" s="118">
        <v>0.11213469283555866</v>
      </c>
      <c r="H1831" s="118">
        <v>0.30124024524140536</v>
      </c>
      <c r="I1831" s="118">
        <v>4.1773136965528312E-3</v>
      </c>
      <c r="J1831" s="118">
        <v>0.94135761789976935</v>
      </c>
      <c r="K1831" s="48">
        <v>0.6153057821849468</v>
      </c>
      <c r="M1831" s="41">
        <v>829</v>
      </c>
      <c r="N1831" s="118" cm="1">
        <f t="array" ref="N1831:W1831">(TRANSPOSE(MMULT(幕後結果!$AB$37:$AK$46, TRANSPOSE(N830:W830))))</f>
        <v>1.2384167109125483</v>
      </c>
      <c r="O1831" s="118">
        <v>0.68327073060073606</v>
      </c>
      <c r="P1831" s="118">
        <v>-0.11805601149967793</v>
      </c>
      <c r="Q1831" s="118">
        <v>-0.45338876644043924</v>
      </c>
      <c r="R1831" s="118">
        <v>0.60708671171809903</v>
      </c>
      <c r="S1831" s="118">
        <v>0.99053706481568171</v>
      </c>
      <c r="T1831" s="118">
        <v>-0.719574460247003</v>
      </c>
      <c r="U1831" s="118">
        <v>0.7935426108344773</v>
      </c>
      <c r="V1831" s="118">
        <v>-0.97771277923509059</v>
      </c>
      <c r="W1831" s="40">
        <v>1.7876095116866135</v>
      </c>
    </row>
    <row r="1832" spans="1:23" ht="19">
      <c r="A1832" s="85">
        <v>830</v>
      </c>
      <c r="B1832" s="118">
        <v>0.2603715803372364</v>
      </c>
      <c r="C1832" s="118">
        <v>0.84363823652003656</v>
      </c>
      <c r="D1832" s="118">
        <v>0.31553749117965024</v>
      </c>
      <c r="E1832" s="118">
        <v>0.2231530970933755</v>
      </c>
      <c r="F1832" s="118">
        <v>0.17604444573511291</v>
      </c>
      <c r="G1832" s="118">
        <v>0.93311247522935048</v>
      </c>
      <c r="H1832" s="118">
        <v>0.94832524767232163</v>
      </c>
      <c r="I1832" s="118">
        <v>0.20743292603715258</v>
      </c>
      <c r="J1832" s="118">
        <v>0.35489387856686583</v>
      </c>
      <c r="K1832" s="48">
        <v>0.85171935935281229</v>
      </c>
      <c r="M1832" s="41">
        <v>830</v>
      </c>
      <c r="N1832" s="118" cm="1">
        <f t="array" ref="N1832:W1832">(TRANSPOSE(MMULT(幕後結果!$AB$37:$AK$46, TRANSPOSE(N831:W831))))</f>
        <v>-0.16172510372698617</v>
      </c>
      <c r="O1832" s="118">
        <v>-1.768552516608167</v>
      </c>
      <c r="P1832" s="118">
        <v>0.95070485097657598</v>
      </c>
      <c r="Q1832" s="118">
        <v>1.0073370331625033</v>
      </c>
      <c r="R1832" s="118">
        <v>0.53905096779507167</v>
      </c>
      <c r="S1832" s="118">
        <v>0.73196282965022341</v>
      </c>
      <c r="T1832" s="118">
        <v>0.20699124217663201</v>
      </c>
      <c r="U1832" s="118">
        <v>1.5150042398321799</v>
      </c>
      <c r="V1832" s="118">
        <v>-4.1695361284720123E-3</v>
      </c>
      <c r="W1832" s="40">
        <v>1.9152826537036636</v>
      </c>
    </row>
    <row r="1833" spans="1:23" ht="19">
      <c r="A1833" s="85">
        <v>831</v>
      </c>
      <c r="B1833" s="118">
        <v>1.066702315042134E-3</v>
      </c>
      <c r="C1833" s="118">
        <v>0.68042523557097012</v>
      </c>
      <c r="D1833" s="118">
        <v>0.49678968247444999</v>
      </c>
      <c r="E1833" s="118">
        <v>0.60610262531985293</v>
      </c>
      <c r="F1833" s="118">
        <v>0.79245731014075416</v>
      </c>
      <c r="G1833" s="118">
        <v>0.70654996603573217</v>
      </c>
      <c r="H1833" s="118">
        <v>0.36087723925628357</v>
      </c>
      <c r="I1833" s="118">
        <v>0.13559135014788448</v>
      </c>
      <c r="J1833" s="118">
        <v>0.53440335260299365</v>
      </c>
      <c r="K1833" s="48">
        <v>0.76982608640058658</v>
      </c>
      <c r="M1833" s="41">
        <v>831</v>
      </c>
      <c r="N1833" s="118" cm="1">
        <f t="array" ref="N1833:W1833">(TRANSPOSE(MMULT(幕後結果!$AB$37:$AK$46, TRANSPOSE(N832:W832))))</f>
        <v>2.3663055093425065</v>
      </c>
      <c r="O1833" s="118">
        <v>1.8907236743629346E-2</v>
      </c>
      <c r="P1833" s="118">
        <v>1.8196310854872915</v>
      </c>
      <c r="Q1833" s="118">
        <v>1.0544172872907924</v>
      </c>
      <c r="R1833" s="118">
        <v>1.9655277551998074</v>
      </c>
      <c r="S1833" s="118">
        <v>1.5791095526748054</v>
      </c>
      <c r="T1833" s="118">
        <v>1.9814856464953285</v>
      </c>
      <c r="U1833" s="118">
        <v>1.6486634778108276</v>
      </c>
      <c r="V1833" s="118">
        <v>-0.20734117780513861</v>
      </c>
      <c r="W1833" s="40">
        <v>2.151463051904142</v>
      </c>
    </row>
    <row r="1834" spans="1:23" ht="19">
      <c r="A1834" s="85">
        <v>832</v>
      </c>
      <c r="B1834" s="118">
        <v>0.251151164877643</v>
      </c>
      <c r="C1834" s="118">
        <v>0.73115721512948939</v>
      </c>
      <c r="D1834" s="118">
        <v>0.96490506846215207</v>
      </c>
      <c r="E1834" s="118">
        <v>0.64826978590247974</v>
      </c>
      <c r="F1834" s="118">
        <v>0.85449759326648334</v>
      </c>
      <c r="G1834" s="118">
        <v>0.24382485222041561</v>
      </c>
      <c r="H1834" s="118">
        <v>0.75933345304063304</v>
      </c>
      <c r="I1834" s="118">
        <v>0.24167796975754552</v>
      </c>
      <c r="J1834" s="118">
        <v>1.6304433798440376E-2</v>
      </c>
      <c r="K1834" s="48">
        <v>0.56024585100069912</v>
      </c>
      <c r="M1834" s="41">
        <v>832</v>
      </c>
      <c r="N1834" s="118" cm="1">
        <f t="array" ref="N1834:W1834">(TRANSPOSE(MMULT(幕後結果!$AB$37:$AK$46, TRANSPOSE(N833:W833))))</f>
        <v>-1.4046577848461372</v>
      </c>
      <c r="O1834" s="118">
        <v>1.4081396589648212</v>
      </c>
      <c r="P1834" s="118">
        <v>1.3816286751008087</v>
      </c>
      <c r="Q1834" s="118">
        <v>1.4962728782837935</v>
      </c>
      <c r="R1834" s="118">
        <v>1.9864650555765886</v>
      </c>
      <c r="S1834" s="118">
        <v>0.4614727059019933</v>
      </c>
      <c r="T1834" s="118">
        <v>0.19242998919646892</v>
      </c>
      <c r="U1834" s="118">
        <v>0.18033449407679875</v>
      </c>
      <c r="V1834" s="118">
        <v>-0.21848806854985869</v>
      </c>
      <c r="W1834" s="40">
        <v>-0.23005544535674052</v>
      </c>
    </row>
    <row r="1835" spans="1:23" ht="19">
      <c r="A1835" s="85">
        <v>833</v>
      </c>
      <c r="B1835" s="118">
        <v>0.28637445709300002</v>
      </c>
      <c r="C1835" s="118">
        <v>0.14654362321357217</v>
      </c>
      <c r="D1835" s="118">
        <v>2.9152501042155166E-2</v>
      </c>
      <c r="E1835" s="118">
        <v>0.62008901091458446</v>
      </c>
      <c r="F1835" s="118">
        <v>0.89575143863681705</v>
      </c>
      <c r="G1835" s="118">
        <v>7.0397915802253852E-3</v>
      </c>
      <c r="H1835" s="118">
        <v>0.16881375298074519</v>
      </c>
      <c r="I1835" s="118">
        <v>0.42282241590679259</v>
      </c>
      <c r="J1835" s="118">
        <v>0.38849826560755929</v>
      </c>
      <c r="K1835" s="48">
        <v>0.17509446113719229</v>
      </c>
      <c r="M1835" s="41">
        <v>833</v>
      </c>
      <c r="N1835" s="118" cm="1">
        <f t="array" ref="N1835:W1835">(TRANSPOSE(MMULT(幕後結果!$AB$37:$AK$46, TRANSPOSE(N834:W834))))</f>
        <v>-1.2028197210610756</v>
      </c>
      <c r="O1835" s="118">
        <v>0.36234207237641519</v>
      </c>
      <c r="P1835" s="118">
        <v>1.0662726820687054</v>
      </c>
      <c r="Q1835" s="118">
        <v>1.2037380617289777</v>
      </c>
      <c r="R1835" s="118">
        <v>2.0287624110893501</v>
      </c>
      <c r="S1835" s="118">
        <v>1.0257445305781128</v>
      </c>
      <c r="T1835" s="118">
        <v>-0.64623112265942129</v>
      </c>
      <c r="U1835" s="118">
        <v>5.6018736681464787E-2</v>
      </c>
      <c r="V1835" s="118">
        <v>-0.44278870807907944</v>
      </c>
      <c r="W1835" s="40">
        <v>-1.0011929504278034</v>
      </c>
    </row>
    <row r="1836" spans="1:23" ht="19">
      <c r="A1836" s="85">
        <v>834</v>
      </c>
      <c r="B1836" s="118">
        <v>8.6312464981247672E-2</v>
      </c>
      <c r="C1836" s="118">
        <v>0.73965843196785719</v>
      </c>
      <c r="D1836" s="118">
        <v>0.84118409058403953</v>
      </c>
      <c r="E1836" s="118">
        <v>0.9608192139222409</v>
      </c>
      <c r="F1836" s="118">
        <v>0.80483245266472569</v>
      </c>
      <c r="G1836" s="118">
        <v>0.26481262541125172</v>
      </c>
      <c r="H1836" s="118">
        <v>0.34618840117330096</v>
      </c>
      <c r="I1836" s="118">
        <v>4.9851342815373956E-2</v>
      </c>
      <c r="J1836" s="118">
        <v>0.76206414338818385</v>
      </c>
      <c r="K1836" s="48">
        <v>4.1495657696526411E-3</v>
      </c>
      <c r="M1836" s="41">
        <v>834</v>
      </c>
      <c r="N1836" s="118" cm="1">
        <f t="array" ref="N1836:W1836">(TRANSPOSE(MMULT(幕後結果!$AB$37:$AK$46, TRANSPOSE(N835:W835))))</f>
        <v>-0.58780469592831219</v>
      </c>
      <c r="O1836" s="118">
        <v>-0.48839861440349858</v>
      </c>
      <c r="P1836" s="118">
        <v>-0.96707677891911348</v>
      </c>
      <c r="Q1836" s="118">
        <v>-0.85580170446555437</v>
      </c>
      <c r="R1836" s="118">
        <v>-4.3548066866144347E-2</v>
      </c>
      <c r="S1836" s="118">
        <v>-0.90678881730439853</v>
      </c>
      <c r="T1836" s="118">
        <v>-2.0141455959474865</v>
      </c>
      <c r="U1836" s="118">
        <v>0.51288843640827353</v>
      </c>
      <c r="V1836" s="118">
        <v>-0.85332159371133565</v>
      </c>
      <c r="W1836" s="40">
        <v>-1.3363478614493747</v>
      </c>
    </row>
    <row r="1837" spans="1:23" ht="19">
      <c r="A1837" s="85">
        <v>835</v>
      </c>
      <c r="B1837" s="118">
        <v>0.57395639688349842</v>
      </c>
      <c r="C1837" s="118">
        <v>0.72039651199241472</v>
      </c>
      <c r="D1837" s="118">
        <v>0.39860854490380171</v>
      </c>
      <c r="E1837" s="118">
        <v>0.17611622726587983</v>
      </c>
      <c r="F1837" s="118">
        <v>0.78073337765046746</v>
      </c>
      <c r="G1837" s="118">
        <v>0.80019314363020322</v>
      </c>
      <c r="H1837" s="118">
        <v>0.64229849883493695</v>
      </c>
      <c r="I1837" s="118">
        <v>0.7312195295327959</v>
      </c>
      <c r="J1837" s="118">
        <v>0.76485811732788545</v>
      </c>
      <c r="K1837" s="48">
        <v>0.91099567486492528</v>
      </c>
      <c r="M1837" s="41">
        <v>835</v>
      </c>
      <c r="N1837" s="118" cm="1">
        <f t="array" ref="N1837:W1837">(TRANSPOSE(MMULT(幕後結果!$AB$37:$AK$46, TRANSPOSE(N836:W836))))</f>
        <v>-1.2172744222563474</v>
      </c>
      <c r="O1837" s="118">
        <v>0.54346234647458791</v>
      </c>
      <c r="P1837" s="118">
        <v>-2.3363553073238528</v>
      </c>
      <c r="Q1837" s="118">
        <v>-1.8468016136424148</v>
      </c>
      <c r="R1837" s="118">
        <v>0.519910593385007</v>
      </c>
      <c r="S1837" s="118">
        <v>-0.77408582371521484</v>
      </c>
      <c r="T1837" s="118">
        <v>0.48670453531510843</v>
      </c>
      <c r="U1837" s="118">
        <v>-0.30438838044203148</v>
      </c>
      <c r="V1837" s="118">
        <v>0.55617651838387205</v>
      </c>
      <c r="W1837" s="40">
        <v>-3.1377438303596863E-2</v>
      </c>
    </row>
    <row r="1838" spans="1:23" ht="19">
      <c r="A1838" s="85">
        <v>836</v>
      </c>
      <c r="B1838" s="118">
        <v>0.25534160439116249</v>
      </c>
      <c r="C1838" s="118">
        <v>0.72699825492258152</v>
      </c>
      <c r="D1838" s="118">
        <v>0.66060378696279742</v>
      </c>
      <c r="E1838" s="118">
        <v>0.84993586337656124</v>
      </c>
      <c r="F1838" s="118">
        <v>0.19373753022772622</v>
      </c>
      <c r="G1838" s="118">
        <v>0.88845319509002096</v>
      </c>
      <c r="H1838" s="118">
        <v>0.44726208742492402</v>
      </c>
      <c r="I1838" s="118">
        <v>0.73675081197882153</v>
      </c>
      <c r="J1838" s="118">
        <v>9.2699117414067222E-2</v>
      </c>
      <c r="K1838" s="48">
        <v>0.90681962340686884</v>
      </c>
      <c r="M1838" s="41">
        <v>836</v>
      </c>
      <c r="N1838" s="118" cm="1">
        <f t="array" ref="N1838:W1838">(TRANSPOSE(MMULT(幕後結果!$AB$37:$AK$46, TRANSPOSE(N837:W837))))</f>
        <v>1.9494195376140353</v>
      </c>
      <c r="O1838" s="118">
        <v>-0.52538314206707071</v>
      </c>
      <c r="P1838" s="118">
        <v>1.0357141031357253</v>
      </c>
      <c r="Q1838" s="118">
        <v>0.28627010531653163</v>
      </c>
      <c r="R1838" s="118">
        <v>-2.3622817675425085</v>
      </c>
      <c r="S1838" s="118">
        <v>0.45430370113262297</v>
      </c>
      <c r="T1838" s="118">
        <v>1.5563279736162974</v>
      </c>
      <c r="U1838" s="118">
        <v>0.91801986761052046</v>
      </c>
      <c r="V1838" s="118">
        <v>1.5951048418554774</v>
      </c>
      <c r="W1838" s="40">
        <v>0.68308227576489533</v>
      </c>
    </row>
    <row r="1839" spans="1:23" ht="19">
      <c r="A1839" s="85">
        <v>837</v>
      </c>
      <c r="B1839" s="118">
        <v>0.86326926162024975</v>
      </c>
      <c r="C1839" s="118">
        <v>0.68088445652292395</v>
      </c>
      <c r="D1839" s="118">
        <v>0.62863396945453931</v>
      </c>
      <c r="E1839" s="118">
        <v>8.3860741151496221E-2</v>
      </c>
      <c r="F1839" s="118">
        <v>0.11685632943597768</v>
      </c>
      <c r="G1839" s="118">
        <v>8.4775881623013971E-2</v>
      </c>
      <c r="H1839" s="118">
        <v>0.45113294246715441</v>
      </c>
      <c r="I1839" s="118">
        <v>0.29243648074451944</v>
      </c>
      <c r="J1839" s="118">
        <v>0.16634713784441635</v>
      </c>
      <c r="K1839" s="48">
        <v>5.7951462648466512E-2</v>
      </c>
      <c r="M1839" s="41">
        <v>837</v>
      </c>
      <c r="N1839" s="118" cm="1">
        <f t="array" ref="N1839:W1839">(TRANSPOSE(MMULT(幕後結果!$AB$37:$AK$46, TRANSPOSE(N838:W838))))</f>
        <v>-0.2863727677720504</v>
      </c>
      <c r="O1839" s="118">
        <v>0.45230451339414657</v>
      </c>
      <c r="P1839" s="118">
        <v>0.96485477797310681</v>
      </c>
      <c r="Q1839" s="118">
        <v>1.1913754991175478</v>
      </c>
      <c r="R1839" s="118">
        <v>1.0657797321744116</v>
      </c>
      <c r="S1839" s="118">
        <v>1.93569468430359</v>
      </c>
      <c r="T1839" s="118">
        <v>-2.3362911816305463</v>
      </c>
      <c r="U1839" s="118">
        <v>-0.41618056790385444</v>
      </c>
      <c r="V1839" s="118">
        <v>-2.1715845963665104E-2</v>
      </c>
      <c r="W1839" s="40">
        <v>0.86849878238488765</v>
      </c>
    </row>
    <row r="1840" spans="1:23" ht="19">
      <c r="A1840" s="85">
        <v>838</v>
      </c>
      <c r="B1840" s="118">
        <v>0.78214082128951201</v>
      </c>
      <c r="C1840" s="118">
        <v>0.29454799065905202</v>
      </c>
      <c r="D1840" s="118">
        <v>0.32163935402837152</v>
      </c>
      <c r="E1840" s="118">
        <v>0.14975327495912483</v>
      </c>
      <c r="F1840" s="118">
        <v>1.6813476621956758E-2</v>
      </c>
      <c r="G1840" s="118">
        <v>0.46765189927800899</v>
      </c>
      <c r="H1840" s="118">
        <v>6.9398285271797144E-2</v>
      </c>
      <c r="I1840" s="118">
        <v>0.18266582908216433</v>
      </c>
      <c r="J1840" s="118">
        <v>0.34275917985517812</v>
      </c>
      <c r="K1840" s="48">
        <v>0.21880237914095213</v>
      </c>
      <c r="M1840" s="41">
        <v>838</v>
      </c>
      <c r="N1840" s="118" cm="1">
        <f t="array" ref="N1840:W1840">(TRANSPOSE(MMULT(幕後結果!$AB$37:$AK$46, TRANSPOSE(N839:W839))))</f>
        <v>-4.1780174471452401E-2</v>
      </c>
      <c r="O1840" s="118">
        <v>1.2186469530917297</v>
      </c>
      <c r="P1840" s="118">
        <v>0.90291561879090099</v>
      </c>
      <c r="Q1840" s="118">
        <v>1.4893361979660285</v>
      </c>
      <c r="R1840" s="118">
        <v>-0.3165799966695978</v>
      </c>
      <c r="S1840" s="118">
        <v>0.55684066827327405</v>
      </c>
      <c r="T1840" s="118">
        <v>0.92916671521968541</v>
      </c>
      <c r="U1840" s="118">
        <v>0.19341515136903686</v>
      </c>
      <c r="V1840" s="118">
        <v>-0.49466641554466628</v>
      </c>
      <c r="W1840" s="40">
        <v>-0.42878733543461245</v>
      </c>
    </row>
    <row r="1841" spans="1:23" ht="19">
      <c r="A1841" s="85">
        <v>839</v>
      </c>
      <c r="B1841" s="118">
        <v>0.15604153433116208</v>
      </c>
      <c r="C1841" s="118">
        <v>0.78448418240058615</v>
      </c>
      <c r="D1841" s="118">
        <v>0.82285927143502202</v>
      </c>
      <c r="E1841" s="118">
        <v>0.36580006813313459</v>
      </c>
      <c r="F1841" s="118">
        <v>0.58492781559696061</v>
      </c>
      <c r="G1841" s="118">
        <v>5.4502822791385963E-2</v>
      </c>
      <c r="H1841" s="118">
        <v>0.85767981470578691</v>
      </c>
      <c r="I1841" s="118">
        <v>2.8226672365937899E-2</v>
      </c>
      <c r="J1841" s="118">
        <v>0.41839251771312647</v>
      </c>
      <c r="K1841" s="48">
        <v>0.64146864309373397</v>
      </c>
      <c r="M1841" s="41">
        <v>839</v>
      </c>
      <c r="N1841" s="118" cm="1">
        <f t="array" ref="N1841:W1841">(TRANSPOSE(MMULT(幕後結果!$AB$37:$AK$46, TRANSPOSE(N840:W840))))</f>
        <v>0.47888421147381272</v>
      </c>
      <c r="O1841" s="118">
        <v>1.74483100362541</v>
      </c>
      <c r="P1841" s="118">
        <v>1.7604129179126415</v>
      </c>
      <c r="Q1841" s="118">
        <v>1.4448923601140695</v>
      </c>
      <c r="R1841" s="118">
        <v>4.122651784838488E-2</v>
      </c>
      <c r="S1841" s="118">
        <v>1.7849164825995456</v>
      </c>
      <c r="T1841" s="118">
        <v>-1.085308484203662</v>
      </c>
      <c r="U1841" s="118">
        <v>-1.6159460092678011</v>
      </c>
      <c r="V1841" s="118">
        <v>0.18857522346093275</v>
      </c>
      <c r="W1841" s="40">
        <v>2.421972232380206</v>
      </c>
    </row>
    <row r="1842" spans="1:23" ht="19">
      <c r="A1842" s="85">
        <v>840</v>
      </c>
      <c r="B1842" s="118">
        <v>0.57452219884313371</v>
      </c>
      <c r="C1842" s="118">
        <v>0.91240147223864643</v>
      </c>
      <c r="D1842" s="118">
        <v>0.55970109122157541</v>
      </c>
      <c r="E1842" s="118">
        <v>0.76648109769821215</v>
      </c>
      <c r="F1842" s="118">
        <v>0.26110709479690564</v>
      </c>
      <c r="G1842" s="118">
        <v>0.25229150530955602</v>
      </c>
      <c r="H1842" s="118">
        <v>0.1470949448671377</v>
      </c>
      <c r="I1842" s="118">
        <v>0.44464206675115348</v>
      </c>
      <c r="J1842" s="118">
        <v>5.8446414021488646E-2</v>
      </c>
      <c r="K1842" s="48">
        <v>0.78775059361718847</v>
      </c>
      <c r="M1842" s="41">
        <v>840</v>
      </c>
      <c r="N1842" s="118" cm="1">
        <f t="array" ref="N1842:W1842">(TRANSPOSE(MMULT(幕後結果!$AB$37:$AK$46, TRANSPOSE(N841:W841))))</f>
        <v>0.6968486246673965</v>
      </c>
      <c r="O1842" s="118">
        <v>0.9665148747268234</v>
      </c>
      <c r="P1842" s="118">
        <v>-0.99099591987883473</v>
      </c>
      <c r="Q1842" s="118">
        <v>-0.55848569562949679</v>
      </c>
      <c r="R1842" s="118">
        <v>-1.5992236313020134</v>
      </c>
      <c r="S1842" s="118">
        <v>-8.3799249351033944E-3</v>
      </c>
      <c r="T1842" s="118">
        <v>-0.80075498621804098</v>
      </c>
      <c r="U1842" s="118">
        <v>-0.28078042240705953</v>
      </c>
      <c r="V1842" s="118">
        <v>1.3041522874379108</v>
      </c>
      <c r="W1842" s="40">
        <v>0.64274073893595851</v>
      </c>
    </row>
    <row r="1843" spans="1:23" ht="19">
      <c r="A1843" s="85">
        <v>841</v>
      </c>
      <c r="B1843" s="118">
        <v>0.57598582285431243</v>
      </c>
      <c r="C1843" s="118">
        <v>0.39128279600024918</v>
      </c>
      <c r="D1843" s="118">
        <v>0.31685527906846866</v>
      </c>
      <c r="E1843" s="118">
        <v>0.13832852764736336</v>
      </c>
      <c r="F1843" s="118">
        <v>0.9180263974853482</v>
      </c>
      <c r="G1843" s="118">
        <v>0.56936084647517071</v>
      </c>
      <c r="H1843" s="118">
        <v>0.75290381279346219</v>
      </c>
      <c r="I1843" s="118">
        <v>0.73573980966604124</v>
      </c>
      <c r="J1843" s="118">
        <v>0.33566827781611797</v>
      </c>
      <c r="K1843" s="48">
        <v>0.23086127136248225</v>
      </c>
      <c r="M1843" s="41">
        <v>841</v>
      </c>
      <c r="N1843" s="118" cm="1">
        <f t="array" ref="N1843:W1843">(TRANSPOSE(MMULT(幕後結果!$AB$37:$AK$46, TRANSPOSE(N842:W842))))</f>
        <v>-1.1223704784905564</v>
      </c>
      <c r="O1843" s="118">
        <v>-0.36745647811752485</v>
      </c>
      <c r="P1843" s="118">
        <v>-8.6904241938127513E-2</v>
      </c>
      <c r="Q1843" s="118">
        <v>0.92974840227426792</v>
      </c>
      <c r="R1843" s="118">
        <v>0.35815314284681299</v>
      </c>
      <c r="S1843" s="118">
        <v>-0.1399731258939097</v>
      </c>
      <c r="T1843" s="118">
        <v>0.28440935322306743</v>
      </c>
      <c r="U1843" s="118">
        <v>-0.26533653398655521</v>
      </c>
      <c r="V1843" s="118">
        <v>-0.51932694348103892</v>
      </c>
      <c r="W1843" s="40">
        <v>-1.0507623685649832</v>
      </c>
    </row>
    <row r="1844" spans="1:23" ht="19">
      <c r="A1844" s="85">
        <v>842</v>
      </c>
      <c r="B1844" s="118">
        <v>0.53648053501891524</v>
      </c>
      <c r="C1844" s="118">
        <v>0.5216430912658232</v>
      </c>
      <c r="D1844" s="118">
        <v>0.897719282399847</v>
      </c>
      <c r="E1844" s="118">
        <v>0.98349495513497076</v>
      </c>
      <c r="F1844" s="118">
        <v>6.3435566580746894E-2</v>
      </c>
      <c r="G1844" s="118">
        <v>0.10858670350686817</v>
      </c>
      <c r="H1844" s="118">
        <v>0.60175193287256623</v>
      </c>
      <c r="I1844" s="118">
        <v>2.663601817960326E-2</v>
      </c>
      <c r="J1844" s="118">
        <v>0.30972680314585821</v>
      </c>
      <c r="K1844" s="48">
        <v>0.91909545845352647</v>
      </c>
      <c r="M1844" s="41">
        <v>842</v>
      </c>
      <c r="N1844" s="118" cm="1">
        <f t="array" ref="N1844:W1844">(TRANSPOSE(MMULT(幕後結果!$AB$37:$AK$46, TRANSPOSE(N843:W843))))</f>
        <v>-2.1879291087332091</v>
      </c>
      <c r="O1844" s="118">
        <v>0.62064053282065113</v>
      </c>
      <c r="P1844" s="118">
        <v>0.56948061852563037</v>
      </c>
      <c r="Q1844" s="118">
        <v>-0.19576214821843096</v>
      </c>
      <c r="R1844" s="118">
        <v>-0.16462721067163599</v>
      </c>
      <c r="S1844" s="118">
        <v>-0.34655335399950915</v>
      </c>
      <c r="T1844" s="118">
        <v>-1.0148324974683964</v>
      </c>
      <c r="U1844" s="118">
        <v>-2.678451111181352</v>
      </c>
      <c r="V1844" s="118">
        <v>-1.3961062202542442</v>
      </c>
      <c r="W1844" s="40">
        <v>-1.3003266185879192</v>
      </c>
    </row>
    <row r="1845" spans="1:23" ht="19">
      <c r="A1845" s="85">
        <v>843</v>
      </c>
      <c r="B1845" s="118">
        <v>0.22035243960283357</v>
      </c>
      <c r="C1845" s="118">
        <v>8.6948910692234316E-2</v>
      </c>
      <c r="D1845" s="118">
        <v>0.91920565697154055</v>
      </c>
      <c r="E1845" s="118">
        <v>0.35149743000264899</v>
      </c>
      <c r="F1845" s="118">
        <v>0.31618111119339343</v>
      </c>
      <c r="G1845" s="118">
        <v>0.13938120260080433</v>
      </c>
      <c r="H1845" s="118">
        <v>4.9066905735380972E-2</v>
      </c>
      <c r="I1845" s="118">
        <v>0.2781176900928759</v>
      </c>
      <c r="J1845" s="118">
        <v>0.95278486750444014</v>
      </c>
      <c r="K1845" s="48">
        <v>0.68920858434497889</v>
      </c>
      <c r="M1845" s="41">
        <v>843</v>
      </c>
      <c r="N1845" s="118" cm="1">
        <f t="array" ref="N1845:W1845">(TRANSPOSE(MMULT(幕後結果!$AB$37:$AK$46, TRANSPOSE(N844:W844))))</f>
        <v>-0.65846233662786235</v>
      </c>
      <c r="O1845" s="118">
        <v>-0.37165801324454695</v>
      </c>
      <c r="P1845" s="118">
        <v>0.2157920048261287</v>
      </c>
      <c r="Q1845" s="118">
        <v>-3.5970839420157129E-3</v>
      </c>
      <c r="R1845" s="118">
        <v>-0.92970857528982698</v>
      </c>
      <c r="S1845" s="118">
        <v>-1.0613676268573062</v>
      </c>
      <c r="T1845" s="118">
        <v>-0.3277546737751727</v>
      </c>
      <c r="U1845" s="118">
        <v>-0.53701572988886304</v>
      </c>
      <c r="V1845" s="118">
        <v>0.81930676943908098</v>
      </c>
      <c r="W1845" s="40">
        <v>-1.8655460443672864</v>
      </c>
    </row>
    <row r="1846" spans="1:23" ht="19">
      <c r="A1846" s="85">
        <v>844</v>
      </c>
      <c r="B1846" s="118">
        <v>0.81484581728040695</v>
      </c>
      <c r="C1846" s="118">
        <v>0.47337841011790838</v>
      </c>
      <c r="D1846" s="118">
        <v>0.63445418492715944</v>
      </c>
      <c r="E1846" s="118">
        <v>4.6627722375238267E-2</v>
      </c>
      <c r="F1846" s="118">
        <v>0.41769100671429271</v>
      </c>
      <c r="G1846" s="118">
        <v>0.87105970215916795</v>
      </c>
      <c r="H1846" s="118">
        <v>0.99916426411474579</v>
      </c>
      <c r="I1846" s="118">
        <v>0.63925975701661386</v>
      </c>
      <c r="J1846" s="118">
        <v>0.70409481469794977</v>
      </c>
      <c r="K1846" s="48">
        <v>0.40475434727219795</v>
      </c>
      <c r="M1846" s="41">
        <v>844</v>
      </c>
      <c r="N1846" s="118" cm="1">
        <f t="array" ref="N1846:W1846">(TRANSPOSE(MMULT(幕後結果!$AB$37:$AK$46, TRANSPOSE(N845:W845))))</f>
        <v>2.1295840310486063</v>
      </c>
      <c r="O1846" s="118">
        <v>1.314622292837589</v>
      </c>
      <c r="P1846" s="118">
        <v>-0.29665575148421996</v>
      </c>
      <c r="Q1846" s="118">
        <v>0.21348235159715201</v>
      </c>
      <c r="R1846" s="118">
        <v>0.79313055461056936</v>
      </c>
      <c r="S1846" s="118">
        <v>0.97942761088348251</v>
      </c>
      <c r="T1846" s="118">
        <v>9.1135751439638091E-2</v>
      </c>
      <c r="U1846" s="118">
        <v>0.71552373387806156</v>
      </c>
      <c r="V1846" s="118">
        <v>1.1742738519585094</v>
      </c>
      <c r="W1846" s="40">
        <v>2.4268892633077011</v>
      </c>
    </row>
    <row r="1847" spans="1:23" ht="19">
      <c r="A1847" s="85">
        <v>845</v>
      </c>
      <c r="B1847" s="118">
        <v>0.96329142624473674</v>
      </c>
      <c r="C1847" s="118">
        <v>0.67033374344524188</v>
      </c>
      <c r="D1847" s="118">
        <v>0.86682507880177662</v>
      </c>
      <c r="E1847" s="118">
        <v>0.1089009128334284</v>
      </c>
      <c r="F1847" s="118">
        <v>0.45388205379875557</v>
      </c>
      <c r="G1847" s="118">
        <v>0.66922871357742508</v>
      </c>
      <c r="H1847" s="118">
        <v>0.28399344864829468</v>
      </c>
      <c r="I1847" s="118">
        <v>0.61893837078747627</v>
      </c>
      <c r="J1847" s="118">
        <v>0.83468331454719746</v>
      </c>
      <c r="K1847" s="48">
        <v>0.10821245220919029</v>
      </c>
      <c r="M1847" s="41">
        <v>845</v>
      </c>
      <c r="N1847" s="118" cm="1">
        <f t="array" ref="N1847:W1847">(TRANSPOSE(MMULT(幕後結果!$AB$37:$AK$46, TRANSPOSE(N846:W846))))</f>
        <v>0.52323691400339523</v>
      </c>
      <c r="O1847" s="118">
        <v>-0.12156066280243671</v>
      </c>
      <c r="P1847" s="118">
        <v>-1.0499200963317301</v>
      </c>
      <c r="Q1847" s="118">
        <v>1.0529247348189281</v>
      </c>
      <c r="R1847" s="118">
        <v>0.74817392122197202</v>
      </c>
      <c r="S1847" s="118">
        <v>0.16392228780190543</v>
      </c>
      <c r="T1847" s="118">
        <v>0.2231017293812815</v>
      </c>
      <c r="U1847" s="118">
        <v>-0.17129649060495977</v>
      </c>
      <c r="V1847" s="118">
        <v>0.50307803248737348</v>
      </c>
      <c r="W1847" s="40">
        <v>1.4400001757784122</v>
      </c>
    </row>
    <row r="1848" spans="1:23" ht="19">
      <c r="A1848" s="85">
        <v>846</v>
      </c>
      <c r="B1848" s="118">
        <v>0.60985836852867226</v>
      </c>
      <c r="C1848" s="118">
        <v>0.22764475065458289</v>
      </c>
      <c r="D1848" s="118">
        <v>0.48426500975523901</v>
      </c>
      <c r="E1848" s="118">
        <v>0.66650285598780656</v>
      </c>
      <c r="F1848" s="118">
        <v>0.82484886690854697</v>
      </c>
      <c r="G1848" s="118">
        <v>0.3515149982634449</v>
      </c>
      <c r="H1848" s="118">
        <v>0.30474072963924193</v>
      </c>
      <c r="I1848" s="118">
        <v>0.77719225534903003</v>
      </c>
      <c r="J1848" s="118">
        <v>0.68928666930149274</v>
      </c>
      <c r="K1848" s="48">
        <v>0.73899686950311194</v>
      </c>
      <c r="M1848" s="41">
        <v>846</v>
      </c>
      <c r="N1848" s="118" cm="1">
        <f t="array" ref="N1848:W1848">(TRANSPOSE(MMULT(幕後結果!$AB$37:$AK$46, TRANSPOSE(N847:W847))))</f>
        <v>-0.54926098783123534</v>
      </c>
      <c r="O1848" s="118">
        <v>-7.3865103411527938E-2</v>
      </c>
      <c r="P1848" s="118">
        <v>-0.35089463865705506</v>
      </c>
      <c r="Q1848" s="118">
        <v>-0.94297291395390059</v>
      </c>
      <c r="R1848" s="118">
        <v>8.059729152843656E-2</v>
      </c>
      <c r="S1848" s="118">
        <v>-1.6288395738988006</v>
      </c>
      <c r="T1848" s="118">
        <v>0.35571795576179738</v>
      </c>
      <c r="U1848" s="118">
        <v>-0.73315692429346613</v>
      </c>
      <c r="V1848" s="118">
        <v>-1.5128278478816595</v>
      </c>
      <c r="W1848" s="40">
        <v>0.1226755578465516</v>
      </c>
    </row>
    <row r="1849" spans="1:23" ht="19">
      <c r="A1849" s="85">
        <v>847</v>
      </c>
      <c r="B1849" s="118">
        <v>0.54505443524451169</v>
      </c>
      <c r="C1849" s="118">
        <v>0.34124188741244121</v>
      </c>
      <c r="D1849" s="118">
        <v>0.95133748380272953</v>
      </c>
      <c r="E1849" s="118">
        <v>0.94376341351167037</v>
      </c>
      <c r="F1849" s="118">
        <v>0.27876496512586924</v>
      </c>
      <c r="G1849" s="118">
        <v>0.82522389177980426</v>
      </c>
      <c r="H1849" s="118">
        <v>0.77821907442237848</v>
      </c>
      <c r="I1849" s="118">
        <v>0.93992757888525724</v>
      </c>
      <c r="J1849" s="118">
        <v>0.72266867551360425</v>
      </c>
      <c r="K1849" s="48">
        <v>0.54287851671080145</v>
      </c>
      <c r="M1849" s="41">
        <v>847</v>
      </c>
      <c r="N1849" s="118" cm="1">
        <f t="array" ref="N1849:W1849">(TRANSPOSE(MMULT(幕後結果!$AB$37:$AK$46, TRANSPOSE(N848:W848))))</f>
        <v>5.4510747762993944E-2</v>
      </c>
      <c r="O1849" s="118">
        <v>1.4774269321267279</v>
      </c>
      <c r="P1849" s="118">
        <v>1.5700220378732921E-2</v>
      </c>
      <c r="Q1849" s="118">
        <v>0.68263307141652318</v>
      </c>
      <c r="R1849" s="118">
        <v>1.2252099431827705</v>
      </c>
      <c r="S1849" s="118">
        <v>0.77490428051115356</v>
      </c>
      <c r="T1849" s="118">
        <v>-7.9780392388270033E-2</v>
      </c>
      <c r="U1849" s="118">
        <v>0.99316997422530162</v>
      </c>
      <c r="V1849" s="118">
        <v>-5.3194334410660238E-2</v>
      </c>
      <c r="W1849" s="40">
        <v>2.4857151924085312</v>
      </c>
    </row>
    <row r="1850" spans="1:23" ht="19">
      <c r="A1850" s="85">
        <v>848</v>
      </c>
      <c r="B1850" s="118">
        <v>0.96076761943220146</v>
      </c>
      <c r="C1850" s="118">
        <v>0.30663826118390358</v>
      </c>
      <c r="D1850" s="118">
        <v>0.28316990500121508</v>
      </c>
      <c r="E1850" s="118">
        <v>0.92171542604856183</v>
      </c>
      <c r="F1850" s="118">
        <v>0.28700194110013899</v>
      </c>
      <c r="G1850" s="118">
        <v>0.51849695124214112</v>
      </c>
      <c r="H1850" s="118">
        <v>0.4695876526113818</v>
      </c>
      <c r="I1850" s="118">
        <v>0.85918465608238148</v>
      </c>
      <c r="J1850" s="118">
        <v>0.75761455496177699</v>
      </c>
      <c r="K1850" s="48">
        <v>0.56890632014256348</v>
      </c>
      <c r="M1850" s="41">
        <v>848</v>
      </c>
      <c r="N1850" s="118" cm="1">
        <f t="array" ref="N1850:W1850">(TRANSPOSE(MMULT(幕後結果!$AB$37:$AK$46, TRANSPOSE(N849:W849))))</f>
        <v>0.57226237413350345</v>
      </c>
      <c r="O1850" s="118">
        <v>0.61148056934667017</v>
      </c>
      <c r="P1850" s="118">
        <v>-0.60929356763225817</v>
      </c>
      <c r="Q1850" s="118">
        <v>0.1943310658831528</v>
      </c>
      <c r="R1850" s="118">
        <v>-0.35873981645195396</v>
      </c>
      <c r="S1850" s="118">
        <v>0.87603263012190324</v>
      </c>
      <c r="T1850" s="118">
        <v>-0.71663879008395837</v>
      </c>
      <c r="U1850" s="118">
        <v>1.042051890408479</v>
      </c>
      <c r="V1850" s="118">
        <v>1.4485417524114528</v>
      </c>
      <c r="W1850" s="40">
        <v>0.88258175700995511</v>
      </c>
    </row>
    <row r="1851" spans="1:23" ht="19">
      <c r="A1851" s="85">
        <v>849</v>
      </c>
      <c r="B1851" s="118">
        <v>0.55128593523548064</v>
      </c>
      <c r="C1851" s="118">
        <v>0.81673577688333565</v>
      </c>
      <c r="D1851" s="118">
        <v>0.37065380369181122</v>
      </c>
      <c r="E1851" s="118">
        <v>0.62425900055335126</v>
      </c>
      <c r="F1851" s="118">
        <v>0.85735588942724128</v>
      </c>
      <c r="G1851" s="118">
        <v>0.77043053870912148</v>
      </c>
      <c r="H1851" s="118">
        <v>0.778025381911712</v>
      </c>
      <c r="I1851" s="118">
        <v>0.9882228354190743</v>
      </c>
      <c r="J1851" s="118">
        <v>0.30722742522095836</v>
      </c>
      <c r="K1851" s="48">
        <v>0.81815622921896081</v>
      </c>
      <c r="M1851" s="41">
        <v>849</v>
      </c>
      <c r="N1851" s="118" cm="1">
        <f t="array" ref="N1851:W1851">(TRANSPOSE(MMULT(幕後結果!$AB$37:$AK$46, TRANSPOSE(N850:W850))))</f>
        <v>-0.90966940696048093</v>
      </c>
      <c r="O1851" s="118">
        <v>0.56876243021279227</v>
      </c>
      <c r="P1851" s="118">
        <v>-0.83995555019324109</v>
      </c>
      <c r="Q1851" s="118">
        <v>0.63020748127608617</v>
      </c>
      <c r="R1851" s="118">
        <v>1.6834495048976528</v>
      </c>
      <c r="S1851" s="118">
        <v>0.92500989298568892</v>
      </c>
      <c r="T1851" s="118">
        <v>0.5583437246790649</v>
      </c>
      <c r="U1851" s="118">
        <v>-0.77277859170614727</v>
      </c>
      <c r="V1851" s="118">
        <v>1.1346435714824492</v>
      </c>
      <c r="W1851" s="40">
        <v>1.2690042315894274</v>
      </c>
    </row>
    <row r="1852" spans="1:23" ht="19">
      <c r="A1852" s="85">
        <v>850</v>
      </c>
      <c r="B1852" s="118">
        <v>0.67775105816773951</v>
      </c>
      <c r="C1852" s="118">
        <v>0.75844968580750316</v>
      </c>
      <c r="D1852" s="118">
        <v>0.80039643270562166</v>
      </c>
      <c r="E1852" s="118">
        <v>0.59756328500331723</v>
      </c>
      <c r="F1852" s="118">
        <v>0.55436377500778988</v>
      </c>
      <c r="G1852" s="118">
        <v>0.81279381292040731</v>
      </c>
      <c r="H1852" s="118">
        <v>0.65933901918390703</v>
      </c>
      <c r="I1852" s="118">
        <v>0.51671408008341446</v>
      </c>
      <c r="J1852" s="118">
        <v>0.898435235782163</v>
      </c>
      <c r="K1852" s="48">
        <v>0.64257871500239871</v>
      </c>
      <c r="M1852" s="41">
        <v>850</v>
      </c>
      <c r="N1852" s="118" cm="1">
        <f t="array" ref="N1852:W1852">(TRANSPOSE(MMULT(幕後結果!$AB$37:$AK$46, TRANSPOSE(N851:W851))))</f>
        <v>1.4430264200022349</v>
      </c>
      <c r="O1852" s="118">
        <v>4.1097118230170038E-2</v>
      </c>
      <c r="P1852" s="118">
        <v>-0.1015655196596344</v>
      </c>
      <c r="Q1852" s="118">
        <v>-2.7993291404010523</v>
      </c>
      <c r="R1852" s="118">
        <v>-0.97304938378791328</v>
      </c>
      <c r="S1852" s="118">
        <v>-1.4696761422485636</v>
      </c>
      <c r="T1852" s="118">
        <v>6.6687390578333561E-2</v>
      </c>
      <c r="U1852" s="118">
        <v>-3.7492377836191748E-2</v>
      </c>
      <c r="V1852" s="118">
        <v>-3.7504620357089694E-2</v>
      </c>
      <c r="W1852" s="40">
        <v>0.4473836962338244</v>
      </c>
    </row>
    <row r="1853" spans="1:23" ht="19">
      <c r="A1853" s="85">
        <v>851</v>
      </c>
      <c r="B1853" s="118">
        <v>0.45599237722692498</v>
      </c>
      <c r="C1853" s="118">
        <v>0.33520232001522099</v>
      </c>
      <c r="D1853" s="118">
        <v>0.32005889200912807</v>
      </c>
      <c r="E1853" s="118">
        <v>0.68791718123510637</v>
      </c>
      <c r="F1853" s="118">
        <v>0.94563542533745126</v>
      </c>
      <c r="G1853" s="118">
        <v>0.81445955178110463</v>
      </c>
      <c r="H1853" s="118">
        <v>0.80920955878845002</v>
      </c>
      <c r="I1853" s="118">
        <v>0.67453176763220801</v>
      </c>
      <c r="J1853" s="118">
        <v>0.34946570673395816</v>
      </c>
      <c r="K1853" s="48">
        <v>0.80278649767993771</v>
      </c>
      <c r="M1853" s="41">
        <v>851</v>
      </c>
      <c r="N1853" s="118" cm="1">
        <f t="array" ref="N1853:W1853">(TRANSPOSE(MMULT(幕後結果!$AB$37:$AK$46, TRANSPOSE(N852:W852))))</f>
        <v>0.38838418425782784</v>
      </c>
      <c r="O1853" s="118">
        <v>-0.15393220975626326</v>
      </c>
      <c r="P1853" s="118">
        <v>0.46186877441359653</v>
      </c>
      <c r="Q1853" s="118">
        <v>0.85522312831650749</v>
      </c>
      <c r="R1853" s="118">
        <v>-1.3316310117614063</v>
      </c>
      <c r="S1853" s="118">
        <v>0.47864224333989924</v>
      </c>
      <c r="T1853" s="118">
        <v>-0.78256862426793594</v>
      </c>
      <c r="U1853" s="118">
        <v>-0.42124975022830846</v>
      </c>
      <c r="V1853" s="118">
        <v>-1.1605270492464088</v>
      </c>
      <c r="W1853" s="40">
        <v>-0.68895836031120217</v>
      </c>
    </row>
    <row r="1854" spans="1:23" ht="19">
      <c r="A1854" s="85">
        <v>852</v>
      </c>
      <c r="B1854" s="118">
        <v>0.80338910814161979</v>
      </c>
      <c r="C1854" s="118">
        <v>0.18501824557024316</v>
      </c>
      <c r="D1854" s="118">
        <v>0.33403202479915239</v>
      </c>
      <c r="E1854" s="118">
        <v>5.7334633713076233E-2</v>
      </c>
      <c r="F1854" s="118">
        <v>0.75946626145474383</v>
      </c>
      <c r="G1854" s="118">
        <v>0.82250119479578809</v>
      </c>
      <c r="H1854" s="118">
        <v>0.93323977319241869</v>
      </c>
      <c r="I1854" s="118">
        <v>0.48829687919558662</v>
      </c>
      <c r="J1854" s="118">
        <v>0.77258508476939958</v>
      </c>
      <c r="K1854" s="48">
        <v>0.95434727080482795</v>
      </c>
      <c r="M1854" s="41">
        <v>852</v>
      </c>
      <c r="N1854" s="118" cm="1">
        <f t="array" ref="N1854:W1854">(TRANSPOSE(MMULT(幕後結果!$AB$37:$AK$46, TRANSPOSE(N853:W853))))</f>
        <v>-0.28814742510835178</v>
      </c>
      <c r="O1854" s="118">
        <v>0.66566057432231285</v>
      </c>
      <c r="P1854" s="118">
        <v>0.23744042633784987</v>
      </c>
      <c r="Q1854" s="118">
        <v>-0.79602269030727735</v>
      </c>
      <c r="R1854" s="118">
        <v>1.516425332637563</v>
      </c>
      <c r="S1854" s="118">
        <v>0.52160720686692208</v>
      </c>
      <c r="T1854" s="118">
        <v>0.31480366855602332</v>
      </c>
      <c r="U1854" s="118">
        <v>1.6453399776347994</v>
      </c>
      <c r="V1854" s="118">
        <v>0.25454552301974076</v>
      </c>
      <c r="W1854" s="40">
        <v>1.23351208673169</v>
      </c>
    </row>
    <row r="1855" spans="1:23" ht="19">
      <c r="A1855" s="85">
        <v>853</v>
      </c>
      <c r="B1855" s="118">
        <v>0.67907911409127486</v>
      </c>
      <c r="C1855" s="118">
        <v>0.476878218334996</v>
      </c>
      <c r="D1855" s="118">
        <v>0.13695203074191387</v>
      </c>
      <c r="E1855" s="118">
        <v>0.19908674460424081</v>
      </c>
      <c r="F1855" s="118">
        <v>0.78515413094111697</v>
      </c>
      <c r="G1855" s="118">
        <v>0.9914939887380716</v>
      </c>
      <c r="H1855" s="118">
        <v>0.85590072869111289</v>
      </c>
      <c r="I1855" s="118">
        <v>0.93400659655692575</v>
      </c>
      <c r="J1855" s="118">
        <v>0.90083123783053498</v>
      </c>
      <c r="K1855" s="48">
        <v>5.8422813344884306E-2</v>
      </c>
      <c r="M1855" s="41">
        <v>853</v>
      </c>
      <c r="N1855" s="118" cm="1">
        <f t="array" ref="N1855:W1855">(TRANSPOSE(MMULT(幕後結果!$AB$37:$AK$46, TRANSPOSE(N854:W854))))</f>
        <v>-0.67198868667904232</v>
      </c>
      <c r="O1855" s="118">
        <v>-1.1747691434710896</v>
      </c>
      <c r="P1855" s="118">
        <v>1.2763380791632284</v>
      </c>
      <c r="Q1855" s="118">
        <v>1.8487971813378445</v>
      </c>
      <c r="R1855" s="118">
        <v>-1.0798338324213848</v>
      </c>
      <c r="S1855" s="118">
        <v>0.95191261153091877</v>
      </c>
      <c r="T1855" s="118">
        <v>-0.31924046871406708</v>
      </c>
      <c r="U1855" s="118">
        <v>-4.3766428180833983E-2</v>
      </c>
      <c r="V1855" s="118">
        <v>-0.62970110064575979</v>
      </c>
      <c r="W1855" s="40">
        <v>-0.4691434933740134</v>
      </c>
    </row>
    <row r="1856" spans="1:23" ht="19">
      <c r="A1856" s="85">
        <v>854</v>
      </c>
      <c r="B1856" s="118">
        <v>0.51330265830183808</v>
      </c>
      <c r="C1856" s="118">
        <v>0.39070721298589661</v>
      </c>
      <c r="D1856" s="118">
        <v>0.87614024489062658</v>
      </c>
      <c r="E1856" s="118">
        <v>0.33728885921121288</v>
      </c>
      <c r="F1856" s="118">
        <v>0.67716185345562518</v>
      </c>
      <c r="G1856" s="118">
        <v>0.29690462649955096</v>
      </c>
      <c r="H1856" s="118">
        <v>0.98915039817960815</v>
      </c>
      <c r="I1856" s="118">
        <v>0.47166359589003792</v>
      </c>
      <c r="J1856" s="118">
        <v>0.41906008129802941</v>
      </c>
      <c r="K1856" s="48">
        <v>0.11656630798828371</v>
      </c>
      <c r="M1856" s="41">
        <v>854</v>
      </c>
      <c r="N1856" s="118" cm="1">
        <f t="array" ref="N1856:W1856">(TRANSPOSE(MMULT(幕後結果!$AB$37:$AK$46, TRANSPOSE(N855:W855))))</f>
        <v>0.44144546091495557</v>
      </c>
      <c r="O1856" s="118">
        <v>1.3807597078403082</v>
      </c>
      <c r="P1856" s="118">
        <v>-0.72415103614135334</v>
      </c>
      <c r="Q1856" s="118">
        <v>-0.38024098776069104</v>
      </c>
      <c r="R1856" s="118">
        <v>-1.4641227744955574</v>
      </c>
      <c r="S1856" s="118">
        <v>0.45012996503641139</v>
      </c>
      <c r="T1856" s="118">
        <v>0.9307870298494173</v>
      </c>
      <c r="U1856" s="118">
        <v>0.14865523280746856</v>
      </c>
      <c r="V1856" s="118">
        <v>2.2369453896669405</v>
      </c>
      <c r="W1856" s="40">
        <v>1.0137046066611068</v>
      </c>
    </row>
    <row r="1857" spans="1:23" ht="19">
      <c r="A1857" s="85">
        <v>855</v>
      </c>
      <c r="B1857" s="118">
        <v>0.17851300737537845</v>
      </c>
      <c r="C1857" s="118">
        <v>0.5245921570099894</v>
      </c>
      <c r="D1857" s="118">
        <v>0.16353229325812402</v>
      </c>
      <c r="E1857" s="118">
        <v>4.6846366912254744E-2</v>
      </c>
      <c r="F1857" s="118">
        <v>7.0660003117829495E-2</v>
      </c>
      <c r="G1857" s="118">
        <v>8.8034550649269461E-2</v>
      </c>
      <c r="H1857" s="118">
        <v>0.6439268280418402</v>
      </c>
      <c r="I1857" s="118">
        <v>0.47573511680438663</v>
      </c>
      <c r="J1857" s="118">
        <v>0.91824536547070368</v>
      </c>
      <c r="K1857" s="48">
        <v>0.31798985695810722</v>
      </c>
      <c r="M1857" s="41">
        <v>855</v>
      </c>
      <c r="N1857" s="118" cm="1">
        <f t="array" ref="N1857:W1857">(TRANSPOSE(MMULT(幕後結果!$AB$37:$AK$46, TRANSPOSE(N856:W856))))</f>
        <v>1.268606210815989</v>
      </c>
      <c r="O1857" s="118">
        <v>-1.8861805729773404</v>
      </c>
      <c r="P1857" s="118">
        <v>-0.62192819389200937</v>
      </c>
      <c r="Q1857" s="118">
        <v>-8.0596120622914769E-2</v>
      </c>
      <c r="R1857" s="118">
        <v>-0.81161851507955962</v>
      </c>
      <c r="S1857" s="118">
        <v>0.55768129984824699</v>
      </c>
      <c r="T1857" s="118">
        <v>1.424452317919767</v>
      </c>
      <c r="U1857" s="118">
        <v>0.97518931387803032</v>
      </c>
      <c r="V1857" s="118">
        <v>-1.60728220695402</v>
      </c>
      <c r="W1857" s="40">
        <v>3.2062992240869753E-2</v>
      </c>
    </row>
    <row r="1858" spans="1:23" ht="19">
      <c r="A1858" s="85">
        <v>856</v>
      </c>
      <c r="B1858" s="118">
        <v>0.41464068462570403</v>
      </c>
      <c r="C1858" s="118">
        <v>0.53665502672979915</v>
      </c>
      <c r="D1858" s="118">
        <v>0.37097113000239701</v>
      </c>
      <c r="E1858" s="118">
        <v>0.79207983871096577</v>
      </c>
      <c r="F1858" s="118">
        <v>0.45112892930566395</v>
      </c>
      <c r="G1858" s="118">
        <v>0.60127244701727234</v>
      </c>
      <c r="H1858" s="118">
        <v>0.25895428426688682</v>
      </c>
      <c r="I1858" s="118">
        <v>0.87452178746061637</v>
      </c>
      <c r="J1858" s="118">
        <v>0.74200691850627298</v>
      </c>
      <c r="K1858" s="48">
        <v>0.30059937686807459</v>
      </c>
      <c r="M1858" s="41">
        <v>856</v>
      </c>
      <c r="N1858" s="118" cm="1">
        <f t="array" ref="N1858:W1858">(TRANSPOSE(MMULT(幕後結果!$AB$37:$AK$46, TRANSPOSE(N857:W857))))</f>
        <v>-0.78243324592253782</v>
      </c>
      <c r="O1858" s="118">
        <v>-0.4208177579282118</v>
      </c>
      <c r="P1858" s="118">
        <v>-0.88164473904466201</v>
      </c>
      <c r="Q1858" s="118">
        <v>-0.56147691665407207</v>
      </c>
      <c r="R1858" s="118">
        <v>0.77519647550291071</v>
      </c>
      <c r="S1858" s="118">
        <v>0.52210607708880374</v>
      </c>
      <c r="T1858" s="118">
        <v>-0.21891678637184903</v>
      </c>
      <c r="U1858" s="118">
        <v>-0.2534424755144189</v>
      </c>
      <c r="V1858" s="118">
        <v>-0.3947748983202039</v>
      </c>
      <c r="W1858" s="40">
        <v>0.38287763568380667</v>
      </c>
    </row>
    <row r="1859" spans="1:23" ht="19">
      <c r="A1859" s="85">
        <v>857</v>
      </c>
      <c r="B1859" s="118">
        <v>0.87539572336181526</v>
      </c>
      <c r="C1859" s="118">
        <v>0.99447977908887553</v>
      </c>
      <c r="D1859" s="118">
        <v>0.76945008441569263</v>
      </c>
      <c r="E1859" s="118">
        <v>0.33400068713166964</v>
      </c>
      <c r="F1859" s="118">
        <v>0.26598832535577599</v>
      </c>
      <c r="G1859" s="118">
        <v>0.64785427830320863</v>
      </c>
      <c r="H1859" s="118">
        <v>0.13043047749272008</v>
      </c>
      <c r="I1859" s="118">
        <v>0.17011653231453105</v>
      </c>
      <c r="J1859" s="118">
        <v>0.82762643646283696</v>
      </c>
      <c r="K1859" s="48">
        <v>0.90988357354396143</v>
      </c>
      <c r="M1859" s="41">
        <v>857</v>
      </c>
      <c r="N1859" s="118" cm="1">
        <f t="array" ref="N1859:W1859">(TRANSPOSE(MMULT(幕後結果!$AB$37:$AK$46, TRANSPOSE(N858:W858))))</f>
        <v>-2.1143024808643784</v>
      </c>
      <c r="O1859" s="118">
        <v>-0.54792566098516549</v>
      </c>
      <c r="P1859" s="118">
        <v>-0.3127770671441209</v>
      </c>
      <c r="Q1859" s="118">
        <v>-0.16574734108722278</v>
      </c>
      <c r="R1859" s="118">
        <v>2.5108597970519203E-2</v>
      </c>
      <c r="S1859" s="118">
        <v>0.22420697567672399</v>
      </c>
      <c r="T1859" s="118">
        <v>-0.58163227266274009</v>
      </c>
      <c r="U1859" s="118">
        <v>-2.193534195645054</v>
      </c>
      <c r="V1859" s="118">
        <v>-2.1425135850208155</v>
      </c>
      <c r="W1859" s="40">
        <v>-0.15009854357684427</v>
      </c>
    </row>
    <row r="1860" spans="1:23" ht="19">
      <c r="A1860" s="85">
        <v>858</v>
      </c>
      <c r="B1860" s="118">
        <v>0.9470999323731264</v>
      </c>
      <c r="C1860" s="118">
        <v>0.22607088010855003</v>
      </c>
      <c r="D1860" s="118">
        <v>0.32059561821240035</v>
      </c>
      <c r="E1860" s="118">
        <v>0.90999251202270304</v>
      </c>
      <c r="F1860" s="118">
        <v>0.26749677407385697</v>
      </c>
      <c r="G1860" s="118">
        <v>0.17394668056447626</v>
      </c>
      <c r="H1860" s="118">
        <v>0.43767253580775511</v>
      </c>
      <c r="I1860" s="118">
        <v>6.9574826563843173E-2</v>
      </c>
      <c r="J1860" s="118">
        <v>7.8779205033787658E-3</v>
      </c>
      <c r="K1860" s="48">
        <v>2.0834647742211887E-2</v>
      </c>
      <c r="M1860" s="41">
        <v>858</v>
      </c>
      <c r="N1860" s="118" cm="1">
        <f t="array" ref="N1860:W1860">(TRANSPOSE(MMULT(幕後結果!$AB$37:$AK$46, TRANSPOSE(N859:W859))))</f>
        <v>0.18136340160638983</v>
      </c>
      <c r="O1860" s="118">
        <v>0.17255002053487714</v>
      </c>
      <c r="P1860" s="118">
        <v>1.0851586693102679</v>
      </c>
      <c r="Q1860" s="118">
        <v>2.1638954697279789</v>
      </c>
      <c r="R1860" s="118">
        <v>0.52693990143792246</v>
      </c>
      <c r="S1860" s="118">
        <v>1.079368159789033</v>
      </c>
      <c r="T1860" s="118">
        <v>-0.42688146221401735</v>
      </c>
      <c r="U1860" s="118">
        <v>0.75507863664430108</v>
      </c>
      <c r="V1860" s="118">
        <v>-1.8053348363223729</v>
      </c>
      <c r="W1860" s="40">
        <v>1.5152531604352411</v>
      </c>
    </row>
    <row r="1861" spans="1:23" ht="19">
      <c r="A1861" s="85">
        <v>859</v>
      </c>
      <c r="B1861" s="118">
        <v>0.27831422010930162</v>
      </c>
      <c r="C1861" s="118">
        <v>0.59634504351811524</v>
      </c>
      <c r="D1861" s="118">
        <v>0.33144603351324764</v>
      </c>
      <c r="E1861" s="118">
        <v>0.34828642349631123</v>
      </c>
      <c r="F1861" s="118">
        <v>0.26908717594794895</v>
      </c>
      <c r="G1861" s="118">
        <v>0.94526118280846916</v>
      </c>
      <c r="H1861" s="118">
        <v>0.25981874674323135</v>
      </c>
      <c r="I1861" s="118">
        <v>0.87378471596874685</v>
      </c>
      <c r="J1861" s="118">
        <v>0.53822590018288907</v>
      </c>
      <c r="K1861" s="48">
        <v>0.87618586654589437</v>
      </c>
      <c r="M1861" s="41">
        <v>859</v>
      </c>
      <c r="N1861" s="118" cm="1">
        <f t="array" ref="N1861:W1861">(TRANSPOSE(MMULT(幕後結果!$AB$37:$AK$46, TRANSPOSE(N860:W860))))</f>
        <v>-0.69984702086644046</v>
      </c>
      <c r="O1861" s="118">
        <v>0.33308712625694314</v>
      </c>
      <c r="P1861" s="118">
        <v>-0.73616984096742799</v>
      </c>
      <c r="Q1861" s="118">
        <v>1.3753658640139448</v>
      </c>
      <c r="R1861" s="118">
        <v>-1.001206128506555</v>
      </c>
      <c r="S1861" s="118">
        <v>1.3370685113502558</v>
      </c>
      <c r="T1861" s="118">
        <v>-1.2590390535228895</v>
      </c>
      <c r="U1861" s="118">
        <v>-0.99121249769205477</v>
      </c>
      <c r="V1861" s="118">
        <v>-0.55015385314297016</v>
      </c>
      <c r="W1861" s="40">
        <v>-0.19856364591573439</v>
      </c>
    </row>
    <row r="1862" spans="1:23" ht="19">
      <c r="A1862" s="85">
        <v>860</v>
      </c>
      <c r="B1862" s="118">
        <v>0.10369425770258389</v>
      </c>
      <c r="C1862" s="118">
        <v>0.12078148952537116</v>
      </c>
      <c r="D1862" s="118">
        <v>0.5214708505443113</v>
      </c>
      <c r="E1862" s="118">
        <v>0.73966075912295737</v>
      </c>
      <c r="F1862" s="118">
        <v>0.99030886978815147</v>
      </c>
      <c r="G1862" s="118">
        <v>0.10904554729197957</v>
      </c>
      <c r="H1862" s="118">
        <v>0.2876307787290171</v>
      </c>
      <c r="I1862" s="118">
        <v>0.65582615117739174</v>
      </c>
      <c r="J1862" s="118">
        <v>0.40328989942515592</v>
      </c>
      <c r="K1862" s="48">
        <v>0.87208029855186053</v>
      </c>
      <c r="M1862" s="41">
        <v>860</v>
      </c>
      <c r="N1862" s="118" cm="1">
        <f t="array" ref="N1862:W1862">(TRANSPOSE(MMULT(幕後結果!$AB$37:$AK$46, TRANSPOSE(N861:W861))))</f>
        <v>-7.2050070430133895E-2</v>
      </c>
      <c r="O1862" s="118">
        <v>1.6120238840082797</v>
      </c>
      <c r="P1862" s="118">
        <v>-0.20204467799305342</v>
      </c>
      <c r="Q1862" s="118">
        <v>0.78242682967837485</v>
      </c>
      <c r="R1862" s="118">
        <v>0.52139299340080469</v>
      </c>
      <c r="S1862" s="118">
        <v>1.1195086046851925</v>
      </c>
      <c r="T1862" s="118">
        <v>-0.18236361134988588</v>
      </c>
      <c r="U1862" s="118">
        <v>1.2494152066353461</v>
      </c>
      <c r="V1862" s="118">
        <v>-0.5008232454410062</v>
      </c>
      <c r="W1862" s="40">
        <v>-0.28939831730554866</v>
      </c>
    </row>
    <row r="1863" spans="1:23" ht="19">
      <c r="A1863" s="85">
        <v>861</v>
      </c>
      <c r="B1863" s="118">
        <v>8.2323945538589793E-2</v>
      </c>
      <c r="C1863" s="118">
        <v>0.90381871489958043</v>
      </c>
      <c r="D1863" s="118">
        <v>0.18615333004398682</v>
      </c>
      <c r="E1863" s="118">
        <v>0.7840988858173108</v>
      </c>
      <c r="F1863" s="118">
        <v>0.15927685756755716</v>
      </c>
      <c r="G1863" s="118">
        <v>0.64609433572329</v>
      </c>
      <c r="H1863" s="118">
        <v>0.80585342788322101</v>
      </c>
      <c r="I1863" s="118">
        <v>0.93756359530909261</v>
      </c>
      <c r="J1863" s="118">
        <v>0.99945004916725266</v>
      </c>
      <c r="K1863" s="48">
        <v>0.85462520429899946</v>
      </c>
      <c r="M1863" s="41">
        <v>861</v>
      </c>
      <c r="N1863" s="118" cm="1">
        <f t="array" ref="N1863:W1863">(TRANSPOSE(MMULT(幕後結果!$AB$37:$AK$46, TRANSPOSE(N862:W862))))</f>
        <v>-0.15493813874510678</v>
      </c>
      <c r="O1863" s="118">
        <v>1.6778685191160254</v>
      </c>
      <c r="P1863" s="118">
        <v>1.6294849680410932</v>
      </c>
      <c r="Q1863" s="118">
        <v>1.2321698615908065</v>
      </c>
      <c r="R1863" s="118">
        <v>0.76963664408159993</v>
      </c>
      <c r="S1863" s="118">
        <v>1.2163528440992675</v>
      </c>
      <c r="T1863" s="118">
        <v>-0.84387355404296982</v>
      </c>
      <c r="U1863" s="118">
        <v>-0.41134512527783684</v>
      </c>
      <c r="V1863" s="118">
        <v>0.72335526216574697</v>
      </c>
      <c r="W1863" s="40">
        <v>0.36947856721623507</v>
      </c>
    </row>
    <row r="1864" spans="1:23" ht="19">
      <c r="A1864" s="85">
        <v>862</v>
      </c>
      <c r="B1864" s="118">
        <v>0.76923646065117079</v>
      </c>
      <c r="C1864" s="118">
        <v>0.94861348809680845</v>
      </c>
      <c r="D1864" s="118">
        <v>0.16162173378954803</v>
      </c>
      <c r="E1864" s="118">
        <v>0.15028136011193061</v>
      </c>
      <c r="F1864" s="118">
        <v>0.20461674571393451</v>
      </c>
      <c r="G1864" s="118">
        <v>0.32913109249205696</v>
      </c>
      <c r="H1864" s="118">
        <v>9.4801153166422347E-2</v>
      </c>
      <c r="I1864" s="118">
        <v>0.68607427416033051</v>
      </c>
      <c r="J1864" s="118">
        <v>0.32502180737795738</v>
      </c>
      <c r="K1864" s="48">
        <v>0.25262922691450429</v>
      </c>
      <c r="M1864" s="41">
        <v>862</v>
      </c>
      <c r="N1864" s="118" cm="1">
        <f t="array" ref="N1864:W1864">(TRANSPOSE(MMULT(幕後結果!$AB$37:$AK$46, TRANSPOSE(N863:W863))))</f>
        <v>6.9799044949752184E-2</v>
      </c>
      <c r="O1864" s="118">
        <v>-0.19056808625465513</v>
      </c>
      <c r="P1864" s="118">
        <v>0.35928361885760701</v>
      </c>
      <c r="Q1864" s="118">
        <v>0.27700485501318128</v>
      </c>
      <c r="R1864" s="118">
        <v>-0.14527856308194737</v>
      </c>
      <c r="S1864" s="118">
        <v>0.33020908011438455</v>
      </c>
      <c r="T1864" s="118">
        <v>-1.4233044124539687</v>
      </c>
      <c r="U1864" s="118">
        <v>-0.23202108598271587</v>
      </c>
      <c r="V1864" s="118">
        <v>3.5925627942349714E-2</v>
      </c>
      <c r="W1864" s="40">
        <v>0.5638310647615481</v>
      </c>
    </row>
    <row r="1865" spans="1:23" ht="19">
      <c r="A1865" s="85">
        <v>863</v>
      </c>
      <c r="B1865" s="118">
        <v>0.2890118410300655</v>
      </c>
      <c r="C1865" s="118">
        <v>0.43286060512480917</v>
      </c>
      <c r="D1865" s="118">
        <v>0.60806724349156394</v>
      </c>
      <c r="E1865" s="118">
        <v>0.56006770212566725</v>
      </c>
      <c r="F1865" s="118">
        <v>0.16153464576165932</v>
      </c>
      <c r="G1865" s="118">
        <v>7.8682190778851524E-2</v>
      </c>
      <c r="H1865" s="118">
        <v>0.26427480010328863</v>
      </c>
      <c r="I1865" s="118">
        <v>0.52726110366851509</v>
      </c>
      <c r="J1865" s="118">
        <v>0.60531692456260733</v>
      </c>
      <c r="K1865" s="48">
        <v>0.3022449334991828</v>
      </c>
      <c r="M1865" s="41">
        <v>863</v>
      </c>
      <c r="N1865" s="118" cm="1">
        <f t="array" ref="N1865:W1865">(TRANSPOSE(MMULT(幕後結果!$AB$37:$AK$46, TRANSPOSE(N864:W864))))</f>
        <v>-0.1660635011989039</v>
      </c>
      <c r="O1865" s="118">
        <v>0.77148863437982507</v>
      </c>
      <c r="P1865" s="118">
        <v>-0.94642968906768243</v>
      </c>
      <c r="Q1865" s="118">
        <v>0.26680301462363887</v>
      </c>
      <c r="R1865" s="118">
        <v>1.308757570381655</v>
      </c>
      <c r="S1865" s="118">
        <v>1.4045116471114554</v>
      </c>
      <c r="T1865" s="118">
        <v>-1.1814675097771732</v>
      </c>
      <c r="U1865" s="118">
        <v>0.13589939224752537</v>
      </c>
      <c r="V1865" s="118">
        <v>-0.23022686132500195</v>
      </c>
      <c r="W1865" s="40">
        <v>-0.70324323415178691</v>
      </c>
    </row>
    <row r="1866" spans="1:23" ht="19">
      <c r="A1866" s="85">
        <v>864</v>
      </c>
      <c r="B1866" s="118">
        <v>0.86435102062876767</v>
      </c>
      <c r="C1866" s="118">
        <v>0.51606916251933677</v>
      </c>
      <c r="D1866" s="118">
        <v>0.718375154863649</v>
      </c>
      <c r="E1866" s="118">
        <v>0.24030417410112848</v>
      </c>
      <c r="F1866" s="118">
        <v>1.3117599540443114E-2</v>
      </c>
      <c r="G1866" s="118">
        <v>0.41011831060912685</v>
      </c>
      <c r="H1866" s="118">
        <v>0.61448819308743463</v>
      </c>
      <c r="I1866" s="118">
        <v>0.9965453927664194</v>
      </c>
      <c r="J1866" s="118">
        <v>0.20015315439132664</v>
      </c>
      <c r="K1866" s="48">
        <v>0.76210838493547106</v>
      </c>
      <c r="M1866" s="41">
        <v>864</v>
      </c>
      <c r="N1866" s="118" cm="1">
        <f t="array" ref="N1866:W1866">(TRANSPOSE(MMULT(幕後結果!$AB$37:$AK$46, TRANSPOSE(N865:W865))))</f>
        <v>-5.0383301651461397E-2</v>
      </c>
      <c r="O1866" s="118">
        <v>-1.7647516887353598</v>
      </c>
      <c r="P1866" s="118">
        <v>0.36386021309615746</v>
      </c>
      <c r="Q1866" s="118">
        <v>-0.73115913888994843</v>
      </c>
      <c r="R1866" s="118">
        <v>-1.1236805491983168</v>
      </c>
      <c r="S1866" s="118">
        <v>-1.7083630380329087</v>
      </c>
      <c r="T1866" s="118">
        <v>-0.71761975272870082</v>
      </c>
      <c r="U1866" s="118">
        <v>-4.8987077708267476E-2</v>
      </c>
      <c r="V1866" s="118">
        <v>-0.16252157179402626</v>
      </c>
      <c r="W1866" s="40">
        <v>-2.2105295325614431</v>
      </c>
    </row>
    <row r="1867" spans="1:23" ht="19">
      <c r="A1867" s="85">
        <v>865</v>
      </c>
      <c r="B1867" s="118">
        <v>0.55163046851945885</v>
      </c>
      <c r="C1867" s="118">
        <v>0.36211327124842896</v>
      </c>
      <c r="D1867" s="118">
        <v>0.33338117337410922</v>
      </c>
      <c r="E1867" s="118">
        <v>0.81994607285190169</v>
      </c>
      <c r="F1867" s="118">
        <v>0.799657788445022</v>
      </c>
      <c r="G1867" s="118">
        <v>0.71324449081842256</v>
      </c>
      <c r="H1867" s="118">
        <v>0.27172124098662498</v>
      </c>
      <c r="I1867" s="118">
        <v>0.74811014369336437</v>
      </c>
      <c r="J1867" s="118">
        <v>0.37673358322206063</v>
      </c>
      <c r="K1867" s="48">
        <v>0.42517409042554477</v>
      </c>
      <c r="M1867" s="41">
        <v>865</v>
      </c>
      <c r="N1867" s="118" cm="1">
        <f t="array" ref="N1867:W1867">(TRANSPOSE(MMULT(幕後結果!$AB$37:$AK$46, TRANSPOSE(N866:W866))))</f>
        <v>0.15146190552147662</v>
      </c>
      <c r="O1867" s="118">
        <v>-0.64246136490321348</v>
      </c>
      <c r="P1867" s="118">
        <v>8.0175377941497011E-2</v>
      </c>
      <c r="Q1867" s="118">
        <v>0.43112233961517371</v>
      </c>
      <c r="R1867" s="118">
        <v>0.7602181337254138</v>
      </c>
      <c r="S1867" s="118">
        <v>-0.29322703338003941</v>
      </c>
      <c r="T1867" s="118">
        <v>0.73652296130068784</v>
      </c>
      <c r="U1867" s="118">
        <v>0.70599707444173299</v>
      </c>
      <c r="V1867" s="118">
        <v>0.22820542513333433</v>
      </c>
      <c r="W1867" s="40">
        <v>-0.1729123238411221</v>
      </c>
    </row>
    <row r="1868" spans="1:23" ht="19">
      <c r="A1868" s="85">
        <v>866</v>
      </c>
      <c r="B1868" s="118">
        <v>0.83540125358250306</v>
      </c>
      <c r="C1868" s="118">
        <v>0.7571811080379709</v>
      </c>
      <c r="D1868" s="118">
        <v>0.69281911204725999</v>
      </c>
      <c r="E1868" s="118">
        <v>0.43076232601309528</v>
      </c>
      <c r="F1868" s="118">
        <v>0.56382301404199064</v>
      </c>
      <c r="G1868" s="118">
        <v>0.88644646903715341</v>
      </c>
      <c r="H1868" s="118">
        <v>0.37140251026138538</v>
      </c>
      <c r="I1868" s="118">
        <v>0.37682814771537299</v>
      </c>
      <c r="J1868" s="118">
        <v>0.25792593279035825</v>
      </c>
      <c r="K1868" s="48">
        <v>0.77337812212775225</v>
      </c>
      <c r="M1868" s="41">
        <v>866</v>
      </c>
      <c r="N1868" s="118" cm="1">
        <f t="array" ref="N1868:W1868">(TRANSPOSE(MMULT(幕後結果!$AB$37:$AK$46, TRANSPOSE(N867:W867))))</f>
        <v>0.72621456730000711</v>
      </c>
      <c r="O1868" s="118">
        <v>-1.4857014993745006</v>
      </c>
      <c r="P1868" s="118">
        <v>-0.36325312377436736</v>
      </c>
      <c r="Q1868" s="118">
        <v>-0.78677230438720458</v>
      </c>
      <c r="R1868" s="118">
        <v>1.4014254960919419</v>
      </c>
      <c r="S1868" s="118">
        <v>0.59259433703151809</v>
      </c>
      <c r="T1868" s="118">
        <v>2.2954443124351291</v>
      </c>
      <c r="U1868" s="118">
        <v>-0.48585808161996524</v>
      </c>
      <c r="V1868" s="118">
        <v>-9.4204182198801431E-2</v>
      </c>
      <c r="W1868" s="40">
        <v>0.95518936512859554</v>
      </c>
    </row>
    <row r="1869" spans="1:23" ht="19">
      <c r="A1869" s="85">
        <v>867</v>
      </c>
      <c r="B1869" s="118">
        <v>0.57560357903133252</v>
      </c>
      <c r="C1869" s="118">
        <v>0.45221953988119745</v>
      </c>
      <c r="D1869" s="118">
        <v>2.2212063295035556E-2</v>
      </c>
      <c r="E1869" s="118">
        <v>0.49577843365927099</v>
      </c>
      <c r="F1869" s="118">
        <v>0.93069703474481957</v>
      </c>
      <c r="G1869" s="118">
        <v>0.47866966353832052</v>
      </c>
      <c r="H1869" s="118">
        <v>0.53200477243457334</v>
      </c>
      <c r="I1869" s="118">
        <v>0.67415272930216186</v>
      </c>
      <c r="J1869" s="118">
        <v>0.41392212586924337</v>
      </c>
      <c r="K1869" s="48">
        <v>1.9212294668654151E-2</v>
      </c>
      <c r="M1869" s="41">
        <v>867</v>
      </c>
      <c r="N1869" s="118" cm="1">
        <f t="array" ref="N1869:W1869">(TRANSPOSE(MMULT(幕後結果!$AB$37:$AK$46, TRANSPOSE(N868:W868))))</f>
        <v>-2.011086086648207</v>
      </c>
      <c r="O1869" s="118">
        <v>0.62883813875560191</v>
      </c>
      <c r="P1869" s="118">
        <v>-0.71384306368447581</v>
      </c>
      <c r="Q1869" s="118">
        <v>-7.6116809458848619E-2</v>
      </c>
      <c r="R1869" s="118">
        <v>0.59216174561338475</v>
      </c>
      <c r="S1869" s="118">
        <v>-0.62569398641455543</v>
      </c>
      <c r="T1869" s="118">
        <v>1.6221198465592266</v>
      </c>
      <c r="U1869" s="118">
        <v>0.679789585998123</v>
      </c>
      <c r="V1869" s="118">
        <v>0.92984022196197702</v>
      </c>
      <c r="W1869" s="40">
        <v>-0.5282727476634953</v>
      </c>
    </row>
    <row r="1870" spans="1:23" ht="19">
      <c r="A1870" s="85">
        <v>868</v>
      </c>
      <c r="B1870" s="118">
        <v>0.27155531852175652</v>
      </c>
      <c r="C1870" s="118">
        <v>0.59930785135816</v>
      </c>
      <c r="D1870" s="118">
        <v>0.65412009776630731</v>
      </c>
      <c r="E1870" s="118">
        <v>6.4722059930409248E-2</v>
      </c>
      <c r="F1870" s="118">
        <v>0.1312839467415996</v>
      </c>
      <c r="G1870" s="118">
        <v>0.90713381507863233</v>
      </c>
      <c r="H1870" s="118">
        <v>0.85450800718259368</v>
      </c>
      <c r="I1870" s="118">
        <v>0.36049058695563496</v>
      </c>
      <c r="J1870" s="118">
        <v>0.42248295493443244</v>
      </c>
      <c r="K1870" s="48">
        <v>0.7539060982089334</v>
      </c>
      <c r="M1870" s="41">
        <v>868</v>
      </c>
      <c r="N1870" s="118" cm="1">
        <f t="array" ref="N1870:W1870">(TRANSPOSE(MMULT(幕後結果!$AB$37:$AK$46, TRANSPOSE(N869:W869))))</f>
        <v>-0.2572797150780301</v>
      </c>
      <c r="O1870" s="118">
        <v>-0.9152414492604104</v>
      </c>
      <c r="P1870" s="118">
        <v>1.7743780224600263</v>
      </c>
      <c r="Q1870" s="118">
        <v>-0.64803372476705356</v>
      </c>
      <c r="R1870" s="118">
        <v>0.92513171708753383</v>
      </c>
      <c r="S1870" s="118">
        <v>0.55132618490127849</v>
      </c>
      <c r="T1870" s="118">
        <v>0.22875405127809587</v>
      </c>
      <c r="U1870" s="118">
        <v>0.75244356552535741</v>
      </c>
      <c r="V1870" s="118">
        <v>0.39676593480799044</v>
      </c>
      <c r="W1870" s="40">
        <v>-2.0865560314392018E-2</v>
      </c>
    </row>
    <row r="1871" spans="1:23" ht="19">
      <c r="A1871" s="85">
        <v>869</v>
      </c>
      <c r="B1871" s="118">
        <v>0.5008809459640986</v>
      </c>
      <c r="C1871" s="118">
        <v>0.64961888646854216</v>
      </c>
      <c r="D1871" s="118">
        <v>0.29938010976917639</v>
      </c>
      <c r="E1871" s="118">
        <v>0.46858788652080885</v>
      </c>
      <c r="F1871" s="118">
        <v>0.29514028646920387</v>
      </c>
      <c r="G1871" s="118">
        <v>0.11044203815953235</v>
      </c>
      <c r="H1871" s="118">
        <v>0.15828203003891583</v>
      </c>
      <c r="I1871" s="118">
        <v>0.29880068068766019</v>
      </c>
      <c r="J1871" s="118">
        <v>0.6691542803231656</v>
      </c>
      <c r="K1871" s="48">
        <v>0.71136037732576751</v>
      </c>
      <c r="M1871" s="41">
        <v>869</v>
      </c>
      <c r="N1871" s="118" cm="1">
        <f t="array" ref="N1871:W1871">(TRANSPOSE(MMULT(幕後結果!$AB$37:$AK$46, TRANSPOSE(N870:W870))))</f>
        <v>-0.84019192005582621</v>
      </c>
      <c r="O1871" s="118">
        <v>-0.87278193001868243</v>
      </c>
      <c r="P1871" s="118">
        <v>-0.70125080333309331</v>
      </c>
      <c r="Q1871" s="118">
        <v>-0.5740895188477606</v>
      </c>
      <c r="R1871" s="118">
        <v>0.67681019153346389</v>
      </c>
      <c r="S1871" s="118">
        <v>-1.184436619752447</v>
      </c>
      <c r="T1871" s="118">
        <v>5.8195797056666415E-2</v>
      </c>
      <c r="U1871" s="118">
        <v>-0.92547123597535785</v>
      </c>
      <c r="V1871" s="118">
        <v>-1.6319719245274387</v>
      </c>
      <c r="W1871" s="40">
        <v>-0.14549502183373314</v>
      </c>
    </row>
    <row r="1872" spans="1:23" ht="19">
      <c r="A1872" s="85">
        <v>870</v>
      </c>
      <c r="B1872" s="118">
        <v>8.9699673404270319E-2</v>
      </c>
      <c r="C1872" s="118">
        <v>0.47112218100282477</v>
      </c>
      <c r="D1872" s="118">
        <v>0.55193546534451809</v>
      </c>
      <c r="E1872" s="118">
        <v>0.47836029695219984</v>
      </c>
      <c r="F1872" s="118">
        <v>0.20195363749468398</v>
      </c>
      <c r="G1872" s="118">
        <v>0.52973769050594877</v>
      </c>
      <c r="H1872" s="118">
        <v>0.61348683930065029</v>
      </c>
      <c r="I1872" s="118">
        <v>0.45389029383111335</v>
      </c>
      <c r="J1872" s="118">
        <v>9.8194473181935082E-2</v>
      </c>
      <c r="K1872" s="48">
        <v>0.60442396536908838</v>
      </c>
      <c r="M1872" s="41">
        <v>870</v>
      </c>
      <c r="N1872" s="118" cm="1">
        <f t="array" ref="N1872:W1872">(TRANSPOSE(MMULT(幕後結果!$AB$37:$AK$46, TRANSPOSE(N871:W871))))</f>
        <v>-0.10265025642006943</v>
      </c>
      <c r="O1872" s="118">
        <v>-0.76175397950378743</v>
      </c>
      <c r="P1872" s="118">
        <v>1.3405778097289462</v>
      </c>
      <c r="Q1872" s="118">
        <v>-0.78573593574445688</v>
      </c>
      <c r="R1872" s="118">
        <v>-0.74360364163941428</v>
      </c>
      <c r="S1872" s="118">
        <v>-1.0113620503661509</v>
      </c>
      <c r="T1872" s="118">
        <v>0.17416806575529908</v>
      </c>
      <c r="U1872" s="118">
        <v>-0.10424177866729734</v>
      </c>
      <c r="V1872" s="118">
        <v>0.53485352034604339</v>
      </c>
      <c r="W1872" s="40">
        <v>0.56798369577895225</v>
      </c>
    </row>
    <row r="1873" spans="1:23" ht="19">
      <c r="A1873" s="85">
        <v>871</v>
      </c>
      <c r="B1873" s="118">
        <v>0.43379277226139235</v>
      </c>
      <c r="C1873" s="118">
        <v>0.99659380119192909</v>
      </c>
      <c r="D1873" s="118">
        <v>0.41064011984607229</v>
      </c>
      <c r="E1873" s="118">
        <v>0.33183272473501146</v>
      </c>
      <c r="F1873" s="118">
        <v>4.3314186537744215E-2</v>
      </c>
      <c r="G1873" s="118">
        <v>0.69281404253057466</v>
      </c>
      <c r="H1873" s="118">
        <v>0.40521436484098494</v>
      </c>
      <c r="I1873" s="118">
        <v>0.27557237336824913</v>
      </c>
      <c r="J1873" s="118">
        <v>0.54052865506128911</v>
      </c>
      <c r="K1873" s="48">
        <v>0.48933308697331124</v>
      </c>
      <c r="M1873" s="41">
        <v>871</v>
      </c>
      <c r="N1873" s="118" cm="1">
        <f t="array" ref="N1873:W1873">(TRANSPOSE(MMULT(幕後結果!$AB$37:$AK$46, TRANSPOSE(N872:W872))))</f>
        <v>-0.52045238478991707</v>
      </c>
      <c r="O1873" s="118">
        <v>-0.31352094825404686</v>
      </c>
      <c r="P1873" s="118">
        <v>-1.1234399946754701</v>
      </c>
      <c r="Q1873" s="118">
        <v>0.85366204285428215</v>
      </c>
      <c r="R1873" s="118">
        <v>-0.73542664302488103</v>
      </c>
      <c r="S1873" s="118">
        <v>0.28438959454503854</v>
      </c>
      <c r="T1873" s="118">
        <v>0.79334379268404676</v>
      </c>
      <c r="U1873" s="118">
        <v>-1.3568390431295794</v>
      </c>
      <c r="V1873" s="118">
        <v>0.15495540590015541</v>
      </c>
      <c r="W1873" s="40">
        <v>0.77850598028928286</v>
      </c>
    </row>
    <row r="1874" spans="1:23" ht="19">
      <c r="A1874" s="85">
        <v>872</v>
      </c>
      <c r="B1874" s="118">
        <v>5.3032767465949204E-2</v>
      </c>
      <c r="C1874" s="118">
        <v>0.25289065593012361</v>
      </c>
      <c r="D1874" s="118">
        <v>0.63750037017635064</v>
      </c>
      <c r="E1874" s="118">
        <v>0.88511047897881556</v>
      </c>
      <c r="F1874" s="118">
        <v>0.63644023058314314</v>
      </c>
      <c r="G1874" s="118">
        <v>0.58816511275185723</v>
      </c>
      <c r="H1874" s="118">
        <v>2.1299315944053321E-2</v>
      </c>
      <c r="I1874" s="118">
        <v>0.66732313336868399</v>
      </c>
      <c r="J1874" s="118">
        <v>0.69974228141223027</v>
      </c>
      <c r="K1874" s="48">
        <v>2.7468066173918393E-2</v>
      </c>
      <c r="M1874" s="41">
        <v>872</v>
      </c>
      <c r="N1874" s="118" cm="1">
        <f t="array" ref="N1874:W1874">(TRANSPOSE(MMULT(幕後結果!$AB$37:$AK$46, TRANSPOSE(N873:W873))))</f>
        <v>-0.92115908299490712</v>
      </c>
      <c r="O1874" s="118">
        <v>-0.79250155941453237</v>
      </c>
      <c r="P1874" s="118">
        <v>-1.7913921012276708</v>
      </c>
      <c r="Q1874" s="118">
        <v>0.35953663451710982</v>
      </c>
      <c r="R1874" s="118">
        <v>-1.0781035125737268</v>
      </c>
      <c r="S1874" s="118">
        <v>-0.45303152547373987</v>
      </c>
      <c r="T1874" s="118">
        <v>-1.8316235189892955</v>
      </c>
      <c r="U1874" s="118">
        <v>-1.1193419506896476</v>
      </c>
      <c r="V1874" s="118">
        <v>-0.63076408836732323</v>
      </c>
      <c r="W1874" s="40">
        <v>-2.3647367836313764</v>
      </c>
    </row>
    <row r="1875" spans="1:23" ht="19">
      <c r="A1875" s="85">
        <v>873</v>
      </c>
      <c r="B1875" s="118">
        <v>0.69847506336488774</v>
      </c>
      <c r="C1875" s="118">
        <v>0.19269707778854417</v>
      </c>
      <c r="D1875" s="118">
        <v>0.81083203895591227</v>
      </c>
      <c r="E1875" s="118">
        <v>0.13668699941198881</v>
      </c>
      <c r="F1875" s="118">
        <v>0.60605768247970104</v>
      </c>
      <c r="G1875" s="118">
        <v>0.2834811467538223</v>
      </c>
      <c r="H1875" s="118">
        <v>0.45668050685566475</v>
      </c>
      <c r="I1875" s="118">
        <v>0.65726976317846209</v>
      </c>
      <c r="J1875" s="118">
        <v>0.5792975299916252</v>
      </c>
      <c r="K1875" s="48">
        <v>0.34308843399373212</v>
      </c>
      <c r="M1875" s="41">
        <v>873</v>
      </c>
      <c r="N1875" s="118" cm="1">
        <f t="array" ref="N1875:W1875">(TRANSPOSE(MMULT(幕後結果!$AB$37:$AK$46, TRANSPOSE(N874:W874))))</f>
        <v>-0.25687297559773109</v>
      </c>
      <c r="O1875" s="118">
        <v>-0.56876766855731231</v>
      </c>
      <c r="P1875" s="118">
        <v>-0.39821117849110033</v>
      </c>
      <c r="Q1875" s="118">
        <v>0.51298020718279014</v>
      </c>
      <c r="R1875" s="118">
        <v>0.94925478503305949</v>
      </c>
      <c r="S1875" s="118">
        <v>0.97911430968582458</v>
      </c>
      <c r="T1875" s="118">
        <v>0.68065863373048197</v>
      </c>
      <c r="U1875" s="118">
        <v>1.1535093785252297</v>
      </c>
      <c r="V1875" s="118">
        <v>0.33611140113639831</v>
      </c>
      <c r="W1875" s="40">
        <v>0.46434229740606564</v>
      </c>
    </row>
    <row r="1876" spans="1:23" ht="19">
      <c r="A1876" s="85">
        <v>874</v>
      </c>
      <c r="B1876" s="118">
        <v>0.44294715066540169</v>
      </c>
      <c r="C1876" s="118">
        <v>0.78209800973123489</v>
      </c>
      <c r="D1876" s="118">
        <v>0.72205048652235715</v>
      </c>
      <c r="E1876" s="118">
        <v>0.85821773410323199</v>
      </c>
      <c r="F1876" s="118">
        <v>0.5183967939755092</v>
      </c>
      <c r="G1876" s="118">
        <v>0.24530038101587071</v>
      </c>
      <c r="H1876" s="118">
        <v>0.59949354671620791</v>
      </c>
      <c r="I1876" s="118">
        <v>0.68659853985345953</v>
      </c>
      <c r="J1876" s="118">
        <v>0.45858165198186174</v>
      </c>
      <c r="K1876" s="48">
        <v>0.94156808830588057</v>
      </c>
      <c r="M1876" s="41">
        <v>874</v>
      </c>
      <c r="N1876" s="118" cm="1">
        <f t="array" ref="N1876:W1876">(TRANSPOSE(MMULT(幕後結果!$AB$37:$AK$46, TRANSPOSE(N875:W875))))</f>
        <v>2.1008417637183476</v>
      </c>
      <c r="O1876" s="118">
        <v>0.86674532202980814</v>
      </c>
      <c r="P1876" s="118">
        <v>2.5834548405215303</v>
      </c>
      <c r="Q1876" s="118">
        <v>1.3932011049580704</v>
      </c>
      <c r="R1876" s="118">
        <v>0.2014747955924274</v>
      </c>
      <c r="S1876" s="118">
        <v>1.6169938079752875</v>
      </c>
      <c r="T1876" s="118">
        <v>0.28703453560304693</v>
      </c>
      <c r="U1876" s="118">
        <v>0.47665805125008298</v>
      </c>
      <c r="V1876" s="118">
        <v>0.66828186484148677</v>
      </c>
      <c r="W1876" s="40">
        <v>0.37566773483143334</v>
      </c>
    </row>
    <row r="1877" spans="1:23" ht="19">
      <c r="A1877" s="85">
        <v>875</v>
      </c>
      <c r="B1877" s="118">
        <v>0.90791661829719095</v>
      </c>
      <c r="C1877" s="118">
        <v>0.4575499053133989</v>
      </c>
      <c r="D1877" s="118">
        <v>0.19914559420929412</v>
      </c>
      <c r="E1877" s="118">
        <v>0.56329956861195329</v>
      </c>
      <c r="F1877" s="118">
        <v>0.98917611120988047</v>
      </c>
      <c r="G1877" s="118">
        <v>0.72638063721120139</v>
      </c>
      <c r="H1877" s="118">
        <v>0.29355119690855735</v>
      </c>
      <c r="I1877" s="118">
        <v>0.51191427509825993</v>
      </c>
      <c r="J1877" s="118">
        <v>0.66379673316745857</v>
      </c>
      <c r="K1877" s="48">
        <v>0.28019850412067293</v>
      </c>
      <c r="M1877" s="41">
        <v>875</v>
      </c>
      <c r="N1877" s="118" cm="1">
        <f t="array" ref="N1877:W1877">(TRANSPOSE(MMULT(幕後結果!$AB$37:$AK$46, TRANSPOSE(N876:W876))))</f>
        <v>-0.69447660906875741</v>
      </c>
      <c r="O1877" s="118">
        <v>-1.351234138863473</v>
      </c>
      <c r="P1877" s="118">
        <v>-0.12269253571467451</v>
      </c>
      <c r="Q1877" s="118">
        <v>-0.65936923009850612</v>
      </c>
      <c r="R1877" s="118">
        <v>-2.2407310264849301</v>
      </c>
      <c r="S1877" s="118">
        <v>-2.1558911382500296</v>
      </c>
      <c r="T1877" s="118">
        <v>-0.24482686259249292</v>
      </c>
      <c r="U1877" s="118">
        <v>-0.54997798905258399</v>
      </c>
      <c r="V1877" s="118">
        <v>-0.41563888501693591</v>
      </c>
      <c r="W1877" s="40">
        <v>-0.52170901153047156</v>
      </c>
    </row>
    <row r="1878" spans="1:23" ht="19">
      <c r="A1878" s="85">
        <v>876</v>
      </c>
      <c r="B1878" s="118">
        <v>0.57205156476670016</v>
      </c>
      <c r="C1878" s="118">
        <v>0.7200907984828393</v>
      </c>
      <c r="D1878" s="118">
        <v>0.55485201947143947</v>
      </c>
      <c r="E1878" s="118">
        <v>0.74572681475661562</v>
      </c>
      <c r="F1878" s="118">
        <v>0.48006184773528338</v>
      </c>
      <c r="G1878" s="118">
        <v>1.8512182302509617E-2</v>
      </c>
      <c r="H1878" s="118">
        <v>0.46469415764776612</v>
      </c>
      <c r="I1878" s="118">
        <v>0.10522651142799067</v>
      </c>
      <c r="J1878" s="118">
        <v>0.83740513076799616</v>
      </c>
      <c r="K1878" s="48">
        <v>0.55468797511616041</v>
      </c>
      <c r="M1878" s="41">
        <v>876</v>
      </c>
      <c r="N1878" s="118" cm="1">
        <f t="array" ref="N1878:W1878">(TRANSPOSE(MMULT(幕後結果!$AB$37:$AK$46, TRANSPOSE(N877:W877))))</f>
        <v>0.73426453861630492</v>
      </c>
      <c r="O1878" s="118">
        <v>-0.23859992124510221</v>
      </c>
      <c r="P1878" s="118">
        <v>1.4140418928306364</v>
      </c>
      <c r="Q1878" s="118">
        <v>0.51461552901337582</v>
      </c>
      <c r="R1878" s="118">
        <v>0.43034005699251493</v>
      </c>
      <c r="S1878" s="118">
        <v>1.1781117804125703</v>
      </c>
      <c r="T1878" s="118">
        <v>1.0059397044782252</v>
      </c>
      <c r="U1878" s="118">
        <v>9.5417937446040269E-2</v>
      </c>
      <c r="V1878" s="118">
        <v>0.29652738125064076</v>
      </c>
      <c r="W1878" s="40">
        <v>0.19740494468499742</v>
      </c>
    </row>
    <row r="1879" spans="1:23" ht="19">
      <c r="A1879" s="85">
        <v>877</v>
      </c>
      <c r="B1879" s="118">
        <v>0.72111675915189166</v>
      </c>
      <c r="C1879" s="118">
        <v>0.13279788060181219</v>
      </c>
      <c r="D1879" s="118">
        <v>0.31082673777600678</v>
      </c>
      <c r="E1879" s="118">
        <v>0.27614355962437576</v>
      </c>
      <c r="F1879" s="118">
        <v>0.4331421895203984</v>
      </c>
      <c r="G1879" s="118">
        <v>0.95464770395923804</v>
      </c>
      <c r="H1879" s="118">
        <v>0.52726102035849287</v>
      </c>
      <c r="I1879" s="118">
        <v>0.55312473904137671</v>
      </c>
      <c r="J1879" s="118">
        <v>0.13235482999902382</v>
      </c>
      <c r="K1879" s="48">
        <v>0.29734882930985518</v>
      </c>
      <c r="M1879" s="41">
        <v>877</v>
      </c>
      <c r="N1879" s="118" cm="1">
        <f t="array" ref="N1879:W1879">(TRANSPOSE(MMULT(幕後結果!$AB$37:$AK$46, TRANSPOSE(N878:W878))))</f>
        <v>-1.3304608256033605</v>
      </c>
      <c r="O1879" s="118">
        <v>0.33196665445350393</v>
      </c>
      <c r="P1879" s="118">
        <v>-2.2997954348533964</v>
      </c>
      <c r="Q1879" s="118">
        <v>-1.3854654301240892</v>
      </c>
      <c r="R1879" s="118">
        <v>0.72177033173326954</v>
      </c>
      <c r="S1879" s="118">
        <v>-0.2315011973025588</v>
      </c>
      <c r="T1879" s="118">
        <v>-1.0042064077383444</v>
      </c>
      <c r="U1879" s="118">
        <v>-0.88634262416838627</v>
      </c>
      <c r="V1879" s="118">
        <v>-0.63564641449563408</v>
      </c>
      <c r="W1879" s="40">
        <v>-0.26465273993834298</v>
      </c>
    </row>
    <row r="1880" spans="1:23" ht="19">
      <c r="A1880" s="85">
        <v>878</v>
      </c>
      <c r="B1880" s="118">
        <v>5.0952088723487776E-2</v>
      </c>
      <c r="C1880" s="118">
        <v>0.10673107447314734</v>
      </c>
      <c r="D1880" s="118">
        <v>0.51449936271059227</v>
      </c>
      <c r="E1880" s="118">
        <v>0.87513404133962136</v>
      </c>
      <c r="F1880" s="118">
        <v>0.73790010781437743</v>
      </c>
      <c r="G1880" s="118">
        <v>0.2252805942750673</v>
      </c>
      <c r="H1880" s="118">
        <v>0.70666504299778699</v>
      </c>
      <c r="I1880" s="118">
        <v>6.9439671664051961E-2</v>
      </c>
      <c r="J1880" s="118">
        <v>0.47818951186905334</v>
      </c>
      <c r="K1880" s="48">
        <v>0.90586345246734523</v>
      </c>
      <c r="M1880" s="41">
        <v>878</v>
      </c>
      <c r="N1880" s="118" cm="1">
        <f t="array" ref="N1880:W1880">(TRANSPOSE(MMULT(幕後結果!$AB$37:$AK$46, TRANSPOSE(N879:W879))))</f>
        <v>-3.0623621456178429E-2</v>
      </c>
      <c r="O1880" s="118">
        <v>-0.36258829930375802</v>
      </c>
      <c r="P1880" s="118">
        <v>5.8471049388019496E-2</v>
      </c>
      <c r="Q1880" s="118">
        <v>1.018565519670465</v>
      </c>
      <c r="R1880" s="118">
        <v>7.7536625426570666E-2</v>
      </c>
      <c r="S1880" s="118">
        <v>1.4474406314026349</v>
      </c>
      <c r="T1880" s="118">
        <v>0.90210652443819206</v>
      </c>
      <c r="U1880" s="118">
        <v>-0.84355492936990228</v>
      </c>
      <c r="V1880" s="118">
        <v>-0.12984665031820852</v>
      </c>
      <c r="W1880" s="40">
        <v>0.44699419163356335</v>
      </c>
    </row>
    <row r="1881" spans="1:23" ht="19">
      <c r="A1881" s="85">
        <v>879</v>
      </c>
      <c r="B1881" s="118">
        <v>9.2902862385365381E-2</v>
      </c>
      <c r="C1881" s="118">
        <v>0.36698671505022995</v>
      </c>
      <c r="D1881" s="118">
        <v>0.83015239230574522</v>
      </c>
      <c r="E1881" s="118">
        <v>0.95286116057129866</v>
      </c>
      <c r="F1881" s="118">
        <v>0.90104653426349612</v>
      </c>
      <c r="G1881" s="118">
        <v>0.53107684032925917</v>
      </c>
      <c r="H1881" s="118">
        <v>0.10705119857172263</v>
      </c>
      <c r="I1881" s="118">
        <v>0.38609726318615678</v>
      </c>
      <c r="J1881" s="118">
        <v>0.46033026543051925</v>
      </c>
      <c r="K1881" s="48">
        <v>0.72362678295138183</v>
      </c>
      <c r="M1881" s="41">
        <v>879</v>
      </c>
      <c r="N1881" s="118" cm="1">
        <f t="array" ref="N1881:W1881">(TRANSPOSE(MMULT(幕後結果!$AB$37:$AK$46, TRANSPOSE(N880:W880))))</f>
        <v>-0.44117210115037642</v>
      </c>
      <c r="O1881" s="118">
        <v>1.747482927039683</v>
      </c>
      <c r="P1881" s="118">
        <v>-5.0146391606110979E-2</v>
      </c>
      <c r="Q1881" s="118">
        <v>1.606627716488443</v>
      </c>
      <c r="R1881" s="118">
        <v>1.4696213143977102</v>
      </c>
      <c r="S1881" s="118">
        <v>2.8954947680331968</v>
      </c>
      <c r="T1881" s="118">
        <v>-0.68534779572243321</v>
      </c>
      <c r="U1881" s="118">
        <v>-0.96241475495276085</v>
      </c>
      <c r="V1881" s="118">
        <v>0.9670091659399308</v>
      </c>
      <c r="W1881" s="40">
        <v>2.1665286659421223</v>
      </c>
    </row>
    <row r="1882" spans="1:23" ht="19">
      <c r="A1882" s="85">
        <v>880</v>
      </c>
      <c r="B1882" s="118">
        <v>0.32122717373729137</v>
      </c>
      <c r="C1882" s="118">
        <v>0.76619869579229549</v>
      </c>
      <c r="D1882" s="118">
        <v>0.23401717004389178</v>
      </c>
      <c r="E1882" s="118">
        <v>0.63990663020921423</v>
      </c>
      <c r="F1882" s="118">
        <v>0.54211845424184202</v>
      </c>
      <c r="G1882" s="118">
        <v>3.122319534377116E-2</v>
      </c>
      <c r="H1882" s="118">
        <v>0.67148774968672575</v>
      </c>
      <c r="I1882" s="118">
        <v>8.4845824760601651E-2</v>
      </c>
      <c r="J1882" s="118">
        <v>0.26376187913526961</v>
      </c>
      <c r="K1882" s="48">
        <v>0.77906450588654308</v>
      </c>
      <c r="M1882" s="41">
        <v>880</v>
      </c>
      <c r="N1882" s="118" cm="1">
        <f t="array" ref="N1882:W1882">(TRANSPOSE(MMULT(幕後結果!$AB$37:$AK$46, TRANSPOSE(N881:W881))))</f>
        <v>0.42715650659449989</v>
      </c>
      <c r="O1882" s="118">
        <v>0.59153711369500028</v>
      </c>
      <c r="P1882" s="118">
        <v>0.9440181375109471</v>
      </c>
      <c r="Q1882" s="118">
        <v>-0.29075513396207953</v>
      </c>
      <c r="R1882" s="118">
        <v>0.33676596310429135</v>
      </c>
      <c r="S1882" s="118">
        <v>0.42103358371140776</v>
      </c>
      <c r="T1882" s="118">
        <v>-0.23185993358490137</v>
      </c>
      <c r="U1882" s="118">
        <v>0.40539141464610262</v>
      </c>
      <c r="V1882" s="118">
        <v>1.3649457558640106</v>
      </c>
      <c r="W1882" s="40">
        <v>0.88566533374772538</v>
      </c>
    </row>
    <row r="1883" spans="1:23" ht="19">
      <c r="A1883" s="85">
        <v>881</v>
      </c>
      <c r="B1883" s="118">
        <v>0.25593585459984713</v>
      </c>
      <c r="C1883" s="118">
        <v>0.89479625877248425</v>
      </c>
      <c r="D1883" s="118">
        <v>0.38361411489694452</v>
      </c>
      <c r="E1883" s="118">
        <v>0.76653662749603768</v>
      </c>
      <c r="F1883" s="118">
        <v>0.96070404572363288</v>
      </c>
      <c r="G1883" s="118">
        <v>2.680790563064428E-2</v>
      </c>
      <c r="H1883" s="118">
        <v>0.78037182658068294</v>
      </c>
      <c r="I1883" s="118">
        <v>0.53622913783347226</v>
      </c>
      <c r="J1883" s="118">
        <v>0.96841704760896241</v>
      </c>
      <c r="K1883" s="48">
        <v>0.51399027836306965</v>
      </c>
      <c r="M1883" s="41">
        <v>881</v>
      </c>
      <c r="N1883" s="118" cm="1">
        <f t="array" ref="N1883:W1883">(TRANSPOSE(MMULT(幕後結果!$AB$37:$AK$46, TRANSPOSE(N882:W882))))</f>
        <v>-1.3363541660975118</v>
      </c>
      <c r="O1883" s="118">
        <v>-1.6987965344092054E-2</v>
      </c>
      <c r="P1883" s="118">
        <v>0.19050614066604626</v>
      </c>
      <c r="Q1883" s="118">
        <v>-2.1362404744901295E-2</v>
      </c>
      <c r="R1883" s="118">
        <v>-5.7866685510409854E-2</v>
      </c>
      <c r="S1883" s="118">
        <v>0.61970522934813144</v>
      </c>
      <c r="T1883" s="118">
        <v>-0.5519256197240402</v>
      </c>
      <c r="U1883" s="118">
        <v>0.6840698741275274</v>
      </c>
      <c r="V1883" s="118">
        <v>0.42294749066142057</v>
      </c>
      <c r="W1883" s="40">
        <v>0.40614329633814655</v>
      </c>
    </row>
    <row r="1884" spans="1:23" ht="19">
      <c r="A1884" s="85">
        <v>882</v>
      </c>
      <c r="B1884" s="118">
        <v>0.43443512156496644</v>
      </c>
      <c r="C1884" s="118">
        <v>0.85731604353671753</v>
      </c>
      <c r="D1884" s="118">
        <v>0.33545073626107857</v>
      </c>
      <c r="E1884" s="118">
        <v>0.29155270936940791</v>
      </c>
      <c r="F1884" s="118">
        <v>0.28286173089739819</v>
      </c>
      <c r="G1884" s="118">
        <v>0.80568728606911888</v>
      </c>
      <c r="H1884" s="118">
        <v>0.27471322477570803</v>
      </c>
      <c r="I1884" s="118">
        <v>0.19389540188496079</v>
      </c>
      <c r="J1884" s="118">
        <v>0.39111277737594263</v>
      </c>
      <c r="K1884" s="48">
        <v>0.23314884250899182</v>
      </c>
      <c r="M1884" s="41">
        <v>882</v>
      </c>
      <c r="N1884" s="118" cm="1">
        <f t="array" ref="N1884:W1884">(TRANSPOSE(MMULT(幕後結果!$AB$37:$AK$46, TRANSPOSE(N883:W883))))</f>
        <v>0.82670064248703035</v>
      </c>
      <c r="O1884" s="118">
        <v>-0.68064495797372204</v>
      </c>
      <c r="P1884" s="118">
        <v>2.6357681476872923</v>
      </c>
      <c r="Q1884" s="118">
        <v>1.269459533663188</v>
      </c>
      <c r="R1884" s="118">
        <v>0.21219200641412941</v>
      </c>
      <c r="S1884" s="118">
        <v>0.84830140192212466</v>
      </c>
      <c r="T1884" s="118">
        <v>0.52516457207651235</v>
      </c>
      <c r="U1884" s="118">
        <v>0.82872638085828987</v>
      </c>
      <c r="V1884" s="118">
        <v>1.1066776326572954</v>
      </c>
      <c r="W1884" s="40">
        <v>0.89190921597119921</v>
      </c>
    </row>
    <row r="1885" spans="1:23" ht="19">
      <c r="A1885" s="85">
        <v>883</v>
      </c>
      <c r="B1885" s="118">
        <v>0.49121246803062846</v>
      </c>
      <c r="C1885" s="118">
        <v>0.93724538399516955</v>
      </c>
      <c r="D1885" s="118">
        <v>0.63325776662944544</v>
      </c>
      <c r="E1885" s="118">
        <v>0.16613189141195361</v>
      </c>
      <c r="F1885" s="118">
        <v>4.7266171273998348E-2</v>
      </c>
      <c r="G1885" s="118">
        <v>0.39888164260407644</v>
      </c>
      <c r="H1885" s="118">
        <v>0.61204011069482611</v>
      </c>
      <c r="I1885" s="118">
        <v>0.43648568356768802</v>
      </c>
      <c r="J1885" s="118">
        <v>0.16548347548264775</v>
      </c>
      <c r="K1885" s="48">
        <v>0.10708080312821644</v>
      </c>
      <c r="M1885" s="41">
        <v>883</v>
      </c>
      <c r="N1885" s="118" cm="1">
        <f t="array" ref="N1885:W1885">(TRANSPOSE(MMULT(幕後結果!$AB$37:$AK$46, TRANSPOSE(N884:W884))))</f>
        <v>3.1002964172426109E-2</v>
      </c>
      <c r="O1885" s="118">
        <v>-0.74724702162601608</v>
      </c>
      <c r="P1885" s="118">
        <v>-0.444387304603589</v>
      </c>
      <c r="Q1885" s="118">
        <v>-0.21426247562888362</v>
      </c>
      <c r="R1885" s="118">
        <v>-0.77013099889294467</v>
      </c>
      <c r="S1885" s="118">
        <v>0.59125173478141291</v>
      </c>
      <c r="T1885" s="118">
        <v>0.47772244798357366</v>
      </c>
      <c r="U1885" s="118">
        <v>0.45709546112488841</v>
      </c>
      <c r="V1885" s="118">
        <v>0.5122216168903535</v>
      </c>
      <c r="W1885" s="40">
        <v>-0.28238017602008525</v>
      </c>
    </row>
    <row r="1886" spans="1:23" ht="19">
      <c r="A1886" s="85">
        <v>884</v>
      </c>
      <c r="B1886" s="118">
        <v>0.95015700296818206</v>
      </c>
      <c r="C1886" s="118">
        <v>0.52666774998679977</v>
      </c>
      <c r="D1886" s="118">
        <v>0.72121989579839307</v>
      </c>
      <c r="E1886" s="118">
        <v>0.33036887288849193</v>
      </c>
      <c r="F1886" s="118">
        <v>9.3964045240298333E-2</v>
      </c>
      <c r="G1886" s="118">
        <v>8.0099276876828052E-2</v>
      </c>
      <c r="H1886" s="118">
        <v>0.68480313946133742</v>
      </c>
      <c r="I1886" s="118">
        <v>0.17341216897720502</v>
      </c>
      <c r="J1886" s="118">
        <v>0.23670990933666514</v>
      </c>
      <c r="K1886" s="48">
        <v>0.41509476989158411</v>
      </c>
      <c r="M1886" s="41">
        <v>884</v>
      </c>
      <c r="N1886" s="118" cm="1">
        <f t="array" ref="N1886:W1886">(TRANSPOSE(MMULT(幕後結果!$AB$37:$AK$46, TRANSPOSE(N885:W885))))</f>
        <v>-6.1854510712096696E-2</v>
      </c>
      <c r="O1886" s="118">
        <v>-0.92448161230187975</v>
      </c>
      <c r="P1886" s="118">
        <v>0.71770698968759594</v>
      </c>
      <c r="Q1886" s="118">
        <v>-1.3719544242076611</v>
      </c>
      <c r="R1886" s="118">
        <v>0.50213317979357874</v>
      </c>
      <c r="S1886" s="118">
        <v>-1.3827367714334264</v>
      </c>
      <c r="T1886" s="118">
        <v>2.0252512920551524</v>
      </c>
      <c r="U1886" s="118">
        <v>-0.39848021019081753</v>
      </c>
      <c r="V1886" s="118">
        <v>-1.6183021159298907</v>
      </c>
      <c r="W1886" s="40">
        <v>-0.60397503453963663</v>
      </c>
    </row>
    <row r="1887" spans="1:23" ht="19">
      <c r="A1887" s="85">
        <v>885</v>
      </c>
      <c r="B1887" s="118">
        <v>0.26403833927275033</v>
      </c>
      <c r="C1887" s="118">
        <v>0.11427539457671787</v>
      </c>
      <c r="D1887" s="118">
        <v>0.91473996059623652</v>
      </c>
      <c r="E1887" s="118">
        <v>0.46164043494547635</v>
      </c>
      <c r="F1887" s="118">
        <v>0.50352371557091891</v>
      </c>
      <c r="G1887" s="118">
        <v>0.35334450516673721</v>
      </c>
      <c r="H1887" s="118">
        <v>0.10132650630299556</v>
      </c>
      <c r="I1887" s="118">
        <v>0.10738996881624252</v>
      </c>
      <c r="J1887" s="118">
        <v>2.4302321855575792E-2</v>
      </c>
      <c r="K1887" s="48">
        <v>0.39634325324602315</v>
      </c>
      <c r="M1887" s="41">
        <v>885</v>
      </c>
      <c r="N1887" s="118" cm="1">
        <f t="array" ref="N1887:W1887">(TRANSPOSE(MMULT(幕後結果!$AB$37:$AK$46, TRANSPOSE(N886:W886))))</f>
        <v>-0.70318059781817099</v>
      </c>
      <c r="O1887" s="118">
        <v>-0.62977845808491972</v>
      </c>
      <c r="P1887" s="118">
        <v>-0.45884040553185851</v>
      </c>
      <c r="Q1887" s="118">
        <v>0.44339392168711989</v>
      </c>
      <c r="R1887" s="118">
        <v>-0.35673170788756314</v>
      </c>
      <c r="S1887" s="118">
        <v>0.60969015138227167</v>
      </c>
      <c r="T1887" s="118">
        <v>-0.44973665063090623</v>
      </c>
      <c r="U1887" s="118">
        <v>-1.1506670182625416</v>
      </c>
      <c r="V1887" s="118">
        <v>0.10439560557998284</v>
      </c>
      <c r="W1887" s="40">
        <v>-1.8766597965745635</v>
      </c>
    </row>
    <row r="1888" spans="1:23" ht="19">
      <c r="A1888" s="85">
        <v>886</v>
      </c>
      <c r="B1888" s="118">
        <v>2.9434426282447301E-2</v>
      </c>
      <c r="C1888" s="118">
        <v>0.53719018816848596</v>
      </c>
      <c r="D1888" s="118">
        <v>0.2888434041174035</v>
      </c>
      <c r="E1888" s="118">
        <v>0.20604881588615309</v>
      </c>
      <c r="F1888" s="118">
        <v>0.15867220331958931</v>
      </c>
      <c r="G1888" s="118">
        <v>0.17979400646628108</v>
      </c>
      <c r="H1888" s="118">
        <v>0.37723318538895345</v>
      </c>
      <c r="I1888" s="118">
        <v>0.80215260501874508</v>
      </c>
      <c r="J1888" s="118">
        <v>0.56202156006060089</v>
      </c>
      <c r="K1888" s="48">
        <v>0.11061671628408076</v>
      </c>
      <c r="M1888" s="41">
        <v>886</v>
      </c>
      <c r="N1888" s="118" cm="1">
        <f t="array" ref="N1888:W1888">(TRANSPOSE(MMULT(幕後結果!$AB$37:$AK$46, TRANSPOSE(N887:W887))))</f>
        <v>-0.86358577443108453</v>
      </c>
      <c r="O1888" s="118">
        <v>0.90969571172241126</v>
      </c>
      <c r="P1888" s="118">
        <v>-1.4884334319508166</v>
      </c>
      <c r="Q1888" s="118">
        <v>-0.63670411439101948</v>
      </c>
      <c r="R1888" s="118">
        <v>-0.28355444900247523</v>
      </c>
      <c r="S1888" s="118">
        <v>-1.1980439650292229</v>
      </c>
      <c r="T1888" s="118">
        <v>1.0510907812378865</v>
      </c>
      <c r="U1888" s="118">
        <v>1.1898353409704827</v>
      </c>
      <c r="V1888" s="118">
        <v>-0.21156727310527979</v>
      </c>
      <c r="W1888" s="40">
        <v>-0.83376591748283158</v>
      </c>
    </row>
    <row r="1889" spans="1:23" ht="19">
      <c r="A1889" s="85">
        <v>887</v>
      </c>
      <c r="B1889" s="118">
        <v>0.1684857981077923</v>
      </c>
      <c r="C1889" s="118">
        <v>0.75323899507674064</v>
      </c>
      <c r="D1889" s="118">
        <v>0.88109510853098327</v>
      </c>
      <c r="E1889" s="118">
        <v>1.4828613978331351E-2</v>
      </c>
      <c r="F1889" s="118">
        <v>0.91070919588084043</v>
      </c>
      <c r="G1889" s="118">
        <v>0.81446351895537594</v>
      </c>
      <c r="H1889" s="118">
        <v>0.94916757679094532</v>
      </c>
      <c r="I1889" s="118">
        <v>0.86941680321764481</v>
      </c>
      <c r="J1889" s="118">
        <v>0.36466310080266884</v>
      </c>
      <c r="K1889" s="48">
        <v>0.10183220871910148</v>
      </c>
      <c r="M1889" s="41">
        <v>887</v>
      </c>
      <c r="N1889" s="118" cm="1">
        <f t="array" ref="N1889:W1889">(TRANSPOSE(MMULT(幕後結果!$AB$37:$AK$46, TRANSPOSE(N888:W888))))</f>
        <v>-0.36514329512225024</v>
      </c>
      <c r="O1889" s="118">
        <v>0.67949242370970997</v>
      </c>
      <c r="P1889" s="118">
        <v>-0.28808690769170214</v>
      </c>
      <c r="Q1889" s="118">
        <v>1.0630766758669066</v>
      </c>
      <c r="R1889" s="118">
        <v>0.79258785583116198</v>
      </c>
      <c r="S1889" s="118">
        <v>0.55745625282727485</v>
      </c>
      <c r="T1889" s="118">
        <v>-1.5686624889947924</v>
      </c>
      <c r="U1889" s="118">
        <v>-0.59721577572464435</v>
      </c>
      <c r="V1889" s="118">
        <v>-1.1866325197944076</v>
      </c>
      <c r="W1889" s="40">
        <v>1.1195533994235098</v>
      </c>
    </row>
    <row r="1890" spans="1:23" ht="19">
      <c r="A1890" s="85">
        <v>888</v>
      </c>
      <c r="B1890" s="118">
        <v>0.94836252667619458</v>
      </c>
      <c r="C1890" s="118">
        <v>0.23818537974865728</v>
      </c>
      <c r="D1890" s="118">
        <v>0.55387641102011487</v>
      </c>
      <c r="E1890" s="118">
        <v>0.31818832207508452</v>
      </c>
      <c r="F1890" s="118">
        <v>0.79316891244932664</v>
      </c>
      <c r="G1890" s="118">
        <v>0.43883963574156559</v>
      </c>
      <c r="H1890" s="118">
        <v>3.7873589270821073E-2</v>
      </c>
      <c r="I1890" s="118">
        <v>0.42877869130573076</v>
      </c>
      <c r="J1890" s="118">
        <v>0.21243568017374259</v>
      </c>
      <c r="K1890" s="48">
        <v>0.17426283613508931</v>
      </c>
      <c r="M1890" s="41">
        <v>888</v>
      </c>
      <c r="N1890" s="118" cm="1">
        <f t="array" ref="N1890:W1890">(TRANSPOSE(MMULT(幕後結果!$AB$37:$AK$46, TRANSPOSE(N889:W889))))</f>
        <v>-0.86601010877366269</v>
      </c>
      <c r="O1890" s="118">
        <v>0.62260674975789687</v>
      </c>
      <c r="P1890" s="118">
        <v>0.16620776620310374</v>
      </c>
      <c r="Q1890" s="118">
        <v>1.1691469324842849</v>
      </c>
      <c r="R1890" s="118">
        <v>-0.13120935187499311</v>
      </c>
      <c r="S1890" s="118">
        <v>1.0451397048863522</v>
      </c>
      <c r="T1890" s="118">
        <v>1.5229816057588703</v>
      </c>
      <c r="U1890" s="118">
        <v>-0.92750839618359848</v>
      </c>
      <c r="V1890" s="118">
        <v>0.54692155124211128</v>
      </c>
      <c r="W1890" s="40">
        <v>0.84043482446877904</v>
      </c>
    </row>
    <row r="1891" spans="1:23" ht="19">
      <c r="A1891" s="85">
        <v>889</v>
      </c>
      <c r="B1891" s="118">
        <v>0.27836921959984817</v>
      </c>
      <c r="C1891" s="118">
        <v>0.31116796440554295</v>
      </c>
      <c r="D1891" s="118">
        <v>0.2165688694637522</v>
      </c>
      <c r="E1891" s="118">
        <v>0.63472035749112732</v>
      </c>
      <c r="F1891" s="118">
        <v>0.54821810723243947</v>
      </c>
      <c r="G1891" s="118">
        <v>7.0167272036887551E-2</v>
      </c>
      <c r="H1891" s="118">
        <v>0.52743472463306196</v>
      </c>
      <c r="I1891" s="118">
        <v>0.74079700658295078</v>
      </c>
      <c r="J1891" s="118">
        <v>0.68162932104045382</v>
      </c>
      <c r="K1891" s="48">
        <v>0.99732061916904891</v>
      </c>
      <c r="M1891" s="41">
        <v>889</v>
      </c>
      <c r="N1891" s="118" cm="1">
        <f t="array" ref="N1891:W1891">(TRANSPOSE(MMULT(幕後結果!$AB$37:$AK$46, TRANSPOSE(N890:W890))))</f>
        <v>0.60520453112231243</v>
      </c>
      <c r="O1891" s="118">
        <v>0.34574318355949507</v>
      </c>
      <c r="P1891" s="118">
        <v>-0.269664517876959</v>
      </c>
      <c r="Q1891" s="118">
        <v>0.21507583956744153</v>
      </c>
      <c r="R1891" s="118">
        <v>-1.2203692654718052</v>
      </c>
      <c r="S1891" s="118">
        <v>0.86792439627804618</v>
      </c>
      <c r="T1891" s="118">
        <v>-1.3119794286958251</v>
      </c>
      <c r="U1891" s="118">
        <v>-0.48473709270140031</v>
      </c>
      <c r="V1891" s="118">
        <v>0.76625305950142697</v>
      </c>
      <c r="W1891" s="40">
        <v>2.0540566144261752E-2</v>
      </c>
    </row>
    <row r="1892" spans="1:23" ht="19">
      <c r="A1892" s="85">
        <v>890</v>
      </c>
      <c r="B1892" s="118">
        <v>0.96301012596637814</v>
      </c>
      <c r="C1892" s="118">
        <v>0.7224454065971313</v>
      </c>
      <c r="D1892" s="118">
        <v>0.20879250073595923</v>
      </c>
      <c r="E1892" s="118">
        <v>5.1532561996084247E-2</v>
      </c>
      <c r="F1892" s="118">
        <v>0.77120519479406258</v>
      </c>
      <c r="G1892" s="118">
        <v>0.60483299285489611</v>
      </c>
      <c r="H1892" s="118">
        <v>0.53033862621212879</v>
      </c>
      <c r="I1892" s="118">
        <v>0.69150954656519548</v>
      </c>
      <c r="J1892" s="118">
        <v>0.95877564820017547</v>
      </c>
      <c r="K1892" s="48">
        <v>0.11419948360344812</v>
      </c>
      <c r="M1892" s="41">
        <v>890</v>
      </c>
      <c r="N1892" s="118" cm="1">
        <f t="array" ref="N1892:W1892">(TRANSPOSE(MMULT(幕後結果!$AB$37:$AK$46, TRANSPOSE(N891:W891))))</f>
        <v>-0.74165070953423218</v>
      </c>
      <c r="O1892" s="118">
        <v>-0.11840103805426694</v>
      </c>
      <c r="P1892" s="118">
        <v>0.50353719720486068</v>
      </c>
      <c r="Q1892" s="118">
        <v>7.029605949444595E-2</v>
      </c>
      <c r="R1892" s="118">
        <v>-1.3849789738403837</v>
      </c>
      <c r="S1892" s="118">
        <v>4.205656873282454E-2</v>
      </c>
      <c r="T1892" s="118">
        <v>-0.15551182520961482</v>
      </c>
      <c r="U1892" s="118">
        <v>-0.44460994841721052</v>
      </c>
      <c r="V1892" s="118">
        <v>-0.37047062328323499</v>
      </c>
      <c r="W1892" s="40">
        <v>4.1050056242343369E-2</v>
      </c>
    </row>
    <row r="1893" spans="1:23" ht="19">
      <c r="A1893" s="85">
        <v>891</v>
      </c>
      <c r="B1893" s="118">
        <v>0.57963115396921538</v>
      </c>
      <c r="C1893" s="118">
        <v>0.61363270741139542</v>
      </c>
      <c r="D1893" s="118">
        <v>0.10672931069626013</v>
      </c>
      <c r="E1893" s="118">
        <v>0.11245523464853124</v>
      </c>
      <c r="F1893" s="118">
        <v>0.11090904639685295</v>
      </c>
      <c r="G1893" s="118">
        <v>0.97322433329108016</v>
      </c>
      <c r="H1893" s="118">
        <v>0.27850432435803274</v>
      </c>
      <c r="I1893" s="118">
        <v>0.27337597227534793</v>
      </c>
      <c r="J1893" s="118">
        <v>0.59631170609278672</v>
      </c>
      <c r="K1893" s="48">
        <v>0.15495413177312689</v>
      </c>
      <c r="M1893" s="41">
        <v>891</v>
      </c>
      <c r="N1893" s="118" cm="1">
        <f t="array" ref="N1893:W1893">(TRANSPOSE(MMULT(幕後結果!$AB$37:$AK$46, TRANSPOSE(N892:W892))))</f>
        <v>0.39720531398085579</v>
      </c>
      <c r="O1893" s="118">
        <v>0.9059176864763453</v>
      </c>
      <c r="P1893" s="118">
        <v>1.7014115976912023</v>
      </c>
      <c r="Q1893" s="118">
        <v>-0.26625471300980874</v>
      </c>
      <c r="R1893" s="118">
        <v>-0.24104049636554059</v>
      </c>
      <c r="S1893" s="118">
        <v>0.6778681602251091</v>
      </c>
      <c r="T1893" s="118">
        <v>-2.0858384107435346</v>
      </c>
      <c r="U1893" s="118">
        <v>0.31731917503829232</v>
      </c>
      <c r="V1893" s="118">
        <v>-1.6642479809167547E-2</v>
      </c>
      <c r="W1893" s="40">
        <v>-0.87721829688292774</v>
      </c>
    </row>
    <row r="1894" spans="1:23" ht="19">
      <c r="A1894" s="85">
        <v>892</v>
      </c>
      <c r="B1894" s="118">
        <v>0.8116395506180798</v>
      </c>
      <c r="C1894" s="118">
        <v>0.91555757238498447</v>
      </c>
      <c r="D1894" s="118">
        <v>0.78591846929122178</v>
      </c>
      <c r="E1894" s="118">
        <v>0.26424759682483301</v>
      </c>
      <c r="F1894" s="118">
        <v>0.46019970057304826</v>
      </c>
      <c r="G1894" s="118">
        <v>0.5308636943628593</v>
      </c>
      <c r="H1894" s="118">
        <v>0.27999109021030044</v>
      </c>
      <c r="I1894" s="118">
        <v>0.13587620803752531</v>
      </c>
      <c r="J1894" s="118">
        <v>0.34201328808427767</v>
      </c>
      <c r="K1894" s="48">
        <v>0.33066053286705888</v>
      </c>
      <c r="M1894" s="41">
        <v>892</v>
      </c>
      <c r="N1894" s="118" cm="1">
        <f t="array" ref="N1894:W1894">(TRANSPOSE(MMULT(幕後結果!$AB$37:$AK$46, TRANSPOSE(N893:W893))))</f>
        <v>-0.55120302808884414</v>
      </c>
      <c r="O1894" s="118">
        <v>-0.34562253125726949</v>
      </c>
      <c r="P1894" s="118">
        <v>-0.76432467774100277</v>
      </c>
      <c r="Q1894" s="118">
        <v>-0.13721018153239517</v>
      </c>
      <c r="R1894" s="118">
        <v>-0.43541670756123396</v>
      </c>
      <c r="S1894" s="118">
        <v>-0.47661008228060975</v>
      </c>
      <c r="T1894" s="118">
        <v>0.39006705404125158</v>
      </c>
      <c r="U1894" s="118">
        <v>-0.34979593588602093</v>
      </c>
      <c r="V1894" s="118">
        <v>-1.7787645669993977</v>
      </c>
      <c r="W1894" s="40">
        <v>-2.4095579071753859E-2</v>
      </c>
    </row>
    <row r="1895" spans="1:23" ht="19">
      <c r="A1895" s="85">
        <v>893</v>
      </c>
      <c r="B1895" s="118">
        <v>0.16465546254395358</v>
      </c>
      <c r="C1895" s="118">
        <v>0.55821633480223398</v>
      </c>
      <c r="D1895" s="118">
        <v>0.1146313148015361</v>
      </c>
      <c r="E1895" s="118">
        <v>0.43771160104030526</v>
      </c>
      <c r="F1895" s="118">
        <v>9.0032627340774329E-2</v>
      </c>
      <c r="G1895" s="118">
        <v>0.45921616282386157</v>
      </c>
      <c r="H1895" s="118">
        <v>0.35481987528677994</v>
      </c>
      <c r="I1895" s="118">
        <v>0.64741094734828031</v>
      </c>
      <c r="J1895" s="118">
        <v>0.23631455449269612</v>
      </c>
      <c r="K1895" s="48">
        <v>0.24970085168121603</v>
      </c>
      <c r="M1895" s="41">
        <v>893</v>
      </c>
      <c r="N1895" s="118" cm="1">
        <f t="array" ref="N1895:W1895">(TRANSPOSE(MMULT(幕後結果!$AB$37:$AK$46, TRANSPOSE(N894:W894))))</f>
        <v>-0.38554409781952304</v>
      </c>
      <c r="O1895" s="118">
        <v>-0.26810321716446911</v>
      </c>
      <c r="P1895" s="118">
        <v>-0.17382626465267392</v>
      </c>
      <c r="Q1895" s="118">
        <v>-0.84962441035710723</v>
      </c>
      <c r="R1895" s="118">
        <v>0.53964864480814467</v>
      </c>
      <c r="S1895" s="118">
        <v>-0.50205722404707875</v>
      </c>
      <c r="T1895" s="118">
        <v>-1.2458578304384178</v>
      </c>
      <c r="U1895" s="118">
        <v>-1.1795444100446952</v>
      </c>
      <c r="V1895" s="118">
        <v>-1.6802433012263103</v>
      </c>
      <c r="W1895" s="40">
        <v>-0.52302471502891779</v>
      </c>
    </row>
    <row r="1896" spans="1:23" ht="19">
      <c r="A1896" s="85">
        <v>894</v>
      </c>
      <c r="B1896" s="118">
        <v>7.5529704527563579E-2</v>
      </c>
      <c r="C1896" s="118">
        <v>0.26214579303735408</v>
      </c>
      <c r="D1896" s="118">
        <v>0.29320973000563777</v>
      </c>
      <c r="E1896" s="118">
        <v>0.95685887647194678</v>
      </c>
      <c r="F1896" s="118">
        <v>0.19187864336537874</v>
      </c>
      <c r="G1896" s="118">
        <v>0.37623243680458685</v>
      </c>
      <c r="H1896" s="118">
        <v>0.74129513281726434</v>
      </c>
      <c r="I1896" s="118">
        <v>0.35292734927076963</v>
      </c>
      <c r="J1896" s="118">
        <v>0.70389499918496812</v>
      </c>
      <c r="K1896" s="48">
        <v>0.68915702253616251</v>
      </c>
      <c r="M1896" s="41">
        <v>894</v>
      </c>
      <c r="N1896" s="118" cm="1">
        <f t="array" ref="N1896:W1896">(TRANSPOSE(MMULT(幕後結果!$AB$37:$AK$46, TRANSPOSE(N895:W895))))</f>
        <v>-0.78549011923566836</v>
      </c>
      <c r="O1896" s="118">
        <v>-1.2243419027177305</v>
      </c>
      <c r="P1896" s="118">
        <v>0.4148482057192584</v>
      </c>
      <c r="Q1896" s="118">
        <v>1.6026990537589541</v>
      </c>
      <c r="R1896" s="118">
        <v>1.2969005069016837</v>
      </c>
      <c r="S1896" s="118">
        <v>1.0773002042590742</v>
      </c>
      <c r="T1896" s="118">
        <v>0.10174335034677248</v>
      </c>
      <c r="U1896" s="118">
        <v>-0.28779386432715737</v>
      </c>
      <c r="V1896" s="118">
        <v>6.2636888958380987E-2</v>
      </c>
      <c r="W1896" s="40">
        <v>-0.73703790978160888</v>
      </c>
    </row>
    <row r="1897" spans="1:23" ht="19">
      <c r="A1897" s="85">
        <v>895</v>
      </c>
      <c r="B1897" s="118">
        <v>0.69104767238032871</v>
      </c>
      <c r="C1897" s="118">
        <v>0.36156943206151881</v>
      </c>
      <c r="D1897" s="118">
        <v>0.87579378959471632</v>
      </c>
      <c r="E1897" s="118">
        <v>0.59503238359257038</v>
      </c>
      <c r="F1897" s="118">
        <v>0.25975166252782711</v>
      </c>
      <c r="G1897" s="118">
        <v>0.31386588352009315</v>
      </c>
      <c r="H1897" s="118">
        <v>0.22110567396234093</v>
      </c>
      <c r="I1897" s="118">
        <v>0.86113353241723356</v>
      </c>
      <c r="J1897" s="118">
        <v>5.2839230100716339E-3</v>
      </c>
      <c r="K1897" s="48">
        <v>4.0269188593316185E-2</v>
      </c>
      <c r="M1897" s="41">
        <v>895</v>
      </c>
      <c r="N1897" s="118" cm="1">
        <f t="array" ref="N1897:W1897">(TRANSPOSE(MMULT(幕後結果!$AB$37:$AK$46, TRANSPOSE(N896:W896))))</f>
        <v>-0.28200446901066795</v>
      </c>
      <c r="O1897" s="118">
        <v>-0.16502057728143626</v>
      </c>
      <c r="P1897" s="118">
        <v>-1.8654176486368677</v>
      </c>
      <c r="Q1897" s="118">
        <v>-1.8650349593262925</v>
      </c>
      <c r="R1897" s="118">
        <v>-1.3416954560521444</v>
      </c>
      <c r="S1897" s="118">
        <v>-9.1990417956863357E-2</v>
      </c>
      <c r="T1897" s="118">
        <v>-0.76204305177540077</v>
      </c>
      <c r="U1897" s="118">
        <v>0.20926965236785425</v>
      </c>
      <c r="V1897" s="118">
        <v>-0.16841469017448496</v>
      </c>
      <c r="W1897" s="40">
        <v>-0.57916072195865964</v>
      </c>
    </row>
    <row r="1898" spans="1:23" ht="19">
      <c r="A1898" s="85">
        <v>896</v>
      </c>
      <c r="B1898" s="118">
        <v>0.13301402639800375</v>
      </c>
      <c r="C1898" s="118">
        <v>0.62382110015229508</v>
      </c>
      <c r="D1898" s="118">
        <v>0.1427228897127153</v>
      </c>
      <c r="E1898" s="118">
        <v>0.1802163142282438</v>
      </c>
      <c r="F1898" s="118">
        <v>0.14395826853850369</v>
      </c>
      <c r="G1898" s="118">
        <v>0.96394163234177532</v>
      </c>
      <c r="H1898" s="118">
        <v>0.82162259021381523</v>
      </c>
      <c r="I1898" s="118">
        <v>0.68024895367440585</v>
      </c>
      <c r="J1898" s="118">
        <v>0.25422985098925843</v>
      </c>
      <c r="K1898" s="48">
        <v>4.5587991562532348E-3</v>
      </c>
      <c r="M1898" s="41">
        <v>896</v>
      </c>
      <c r="N1898" s="118" cm="1">
        <f t="array" ref="N1898:W1898">(TRANSPOSE(MMULT(幕後結果!$AB$37:$AK$46, TRANSPOSE(N897:W897))))</f>
        <v>-1.3653318363493885</v>
      </c>
      <c r="O1898" s="118">
        <v>-3.5710437276100515E-3</v>
      </c>
      <c r="P1898" s="118">
        <v>-0.43726113535519512</v>
      </c>
      <c r="Q1898" s="118">
        <v>-0.64711607359509715</v>
      </c>
      <c r="R1898" s="118">
        <v>1.3369797259498764</v>
      </c>
      <c r="S1898" s="118">
        <v>-1.3862335626705791</v>
      </c>
      <c r="T1898" s="118">
        <v>-1.0478179269134626</v>
      </c>
      <c r="U1898" s="118">
        <v>0.51718579198462478</v>
      </c>
      <c r="V1898" s="118">
        <v>-1.1820951615969113</v>
      </c>
      <c r="W1898" s="40">
        <v>-0.61607137486192687</v>
      </c>
    </row>
    <row r="1899" spans="1:23" ht="19">
      <c r="A1899" s="85">
        <v>897</v>
      </c>
      <c r="B1899" s="118">
        <v>0.80763317213890784</v>
      </c>
      <c r="C1899" s="118">
        <v>9.8864294574103617E-3</v>
      </c>
      <c r="D1899" s="118">
        <v>0.61872545734106943</v>
      </c>
      <c r="E1899" s="118">
        <v>0.3238156908782639</v>
      </c>
      <c r="F1899" s="118">
        <v>0.89462819440851904</v>
      </c>
      <c r="G1899" s="118">
        <v>0.97292256997186888</v>
      </c>
      <c r="H1899" s="118">
        <v>0.16658523245647805</v>
      </c>
      <c r="I1899" s="118">
        <v>0.63339162973539231</v>
      </c>
      <c r="J1899" s="118">
        <v>0.3161245401628936</v>
      </c>
      <c r="K1899" s="48">
        <v>0.56580844614761849</v>
      </c>
      <c r="M1899" s="41">
        <v>897</v>
      </c>
      <c r="N1899" s="118" cm="1">
        <f t="array" ref="N1899:W1899">(TRANSPOSE(MMULT(幕後結果!$AB$37:$AK$46, TRANSPOSE(N898:W898))))</f>
        <v>1.6153096636090649</v>
      </c>
      <c r="O1899" s="118">
        <v>-0.20597443322372044</v>
      </c>
      <c r="P1899" s="118">
        <v>-1.7195710539436526E-2</v>
      </c>
      <c r="Q1899" s="118">
        <v>1.0286638881136678</v>
      </c>
      <c r="R1899" s="118">
        <v>-0.63520407129766288</v>
      </c>
      <c r="S1899" s="118">
        <v>1.2327826497200916</v>
      </c>
      <c r="T1899" s="118">
        <v>-0.64025473273691558</v>
      </c>
      <c r="U1899" s="118">
        <v>0.30079063786752219</v>
      </c>
      <c r="V1899" s="118">
        <v>0.15412044759734544</v>
      </c>
      <c r="W1899" s="40">
        <v>1.9341978409923934</v>
      </c>
    </row>
    <row r="1900" spans="1:23" ht="19">
      <c r="A1900" s="85">
        <v>898</v>
      </c>
      <c r="B1900" s="118">
        <v>0.1740442297542113</v>
      </c>
      <c r="C1900" s="118">
        <v>0.27061617299690433</v>
      </c>
      <c r="D1900" s="118">
        <v>0.25599469981388601</v>
      </c>
      <c r="E1900" s="118">
        <v>0.62984689598004628</v>
      </c>
      <c r="F1900" s="118">
        <v>0.18851202254026944</v>
      </c>
      <c r="G1900" s="118">
        <v>0.94758569348912092</v>
      </c>
      <c r="H1900" s="118">
        <v>4.0141484559825802E-3</v>
      </c>
      <c r="I1900" s="118">
        <v>3.0380020813952191E-2</v>
      </c>
      <c r="J1900" s="118">
        <v>0.52121313731762586</v>
      </c>
      <c r="K1900" s="48">
        <v>0.1697946352005737</v>
      </c>
      <c r="M1900" s="41">
        <v>898</v>
      </c>
      <c r="N1900" s="118" cm="1">
        <f t="array" ref="N1900:W1900">(TRANSPOSE(MMULT(幕後結果!$AB$37:$AK$46, TRANSPOSE(N899:W899))))</f>
        <v>-1.9476920169739353</v>
      </c>
      <c r="O1900" s="118">
        <v>0.2020174830105495</v>
      </c>
      <c r="P1900" s="118">
        <v>-0.33389998909475149</v>
      </c>
      <c r="Q1900" s="118">
        <v>1.8018039608412004</v>
      </c>
      <c r="R1900" s="118">
        <v>0.36842660991422427</v>
      </c>
      <c r="S1900" s="118">
        <v>1.0761459763053018</v>
      </c>
      <c r="T1900" s="118">
        <v>-0.47103077008636984</v>
      </c>
      <c r="U1900" s="118">
        <v>-2.0774780318640893</v>
      </c>
      <c r="V1900" s="118">
        <v>-2.5420650700170402</v>
      </c>
      <c r="W1900" s="40">
        <v>-0.36602214831138086</v>
      </c>
    </row>
    <row r="1901" spans="1:23" ht="19">
      <c r="A1901" s="85">
        <v>899</v>
      </c>
      <c r="B1901" s="118">
        <v>0.61662083352581853</v>
      </c>
      <c r="C1901" s="118">
        <v>0.41444116849984036</v>
      </c>
      <c r="D1901" s="118">
        <v>0.41615071119605962</v>
      </c>
      <c r="E1901" s="118">
        <v>0.97856931616767007</v>
      </c>
      <c r="F1901" s="118">
        <v>0.14930093857934201</v>
      </c>
      <c r="G1901" s="118">
        <v>0.49850587544008063</v>
      </c>
      <c r="H1901" s="118">
        <v>0.88133336402144957</v>
      </c>
      <c r="I1901" s="118">
        <v>0.86269865673696766</v>
      </c>
      <c r="J1901" s="118">
        <v>0.72518655291423917</v>
      </c>
      <c r="K1901" s="48">
        <v>0.5323782385410758</v>
      </c>
      <c r="M1901" s="41">
        <v>899</v>
      </c>
      <c r="N1901" s="118" cm="1">
        <f t="array" ref="N1901:W1901">(TRANSPOSE(MMULT(幕後結果!$AB$37:$AK$46, TRANSPOSE(N900:W900))))</f>
        <v>-0.58918633537854526</v>
      </c>
      <c r="O1901" s="118">
        <v>-0.38350463647494543</v>
      </c>
      <c r="P1901" s="118">
        <v>-0.26745913470976768</v>
      </c>
      <c r="Q1901" s="118">
        <v>0.15746568496056781</v>
      </c>
      <c r="R1901" s="118">
        <v>1.1396107989152937</v>
      </c>
      <c r="S1901" s="118">
        <v>0.28412383877464448</v>
      </c>
      <c r="T1901" s="118">
        <v>0.5034927080507916</v>
      </c>
      <c r="U1901" s="118">
        <v>-1.1826531746070188</v>
      </c>
      <c r="V1901" s="118">
        <v>-0.64690866246080636</v>
      </c>
      <c r="W1901" s="40">
        <v>-1.3337831405578322</v>
      </c>
    </row>
    <row r="1902" spans="1:23" ht="19">
      <c r="A1902" s="85">
        <v>900</v>
      </c>
      <c r="B1902" s="118">
        <v>0.7717404117838782</v>
      </c>
      <c r="C1902" s="118">
        <v>0.65719773114515156</v>
      </c>
      <c r="D1902" s="118">
        <v>0.23766930354987359</v>
      </c>
      <c r="E1902" s="118">
        <v>0.89012872422717004</v>
      </c>
      <c r="F1902" s="118">
        <v>0.17250047685810643</v>
      </c>
      <c r="G1902" s="118">
        <v>0.34825334757833937</v>
      </c>
      <c r="H1902" s="118">
        <v>0.13465826836441264</v>
      </c>
      <c r="I1902" s="118">
        <v>0.88345020795406537</v>
      </c>
      <c r="J1902" s="118">
        <v>0.70790433646929496</v>
      </c>
      <c r="K1902" s="48">
        <v>0.18473366685447856</v>
      </c>
      <c r="M1902" s="41">
        <v>900</v>
      </c>
      <c r="N1902" s="118" cm="1">
        <f t="array" ref="N1902:W1902">(TRANSPOSE(MMULT(幕後結果!$AB$37:$AK$46, TRANSPOSE(N901:W901))))</f>
        <v>0.8486314605410854</v>
      </c>
      <c r="O1902" s="118">
        <v>0.79963698604926103</v>
      </c>
      <c r="P1902" s="118">
        <v>0.49264893316987923</v>
      </c>
      <c r="Q1902" s="118">
        <v>0.94095218818420867</v>
      </c>
      <c r="R1902" s="118">
        <v>2.2870790055942507</v>
      </c>
      <c r="S1902" s="118">
        <v>1.7201384354456275</v>
      </c>
      <c r="T1902" s="118">
        <v>-4.8766676964223432E-2</v>
      </c>
      <c r="U1902" s="118">
        <v>1.3392998664985165</v>
      </c>
      <c r="V1902" s="118">
        <v>0.49043601783882029</v>
      </c>
      <c r="W1902" s="40">
        <v>0.66800916181273173</v>
      </c>
    </row>
    <row r="1903" spans="1:23" ht="19">
      <c r="A1903" s="85">
        <v>901</v>
      </c>
      <c r="B1903" s="118">
        <v>4.1640521981517242E-2</v>
      </c>
      <c r="C1903" s="118">
        <v>0.99945253507814535</v>
      </c>
      <c r="D1903" s="118">
        <v>5.9953159484224861E-2</v>
      </c>
      <c r="E1903" s="118">
        <v>0.15817802557769944</v>
      </c>
      <c r="F1903" s="118">
        <v>0.43606482532458557</v>
      </c>
      <c r="G1903" s="118">
        <v>7.2821250427881123E-2</v>
      </c>
      <c r="H1903" s="118">
        <v>0.24807865979449994</v>
      </c>
      <c r="I1903" s="118">
        <v>2.8309618328428376E-2</v>
      </c>
      <c r="J1903" s="118">
        <v>0.34431037414544119</v>
      </c>
      <c r="K1903" s="48">
        <v>0.17242306008899733</v>
      </c>
      <c r="M1903" s="41">
        <v>901</v>
      </c>
      <c r="N1903" s="118" cm="1">
        <f t="array" ref="N1903:W1903">(TRANSPOSE(MMULT(幕後結果!$AB$37:$AK$46, TRANSPOSE(N902:W902))))</f>
        <v>0.7411738384892459</v>
      </c>
      <c r="O1903" s="118">
        <v>-1.1179817249503332</v>
      </c>
      <c r="P1903" s="118">
        <v>-7.3652484383931072E-2</v>
      </c>
      <c r="Q1903" s="118">
        <v>0.37995667769163782</v>
      </c>
      <c r="R1903" s="118">
        <v>-0.17662513359982701</v>
      </c>
      <c r="S1903" s="118">
        <v>-0.77195385454653143</v>
      </c>
      <c r="T1903" s="118">
        <v>0.16490743744198288</v>
      </c>
      <c r="U1903" s="118">
        <v>-0.48657246554277417</v>
      </c>
      <c r="V1903" s="118">
        <v>-0.66032235722409305</v>
      </c>
      <c r="W1903" s="40">
        <v>-1.2383811567509673E-2</v>
      </c>
    </row>
    <row r="1904" spans="1:23" ht="19">
      <c r="A1904" s="85">
        <v>902</v>
      </c>
      <c r="B1904" s="118">
        <v>0.44946118934539081</v>
      </c>
      <c r="C1904" s="118">
        <v>0.86263304839443755</v>
      </c>
      <c r="D1904" s="118">
        <v>0.78204600106031741</v>
      </c>
      <c r="E1904" s="118">
        <v>0.68977912179256573</v>
      </c>
      <c r="F1904" s="118">
        <v>0.35062017864979445</v>
      </c>
      <c r="G1904" s="118">
        <v>0.3761754702464053</v>
      </c>
      <c r="H1904" s="118">
        <v>0.7089567355049784</v>
      </c>
      <c r="I1904" s="118">
        <v>0.32131639868170225</v>
      </c>
      <c r="J1904" s="118">
        <v>0.39407344127257327</v>
      </c>
      <c r="K1904" s="48">
        <v>0.80926164194463435</v>
      </c>
      <c r="M1904" s="41">
        <v>902</v>
      </c>
      <c r="N1904" s="118" cm="1">
        <f t="array" ref="N1904:W1904">(TRANSPOSE(MMULT(幕後結果!$AB$37:$AK$46, TRANSPOSE(N903:W903))))</f>
        <v>0.40450628031345948</v>
      </c>
      <c r="O1904" s="118">
        <v>-0.47224502647408445</v>
      </c>
      <c r="P1904" s="118">
        <v>1.2412154762105356</v>
      </c>
      <c r="Q1904" s="118">
        <v>-0.51913030250876457</v>
      </c>
      <c r="R1904" s="118">
        <v>2.2768710654037947</v>
      </c>
      <c r="S1904" s="118">
        <v>-0.89525488857965363</v>
      </c>
      <c r="T1904" s="118">
        <v>0.21947116128642563</v>
      </c>
      <c r="U1904" s="118">
        <v>-0.68955678363487705</v>
      </c>
      <c r="V1904" s="118">
        <v>-0.17928932967317879</v>
      </c>
      <c r="W1904" s="40">
        <v>-0.10816987977380982</v>
      </c>
    </row>
    <row r="1905" spans="1:23" ht="19">
      <c r="A1905" s="85">
        <v>903</v>
      </c>
      <c r="B1905" s="118">
        <v>0.45651451050866765</v>
      </c>
      <c r="C1905" s="118">
        <v>0.23332908466360958</v>
      </c>
      <c r="D1905" s="118">
        <v>3.629412836859558E-2</v>
      </c>
      <c r="E1905" s="118">
        <v>0.48888426423730769</v>
      </c>
      <c r="F1905" s="118">
        <v>0.13881130256323582</v>
      </c>
      <c r="G1905" s="118">
        <v>0.88351794161825592</v>
      </c>
      <c r="H1905" s="118">
        <v>0.48222265068377879</v>
      </c>
      <c r="I1905" s="118">
        <v>0.24379480543389143</v>
      </c>
      <c r="J1905" s="118">
        <v>0.87803918842549811</v>
      </c>
      <c r="K1905" s="48">
        <v>0.1958212508486763</v>
      </c>
      <c r="M1905" s="41">
        <v>903</v>
      </c>
      <c r="N1905" s="118" cm="1">
        <f t="array" ref="N1905:W1905">(TRANSPOSE(MMULT(幕後結果!$AB$37:$AK$46, TRANSPOSE(N904:W904))))</f>
        <v>0.5689863163290616</v>
      </c>
      <c r="O1905" s="118">
        <v>0.26970298935726617</v>
      </c>
      <c r="P1905" s="118">
        <v>0.94142266055685497</v>
      </c>
      <c r="Q1905" s="118">
        <v>-0.31794101544043163</v>
      </c>
      <c r="R1905" s="118">
        <v>0.38661138177868282</v>
      </c>
      <c r="S1905" s="118">
        <v>-1.6093268432368344</v>
      </c>
      <c r="T1905" s="118">
        <v>0.43405419309511584</v>
      </c>
      <c r="U1905" s="118">
        <v>0.5234951196405373</v>
      </c>
      <c r="V1905" s="118">
        <v>0.34349640849142554</v>
      </c>
      <c r="W1905" s="40">
        <v>0.31273983760978652</v>
      </c>
    </row>
    <row r="1906" spans="1:23" ht="19">
      <c r="A1906" s="85">
        <v>904</v>
      </c>
      <c r="B1906" s="118">
        <v>0.28069871877687391</v>
      </c>
      <c r="C1906" s="118">
        <v>0.55069619221329913</v>
      </c>
      <c r="D1906" s="118">
        <v>0.55483785337969027</v>
      </c>
      <c r="E1906" s="118">
        <v>0.51973388927658037</v>
      </c>
      <c r="F1906" s="118">
        <v>0.16689006523332228</v>
      </c>
      <c r="G1906" s="118">
        <v>0.85527535864876247</v>
      </c>
      <c r="H1906" s="118">
        <v>0.60610088158940867</v>
      </c>
      <c r="I1906" s="118">
        <v>0.44128683373834399</v>
      </c>
      <c r="J1906" s="118">
        <v>0.21671177273839271</v>
      </c>
      <c r="K1906" s="48">
        <v>0.58275189588497356</v>
      </c>
      <c r="M1906" s="41">
        <v>904</v>
      </c>
      <c r="N1906" s="118" cm="1">
        <f t="array" ref="N1906:W1906">(TRANSPOSE(MMULT(幕後結果!$AB$37:$AK$46, TRANSPOSE(N905:W905))))</f>
        <v>-3.2019803280515548E-2</v>
      </c>
      <c r="O1906" s="118">
        <v>0.56290522790501551</v>
      </c>
      <c r="P1906" s="118">
        <v>1.6583943924051106</v>
      </c>
      <c r="Q1906" s="118">
        <v>-0.77911080387946885</v>
      </c>
      <c r="R1906" s="118">
        <v>0.54394834162100369</v>
      </c>
      <c r="S1906" s="118">
        <v>-0.16367406565146897</v>
      </c>
      <c r="T1906" s="118">
        <v>1.2453139727962528</v>
      </c>
      <c r="U1906" s="118">
        <v>-0.38836651063006822</v>
      </c>
      <c r="V1906" s="118">
        <v>2.2371831267856752</v>
      </c>
      <c r="W1906" s="40">
        <v>1.5179361890762149</v>
      </c>
    </row>
    <row r="1907" spans="1:23" ht="19">
      <c r="A1907" s="85">
        <v>905</v>
      </c>
      <c r="B1907" s="118">
        <v>0.79818823456914934</v>
      </c>
      <c r="C1907" s="118">
        <v>0.25903221347939032</v>
      </c>
      <c r="D1907" s="118">
        <v>0.31853512051804445</v>
      </c>
      <c r="E1907" s="118">
        <v>0.870547481455475</v>
      </c>
      <c r="F1907" s="118">
        <v>0.46818188999524524</v>
      </c>
      <c r="G1907" s="118">
        <v>0.49726092273858269</v>
      </c>
      <c r="H1907" s="118">
        <v>0.18941176755580846</v>
      </c>
      <c r="I1907" s="118">
        <v>0.52305678046978099</v>
      </c>
      <c r="J1907" s="118">
        <v>0.40497047197030311</v>
      </c>
      <c r="K1907" s="48">
        <v>0.43658879949077267</v>
      </c>
      <c r="M1907" s="41">
        <v>905</v>
      </c>
      <c r="N1907" s="118" cm="1">
        <f t="array" ref="N1907:W1907">(TRANSPOSE(MMULT(幕後結果!$AB$37:$AK$46, TRANSPOSE(N906:W906))))</f>
        <v>-0.32466928322893029</v>
      </c>
      <c r="O1907" s="118">
        <v>-1.0279630686662384</v>
      </c>
      <c r="P1907" s="118">
        <v>-1.4201538178634892</v>
      </c>
      <c r="Q1907" s="118">
        <v>-2.7584919641338486</v>
      </c>
      <c r="R1907" s="118">
        <v>-0.6047537063583871</v>
      </c>
      <c r="S1907" s="118">
        <v>-1.407976452712284</v>
      </c>
      <c r="T1907" s="118">
        <v>0.89073611444138634</v>
      </c>
      <c r="U1907" s="118">
        <v>-0.26133814228321633</v>
      </c>
      <c r="V1907" s="118">
        <v>-0.89579650349779105</v>
      </c>
      <c r="W1907" s="40">
        <v>-0.21962214182602124</v>
      </c>
    </row>
    <row r="1908" spans="1:23" ht="19">
      <c r="A1908" s="85">
        <v>906</v>
      </c>
      <c r="B1908" s="118">
        <v>0.27785159636508805</v>
      </c>
      <c r="C1908" s="118">
        <v>7.1861876094452271E-3</v>
      </c>
      <c r="D1908" s="118">
        <v>3.2616154604342862E-2</v>
      </c>
      <c r="E1908" s="118">
        <v>0.32790831301704704</v>
      </c>
      <c r="F1908" s="118">
        <v>0.27286519730038594</v>
      </c>
      <c r="G1908" s="118">
        <v>0.92478680663775137</v>
      </c>
      <c r="H1908" s="118">
        <v>0.68875473906675899</v>
      </c>
      <c r="I1908" s="118">
        <v>0.50224951250385552</v>
      </c>
      <c r="J1908" s="118">
        <v>0.41014978818011305</v>
      </c>
      <c r="K1908" s="48">
        <v>0.8560971400232813</v>
      </c>
      <c r="M1908" s="41">
        <v>906</v>
      </c>
      <c r="N1908" s="118" cm="1">
        <f t="array" ref="N1908:W1908">(TRANSPOSE(MMULT(幕後結果!$AB$37:$AK$46, TRANSPOSE(N907:W907))))</f>
        <v>-1.2561824384490978</v>
      </c>
      <c r="O1908" s="118">
        <v>0.50686889381285416</v>
      </c>
      <c r="P1908" s="118">
        <v>-3.0167475662613508</v>
      </c>
      <c r="Q1908" s="118">
        <v>7.0494210937942059E-2</v>
      </c>
      <c r="R1908" s="118">
        <v>0.11714039254586082</v>
      </c>
      <c r="S1908" s="118">
        <v>-1.168969311255367</v>
      </c>
      <c r="T1908" s="118">
        <v>0.4522684977574194</v>
      </c>
      <c r="U1908" s="118">
        <v>0.8137019880222166</v>
      </c>
      <c r="V1908" s="118">
        <v>-0.36722766457436085</v>
      </c>
      <c r="W1908" s="40">
        <v>0.50057310566442448</v>
      </c>
    </row>
    <row r="1909" spans="1:23" ht="19">
      <c r="A1909" s="85">
        <v>907</v>
      </c>
      <c r="B1909" s="118">
        <v>0.49556672961776638</v>
      </c>
      <c r="C1909" s="118">
        <v>0.95929224613658493</v>
      </c>
      <c r="D1909" s="118">
        <v>0.74975307430421201</v>
      </c>
      <c r="E1909" s="118">
        <v>0.30224048803669845</v>
      </c>
      <c r="F1909" s="118">
        <v>7.1965935458917718E-2</v>
      </c>
      <c r="G1909" s="118">
        <v>0.69406502255173264</v>
      </c>
      <c r="H1909" s="118">
        <v>0.22200529244925904</v>
      </c>
      <c r="I1909" s="118">
        <v>0.64518438817027812</v>
      </c>
      <c r="J1909" s="118">
        <v>6.6439092119100263E-2</v>
      </c>
      <c r="K1909" s="48">
        <v>0.19687976874168411</v>
      </c>
      <c r="M1909" s="41">
        <v>907</v>
      </c>
      <c r="N1909" s="118" cm="1">
        <f t="array" ref="N1909:W1909">(TRANSPOSE(MMULT(幕後結果!$AB$37:$AK$46, TRANSPOSE(N908:W908))))</f>
        <v>0.81710735225660469</v>
      </c>
      <c r="O1909" s="118">
        <v>0.62077582307602508</v>
      </c>
      <c r="P1909" s="118">
        <v>-0.80370331214321711</v>
      </c>
      <c r="Q1909" s="118">
        <v>0.33829548074572685</v>
      </c>
      <c r="R1909" s="118">
        <v>-0.26389750955280111</v>
      </c>
      <c r="S1909" s="118">
        <v>-0.66740634202198346</v>
      </c>
      <c r="T1909" s="118">
        <v>-0.20967684743359111</v>
      </c>
      <c r="U1909" s="118">
        <v>0.5164044190411996</v>
      </c>
      <c r="V1909" s="118">
        <v>-8.8699773129012144E-2</v>
      </c>
      <c r="W1909" s="40">
        <v>5.0432930993432462E-2</v>
      </c>
    </row>
    <row r="1910" spans="1:23" ht="19">
      <c r="A1910" s="85">
        <v>908</v>
      </c>
      <c r="B1910" s="118">
        <v>0.10245674974235852</v>
      </c>
      <c r="C1910" s="118">
        <v>0.23095558437483898</v>
      </c>
      <c r="D1910" s="118">
        <v>9.6453363065327258E-2</v>
      </c>
      <c r="E1910" s="118">
        <v>0.46402434359554423</v>
      </c>
      <c r="F1910" s="118">
        <v>0.75246198247683105</v>
      </c>
      <c r="G1910" s="118">
        <v>0.23021422308689643</v>
      </c>
      <c r="H1910" s="118">
        <v>0.62803539569284283</v>
      </c>
      <c r="I1910" s="118">
        <v>0.40199130300501706</v>
      </c>
      <c r="J1910" s="118">
        <v>0.4190445495834545</v>
      </c>
      <c r="K1910" s="48">
        <v>0.21196577639392711</v>
      </c>
      <c r="M1910" s="41">
        <v>908</v>
      </c>
      <c r="N1910" s="118" cm="1">
        <f t="array" ref="N1910:W1910">(TRANSPOSE(MMULT(幕後結果!$AB$37:$AK$46, TRANSPOSE(N909:W909))))</f>
        <v>0.68429256105706238</v>
      </c>
      <c r="O1910" s="118">
        <v>1.4946549233897639</v>
      </c>
      <c r="P1910" s="118">
        <v>1.3420411475902863</v>
      </c>
      <c r="Q1910" s="118">
        <v>1.4341446662200052</v>
      </c>
      <c r="R1910" s="118">
        <v>-1.0454549227645655</v>
      </c>
      <c r="S1910" s="118">
        <v>2.0061047603449293</v>
      </c>
      <c r="T1910" s="118">
        <v>-0.52258164133786278</v>
      </c>
      <c r="U1910" s="118">
        <v>-1.380985345180096</v>
      </c>
      <c r="V1910" s="118">
        <v>-0.61114268756859214</v>
      </c>
      <c r="W1910" s="40">
        <v>-0.54468879227980238</v>
      </c>
    </row>
    <row r="1911" spans="1:23" ht="19">
      <c r="A1911" s="85">
        <v>909</v>
      </c>
      <c r="B1911" s="118">
        <v>0.66786088289003365</v>
      </c>
      <c r="C1911" s="118">
        <v>6.4961095521930634E-2</v>
      </c>
      <c r="D1911" s="118">
        <v>0.38218410492753785</v>
      </c>
      <c r="E1911" s="118">
        <v>0.37006952162441742</v>
      </c>
      <c r="F1911" s="118">
        <v>0.8387092960239757</v>
      </c>
      <c r="G1911" s="118">
        <v>0.58565242105634097</v>
      </c>
      <c r="H1911" s="118">
        <v>0.85677670433215658</v>
      </c>
      <c r="I1911" s="118">
        <v>3.5931534445331037E-2</v>
      </c>
      <c r="J1911" s="118">
        <v>0.27896947651541315</v>
      </c>
      <c r="K1911" s="48">
        <v>0.27824606766773541</v>
      </c>
      <c r="M1911" s="41">
        <v>909</v>
      </c>
      <c r="N1911" s="118" cm="1">
        <f t="array" ref="N1911:W1911">(TRANSPOSE(MMULT(幕後結果!$AB$37:$AK$46, TRANSPOSE(N910:W910))))</f>
        <v>-1.6414448368858121</v>
      </c>
      <c r="O1911" s="118">
        <v>2.2726036903431144</v>
      </c>
      <c r="P1911" s="118">
        <v>-0.44595396326029918</v>
      </c>
      <c r="Q1911" s="118">
        <v>-0.81286091244610525</v>
      </c>
      <c r="R1911" s="118">
        <v>-1.4799646147048691</v>
      </c>
      <c r="S1911" s="118">
        <v>-0.62923275472903895</v>
      </c>
      <c r="T1911" s="118">
        <v>-0.73726399890720873</v>
      </c>
      <c r="U1911" s="118">
        <v>0.81840491042310526</v>
      </c>
      <c r="V1911" s="118">
        <v>0.66775983479055334</v>
      </c>
      <c r="W1911" s="40">
        <v>0.2917642363902897</v>
      </c>
    </row>
    <row r="1912" spans="1:23" ht="19">
      <c r="A1912" s="85">
        <v>910</v>
      </c>
      <c r="B1912" s="118">
        <v>0.6798190353983431</v>
      </c>
      <c r="C1912" s="118">
        <v>0.87665102501060743</v>
      </c>
      <c r="D1912" s="118">
        <v>0.1571001634608149</v>
      </c>
      <c r="E1912" s="118">
        <v>0.22676432273694069</v>
      </c>
      <c r="F1912" s="118">
        <v>0.39153215724017465</v>
      </c>
      <c r="G1912" s="118">
        <v>0.81330058857055332</v>
      </c>
      <c r="H1912" s="118">
        <v>0.27873878456245293</v>
      </c>
      <c r="I1912" s="118">
        <v>0.17444030443563285</v>
      </c>
      <c r="J1912" s="118">
        <v>0.52137607099657601</v>
      </c>
      <c r="K1912" s="48">
        <v>0.76895095911360656</v>
      </c>
      <c r="M1912" s="41">
        <v>910</v>
      </c>
      <c r="N1912" s="118" cm="1">
        <f t="array" ref="N1912:W1912">(TRANSPOSE(MMULT(幕後結果!$AB$37:$AK$46, TRANSPOSE(N911:W911))))</f>
        <v>-1.3095340129434654</v>
      </c>
      <c r="O1912" s="118">
        <v>0.66547788188982404</v>
      </c>
      <c r="P1912" s="118">
        <v>1.6402621315159791</v>
      </c>
      <c r="Q1912" s="118">
        <v>0.10745083776302777</v>
      </c>
      <c r="R1912" s="118">
        <v>-0.9326233559586331</v>
      </c>
      <c r="S1912" s="118">
        <v>-0.12555075200691226</v>
      </c>
      <c r="T1912" s="118">
        <v>-1.0522480989827627</v>
      </c>
      <c r="U1912" s="118">
        <v>-0.86868167276528419</v>
      </c>
      <c r="V1912" s="118">
        <v>0.20335917392487229</v>
      </c>
      <c r="W1912" s="40">
        <v>-1.330622483769976</v>
      </c>
    </row>
    <row r="1913" spans="1:23" ht="19">
      <c r="A1913" s="85">
        <v>911</v>
      </c>
      <c r="B1913" s="118">
        <v>0.43223094880095125</v>
      </c>
      <c r="C1913" s="118">
        <v>0.49951478019066253</v>
      </c>
      <c r="D1913" s="118">
        <v>0.89557761820283988</v>
      </c>
      <c r="E1913" s="118">
        <v>0.12607980063056567</v>
      </c>
      <c r="F1913" s="118">
        <v>0.35505096396978142</v>
      </c>
      <c r="G1913" s="118">
        <v>0.75900551782962267</v>
      </c>
      <c r="H1913" s="118">
        <v>0.68360952599079861</v>
      </c>
      <c r="I1913" s="118">
        <v>0.4697882514742322</v>
      </c>
      <c r="J1913" s="118">
        <v>0.90264127505254677</v>
      </c>
      <c r="K1913" s="48">
        <v>0.15404633866486561</v>
      </c>
      <c r="M1913" s="41">
        <v>911</v>
      </c>
      <c r="N1913" s="118" cm="1">
        <f t="array" ref="N1913:W1913">(TRANSPOSE(MMULT(幕後結果!$AB$37:$AK$46, TRANSPOSE(N912:W912))))</f>
        <v>-1.175246978625746</v>
      </c>
      <c r="O1913" s="118">
        <v>0.45386443523212966</v>
      </c>
      <c r="P1913" s="118">
        <v>-1.576087402126098</v>
      </c>
      <c r="Q1913" s="118">
        <v>-1.5849984525849625</v>
      </c>
      <c r="R1913" s="118">
        <v>-0.16108102179460143</v>
      </c>
      <c r="S1913" s="118">
        <v>-0.42255845534739433</v>
      </c>
      <c r="T1913" s="118">
        <v>-0.42346503514094141</v>
      </c>
      <c r="U1913" s="118">
        <v>-1.1637050435840499</v>
      </c>
      <c r="V1913" s="118">
        <v>0.42606578943658868</v>
      </c>
      <c r="W1913" s="40">
        <v>-2.1646121052090477</v>
      </c>
    </row>
    <row r="1914" spans="1:23" ht="19">
      <c r="A1914" s="85">
        <v>912</v>
      </c>
      <c r="B1914" s="118">
        <v>0.63863308587222689</v>
      </c>
      <c r="C1914" s="118">
        <v>0.76473988926297154</v>
      </c>
      <c r="D1914" s="118">
        <v>0.11431890141016177</v>
      </c>
      <c r="E1914" s="118">
        <v>0.22496252581679088</v>
      </c>
      <c r="F1914" s="118">
        <v>0.93734718945710727</v>
      </c>
      <c r="G1914" s="118">
        <v>0.4132968915391888</v>
      </c>
      <c r="H1914" s="118">
        <v>1.5323805442526872E-2</v>
      </c>
      <c r="I1914" s="118">
        <v>0.14162024952301322</v>
      </c>
      <c r="J1914" s="118">
        <v>0.2963837650347636</v>
      </c>
      <c r="K1914" s="48">
        <v>0.99891696649842276</v>
      </c>
      <c r="M1914" s="41">
        <v>912</v>
      </c>
      <c r="N1914" s="118" cm="1">
        <f t="array" ref="N1914:W1914">(TRANSPOSE(MMULT(幕後結果!$AB$37:$AK$46, TRANSPOSE(N913:W913))))</f>
        <v>0.79410957273087257</v>
      </c>
      <c r="O1914" s="118">
        <v>0.23237022967079152</v>
      </c>
      <c r="P1914" s="118">
        <v>0.37597168542375992</v>
      </c>
      <c r="Q1914" s="118">
        <v>-0.22671051140825502</v>
      </c>
      <c r="R1914" s="118">
        <v>0.45603470422276665</v>
      </c>
      <c r="S1914" s="118">
        <v>-1.5290111366771668</v>
      </c>
      <c r="T1914" s="118">
        <v>0.84158728755635148</v>
      </c>
      <c r="U1914" s="118">
        <v>0.57581419623435792</v>
      </c>
      <c r="V1914" s="118">
        <v>0.68326698113646522</v>
      </c>
      <c r="W1914" s="40">
        <v>-0.1595072157451462</v>
      </c>
    </row>
    <row r="1915" spans="1:23" ht="19">
      <c r="A1915" s="85">
        <v>913</v>
      </c>
      <c r="B1915" s="118">
        <v>0.6299894144894691</v>
      </c>
      <c r="C1915" s="118">
        <v>0.94898643329892196</v>
      </c>
      <c r="D1915" s="118">
        <v>9.8522675783821123E-2</v>
      </c>
      <c r="E1915" s="118">
        <v>0.28624029504104276</v>
      </c>
      <c r="F1915" s="118">
        <v>0.19446691811730443</v>
      </c>
      <c r="G1915" s="118">
        <v>0.68802961051898692</v>
      </c>
      <c r="H1915" s="118">
        <v>0.76401221311261858</v>
      </c>
      <c r="I1915" s="118">
        <v>0.50627019504196413</v>
      </c>
      <c r="J1915" s="118">
        <v>0.54072710022687209</v>
      </c>
      <c r="K1915" s="48">
        <v>0.54693814668866469</v>
      </c>
      <c r="M1915" s="41">
        <v>913</v>
      </c>
      <c r="N1915" s="118" cm="1">
        <f t="array" ref="N1915:W1915">(TRANSPOSE(MMULT(幕後結果!$AB$37:$AK$46, TRANSPOSE(N914:W914))))</f>
        <v>-1.1169467822379313</v>
      </c>
      <c r="O1915" s="118">
        <v>-0.32457148092332366</v>
      </c>
      <c r="P1915" s="118">
        <v>0.19422991349405166</v>
      </c>
      <c r="Q1915" s="118">
        <v>1.0533492700207345</v>
      </c>
      <c r="R1915" s="118">
        <v>0.89472865020691095</v>
      </c>
      <c r="S1915" s="118">
        <v>1.2722263504106885</v>
      </c>
      <c r="T1915" s="118">
        <v>1.2873669089586859</v>
      </c>
      <c r="U1915" s="118">
        <v>-0.17918680468627768</v>
      </c>
      <c r="V1915" s="118">
        <v>6.045918966364916E-2</v>
      </c>
      <c r="W1915" s="40">
        <v>0.73824573185904385</v>
      </c>
    </row>
    <row r="1916" spans="1:23" ht="19">
      <c r="A1916" s="85">
        <v>914</v>
      </c>
      <c r="B1916" s="118">
        <v>0.56520663414620209</v>
      </c>
      <c r="C1916" s="118">
        <v>0.37302420768834321</v>
      </c>
      <c r="D1916" s="118">
        <v>0.72037937579867517</v>
      </c>
      <c r="E1916" s="118">
        <v>0.93557657546329254</v>
      </c>
      <c r="F1916" s="118">
        <v>4.4298394382545458E-2</v>
      </c>
      <c r="G1916" s="118">
        <v>0.27357337888498368</v>
      </c>
      <c r="H1916" s="118">
        <v>0.52511531914180942</v>
      </c>
      <c r="I1916" s="118">
        <v>0.63001417040314789</v>
      </c>
      <c r="J1916" s="118">
        <v>0.3215911811453378</v>
      </c>
      <c r="K1916" s="48">
        <v>0.22898568351419146</v>
      </c>
      <c r="M1916" s="41">
        <v>914</v>
      </c>
      <c r="N1916" s="118" cm="1">
        <f t="array" ref="N1916:W1916">(TRANSPOSE(MMULT(幕後結果!$AB$37:$AK$46, TRANSPOSE(N915:W915))))</f>
        <v>-0.70020992512231528</v>
      </c>
      <c r="O1916" s="118">
        <v>-1.4269542330585334</v>
      </c>
      <c r="P1916" s="118">
        <v>-0.38822227356642941</v>
      </c>
      <c r="Q1916" s="118">
        <v>-0.44215714621784252</v>
      </c>
      <c r="R1916" s="118">
        <v>-0.17769726723571708</v>
      </c>
      <c r="S1916" s="118">
        <v>-1.6515198751104805</v>
      </c>
      <c r="T1916" s="118">
        <v>0.41505421422078359</v>
      </c>
      <c r="U1916" s="118">
        <v>-0.16888729408695502</v>
      </c>
      <c r="V1916" s="118">
        <v>-1.102423685740094</v>
      </c>
      <c r="W1916" s="40">
        <v>-1.7876860696408003</v>
      </c>
    </row>
    <row r="1917" spans="1:23" ht="19">
      <c r="A1917" s="85">
        <v>915</v>
      </c>
      <c r="B1917" s="118">
        <v>0.17677983064275038</v>
      </c>
      <c r="C1917" s="118">
        <v>0.4623226763757875</v>
      </c>
      <c r="D1917" s="118">
        <v>0.61288606765842846</v>
      </c>
      <c r="E1917" s="118">
        <v>0.35705637043954508</v>
      </c>
      <c r="F1917" s="118">
        <v>8.4317968825128098E-2</v>
      </c>
      <c r="G1917" s="118">
        <v>0.65826459329020492</v>
      </c>
      <c r="H1917" s="118">
        <v>0.85020919102828652</v>
      </c>
      <c r="I1917" s="118">
        <v>0.99343745351354484</v>
      </c>
      <c r="J1917" s="118">
        <v>0.99900094177028986</v>
      </c>
      <c r="K1917" s="48">
        <v>0.12438649907704291</v>
      </c>
      <c r="M1917" s="41">
        <v>915</v>
      </c>
      <c r="N1917" s="118" cm="1">
        <f t="array" ref="N1917:W1917">(TRANSPOSE(MMULT(幕後結果!$AB$37:$AK$46, TRANSPOSE(N916:W916))))</f>
        <v>0.60827791092465533</v>
      </c>
      <c r="O1917" s="118">
        <v>-1.1067822958522342</v>
      </c>
      <c r="P1917" s="118">
        <v>1.1506271884246291</v>
      </c>
      <c r="Q1917" s="118">
        <v>0.24123278395554112</v>
      </c>
      <c r="R1917" s="118">
        <v>-0.40582520046444864</v>
      </c>
      <c r="S1917" s="118">
        <v>-0.24527811941034192</v>
      </c>
      <c r="T1917" s="118">
        <v>2.0454872646496511</v>
      </c>
      <c r="U1917" s="118">
        <v>0.73434911417327053</v>
      </c>
      <c r="V1917" s="118">
        <v>0.52498958316815214</v>
      </c>
      <c r="W1917" s="40">
        <v>0.94750638550870026</v>
      </c>
    </row>
    <row r="1918" spans="1:23" ht="19">
      <c r="A1918" s="85">
        <v>916</v>
      </c>
      <c r="B1918" s="118">
        <v>2.937841130448926E-2</v>
      </c>
      <c r="C1918" s="118">
        <v>0.36681307971024402</v>
      </c>
      <c r="D1918" s="118">
        <v>0.73540878490298667</v>
      </c>
      <c r="E1918" s="118">
        <v>0.51383599201886287</v>
      </c>
      <c r="F1918" s="118">
        <v>5.9138077528370081E-2</v>
      </c>
      <c r="G1918" s="118">
        <v>0.71528578048677582</v>
      </c>
      <c r="H1918" s="118">
        <v>0.78879931719940166</v>
      </c>
      <c r="I1918" s="118">
        <v>0.56308107935317753</v>
      </c>
      <c r="J1918" s="118">
        <v>0.14357470476879586</v>
      </c>
      <c r="K1918" s="48">
        <v>0.50306568891262016</v>
      </c>
      <c r="M1918" s="41">
        <v>916</v>
      </c>
      <c r="N1918" s="118" cm="1">
        <f t="array" ref="N1918:W1918">(TRANSPOSE(MMULT(幕後結果!$AB$37:$AK$46, TRANSPOSE(N917:W917))))</f>
        <v>1.5968448715142349</v>
      </c>
      <c r="O1918" s="118">
        <v>-0.7289863313911229</v>
      </c>
      <c r="P1918" s="118">
        <v>-0.45882442217295005</v>
      </c>
      <c r="Q1918" s="118">
        <v>0.54640630583987537</v>
      </c>
      <c r="R1918" s="118">
        <v>-0.36494684697504165</v>
      </c>
      <c r="S1918" s="118">
        <v>0.75957800119242025</v>
      </c>
      <c r="T1918" s="118">
        <v>0.63614209541941635</v>
      </c>
      <c r="U1918" s="118">
        <v>-0.44439424164955166</v>
      </c>
      <c r="V1918" s="118">
        <v>-0.10194557971156105</v>
      </c>
      <c r="W1918" s="40">
        <v>1.2183000991978656</v>
      </c>
    </row>
    <row r="1919" spans="1:23" ht="19">
      <c r="A1919" s="85">
        <v>917</v>
      </c>
      <c r="B1919" s="118">
        <v>0.64686016119138623</v>
      </c>
      <c r="C1919" s="118">
        <v>0.87299442724713727</v>
      </c>
      <c r="D1919" s="118">
        <v>0.38619361309673206</v>
      </c>
      <c r="E1919" s="118">
        <v>0.99254591266172421</v>
      </c>
      <c r="F1919" s="118">
        <v>0.60933224688079934</v>
      </c>
      <c r="G1919" s="118">
        <v>6.2803981424288002E-2</v>
      </c>
      <c r="H1919" s="118">
        <v>0.16229596776021893</v>
      </c>
      <c r="I1919" s="118">
        <v>0.7058268472801279</v>
      </c>
      <c r="J1919" s="118">
        <v>0.62733478027467715</v>
      </c>
      <c r="K1919" s="48">
        <v>0.5433971421861199</v>
      </c>
      <c r="M1919" s="41">
        <v>917</v>
      </c>
      <c r="N1919" s="118" cm="1">
        <f t="array" ref="N1919:W1919">(TRANSPOSE(MMULT(幕後結果!$AB$37:$AK$46, TRANSPOSE(N918:W918))))</f>
        <v>0.13916685742099499</v>
      </c>
      <c r="O1919" s="118">
        <v>0.17722457929443311</v>
      </c>
      <c r="P1919" s="118">
        <v>-1.1174646983668945</v>
      </c>
      <c r="Q1919" s="118">
        <v>-0.49405473409146861</v>
      </c>
      <c r="R1919" s="118">
        <v>-1.0457593546738737</v>
      </c>
      <c r="S1919" s="118">
        <v>-0.6984364068863802</v>
      </c>
      <c r="T1919" s="118">
        <v>-0.23270700986597381</v>
      </c>
      <c r="U1919" s="118">
        <v>-1.0451081248919796</v>
      </c>
      <c r="V1919" s="118">
        <v>1.0176852628352924</v>
      </c>
      <c r="W1919" s="40">
        <v>4.5646487957282655E-2</v>
      </c>
    </row>
    <row r="1920" spans="1:23" ht="19">
      <c r="A1920" s="85">
        <v>918</v>
      </c>
      <c r="B1920" s="118">
        <v>0.50238682888182695</v>
      </c>
      <c r="C1920" s="118">
        <v>0.83960076198436706</v>
      </c>
      <c r="D1920" s="118">
        <v>0.72120499865542342</v>
      </c>
      <c r="E1920" s="118">
        <v>0.78352757811778573</v>
      </c>
      <c r="F1920" s="118">
        <v>0.24189272529783401</v>
      </c>
      <c r="G1920" s="118">
        <v>0.25039232662726008</v>
      </c>
      <c r="H1920" s="118">
        <v>0.23139418495561648</v>
      </c>
      <c r="I1920" s="118">
        <v>0.76969933182073791</v>
      </c>
      <c r="J1920" s="118">
        <v>0.5145924161122668</v>
      </c>
      <c r="K1920" s="48">
        <v>8.1150088596175118E-2</v>
      </c>
      <c r="M1920" s="41">
        <v>918</v>
      </c>
      <c r="N1920" s="118" cm="1">
        <f t="array" ref="N1920:W1920">(TRANSPOSE(MMULT(幕後結果!$AB$37:$AK$46, TRANSPOSE(N919:W919))))</f>
        <v>-0.32409806966858029</v>
      </c>
      <c r="O1920" s="118">
        <v>0.49041565753202976</v>
      </c>
      <c r="P1920" s="118">
        <v>0.32593092174756333</v>
      </c>
      <c r="Q1920" s="118">
        <v>-0.33663250307662385</v>
      </c>
      <c r="R1920" s="118">
        <v>1.3981906142027429</v>
      </c>
      <c r="S1920" s="118">
        <v>3.0339729334048673E-2</v>
      </c>
      <c r="T1920" s="118">
        <v>-0.59554914618721488</v>
      </c>
      <c r="U1920" s="118">
        <v>-7.5556106564306266E-2</v>
      </c>
      <c r="V1920" s="118">
        <v>0.12333391787636404</v>
      </c>
      <c r="W1920" s="40">
        <v>-0.31415879013443793</v>
      </c>
    </row>
    <row r="1921" spans="1:23" ht="19">
      <c r="A1921" s="85">
        <v>919</v>
      </c>
      <c r="B1921" s="118">
        <v>0.80093665169825301</v>
      </c>
      <c r="C1921" s="118">
        <v>6.4208612489215389E-2</v>
      </c>
      <c r="D1921" s="118">
        <v>0.29981249892998552</v>
      </c>
      <c r="E1921" s="118">
        <v>0.10983049868731243</v>
      </c>
      <c r="F1921" s="118">
        <v>0.65529600440652502</v>
      </c>
      <c r="G1921" s="118">
        <v>0.33097374280376335</v>
      </c>
      <c r="H1921" s="118">
        <v>0.67759965669737454</v>
      </c>
      <c r="I1921" s="118">
        <v>0.47675357422802445</v>
      </c>
      <c r="J1921" s="118">
        <v>0.44881287201115416</v>
      </c>
      <c r="K1921" s="48">
        <v>0.6766583504153747</v>
      </c>
      <c r="M1921" s="41">
        <v>919</v>
      </c>
      <c r="N1921" s="118" cm="1">
        <f t="array" ref="N1921:W1921">(TRANSPOSE(MMULT(幕後結果!$AB$37:$AK$46, TRANSPOSE(N920:W920))))</f>
        <v>1.3792845649252636</v>
      </c>
      <c r="O1921" s="118">
        <v>-1.0352303752308314</v>
      </c>
      <c r="P1921" s="118">
        <v>6.3318345089322381E-2</v>
      </c>
      <c r="Q1921" s="118">
        <v>1.2792149539756354</v>
      </c>
      <c r="R1921" s="118">
        <v>0.33085797172168696</v>
      </c>
      <c r="S1921" s="118">
        <v>1.1345608930756643</v>
      </c>
      <c r="T1921" s="118">
        <v>-0.57845080266411741</v>
      </c>
      <c r="U1921" s="118">
        <v>6.3808109063898E-2</v>
      </c>
      <c r="V1921" s="118">
        <v>-0.164563487751128</v>
      </c>
      <c r="W1921" s="40">
        <v>0.63510251078083957</v>
      </c>
    </row>
    <row r="1922" spans="1:23" ht="19">
      <c r="A1922" s="85">
        <v>920</v>
      </c>
      <c r="B1922" s="118">
        <v>0.98889768952278079</v>
      </c>
      <c r="C1922" s="118">
        <v>0.74807173963222073</v>
      </c>
      <c r="D1922" s="118">
        <v>0.99374847407804001</v>
      </c>
      <c r="E1922" s="118">
        <v>0.89127731737727367</v>
      </c>
      <c r="F1922" s="118">
        <v>0.15219200917685383</v>
      </c>
      <c r="G1922" s="118">
        <v>0.89079856983170247</v>
      </c>
      <c r="H1922" s="118">
        <v>0.53220775622627414</v>
      </c>
      <c r="I1922" s="118">
        <v>0.46230341783591422</v>
      </c>
      <c r="J1922" s="118">
        <v>0.20094366323087853</v>
      </c>
      <c r="K1922" s="48">
        <v>0.70057505034564271</v>
      </c>
      <c r="M1922" s="41">
        <v>920</v>
      </c>
      <c r="N1922" s="118" cm="1">
        <f t="array" ref="N1922:W1922">(TRANSPOSE(MMULT(幕後結果!$AB$37:$AK$46, TRANSPOSE(N921:W921))))</f>
        <v>0.2673738179989123</v>
      </c>
      <c r="O1922" s="118">
        <v>0.18181481339753805</v>
      </c>
      <c r="P1922" s="118">
        <v>2.0994636904855195</v>
      </c>
      <c r="Q1922" s="118">
        <v>0.16816623496891903</v>
      </c>
      <c r="R1922" s="118">
        <v>-0.46194350753003066</v>
      </c>
      <c r="S1922" s="118">
        <v>1.0748540377073013</v>
      </c>
      <c r="T1922" s="118">
        <v>0.9444140456681368</v>
      </c>
      <c r="U1922" s="118">
        <v>1.0389555829382939</v>
      </c>
      <c r="V1922" s="118">
        <v>3.2609146778869058E-2</v>
      </c>
      <c r="W1922" s="40">
        <v>0.49389529785619135</v>
      </c>
    </row>
    <row r="1923" spans="1:23" ht="19">
      <c r="A1923" s="85">
        <v>921</v>
      </c>
      <c r="B1923" s="118">
        <v>0.78550032458532471</v>
      </c>
      <c r="C1923" s="118">
        <v>0.83910278819293338</v>
      </c>
      <c r="D1923" s="118">
        <v>0.30842929915500217</v>
      </c>
      <c r="E1923" s="118">
        <v>0.92997912170660291</v>
      </c>
      <c r="F1923" s="118">
        <v>0.36190487243040259</v>
      </c>
      <c r="G1923" s="118">
        <v>0.58708264247095032</v>
      </c>
      <c r="H1923" s="118">
        <v>0.77685461193720684</v>
      </c>
      <c r="I1923" s="118">
        <v>1.9800620119134305E-2</v>
      </c>
      <c r="J1923" s="118">
        <v>0.59439001101718558</v>
      </c>
      <c r="K1923" s="48">
        <v>0.10167121202038532</v>
      </c>
      <c r="M1923" s="41">
        <v>921</v>
      </c>
      <c r="N1923" s="118" cm="1">
        <f t="array" ref="N1923:W1923">(TRANSPOSE(MMULT(幕後結果!$AB$37:$AK$46, TRANSPOSE(N922:W922))))</f>
        <v>-0.74470110936530065</v>
      </c>
      <c r="O1923" s="118">
        <v>0.47724464092756386</v>
      </c>
      <c r="P1923" s="118">
        <v>-2.4447329640906146</v>
      </c>
      <c r="Q1923" s="118">
        <v>-0.55669032091663062</v>
      </c>
      <c r="R1923" s="118">
        <v>-2.1497522304145007</v>
      </c>
      <c r="S1923" s="118">
        <v>-0.19102553072586087</v>
      </c>
      <c r="T1923" s="118">
        <v>-3.0360602173631368</v>
      </c>
      <c r="U1923" s="118">
        <v>-0.4836282528473812</v>
      </c>
      <c r="V1923" s="118">
        <v>-0.27809992215674373</v>
      </c>
      <c r="W1923" s="40">
        <v>-0.92536238819063377</v>
      </c>
    </row>
    <row r="1924" spans="1:23" ht="19">
      <c r="A1924" s="85">
        <v>922</v>
      </c>
      <c r="B1924" s="118">
        <v>0.90853773961620421</v>
      </c>
      <c r="C1924" s="118">
        <v>0.60115498558886671</v>
      </c>
      <c r="D1924" s="118">
        <v>0.72806463537495358</v>
      </c>
      <c r="E1924" s="118">
        <v>0.56265200053733211</v>
      </c>
      <c r="F1924" s="118">
        <v>0.67510316534812542</v>
      </c>
      <c r="G1924" s="118">
        <v>0.59906064563870376</v>
      </c>
      <c r="H1924" s="118">
        <v>0.24388976828868514</v>
      </c>
      <c r="I1924" s="118">
        <v>5.7600412459116956E-2</v>
      </c>
      <c r="J1924" s="118">
        <v>0.86514898252138384</v>
      </c>
      <c r="K1924" s="48">
        <v>0.24511518931905996</v>
      </c>
      <c r="M1924" s="41">
        <v>922</v>
      </c>
      <c r="N1924" s="118" cm="1">
        <f t="array" ref="N1924:W1924">(TRANSPOSE(MMULT(幕後結果!$AB$37:$AK$46, TRANSPOSE(N923:W923))))</f>
        <v>-1.3650056955050671</v>
      </c>
      <c r="O1924" s="118">
        <v>-0.77124380117207703</v>
      </c>
      <c r="P1924" s="118">
        <v>-1.0742287310278136</v>
      </c>
      <c r="Q1924" s="118">
        <v>1.2050640615523245E-2</v>
      </c>
      <c r="R1924" s="118">
        <v>0.20114801252153922</v>
      </c>
      <c r="S1924" s="118">
        <v>-0.22964313952392812</v>
      </c>
      <c r="T1924" s="118">
        <v>-0.79271339813868069</v>
      </c>
      <c r="U1924" s="118">
        <v>0.10720430185186863</v>
      </c>
      <c r="V1924" s="118">
        <v>-0.80250613792576375</v>
      </c>
      <c r="W1924" s="40">
        <v>-1.1364396979036169</v>
      </c>
    </row>
    <row r="1925" spans="1:23" ht="19">
      <c r="A1925" s="85">
        <v>923</v>
      </c>
      <c r="B1925" s="118">
        <v>0.7575282435120998</v>
      </c>
      <c r="C1925" s="118">
        <v>0.29930223884078644</v>
      </c>
      <c r="D1925" s="118">
        <v>0.55794259358991982</v>
      </c>
      <c r="E1925" s="118">
        <v>0.26022407643711154</v>
      </c>
      <c r="F1925" s="118">
        <v>0.38954589801684048</v>
      </c>
      <c r="G1925" s="118">
        <v>0.52724338683654826</v>
      </c>
      <c r="H1925" s="118">
        <v>0.8071989220289526</v>
      </c>
      <c r="I1925" s="118">
        <v>0.42231612425385689</v>
      </c>
      <c r="J1925" s="118">
        <v>0.46133772078933344</v>
      </c>
      <c r="K1925" s="48">
        <v>0.9581299984224767</v>
      </c>
      <c r="M1925" s="41">
        <v>923</v>
      </c>
      <c r="N1925" s="118" cm="1">
        <f t="array" ref="N1925:W1925">(TRANSPOSE(MMULT(幕後結果!$AB$37:$AK$46, TRANSPOSE(N924:W924))))</f>
        <v>1.1579783290811803</v>
      </c>
      <c r="O1925" s="118">
        <v>0.40575967825005077</v>
      </c>
      <c r="P1925" s="118">
        <v>-0.15509525630261656</v>
      </c>
      <c r="Q1925" s="118">
        <v>-1.5295846083267211</v>
      </c>
      <c r="R1925" s="118">
        <v>0.61927255333526543</v>
      </c>
      <c r="S1925" s="118">
        <v>-0.84301414848408585</v>
      </c>
      <c r="T1925" s="118">
        <v>2.3908019744921778</v>
      </c>
      <c r="U1925" s="118">
        <v>-1.712583639780807E-2</v>
      </c>
      <c r="V1925" s="118">
        <v>2.0818063350896572</v>
      </c>
      <c r="W1925" s="40">
        <v>0.97614776699948813</v>
      </c>
    </row>
    <row r="1926" spans="1:23" ht="19">
      <c r="A1926" s="85">
        <v>924</v>
      </c>
      <c r="B1926" s="118">
        <v>0.74932938342061051</v>
      </c>
      <c r="C1926" s="118">
        <v>0.35012845537429982</v>
      </c>
      <c r="D1926" s="118">
        <v>0.4359326445353926</v>
      </c>
      <c r="E1926" s="118">
        <v>0.79798120441136255</v>
      </c>
      <c r="F1926" s="118">
        <v>3.0476954207398599E-2</v>
      </c>
      <c r="G1926" s="118">
        <v>0.62192789878485732</v>
      </c>
      <c r="H1926" s="118">
        <v>0.9218028826831588</v>
      </c>
      <c r="I1926" s="118">
        <v>0.40987010963938175</v>
      </c>
      <c r="J1926" s="118">
        <v>0.71492110343616599</v>
      </c>
      <c r="K1926" s="48">
        <v>0.53967358363224682</v>
      </c>
      <c r="M1926" s="41">
        <v>924</v>
      </c>
      <c r="N1926" s="118" cm="1">
        <f t="array" ref="N1926:W1926">(TRANSPOSE(MMULT(幕後結果!$AB$37:$AK$46, TRANSPOSE(N925:W925))))</f>
        <v>0.22198639361329014</v>
      </c>
      <c r="O1926" s="118">
        <v>-0.50405919330666693</v>
      </c>
      <c r="P1926" s="118">
        <v>0.73663038979489437</v>
      </c>
      <c r="Q1926" s="118">
        <v>0.27992215352209715</v>
      </c>
      <c r="R1926" s="118">
        <v>0.80356311776037215</v>
      </c>
      <c r="S1926" s="118">
        <v>0.40086998021379949</v>
      </c>
      <c r="T1926" s="118">
        <v>-0.53099172496448355</v>
      </c>
      <c r="U1926" s="118">
        <v>0.69517808994692221</v>
      </c>
      <c r="V1926" s="118">
        <v>0.26179822850747936</v>
      </c>
      <c r="W1926" s="40">
        <v>1.3498837375499553</v>
      </c>
    </row>
    <row r="1927" spans="1:23" ht="19">
      <c r="A1927" s="85">
        <v>925</v>
      </c>
      <c r="B1927" s="118">
        <v>0.75375252612168531</v>
      </c>
      <c r="C1927" s="118">
        <v>0.88382290058122659</v>
      </c>
      <c r="D1927" s="118">
        <v>0.90651616837679727</v>
      </c>
      <c r="E1927" s="118">
        <v>0.54481227044118041</v>
      </c>
      <c r="F1927" s="118">
        <v>0.2487298539129934</v>
      </c>
      <c r="G1927" s="118">
        <v>0.31742564094462944</v>
      </c>
      <c r="H1927" s="118">
        <v>0.38867010986116735</v>
      </c>
      <c r="I1927" s="118">
        <v>0.21256067634542264</v>
      </c>
      <c r="J1927" s="118">
        <v>0.92268881262105418</v>
      </c>
      <c r="K1927" s="48">
        <v>0.21623225823023207</v>
      </c>
      <c r="M1927" s="41">
        <v>925</v>
      </c>
      <c r="N1927" s="118" cm="1">
        <f t="array" ref="N1927:W1927">(TRANSPOSE(MMULT(幕後結果!$AB$37:$AK$46, TRANSPOSE(N926:W926))))</f>
        <v>0.68170707069881398</v>
      </c>
      <c r="O1927" s="118">
        <v>0.4406685335672953</v>
      </c>
      <c r="P1927" s="118">
        <v>1.2533455507495206</v>
      </c>
      <c r="Q1927" s="118">
        <v>1.1809376784269643</v>
      </c>
      <c r="R1927" s="118">
        <v>0.37134417317625279</v>
      </c>
      <c r="S1927" s="118">
        <v>0.15078601383655765</v>
      </c>
      <c r="T1927" s="118">
        <v>0.54247790872676482</v>
      </c>
      <c r="U1927" s="118">
        <v>0.38686776493682329</v>
      </c>
      <c r="V1927" s="118">
        <v>0.34215738007366697</v>
      </c>
      <c r="W1927" s="40">
        <v>0.51493139690547596</v>
      </c>
    </row>
    <row r="1928" spans="1:23" ht="19">
      <c r="A1928" s="85">
        <v>926</v>
      </c>
      <c r="B1928" s="118">
        <v>0.7005097548926571</v>
      </c>
      <c r="C1928" s="118">
        <v>0.52295056814182117</v>
      </c>
      <c r="D1928" s="118">
        <v>0.38284913525720432</v>
      </c>
      <c r="E1928" s="118">
        <v>0.45209263495073437</v>
      </c>
      <c r="F1928" s="118">
        <v>0.33398681142859532</v>
      </c>
      <c r="G1928" s="118">
        <v>0.3217432609089792</v>
      </c>
      <c r="H1928" s="118">
        <v>0.53816182299182236</v>
      </c>
      <c r="I1928" s="118">
        <v>0.46482140131934258</v>
      </c>
      <c r="J1928" s="118">
        <v>0.66133567452695807</v>
      </c>
      <c r="K1928" s="48">
        <v>0.55458440005712162</v>
      </c>
      <c r="M1928" s="41">
        <v>926</v>
      </c>
      <c r="N1928" s="118" cm="1">
        <f t="array" ref="N1928:W1928">(TRANSPOSE(MMULT(幕後結果!$AB$37:$AK$46, TRANSPOSE(N927:W927))))</f>
        <v>-0.37705307121442522</v>
      </c>
      <c r="O1928" s="118">
        <v>9.1911040857890869E-2</v>
      </c>
      <c r="P1928" s="118">
        <v>1.1451063634537961</v>
      </c>
      <c r="Q1928" s="118">
        <v>-0.28770021143710162</v>
      </c>
      <c r="R1928" s="118">
        <v>-0.84945201564553496</v>
      </c>
      <c r="S1928" s="118">
        <v>-0.2991355975193129</v>
      </c>
      <c r="T1928" s="118">
        <v>-2.1678197413308986</v>
      </c>
      <c r="U1928" s="118">
        <v>0.45678375418745421</v>
      </c>
      <c r="V1928" s="118">
        <v>-0.93566560332268456</v>
      </c>
      <c r="W1928" s="40">
        <v>-1.8088041918362754</v>
      </c>
    </row>
    <row r="1929" spans="1:23" ht="19">
      <c r="A1929" s="85">
        <v>927</v>
      </c>
      <c r="B1929" s="118">
        <v>0.94776929890100314</v>
      </c>
      <c r="C1929" s="118">
        <v>0.22283957345448724</v>
      </c>
      <c r="D1929" s="118">
        <v>0.81881857961787397</v>
      </c>
      <c r="E1929" s="118">
        <v>0.58558278903621686</v>
      </c>
      <c r="F1929" s="118">
        <v>0.75087572464119789</v>
      </c>
      <c r="G1929" s="118">
        <v>0.3963009479336177</v>
      </c>
      <c r="H1929" s="118">
        <v>0.77165334842164834</v>
      </c>
      <c r="I1929" s="118">
        <v>0.36166870155293829</v>
      </c>
      <c r="J1929" s="118">
        <v>0.61174359479496676</v>
      </c>
      <c r="K1929" s="48">
        <v>0.22022384420340879</v>
      </c>
      <c r="M1929" s="41">
        <v>927</v>
      </c>
      <c r="N1929" s="118" cm="1">
        <f t="array" ref="N1929:W1929">(TRANSPOSE(MMULT(幕後結果!$AB$37:$AK$46, TRANSPOSE(N928:W928))))</f>
        <v>-0.36977780281988215</v>
      </c>
      <c r="O1929" s="118">
        <v>-0.91972653058275189</v>
      </c>
      <c r="P1929" s="118">
        <v>-1.1279008064277196</v>
      </c>
      <c r="Q1929" s="118">
        <v>6.5510695776765271E-2</v>
      </c>
      <c r="R1929" s="118">
        <v>0.43523100404715065</v>
      </c>
      <c r="S1929" s="118">
        <v>-0.25484139436111208</v>
      </c>
      <c r="T1929" s="118">
        <v>-0.30676040413016192</v>
      </c>
      <c r="U1929" s="118">
        <v>-0.23944695968869548</v>
      </c>
      <c r="V1929" s="118">
        <v>-1.0374498009765625</v>
      </c>
      <c r="W1929" s="40">
        <v>8.0197809650093516E-2</v>
      </c>
    </row>
    <row r="1930" spans="1:23" ht="19">
      <c r="A1930" s="85">
        <v>928</v>
      </c>
      <c r="B1930" s="118">
        <v>0.78568587766926501</v>
      </c>
      <c r="C1930" s="118">
        <v>0.52291083505036617</v>
      </c>
      <c r="D1930" s="118">
        <v>0.91660879094533376</v>
      </c>
      <c r="E1930" s="118">
        <v>0.14123021602640362</v>
      </c>
      <c r="F1930" s="118">
        <v>5.1891034523236845E-2</v>
      </c>
      <c r="G1930" s="118">
        <v>0.82627576867951746</v>
      </c>
      <c r="H1930" s="118">
        <v>0.48472274905887902</v>
      </c>
      <c r="I1930" s="118">
        <v>0.92182074556904903</v>
      </c>
      <c r="J1930" s="118">
        <v>0.71439946001624333</v>
      </c>
      <c r="K1930" s="48">
        <v>0.80831696223152827</v>
      </c>
      <c r="M1930" s="41">
        <v>928</v>
      </c>
      <c r="N1930" s="118" cm="1">
        <f t="array" ref="N1930:W1930">(TRANSPOSE(MMULT(幕後結果!$AB$37:$AK$46, TRANSPOSE(N929:W929))))</f>
        <v>0.75460886786649761</v>
      </c>
      <c r="O1930" s="118">
        <v>0.56032323979465748</v>
      </c>
      <c r="P1930" s="118">
        <v>0.60316315520497032</v>
      </c>
      <c r="Q1930" s="118">
        <v>-1.9267332291792685</v>
      </c>
      <c r="R1930" s="118">
        <v>1.0987237808875019</v>
      </c>
      <c r="S1930" s="118">
        <v>-1.044451558462415</v>
      </c>
      <c r="T1930" s="118">
        <v>-0.30806248586990592</v>
      </c>
      <c r="U1930" s="118">
        <v>0.27033176842541845</v>
      </c>
      <c r="V1930" s="118">
        <v>1.7121630066879552</v>
      </c>
      <c r="W1930" s="40">
        <v>1.1302038090190991</v>
      </c>
    </row>
    <row r="1931" spans="1:23" ht="19">
      <c r="A1931" s="85">
        <v>929</v>
      </c>
      <c r="B1931" s="118">
        <v>0.4839525974539729</v>
      </c>
      <c r="C1931" s="118">
        <v>0.97162782327390596</v>
      </c>
      <c r="D1931" s="118">
        <v>0.70794027786046976</v>
      </c>
      <c r="E1931" s="118">
        <v>0.21817348072245513</v>
      </c>
      <c r="F1931" s="118">
        <v>0.98878171142725413</v>
      </c>
      <c r="G1931" s="118">
        <v>0.90325875381216769</v>
      </c>
      <c r="H1931" s="118">
        <v>0.95008635213212234</v>
      </c>
      <c r="I1931" s="118">
        <v>0.78500640734158011</v>
      </c>
      <c r="J1931" s="118">
        <v>0.10723292896094572</v>
      </c>
      <c r="K1931" s="48">
        <v>0.30465635604354091</v>
      </c>
      <c r="M1931" s="41">
        <v>929</v>
      </c>
      <c r="N1931" s="118" cm="1">
        <f t="array" ref="N1931:W1931">(TRANSPOSE(MMULT(幕後結果!$AB$37:$AK$46, TRANSPOSE(N930:W930))))</f>
        <v>-0.40480527949663186</v>
      </c>
      <c r="O1931" s="118">
        <v>0.38295066371031233</v>
      </c>
      <c r="P1931" s="118">
        <v>-1.1620435265988387</v>
      </c>
      <c r="Q1931" s="118">
        <v>0.31404586736486556</v>
      </c>
      <c r="R1931" s="118">
        <v>-0.26902680934262468</v>
      </c>
      <c r="S1931" s="118">
        <v>-0.44094312353807619</v>
      </c>
      <c r="T1931" s="118">
        <v>-0.939335175388611</v>
      </c>
      <c r="U1931" s="118">
        <v>1.2607923357991055</v>
      </c>
      <c r="V1931" s="118">
        <v>-1.3916266585466914</v>
      </c>
      <c r="W1931" s="40">
        <v>0.49095497761769541</v>
      </c>
    </row>
    <row r="1932" spans="1:23" ht="19">
      <c r="A1932" s="85">
        <v>930</v>
      </c>
      <c r="B1932" s="118">
        <v>0.46366231550483206</v>
      </c>
      <c r="C1932" s="118">
        <v>0.9021313352887137</v>
      </c>
      <c r="D1932" s="118">
        <v>0.12351598875454872</v>
      </c>
      <c r="E1932" s="118">
        <v>0.3847349754821916</v>
      </c>
      <c r="F1932" s="118">
        <v>0.95191580340369408</v>
      </c>
      <c r="G1932" s="118">
        <v>0.72667206257041883</v>
      </c>
      <c r="H1932" s="118">
        <v>0.47115674434525112</v>
      </c>
      <c r="I1932" s="118">
        <v>0.73631723179228747</v>
      </c>
      <c r="J1932" s="118">
        <v>0.92999013459953916</v>
      </c>
      <c r="K1932" s="48">
        <v>0.12831478775581795</v>
      </c>
      <c r="M1932" s="41">
        <v>930</v>
      </c>
      <c r="N1932" s="118" cm="1">
        <f t="array" ref="N1932:W1932">(TRANSPOSE(MMULT(幕後結果!$AB$37:$AK$46, TRANSPOSE(N931:W931))))</f>
        <v>-0.28010195760331691</v>
      </c>
      <c r="O1932" s="118">
        <v>-0.37469878656966527</v>
      </c>
      <c r="P1932" s="118">
        <v>0.72221529495317693</v>
      </c>
      <c r="Q1932" s="118">
        <v>-0.12342657251915473</v>
      </c>
      <c r="R1932" s="118">
        <v>-6.7149233992990276E-2</v>
      </c>
      <c r="S1932" s="118">
        <v>0.90793393987951154</v>
      </c>
      <c r="T1932" s="118">
        <v>1.2018535371056851</v>
      </c>
      <c r="U1932" s="118">
        <v>2.1126788054628673</v>
      </c>
      <c r="V1932" s="118">
        <v>0.23209199690601506</v>
      </c>
      <c r="W1932" s="40">
        <v>0.22220631969667196</v>
      </c>
    </row>
    <row r="1933" spans="1:23" ht="19">
      <c r="A1933" s="85">
        <v>931</v>
      </c>
      <c r="B1933" s="118">
        <v>0.23244194318941003</v>
      </c>
      <c r="C1933" s="118">
        <v>0.29812221330785071</v>
      </c>
      <c r="D1933" s="118">
        <v>0.48307394316251928</v>
      </c>
      <c r="E1933" s="118">
        <v>4.182789973170542E-2</v>
      </c>
      <c r="F1933" s="118">
        <v>0.49303912973309982</v>
      </c>
      <c r="G1933" s="118">
        <v>0.70321285851370163</v>
      </c>
      <c r="H1933" s="118">
        <v>0.22877787186362597</v>
      </c>
      <c r="I1933" s="118">
        <v>0.17188736252990289</v>
      </c>
      <c r="J1933" s="118">
        <v>0.95603672357158964</v>
      </c>
      <c r="K1933" s="48">
        <v>0.46864115245973226</v>
      </c>
      <c r="M1933" s="41">
        <v>931</v>
      </c>
      <c r="N1933" s="118" cm="1">
        <f t="array" ref="N1933:W1933">(TRANSPOSE(MMULT(幕後結果!$AB$37:$AK$46, TRANSPOSE(N932:W932))))</f>
        <v>-0.16635721142221818</v>
      </c>
      <c r="O1933" s="118">
        <v>-2.9284255431241899</v>
      </c>
      <c r="P1933" s="118">
        <v>0.4711132405638801</v>
      </c>
      <c r="Q1933" s="118">
        <v>0.2565930409243713</v>
      </c>
      <c r="R1933" s="118">
        <v>0.72740427961435183</v>
      </c>
      <c r="S1933" s="118">
        <v>3.0050443665184223E-2</v>
      </c>
      <c r="T1933" s="118">
        <v>0.69390545097066592</v>
      </c>
      <c r="U1933" s="118">
        <v>0.41029784362202953</v>
      </c>
      <c r="V1933" s="118">
        <v>0.38945841144622706</v>
      </c>
      <c r="W1933" s="40">
        <v>0.43919364933559779</v>
      </c>
    </row>
    <row r="1934" spans="1:23" ht="19">
      <c r="A1934" s="85">
        <v>932</v>
      </c>
      <c r="B1934" s="118">
        <v>0.65298270826718285</v>
      </c>
      <c r="C1934" s="118">
        <v>0.12541700935529421</v>
      </c>
      <c r="D1934" s="118">
        <v>0.93227263049112241</v>
      </c>
      <c r="E1934" s="118">
        <v>0.69242022898037425</v>
      </c>
      <c r="F1934" s="118">
        <v>0.76482027019080512</v>
      </c>
      <c r="G1934" s="118">
        <v>0.28327167188855062</v>
      </c>
      <c r="H1934" s="118">
        <v>7.9033166223423379E-3</v>
      </c>
      <c r="I1934" s="118">
        <v>0.29979030271823914</v>
      </c>
      <c r="J1934" s="118">
        <v>0.9122499453074393</v>
      </c>
      <c r="K1934" s="48">
        <v>0.61489872804940027</v>
      </c>
      <c r="M1934" s="41">
        <v>932</v>
      </c>
      <c r="N1934" s="118" cm="1">
        <f t="array" ref="N1934:W1934">(TRANSPOSE(MMULT(幕後結果!$AB$37:$AK$46, TRANSPOSE(N933:W933))))</f>
        <v>9.3884431872551494E-2</v>
      </c>
      <c r="O1934" s="118">
        <v>9.2955914391932071E-2</v>
      </c>
      <c r="P1934" s="118">
        <v>-1.3779298389979198</v>
      </c>
      <c r="Q1934" s="118">
        <v>-0.39435648199494144</v>
      </c>
      <c r="R1934" s="118">
        <v>-1.4590993205668081</v>
      </c>
      <c r="S1934" s="118">
        <v>-1.316920687031885</v>
      </c>
      <c r="T1934" s="118">
        <v>1.3857186779044324</v>
      </c>
      <c r="U1934" s="118">
        <v>-0.17773316610934362</v>
      </c>
      <c r="V1934" s="118">
        <v>0.5724628578109251</v>
      </c>
      <c r="W1934" s="40">
        <v>-0.7943136778772506</v>
      </c>
    </row>
    <row r="1935" spans="1:23" ht="19">
      <c r="A1935" s="85">
        <v>933</v>
      </c>
      <c r="B1935" s="118">
        <v>0.44000725454165113</v>
      </c>
      <c r="C1935" s="118">
        <v>0.81411651027309384</v>
      </c>
      <c r="D1935" s="118">
        <v>9.0314205197097319E-3</v>
      </c>
      <c r="E1935" s="118">
        <v>0.16549414077588587</v>
      </c>
      <c r="F1935" s="118">
        <v>0.95105237636978401</v>
      </c>
      <c r="G1935" s="118">
        <v>0.1933847604381802</v>
      </c>
      <c r="H1935" s="118">
        <v>0.45333989649577955</v>
      </c>
      <c r="I1935" s="118">
        <v>3.2082520420203542E-2</v>
      </c>
      <c r="J1935" s="118">
        <v>0.15974031216509998</v>
      </c>
      <c r="K1935" s="48">
        <v>0.37560355627662378</v>
      </c>
      <c r="M1935" s="41">
        <v>933</v>
      </c>
      <c r="N1935" s="118" cm="1">
        <f t="array" ref="N1935:W1935">(TRANSPOSE(MMULT(幕後結果!$AB$37:$AK$46, TRANSPOSE(N934:W934))))</f>
        <v>-1.7924100650194557</v>
      </c>
      <c r="O1935" s="118">
        <v>0.66936421937033452</v>
      </c>
      <c r="P1935" s="118">
        <v>-6.7698513329838506E-2</v>
      </c>
      <c r="Q1935" s="118">
        <v>0.65994433091289506</v>
      </c>
      <c r="R1935" s="118">
        <v>0.13024108893437347</v>
      </c>
      <c r="S1935" s="118">
        <v>-0.10277131425886279</v>
      </c>
      <c r="T1935" s="118">
        <v>-0.66584618959702957</v>
      </c>
      <c r="U1935" s="118">
        <v>-0.44951223042202149</v>
      </c>
      <c r="V1935" s="118">
        <v>0.71355864717384365</v>
      </c>
      <c r="W1935" s="40">
        <v>-1.1142479866484374</v>
      </c>
    </row>
    <row r="1936" spans="1:23" ht="19">
      <c r="A1936" s="85">
        <v>934</v>
      </c>
      <c r="B1936" s="118">
        <v>0.27192848077560017</v>
      </c>
      <c r="C1936" s="118">
        <v>0.58401897524309199</v>
      </c>
      <c r="D1936" s="118">
        <v>0.27729667542655645</v>
      </c>
      <c r="E1936" s="118">
        <v>0.47462173870823565</v>
      </c>
      <c r="F1936" s="118">
        <v>0.69189233837448039</v>
      </c>
      <c r="G1936" s="118">
        <v>4.2180316980301447E-2</v>
      </c>
      <c r="H1936" s="118">
        <v>0.9174507919507211</v>
      </c>
      <c r="I1936" s="118">
        <v>0.74198967747532052</v>
      </c>
      <c r="J1936" s="118">
        <v>0.3499315661450717</v>
      </c>
      <c r="K1936" s="48">
        <v>0.50063830667296716</v>
      </c>
      <c r="M1936" s="41">
        <v>934</v>
      </c>
      <c r="N1936" s="118" cm="1">
        <f t="array" ref="N1936:W1936">(TRANSPOSE(MMULT(幕後結果!$AB$37:$AK$46, TRANSPOSE(N935:W935))))</f>
        <v>-0.96484630909837166</v>
      </c>
      <c r="O1936" s="118">
        <v>-0.41802120663740089</v>
      </c>
      <c r="P1936" s="118">
        <v>-2.7383479380903162</v>
      </c>
      <c r="Q1936" s="118">
        <v>-2.5649116881254943</v>
      </c>
      <c r="R1936" s="118">
        <v>-0.28926578705823691</v>
      </c>
      <c r="S1936" s="118">
        <v>-2.2048042614535013</v>
      </c>
      <c r="T1936" s="118">
        <v>-2.2587985362816898</v>
      </c>
      <c r="U1936" s="118">
        <v>0.45395407350881395</v>
      </c>
      <c r="V1936" s="118">
        <v>-1.3944070144274168</v>
      </c>
      <c r="W1936" s="40">
        <v>-1.1725753879161149</v>
      </c>
    </row>
    <row r="1937" spans="1:23" ht="19">
      <c r="A1937" s="85">
        <v>935</v>
      </c>
      <c r="B1937" s="118">
        <v>0.35266750426093996</v>
      </c>
      <c r="C1937" s="118">
        <v>0.93825278137490642</v>
      </c>
      <c r="D1937" s="118">
        <v>0.76422126885802077</v>
      </c>
      <c r="E1937" s="118">
        <v>0.44887775364921989</v>
      </c>
      <c r="F1937" s="118">
        <v>0.65255852594128605</v>
      </c>
      <c r="G1937" s="118">
        <v>0.85200038532539613</v>
      </c>
      <c r="H1937" s="118">
        <v>0.17076567918054497</v>
      </c>
      <c r="I1937" s="118">
        <v>0.91041542966010036</v>
      </c>
      <c r="J1937" s="118">
        <v>0.46612511595861617</v>
      </c>
      <c r="K1937" s="48">
        <v>0.9123360497887314</v>
      </c>
      <c r="M1937" s="41">
        <v>935</v>
      </c>
      <c r="N1937" s="118" cm="1">
        <f t="array" ref="N1937:W1937">(TRANSPOSE(MMULT(幕後結果!$AB$37:$AK$46, TRANSPOSE(N936:W936))))</f>
        <v>-0.28138667750302832</v>
      </c>
      <c r="O1937" s="118">
        <v>1.3309858881237937</v>
      </c>
      <c r="P1937" s="118">
        <v>0.24128063305263359</v>
      </c>
      <c r="Q1937" s="118">
        <v>1.425555326009782</v>
      </c>
      <c r="R1937" s="118">
        <v>-1.0871376666128596</v>
      </c>
      <c r="S1937" s="118">
        <v>0.56544899651255365</v>
      </c>
      <c r="T1937" s="118">
        <v>1.0236339133120913</v>
      </c>
      <c r="U1937" s="118">
        <v>0.18160996911618671</v>
      </c>
      <c r="V1937" s="118">
        <v>2.0966275811142294</v>
      </c>
      <c r="W1937" s="40">
        <v>-0.52396847865102403</v>
      </c>
    </row>
    <row r="1938" spans="1:23" ht="19">
      <c r="A1938" s="85">
        <v>936</v>
      </c>
      <c r="B1938" s="118">
        <v>0.60010174153801166</v>
      </c>
      <c r="C1938" s="118">
        <v>0.38583456898188584</v>
      </c>
      <c r="D1938" s="118">
        <v>0.25076092298841157</v>
      </c>
      <c r="E1938" s="118">
        <v>0.82347013813290593</v>
      </c>
      <c r="F1938" s="118">
        <v>0.58864759704668956</v>
      </c>
      <c r="G1938" s="118">
        <v>0.3408459549139522</v>
      </c>
      <c r="H1938" s="118">
        <v>0.17279093799401157</v>
      </c>
      <c r="I1938" s="118">
        <v>0.43684333737173997</v>
      </c>
      <c r="J1938" s="118">
        <v>0.7315539838513716</v>
      </c>
      <c r="K1938" s="48">
        <v>0.37827606854077866</v>
      </c>
      <c r="M1938" s="41">
        <v>936</v>
      </c>
      <c r="N1938" s="118" cm="1">
        <f t="array" ref="N1938:W1938">(TRANSPOSE(MMULT(幕後結果!$AB$37:$AK$46, TRANSPOSE(N937:W937))))</f>
        <v>1.0662956412474449</v>
      </c>
      <c r="O1938" s="118">
        <v>-1.2322805294297114</v>
      </c>
      <c r="P1938" s="118">
        <v>0.98236312071045706</v>
      </c>
      <c r="Q1938" s="118">
        <v>0.54373603457608399</v>
      </c>
      <c r="R1938" s="118">
        <v>-1.5429284159079861</v>
      </c>
      <c r="S1938" s="118">
        <v>0.17725250434184853</v>
      </c>
      <c r="T1938" s="118">
        <v>-0.28047416493383232</v>
      </c>
      <c r="U1938" s="118">
        <v>0.77850663960662447</v>
      </c>
      <c r="V1938" s="118">
        <v>0.76210812469860079</v>
      </c>
      <c r="W1938" s="40">
        <v>-0.49363524600636116</v>
      </c>
    </row>
    <row r="1939" spans="1:23" ht="19">
      <c r="A1939" s="85">
        <v>937</v>
      </c>
      <c r="B1939" s="118">
        <v>8.7365799564142144E-2</v>
      </c>
      <c r="C1939" s="118">
        <v>0.4643510880312014</v>
      </c>
      <c r="D1939" s="118">
        <v>0.54540807235345978</v>
      </c>
      <c r="E1939" s="118">
        <v>8.8788515081371644E-2</v>
      </c>
      <c r="F1939" s="118">
        <v>0.65265730808361888</v>
      </c>
      <c r="G1939" s="118">
        <v>0.18694651066752632</v>
      </c>
      <c r="H1939" s="118">
        <v>0.51807457276406721</v>
      </c>
      <c r="I1939" s="118">
        <v>0.77336238513393152</v>
      </c>
      <c r="J1939" s="118">
        <v>0.77924140445374701</v>
      </c>
      <c r="K1939" s="48">
        <v>0.99631892500278374</v>
      </c>
      <c r="M1939" s="41">
        <v>937</v>
      </c>
      <c r="N1939" s="118" cm="1">
        <f t="array" ref="N1939:W1939">(TRANSPOSE(MMULT(幕後結果!$AB$37:$AK$46, TRANSPOSE(N938:W938))))</f>
        <v>-2.6668760421831967</v>
      </c>
      <c r="O1939" s="118">
        <v>-0.4891736697000113</v>
      </c>
      <c r="P1939" s="118">
        <v>-1.044115083813</v>
      </c>
      <c r="Q1939" s="118">
        <v>-1.0863190656411992</v>
      </c>
      <c r="R1939" s="118">
        <v>-1.2974870140504218</v>
      </c>
      <c r="S1939" s="118">
        <v>-1.850631978227526</v>
      </c>
      <c r="T1939" s="118">
        <v>-2.4546556332640814</v>
      </c>
      <c r="U1939" s="118">
        <v>-2.3520239673920473E-2</v>
      </c>
      <c r="V1939" s="118">
        <v>-1.5103408974589281</v>
      </c>
      <c r="W1939" s="40">
        <v>-2.2339574427860818</v>
      </c>
    </row>
    <row r="1940" spans="1:23" ht="19">
      <c r="A1940" s="85">
        <v>938</v>
      </c>
      <c r="B1940" s="118">
        <v>0.64324543945996471</v>
      </c>
      <c r="C1940" s="118">
        <v>0.442944517415363</v>
      </c>
      <c r="D1940" s="118">
        <v>2.8326053461917411E-2</v>
      </c>
      <c r="E1940" s="118">
        <v>0.37486227649313175</v>
      </c>
      <c r="F1940" s="118">
        <v>0.72827947835359774</v>
      </c>
      <c r="G1940" s="118">
        <v>0.84200702180315767</v>
      </c>
      <c r="H1940" s="118">
        <v>0.28505613377493799</v>
      </c>
      <c r="I1940" s="118">
        <v>0.51310926280339531</v>
      </c>
      <c r="J1940" s="118">
        <v>0.56575679011798008</v>
      </c>
      <c r="K1940" s="48">
        <v>0.52855048248069281</v>
      </c>
      <c r="M1940" s="41">
        <v>938</v>
      </c>
      <c r="N1940" s="118" cm="1">
        <f t="array" ref="N1940:W1940">(TRANSPOSE(MMULT(幕後結果!$AB$37:$AK$46, TRANSPOSE(N939:W939))))</f>
        <v>0.92656163912308243</v>
      </c>
      <c r="O1940" s="118">
        <v>-1.1764670064100828</v>
      </c>
      <c r="P1940" s="118">
        <v>-1.6605894998345359</v>
      </c>
      <c r="Q1940" s="118">
        <v>-1.2518591424847174</v>
      </c>
      <c r="R1940" s="118">
        <v>5.2945727461401582E-2</v>
      </c>
      <c r="S1940" s="118">
        <v>-1.3404183678090744</v>
      </c>
      <c r="T1940" s="118">
        <v>-2.0558902742268987</v>
      </c>
      <c r="U1940" s="118">
        <v>0.96368212710951562</v>
      </c>
      <c r="V1940" s="118">
        <v>-1.9061999530072229</v>
      </c>
      <c r="W1940" s="40">
        <v>-0.93382375321229261</v>
      </c>
    </row>
    <row r="1941" spans="1:23" ht="19">
      <c r="A1941" s="85">
        <v>939</v>
      </c>
      <c r="B1941" s="118">
        <v>0.70542348799375953</v>
      </c>
      <c r="C1941" s="118">
        <v>0.39725637205708697</v>
      </c>
      <c r="D1941" s="118">
        <v>0.24177658019589732</v>
      </c>
      <c r="E1941" s="118">
        <v>0.34801193386146712</v>
      </c>
      <c r="F1941" s="118">
        <v>0.96755613122468076</v>
      </c>
      <c r="G1941" s="118">
        <v>0.33588323703119971</v>
      </c>
      <c r="H1941" s="118">
        <v>0.9233985837886094</v>
      </c>
      <c r="I1941" s="118">
        <v>0.93973424291998553</v>
      </c>
      <c r="J1941" s="118">
        <v>0.87718679556371981</v>
      </c>
      <c r="K1941" s="48">
        <v>0.57667760656903311</v>
      </c>
      <c r="M1941" s="41">
        <v>939</v>
      </c>
      <c r="N1941" s="118" cm="1">
        <f t="array" ref="N1941:W1941">(TRANSPOSE(MMULT(幕後結果!$AB$37:$AK$46, TRANSPOSE(N940:W940))))</f>
        <v>-0.33993347368682275</v>
      </c>
      <c r="O1941" s="118">
        <v>-1.2642479785063838</v>
      </c>
      <c r="P1941" s="118">
        <v>0.45866739433140341</v>
      </c>
      <c r="Q1941" s="118">
        <v>1.0656877997000664</v>
      </c>
      <c r="R1941" s="118">
        <v>-0.64291819953437934</v>
      </c>
      <c r="S1941" s="118">
        <v>0.23935980551301703</v>
      </c>
      <c r="T1941" s="118">
        <v>-0.16083607608821787</v>
      </c>
      <c r="U1941" s="118">
        <v>-0.78910928665146074</v>
      </c>
      <c r="V1941" s="118">
        <v>-1.6871105289243453</v>
      </c>
      <c r="W1941" s="40">
        <v>-1.2572025152159121</v>
      </c>
    </row>
    <row r="1942" spans="1:23" ht="19">
      <c r="A1942" s="85">
        <v>940</v>
      </c>
      <c r="B1942" s="118">
        <v>0.5177186586779905</v>
      </c>
      <c r="C1942" s="118">
        <v>0.60466829742896655</v>
      </c>
      <c r="D1942" s="118">
        <v>7.251431215228954E-2</v>
      </c>
      <c r="E1942" s="118">
        <v>0.46710352926865295</v>
      </c>
      <c r="F1942" s="118">
        <v>0.55947150663307976</v>
      </c>
      <c r="G1942" s="118">
        <v>0.9347583176362424</v>
      </c>
      <c r="H1942" s="118">
        <v>0.53480171676178867</v>
      </c>
      <c r="I1942" s="118">
        <v>0.23392437306674729</v>
      </c>
      <c r="J1942" s="118">
        <v>0.57445543856230574</v>
      </c>
      <c r="K1942" s="48">
        <v>0.37455106343970623</v>
      </c>
      <c r="M1942" s="41">
        <v>940</v>
      </c>
      <c r="N1942" s="118" cm="1">
        <f t="array" ref="N1942:W1942">(TRANSPOSE(MMULT(幕後結果!$AB$37:$AK$46, TRANSPOSE(N941:W941))))</f>
        <v>0.24092975541753062</v>
      </c>
      <c r="O1942" s="118">
        <v>-1.5331418558965706</v>
      </c>
      <c r="P1942" s="118">
        <v>-1.4499117402796843E-2</v>
      </c>
      <c r="Q1942" s="118">
        <v>-1.7457229769389451</v>
      </c>
      <c r="R1942" s="118">
        <v>-0.4155798668430617</v>
      </c>
      <c r="S1942" s="118">
        <v>-1.8562015494604287</v>
      </c>
      <c r="T1942" s="118">
        <v>-0.30145793967948664</v>
      </c>
      <c r="U1942" s="118">
        <v>-0.16293431581210202</v>
      </c>
      <c r="V1942" s="118">
        <v>-0.7730270614574638</v>
      </c>
      <c r="W1942" s="40">
        <v>-2.9745278154562405E-2</v>
      </c>
    </row>
    <row r="1943" spans="1:23" ht="19">
      <c r="A1943" s="85">
        <v>941</v>
      </c>
      <c r="B1943" s="118">
        <v>7.0072274884039221E-2</v>
      </c>
      <c r="C1943" s="118">
        <v>0.50227822826041657</v>
      </c>
      <c r="D1943" s="118">
        <v>0.63886107402471826</v>
      </c>
      <c r="E1943" s="118">
        <v>0.38761120350744638</v>
      </c>
      <c r="F1943" s="118">
        <v>0.34704275604488077</v>
      </c>
      <c r="G1943" s="118">
        <v>0.18747881540004729</v>
      </c>
      <c r="H1943" s="118">
        <v>0.18081983130913049</v>
      </c>
      <c r="I1943" s="118">
        <v>0.19741510383738992</v>
      </c>
      <c r="J1943" s="118">
        <v>0.26638375347462162</v>
      </c>
      <c r="K1943" s="48">
        <v>0.47500892851460952</v>
      </c>
      <c r="M1943" s="41">
        <v>941</v>
      </c>
      <c r="N1943" s="118" cm="1">
        <f t="array" ref="N1943:W1943">(TRANSPOSE(MMULT(幕後結果!$AB$37:$AK$46, TRANSPOSE(N942:W942))))</f>
        <v>0.29845114513052412</v>
      </c>
      <c r="O1943" s="118">
        <v>-1.3606432140060711</v>
      </c>
      <c r="P1943" s="118">
        <v>-0.44354764327655738</v>
      </c>
      <c r="Q1943" s="118">
        <v>-0.68074216902071139</v>
      </c>
      <c r="R1943" s="118">
        <v>-2.849851062088165</v>
      </c>
      <c r="S1943" s="118">
        <v>-0.58832747729085177</v>
      </c>
      <c r="T1943" s="118">
        <v>-0.78338405834172775</v>
      </c>
      <c r="U1943" s="118">
        <v>-1.1532934665183412</v>
      </c>
      <c r="V1943" s="118">
        <v>-1.2363237788961641</v>
      </c>
      <c r="W1943" s="40">
        <v>-0.47392303618458964</v>
      </c>
    </row>
    <row r="1944" spans="1:23" ht="19">
      <c r="A1944" s="85">
        <v>942</v>
      </c>
      <c r="B1944" s="118">
        <v>7.1217520808333212E-3</v>
      </c>
      <c r="C1944" s="118">
        <v>0.54375212655436345</v>
      </c>
      <c r="D1944" s="118">
        <v>0.89392656918791813</v>
      </c>
      <c r="E1944" s="118">
        <v>0.22076283803162089</v>
      </c>
      <c r="F1944" s="118">
        <v>0.53151196816502888</v>
      </c>
      <c r="G1944" s="118">
        <v>0.49678254632868479</v>
      </c>
      <c r="H1944" s="118">
        <v>0.48159541623860624</v>
      </c>
      <c r="I1944" s="118">
        <v>0.36597649644925756</v>
      </c>
      <c r="J1944" s="118">
        <v>7.2341775596677316E-2</v>
      </c>
      <c r="K1944" s="48">
        <v>0.79371196977339009</v>
      </c>
      <c r="M1944" s="41">
        <v>942</v>
      </c>
      <c r="N1944" s="118" cm="1">
        <f t="array" ref="N1944:W1944">(TRANSPOSE(MMULT(幕後結果!$AB$37:$AK$46, TRANSPOSE(N943:W943))))</f>
        <v>0.44824972071683444</v>
      </c>
      <c r="O1944" s="118">
        <v>1.7412224288587543</v>
      </c>
      <c r="P1944" s="118">
        <v>-0.21256562504254733</v>
      </c>
      <c r="Q1944" s="118">
        <v>0.19889303175860593</v>
      </c>
      <c r="R1944" s="118">
        <v>-0.39332771926483157</v>
      </c>
      <c r="S1944" s="118">
        <v>1.2098203809343073</v>
      </c>
      <c r="T1944" s="118">
        <v>-1.9657415364768935</v>
      </c>
      <c r="U1944" s="118">
        <v>2.4973353035922328</v>
      </c>
      <c r="V1944" s="118">
        <v>1.5071997449676373</v>
      </c>
      <c r="W1944" s="40">
        <v>0.81326932535315288</v>
      </c>
    </row>
    <row r="1945" spans="1:23" ht="19">
      <c r="A1945" s="85">
        <v>943</v>
      </c>
      <c r="B1945" s="118">
        <v>6.4694900801889776E-2</v>
      </c>
      <c r="C1945" s="118">
        <v>0.8849499950046289</v>
      </c>
      <c r="D1945" s="118">
        <v>0.30204738863471503</v>
      </c>
      <c r="E1945" s="118">
        <v>0.29613888704870894</v>
      </c>
      <c r="F1945" s="118">
        <v>0.22296937646968407</v>
      </c>
      <c r="G1945" s="118">
        <v>0.36660663646263192</v>
      </c>
      <c r="H1945" s="118">
        <v>0.78925300612307403</v>
      </c>
      <c r="I1945" s="118">
        <v>0.58440799963150436</v>
      </c>
      <c r="J1945" s="118">
        <v>0.63535832447980134</v>
      </c>
      <c r="K1945" s="48">
        <v>3.2413303938582327E-2</v>
      </c>
      <c r="M1945" s="41">
        <v>943</v>
      </c>
      <c r="N1945" s="118" cm="1">
        <f t="array" ref="N1945:W1945">(TRANSPOSE(MMULT(幕後結果!$AB$37:$AK$46, TRANSPOSE(N944:W944))))</f>
        <v>-1.3256894588678174</v>
      </c>
      <c r="O1945" s="118">
        <v>-0.15318304935862817</v>
      </c>
      <c r="P1945" s="118">
        <v>2.2852748842397297E-2</v>
      </c>
      <c r="Q1945" s="118">
        <v>9.9682258996639822E-2</v>
      </c>
      <c r="R1945" s="118">
        <v>1.7521087507950375</v>
      </c>
      <c r="S1945" s="118">
        <v>1.1293602829440745</v>
      </c>
      <c r="T1945" s="118">
        <v>-0.57502658064020418</v>
      </c>
      <c r="U1945" s="118">
        <v>-0.49442638704146979</v>
      </c>
      <c r="V1945" s="118">
        <v>0.28775150896087537</v>
      </c>
      <c r="W1945" s="40">
        <v>0.90139689459665284</v>
      </c>
    </row>
    <row r="1946" spans="1:23" ht="19">
      <c r="A1946" s="85">
        <v>944</v>
      </c>
      <c r="B1946" s="118">
        <v>5.9467364088427122E-2</v>
      </c>
      <c r="C1946" s="118">
        <v>1.9726325820045743E-2</v>
      </c>
      <c r="D1946" s="118">
        <v>0.82381676253781744</v>
      </c>
      <c r="E1946" s="118">
        <v>0.57143806929151375</v>
      </c>
      <c r="F1946" s="118">
        <v>0.27487251816740077</v>
      </c>
      <c r="G1946" s="118">
        <v>0.86190325205915252</v>
      </c>
      <c r="H1946" s="118">
        <v>0.31718744863129866</v>
      </c>
      <c r="I1946" s="118">
        <v>0.18397331778766413</v>
      </c>
      <c r="J1946" s="118">
        <v>0.55842249818640455</v>
      </c>
      <c r="K1946" s="48">
        <v>0.29231278718567277</v>
      </c>
      <c r="M1946" s="41">
        <v>944</v>
      </c>
      <c r="N1946" s="118" cm="1">
        <f t="array" ref="N1946:W1946">(TRANSPOSE(MMULT(幕後結果!$AB$37:$AK$46, TRANSPOSE(N945:W945))))</f>
        <v>-0.40107959842878177</v>
      </c>
      <c r="O1946" s="118">
        <v>0.44786869133707563</v>
      </c>
      <c r="P1946" s="118">
        <v>0.49472886228919788</v>
      </c>
      <c r="Q1946" s="118">
        <v>1.3581012778165031</v>
      </c>
      <c r="R1946" s="118">
        <v>0.44533590269277246</v>
      </c>
      <c r="S1946" s="118">
        <v>0.54442770862893619</v>
      </c>
      <c r="T1946" s="118">
        <v>0.83109085418197259</v>
      </c>
      <c r="U1946" s="118">
        <v>-0.50391754254969867</v>
      </c>
      <c r="V1946" s="118">
        <v>0.45430727862428316</v>
      </c>
      <c r="W1946" s="40">
        <v>1.1419965818076219</v>
      </c>
    </row>
    <row r="1947" spans="1:23" ht="19">
      <c r="A1947" s="85">
        <v>945</v>
      </c>
      <c r="B1947" s="118">
        <v>0.19739888008210249</v>
      </c>
      <c r="C1947" s="118">
        <v>0.75777955605193759</v>
      </c>
      <c r="D1947" s="118">
        <v>0.10584103899142416</v>
      </c>
      <c r="E1947" s="118">
        <v>0.3662375458917515</v>
      </c>
      <c r="F1947" s="118">
        <v>0.91872540186461205</v>
      </c>
      <c r="G1947" s="118">
        <v>5.3009815009745997E-2</v>
      </c>
      <c r="H1947" s="118">
        <v>0.28662289234416538</v>
      </c>
      <c r="I1947" s="118">
        <v>0.40501091399600608</v>
      </c>
      <c r="J1947" s="118">
        <v>0.24834532912272</v>
      </c>
      <c r="K1947" s="48">
        <v>0.15441488235644707</v>
      </c>
      <c r="M1947" s="41">
        <v>945</v>
      </c>
      <c r="N1947" s="118" cm="1">
        <f t="array" ref="N1947:W1947">(TRANSPOSE(MMULT(幕後結果!$AB$37:$AK$46, TRANSPOSE(N946:W946))))</f>
        <v>-0.14679414797758653</v>
      </c>
      <c r="O1947" s="118">
        <v>0.71957920951227661</v>
      </c>
      <c r="P1947" s="118">
        <v>-1.2767913123222985</v>
      </c>
      <c r="Q1947" s="118">
        <v>-0.65425137238044129</v>
      </c>
      <c r="R1947" s="118">
        <v>-0.57321378047007143</v>
      </c>
      <c r="S1947" s="118">
        <v>-0.22600722856062047</v>
      </c>
      <c r="T1947" s="118">
        <v>-0.94773504654024354</v>
      </c>
      <c r="U1947" s="118">
        <v>6.5788457994136879E-2</v>
      </c>
      <c r="V1947" s="118">
        <v>-0.35547088778655156</v>
      </c>
      <c r="W1947" s="40">
        <v>0.33280371798706831</v>
      </c>
    </row>
    <row r="1948" spans="1:23" ht="19">
      <c r="A1948" s="85">
        <v>946</v>
      </c>
      <c r="B1948" s="118">
        <v>0.68891031137484626</v>
      </c>
      <c r="C1948" s="118">
        <v>0.83918001632189099</v>
      </c>
      <c r="D1948" s="118">
        <v>0.9125225183895016</v>
      </c>
      <c r="E1948" s="118">
        <v>0.53335387366937881</v>
      </c>
      <c r="F1948" s="118">
        <v>0.53901519172202939</v>
      </c>
      <c r="G1948" s="118">
        <v>0.89140451815026589</v>
      </c>
      <c r="H1948" s="118">
        <v>0.40571344445617541</v>
      </c>
      <c r="I1948" s="118">
        <v>0.97589967217028617</v>
      </c>
      <c r="J1948" s="118">
        <v>2.6666376327768582E-2</v>
      </c>
      <c r="K1948" s="48">
        <v>0.57744486357372038</v>
      </c>
      <c r="M1948" s="41">
        <v>946</v>
      </c>
      <c r="N1948" s="118" cm="1">
        <f t="array" ref="N1948:W1948">(TRANSPOSE(MMULT(幕後結果!$AB$37:$AK$46, TRANSPOSE(N947:W947))))</f>
        <v>2.0990583290531566</v>
      </c>
      <c r="O1948" s="118">
        <v>0.87390856788347171</v>
      </c>
      <c r="P1948" s="118">
        <v>0.25396391957243591</v>
      </c>
      <c r="Q1948" s="118">
        <v>0.58028877929282985</v>
      </c>
      <c r="R1948" s="118">
        <v>1.3739548734891516</v>
      </c>
      <c r="S1948" s="118">
        <v>1.9762818735543424</v>
      </c>
      <c r="T1948" s="118">
        <v>0.18044196023881137</v>
      </c>
      <c r="U1948" s="118">
        <v>1.7365869150940849</v>
      </c>
      <c r="V1948" s="118">
        <v>0.82920079737408492</v>
      </c>
      <c r="W1948" s="40">
        <v>1.5092847666133509</v>
      </c>
    </row>
    <row r="1949" spans="1:23" ht="19">
      <c r="A1949" s="85">
        <v>947</v>
      </c>
      <c r="B1949" s="118">
        <v>0.54150371039496803</v>
      </c>
      <c r="C1949" s="118">
        <v>0.32594057343903327</v>
      </c>
      <c r="D1949" s="118">
        <v>0.49998004491871928</v>
      </c>
      <c r="E1949" s="118">
        <v>0.97900109634619037</v>
      </c>
      <c r="F1949" s="118">
        <v>0.54443176460755982</v>
      </c>
      <c r="G1949" s="118">
        <v>0.34433649217607698</v>
      </c>
      <c r="H1949" s="118">
        <v>0.24362687810543759</v>
      </c>
      <c r="I1949" s="118">
        <v>0.88998932718453094</v>
      </c>
      <c r="J1949" s="118">
        <v>0.51497844929701819</v>
      </c>
      <c r="K1949" s="48">
        <v>0.68594686891274304</v>
      </c>
      <c r="M1949" s="41">
        <v>947</v>
      </c>
      <c r="N1949" s="118" cm="1">
        <f t="array" ref="N1949:W1949">(TRANSPOSE(MMULT(幕後結果!$AB$37:$AK$46, TRANSPOSE(N948:W948))))</f>
        <v>-0.79754912025958646</v>
      </c>
      <c r="O1949" s="118">
        <v>-1.2452571241457036</v>
      </c>
      <c r="P1949" s="118">
        <v>-1.4058857259108914</v>
      </c>
      <c r="Q1949" s="118">
        <v>-0.54669479994938119</v>
      </c>
      <c r="R1949" s="118">
        <v>-0.89793830000943053</v>
      </c>
      <c r="S1949" s="118">
        <v>-0.14939731697994463</v>
      </c>
      <c r="T1949" s="118">
        <v>-0.24694550917193278</v>
      </c>
      <c r="U1949" s="118">
        <v>0.30603736365956719</v>
      </c>
      <c r="V1949" s="118">
        <v>-1.0633054909370192</v>
      </c>
      <c r="W1949" s="40">
        <v>-0.48587599901299888</v>
      </c>
    </row>
    <row r="1950" spans="1:23" ht="19">
      <c r="A1950" s="85">
        <v>948</v>
      </c>
      <c r="B1950" s="118">
        <v>0.83012652337310633</v>
      </c>
      <c r="C1950" s="118">
        <v>0.86114295305687083</v>
      </c>
      <c r="D1950" s="118">
        <v>0.75168813789467914</v>
      </c>
      <c r="E1950" s="118">
        <v>0.19603813016097771</v>
      </c>
      <c r="F1950" s="118">
        <v>0.40553793910854674</v>
      </c>
      <c r="G1950" s="118">
        <v>0.98769372427168256</v>
      </c>
      <c r="H1950" s="118">
        <v>0.24736857183830585</v>
      </c>
      <c r="I1950" s="118">
        <v>0.49416737075314665</v>
      </c>
      <c r="J1950" s="118">
        <v>0.18129282229357679</v>
      </c>
      <c r="K1950" s="48">
        <v>0.18475588635634521</v>
      </c>
      <c r="M1950" s="41">
        <v>948</v>
      </c>
      <c r="N1950" s="118" cm="1">
        <f t="array" ref="N1950:W1950">(TRANSPOSE(MMULT(幕後結果!$AB$37:$AK$46, TRANSPOSE(N949:W949))))</f>
        <v>-2.7161384347591544</v>
      </c>
      <c r="O1950" s="118">
        <v>-2.7726747629182196</v>
      </c>
      <c r="P1950" s="118">
        <v>-3.8159487583935281E-2</v>
      </c>
      <c r="Q1950" s="118">
        <v>1.0266755623618067</v>
      </c>
      <c r="R1950" s="118">
        <v>0.69440156404683584</v>
      </c>
      <c r="S1950" s="118">
        <v>5.5737161082768272E-2</v>
      </c>
      <c r="T1950" s="118">
        <v>-1.1275999546219744</v>
      </c>
      <c r="U1950" s="118">
        <v>0.30387699738599661</v>
      </c>
      <c r="V1950" s="118">
        <v>-0.37235444503066606</v>
      </c>
      <c r="W1950" s="40">
        <v>-1.4228113516293761</v>
      </c>
    </row>
    <row r="1951" spans="1:23" ht="19">
      <c r="A1951" s="85">
        <v>949</v>
      </c>
      <c r="B1951" s="118">
        <v>0.9251736258576595</v>
      </c>
      <c r="C1951" s="118">
        <v>4.6083013017725882E-3</v>
      </c>
      <c r="D1951" s="118">
        <v>0.97233910838522286</v>
      </c>
      <c r="E1951" s="118">
        <v>9.5930175130631623E-2</v>
      </c>
      <c r="F1951" s="118">
        <v>2.7142348519850978E-2</v>
      </c>
      <c r="G1951" s="118">
        <v>0.33305698250089821</v>
      </c>
      <c r="H1951" s="118">
        <v>0.45254536168624759</v>
      </c>
      <c r="I1951" s="118">
        <v>2.7841983681096583E-2</v>
      </c>
      <c r="J1951" s="118">
        <v>0.13577895921313865</v>
      </c>
      <c r="K1951" s="48">
        <v>0.10139719936657143</v>
      </c>
      <c r="M1951" s="41">
        <v>949</v>
      </c>
      <c r="N1951" s="118" cm="1">
        <f t="array" ref="N1951:W1951">(TRANSPOSE(MMULT(幕後結果!$AB$37:$AK$46, TRANSPOSE(N950:W950))))</f>
        <v>0.52010257679930083</v>
      </c>
      <c r="O1951" s="118">
        <v>1.213431045039379</v>
      </c>
      <c r="P1951" s="118">
        <v>-1.3265288879840562</v>
      </c>
      <c r="Q1951" s="118">
        <v>-0.31584557650404249</v>
      </c>
      <c r="R1951" s="118">
        <v>-1.1000482137570959</v>
      </c>
      <c r="S1951" s="118">
        <v>-1.3846493595588003</v>
      </c>
      <c r="T1951" s="118">
        <v>0.14128456899223613</v>
      </c>
      <c r="U1951" s="118">
        <v>-1.1319585522974833</v>
      </c>
      <c r="V1951" s="118">
        <v>1.0783907318655044</v>
      </c>
      <c r="W1951" s="40">
        <v>-0.41519963435524032</v>
      </c>
    </row>
    <row r="1952" spans="1:23" ht="19">
      <c r="A1952" s="85">
        <v>950</v>
      </c>
      <c r="B1952" s="118">
        <v>0.58665026619324134</v>
      </c>
      <c r="C1952" s="118">
        <v>0.89253809242438242</v>
      </c>
      <c r="D1952" s="118">
        <v>0.73968011003250922</v>
      </c>
      <c r="E1952" s="118">
        <v>5.8842977863035939E-2</v>
      </c>
      <c r="F1952" s="118">
        <v>4.7621253401198826E-2</v>
      </c>
      <c r="G1952" s="118">
        <v>0.93540305349113595</v>
      </c>
      <c r="H1952" s="118">
        <v>0.36753036156647045</v>
      </c>
      <c r="I1952" s="118">
        <v>0.16755133414178203</v>
      </c>
      <c r="J1952" s="118">
        <v>0.74156856924691672</v>
      </c>
      <c r="K1952" s="48">
        <v>0.91986157366931876</v>
      </c>
      <c r="M1952" s="41">
        <v>950</v>
      </c>
      <c r="N1952" s="118" cm="1">
        <f t="array" ref="N1952:W1952">(TRANSPOSE(MMULT(幕後結果!$AB$37:$AK$46, TRANSPOSE(N951:W951))))</f>
        <v>-0.71091972429894357</v>
      </c>
      <c r="O1952" s="118">
        <v>-0.7051768219126342</v>
      </c>
      <c r="P1952" s="118">
        <v>-1.5366203882968978</v>
      </c>
      <c r="Q1952" s="118">
        <v>-0.90122288739999723</v>
      </c>
      <c r="R1952" s="118">
        <v>-4.9305694930483313E-2</v>
      </c>
      <c r="S1952" s="118">
        <v>-1.1812694902041312</v>
      </c>
      <c r="T1952" s="118">
        <v>1.3038771806625515</v>
      </c>
      <c r="U1952" s="118">
        <v>-1.1099198253922971</v>
      </c>
      <c r="V1952" s="118">
        <v>0.62228468116351487</v>
      </c>
      <c r="W1952" s="40">
        <v>-0.69868202774170807</v>
      </c>
    </row>
    <row r="1953" spans="1:23" ht="19">
      <c r="A1953" s="85">
        <v>951</v>
      </c>
      <c r="B1953" s="118">
        <v>7.8751018645659698E-3</v>
      </c>
      <c r="C1953" s="118">
        <v>0.49843662905326824</v>
      </c>
      <c r="D1953" s="118">
        <v>0.26159513407898016</v>
      </c>
      <c r="E1953" s="118">
        <v>0.42687098304399718</v>
      </c>
      <c r="F1953" s="118">
        <v>6.6154663255793E-2</v>
      </c>
      <c r="G1953" s="118">
        <v>7.3827689569660793E-2</v>
      </c>
      <c r="H1953" s="118">
        <v>0.16233925119121273</v>
      </c>
      <c r="I1953" s="118">
        <v>0.55158744981665597</v>
      </c>
      <c r="J1953" s="118">
        <v>0.89975843521070553</v>
      </c>
      <c r="K1953" s="48">
        <v>0.4962656572854367</v>
      </c>
      <c r="M1953" s="41">
        <v>951</v>
      </c>
      <c r="N1953" s="118" cm="1">
        <f t="array" ref="N1953:W1953">(TRANSPOSE(MMULT(幕後結果!$AB$37:$AK$46, TRANSPOSE(N952:W952))))</f>
        <v>-0.47163134272138002</v>
      </c>
      <c r="O1953" s="118">
        <v>0.12339382038893189</v>
      </c>
      <c r="P1953" s="118">
        <v>-0.86522299146116222</v>
      </c>
      <c r="Q1953" s="118">
        <v>0.66099065583182404</v>
      </c>
      <c r="R1953" s="118">
        <v>0.5192839946679193</v>
      </c>
      <c r="S1953" s="118">
        <v>9.3237599883375599E-2</v>
      </c>
      <c r="T1953" s="118">
        <v>1.1417622745596125</v>
      </c>
      <c r="U1953" s="118">
        <v>-0.23927959908259716</v>
      </c>
      <c r="V1953" s="118">
        <v>0.23697669672533872</v>
      </c>
      <c r="W1953" s="40">
        <v>1.0155230550374121</v>
      </c>
    </row>
    <row r="1954" spans="1:23" ht="19">
      <c r="A1954" s="85">
        <v>952</v>
      </c>
      <c r="B1954" s="118">
        <v>0.64801356598410931</v>
      </c>
      <c r="C1954" s="118">
        <v>0.27450161380077298</v>
      </c>
      <c r="D1954" s="118">
        <v>0.97002728054530651</v>
      </c>
      <c r="E1954" s="118">
        <v>0.35434874952838169</v>
      </c>
      <c r="F1954" s="118">
        <v>0.51240969708754824</v>
      </c>
      <c r="G1954" s="118">
        <v>0.11073103142016505</v>
      </c>
      <c r="H1954" s="118">
        <v>5.7224543827433916E-2</v>
      </c>
      <c r="I1954" s="118">
        <v>0.76112947789047269</v>
      </c>
      <c r="J1954" s="118">
        <v>0.11580306033698751</v>
      </c>
      <c r="K1954" s="48">
        <v>0.31908585463613504</v>
      </c>
      <c r="M1954" s="41">
        <v>952</v>
      </c>
      <c r="N1954" s="118" cm="1">
        <f t="array" ref="N1954:W1954">(TRANSPOSE(MMULT(幕後結果!$AB$37:$AK$46, TRANSPOSE(N953:W953))))</f>
        <v>1.5351573943287355</v>
      </c>
      <c r="O1954" s="118">
        <v>1.6197744816515462</v>
      </c>
      <c r="P1954" s="118">
        <v>1.0815090348643284</v>
      </c>
      <c r="Q1954" s="118">
        <v>1.502747534949699</v>
      </c>
      <c r="R1954" s="118">
        <v>0.82036789835050872</v>
      </c>
      <c r="S1954" s="118">
        <v>2.3014437518593316</v>
      </c>
      <c r="T1954" s="118">
        <v>0.47383245186942125</v>
      </c>
      <c r="U1954" s="118">
        <v>1.2737395570225802</v>
      </c>
      <c r="V1954" s="118">
        <v>2.1520289752672532</v>
      </c>
      <c r="W1954" s="40">
        <v>1.5559542146450229</v>
      </c>
    </row>
    <row r="1955" spans="1:23" ht="19">
      <c r="A1955" s="85">
        <v>953</v>
      </c>
      <c r="B1955" s="118">
        <v>0.13636671786729715</v>
      </c>
      <c r="C1955" s="118">
        <v>0.29772663620427653</v>
      </c>
      <c r="D1955" s="118">
        <v>0.66373197334283973</v>
      </c>
      <c r="E1955" s="118">
        <v>0.45231630056292627</v>
      </c>
      <c r="F1955" s="118">
        <v>0.19048500817890801</v>
      </c>
      <c r="G1955" s="118">
        <v>0.32392477029023237</v>
      </c>
      <c r="H1955" s="118">
        <v>0.89897415820868209</v>
      </c>
      <c r="I1955" s="118">
        <v>0.34210852974134665</v>
      </c>
      <c r="J1955" s="118">
        <v>0.87520017019952268</v>
      </c>
      <c r="K1955" s="48">
        <v>0.22900211772775747</v>
      </c>
      <c r="M1955" s="41">
        <v>953</v>
      </c>
      <c r="N1955" s="118" cm="1">
        <f t="array" ref="N1955:W1955">(TRANSPOSE(MMULT(幕後結果!$AB$37:$AK$46, TRANSPOSE(N954:W954))))</f>
        <v>0.35468219602956247</v>
      </c>
      <c r="O1955" s="118">
        <v>-0.28562032219249978</v>
      </c>
      <c r="P1955" s="118">
        <v>-1.2804245138735662</v>
      </c>
      <c r="Q1955" s="118">
        <v>5.067114801312167E-2</v>
      </c>
      <c r="R1955" s="118">
        <v>-0.24329254573218906</v>
      </c>
      <c r="S1955" s="118">
        <v>-2.1370867095423254E-2</v>
      </c>
      <c r="T1955" s="118">
        <v>-1.1626444728027403</v>
      </c>
      <c r="U1955" s="118">
        <v>1.747958034094981</v>
      </c>
      <c r="V1955" s="118">
        <v>-2.118398447815689</v>
      </c>
      <c r="W1955" s="40">
        <v>0.78261790972034462</v>
      </c>
    </row>
    <row r="1956" spans="1:23" ht="19">
      <c r="A1956" s="85">
        <v>954</v>
      </c>
      <c r="B1956" s="118">
        <v>0.33275383252013402</v>
      </c>
      <c r="C1956" s="118">
        <v>0.62460589671741151</v>
      </c>
      <c r="D1956" s="118">
        <v>0.29687356970425149</v>
      </c>
      <c r="E1956" s="118">
        <v>0.83517867528585965</v>
      </c>
      <c r="F1956" s="118">
        <v>0.93548954908180115</v>
      </c>
      <c r="G1956" s="118">
        <v>0.80502523378216551</v>
      </c>
      <c r="H1956" s="118">
        <v>0.6840275364739794</v>
      </c>
      <c r="I1956" s="118">
        <v>0.98139564109590771</v>
      </c>
      <c r="J1956" s="118">
        <v>0.81280581495920168</v>
      </c>
      <c r="K1956" s="48">
        <v>0.28905011562057159</v>
      </c>
      <c r="M1956" s="41">
        <v>954</v>
      </c>
      <c r="N1956" s="118" cm="1">
        <f t="array" ref="N1956:W1956">(TRANSPOSE(MMULT(幕後結果!$AB$37:$AK$46, TRANSPOSE(N955:W955))))</f>
        <v>1.8919418755170141</v>
      </c>
      <c r="O1956" s="118">
        <v>-1.1925394068506459</v>
      </c>
      <c r="P1956" s="118">
        <v>0.4122855260047455</v>
      </c>
      <c r="Q1956" s="118">
        <v>6.9578488698628427E-2</v>
      </c>
      <c r="R1956" s="118">
        <v>-0.31901219862605823</v>
      </c>
      <c r="S1956" s="118">
        <v>-5.6460769057525811E-2</v>
      </c>
      <c r="T1956" s="118">
        <v>-0.85218889005290155</v>
      </c>
      <c r="U1956" s="118">
        <v>1.0920172798689629</v>
      </c>
      <c r="V1956" s="118">
        <v>-8.5120843655154682E-2</v>
      </c>
      <c r="W1956" s="40">
        <v>-0.78564150819612966</v>
      </c>
    </row>
    <row r="1957" spans="1:23" ht="19">
      <c r="A1957" s="85">
        <v>955</v>
      </c>
      <c r="B1957" s="118">
        <v>0.3221202884170784</v>
      </c>
      <c r="C1957" s="118">
        <v>0.34154950790272709</v>
      </c>
      <c r="D1957" s="118">
        <v>0.57405069128721831</v>
      </c>
      <c r="E1957" s="118">
        <v>8.6071717270056025E-2</v>
      </c>
      <c r="F1957" s="118">
        <v>0.31045307643703968</v>
      </c>
      <c r="G1957" s="118">
        <v>0.68534691981444951</v>
      </c>
      <c r="H1957" s="118">
        <v>0.44687722734587609</v>
      </c>
      <c r="I1957" s="118">
        <v>0.88744981059570605</v>
      </c>
      <c r="J1957" s="118">
        <v>3.3813511032159349E-2</v>
      </c>
      <c r="K1957" s="48">
        <v>9.607264397523485E-2</v>
      </c>
      <c r="M1957" s="41">
        <v>955</v>
      </c>
      <c r="N1957" s="118" cm="1">
        <f t="array" ref="N1957:W1957">(TRANSPOSE(MMULT(幕後結果!$AB$37:$AK$46, TRANSPOSE(N956:W956))))</f>
        <v>0.76441352479292979</v>
      </c>
      <c r="O1957" s="118">
        <v>1.0712329402028844</v>
      </c>
      <c r="P1957" s="118">
        <v>-0.69671200185785853</v>
      </c>
      <c r="Q1957" s="118">
        <v>1.4267856861551804</v>
      </c>
      <c r="R1957" s="118">
        <v>0.21554575205872409</v>
      </c>
      <c r="S1957" s="118">
        <v>1.9231306444562839</v>
      </c>
      <c r="T1957" s="118">
        <v>1.2332570540408834</v>
      </c>
      <c r="U1957" s="118">
        <v>-5.4822628347606428E-2</v>
      </c>
      <c r="V1957" s="118">
        <v>1.5944898053861185</v>
      </c>
      <c r="W1957" s="40">
        <v>1.2160521023464981</v>
      </c>
    </row>
    <row r="1958" spans="1:23" ht="19">
      <c r="A1958" s="85">
        <v>956</v>
      </c>
      <c r="B1958" s="118">
        <v>0.29095944763099157</v>
      </c>
      <c r="C1958" s="118">
        <v>0.69180898846293593</v>
      </c>
      <c r="D1958" s="118">
        <v>0.51000070766898009</v>
      </c>
      <c r="E1958" s="118">
        <v>1.5638759657434775E-3</v>
      </c>
      <c r="F1958" s="118">
        <v>0.9767882333937643</v>
      </c>
      <c r="G1958" s="118">
        <v>0.10906249427562087</v>
      </c>
      <c r="H1958" s="118">
        <v>0.78441071923897732</v>
      </c>
      <c r="I1958" s="118">
        <v>0.77172450985242125</v>
      </c>
      <c r="J1958" s="118">
        <v>6.2403964713638072E-2</v>
      </c>
      <c r="K1958" s="48">
        <v>0.94053412111266388</v>
      </c>
      <c r="M1958" s="41">
        <v>956</v>
      </c>
      <c r="N1958" s="118" cm="1">
        <f t="array" ref="N1958:W1958">(TRANSPOSE(MMULT(幕後結果!$AB$37:$AK$46, TRANSPOSE(N957:W957))))</f>
        <v>0.1936359513513615</v>
      </c>
      <c r="O1958" s="118">
        <v>-2.0097497996282661</v>
      </c>
      <c r="P1958" s="118">
        <v>1.5776181749288964</v>
      </c>
      <c r="Q1958" s="118">
        <v>0.6220532605281186</v>
      </c>
      <c r="R1958" s="118">
        <v>1.5348976832598922</v>
      </c>
      <c r="S1958" s="118">
        <v>0.83149447839814572</v>
      </c>
      <c r="T1958" s="118">
        <v>0.59824937925181632</v>
      </c>
      <c r="U1958" s="118">
        <v>0.5845070426041401</v>
      </c>
      <c r="V1958" s="118">
        <v>0.41990140002456428</v>
      </c>
      <c r="W1958" s="40">
        <v>0.92136902482689897</v>
      </c>
    </row>
    <row r="1959" spans="1:23" ht="19">
      <c r="A1959" s="85">
        <v>957</v>
      </c>
      <c r="B1959" s="118">
        <v>0.32228686059183675</v>
      </c>
      <c r="C1959" s="118">
        <v>0.52202086043684748</v>
      </c>
      <c r="D1959" s="118">
        <v>0.31168801570238869</v>
      </c>
      <c r="E1959" s="118">
        <v>0.98188565129557248</v>
      </c>
      <c r="F1959" s="118">
        <v>0.55730129520908189</v>
      </c>
      <c r="G1959" s="118">
        <v>0.21573588563420376</v>
      </c>
      <c r="H1959" s="118">
        <v>0.59841599114193733</v>
      </c>
      <c r="I1959" s="118">
        <v>0.98171917292197564</v>
      </c>
      <c r="J1959" s="118">
        <v>0.9842899741741411</v>
      </c>
      <c r="K1959" s="48">
        <v>0.82624911127802592</v>
      </c>
      <c r="M1959" s="41">
        <v>957</v>
      </c>
      <c r="N1959" s="118" cm="1">
        <f t="array" ref="N1959:W1959">(TRANSPOSE(MMULT(幕後結果!$AB$37:$AK$46, TRANSPOSE(N958:W958))))</f>
        <v>-1.4026565992931179</v>
      </c>
      <c r="O1959" s="118">
        <v>-1.5992600551926124</v>
      </c>
      <c r="P1959" s="118">
        <v>-0.2550307634715866</v>
      </c>
      <c r="Q1959" s="118">
        <v>-1.8151799003307127</v>
      </c>
      <c r="R1959" s="118">
        <v>-2.3457111950884775</v>
      </c>
      <c r="S1959" s="118">
        <v>-1.9322006899791846</v>
      </c>
      <c r="T1959" s="118">
        <v>0.42540321280256843</v>
      </c>
      <c r="U1959" s="118">
        <v>-0.28842570214099078</v>
      </c>
      <c r="V1959" s="118">
        <v>-0.4381506508023244</v>
      </c>
      <c r="W1959" s="40">
        <v>-2.6049008779984457</v>
      </c>
    </row>
    <row r="1960" spans="1:23" ht="19">
      <c r="A1960" s="85">
        <v>958</v>
      </c>
      <c r="B1960" s="118">
        <v>0.83084258030401448</v>
      </c>
      <c r="C1960" s="118">
        <v>0.44075821344575594</v>
      </c>
      <c r="D1960" s="118">
        <v>0.74355586782162808</v>
      </c>
      <c r="E1960" s="118">
        <v>0.53033815685193963</v>
      </c>
      <c r="F1960" s="118">
        <v>0.49849103006779583</v>
      </c>
      <c r="G1960" s="118">
        <v>0.58893733527622705</v>
      </c>
      <c r="H1960" s="118">
        <v>7.9548316609567848E-4</v>
      </c>
      <c r="I1960" s="118">
        <v>0.34921449278536976</v>
      </c>
      <c r="J1960" s="118">
        <v>4.9062640710612726E-2</v>
      </c>
      <c r="K1960" s="48">
        <v>0.30741610299486921</v>
      </c>
      <c r="M1960" s="41">
        <v>958</v>
      </c>
      <c r="N1960" s="118" cm="1">
        <f t="array" ref="N1960:W1960">(TRANSPOSE(MMULT(幕後結果!$AB$37:$AK$46, TRANSPOSE(N959:W959))))</f>
        <v>-0.76661599667678193</v>
      </c>
      <c r="O1960" s="118">
        <v>0.22408161839748775</v>
      </c>
      <c r="P1960" s="118">
        <v>0.36771422958708022</v>
      </c>
      <c r="Q1960" s="118">
        <v>4.1789977608537393E-2</v>
      </c>
      <c r="R1960" s="118">
        <v>-1.1589188481635357</v>
      </c>
      <c r="S1960" s="118">
        <v>-1.4144587208196417</v>
      </c>
      <c r="T1960" s="118">
        <v>0.77166272055255947</v>
      </c>
      <c r="U1960" s="118">
        <v>-1.6406457590988062</v>
      </c>
      <c r="V1960" s="118">
        <v>1.9028770011503236E-2</v>
      </c>
      <c r="W1960" s="40">
        <v>-0.81287528606974668</v>
      </c>
    </row>
    <row r="1961" spans="1:23" ht="19">
      <c r="A1961" s="85">
        <v>959</v>
      </c>
      <c r="B1961" s="118">
        <v>0.22720358389101736</v>
      </c>
      <c r="C1961" s="118">
        <v>0.91129704186440375</v>
      </c>
      <c r="D1961" s="118">
        <v>0.84110503080884969</v>
      </c>
      <c r="E1961" s="118">
        <v>0.2972575993099813</v>
      </c>
      <c r="F1961" s="118">
        <v>0.28578833759681666</v>
      </c>
      <c r="G1961" s="118">
        <v>0.27407629098919761</v>
      </c>
      <c r="H1961" s="118">
        <v>0.35357298559083583</v>
      </c>
      <c r="I1961" s="118">
        <v>0.43020262651527319</v>
      </c>
      <c r="J1961" s="118">
        <v>0.55623392063225419</v>
      </c>
      <c r="K1961" s="48">
        <v>0.11479765041108081</v>
      </c>
      <c r="M1961" s="41">
        <v>959</v>
      </c>
      <c r="N1961" s="118" cm="1">
        <f t="array" ref="N1961:W1961">(TRANSPOSE(MMULT(幕後結果!$AB$37:$AK$46, TRANSPOSE(N960:W960))))</f>
        <v>1.3880641583684732</v>
      </c>
      <c r="O1961" s="118">
        <v>1.1230053036290177</v>
      </c>
      <c r="P1961" s="118">
        <v>1.0648790914442692</v>
      </c>
      <c r="Q1961" s="118">
        <v>-0.58449159615760249</v>
      </c>
      <c r="R1961" s="118">
        <v>4.8886763402461425E-2</v>
      </c>
      <c r="S1961" s="118">
        <v>2.2414115909554215E-2</v>
      </c>
      <c r="T1961" s="118">
        <v>1.7083841686882706E-2</v>
      </c>
      <c r="U1961" s="118">
        <v>0.93737224692113275</v>
      </c>
      <c r="V1961" s="118">
        <v>-0.70173362142055618</v>
      </c>
      <c r="W1961" s="40">
        <v>0.90590811725583853</v>
      </c>
    </row>
    <row r="1962" spans="1:23" ht="19">
      <c r="A1962" s="85">
        <v>960</v>
      </c>
      <c r="B1962" s="118">
        <v>8.4536878296259665E-4</v>
      </c>
      <c r="C1962" s="118">
        <v>0.20647128827302486</v>
      </c>
      <c r="D1962" s="118">
        <v>0.5398819852424217</v>
      </c>
      <c r="E1962" s="118">
        <v>0.14031029410903906</v>
      </c>
      <c r="F1962" s="118">
        <v>0.69275510907107241</v>
      </c>
      <c r="G1962" s="118">
        <v>0.75520858472187391</v>
      </c>
      <c r="H1962" s="118">
        <v>0.55513431197799701</v>
      </c>
      <c r="I1962" s="118">
        <v>0.45599600772036997</v>
      </c>
      <c r="J1962" s="118">
        <v>0.34855819012271438</v>
      </c>
      <c r="K1962" s="48">
        <v>0.51201381453928296</v>
      </c>
      <c r="M1962" s="41">
        <v>960</v>
      </c>
      <c r="N1962" s="118" cm="1">
        <f t="array" ref="N1962:W1962">(TRANSPOSE(MMULT(幕後結果!$AB$37:$AK$46, TRANSPOSE(N961:W961))))</f>
        <v>-0.22994321187293218</v>
      </c>
      <c r="O1962" s="118">
        <v>0.66991050075791636</v>
      </c>
      <c r="P1962" s="118">
        <v>0.2382034069938023</v>
      </c>
      <c r="Q1962" s="118">
        <v>-1.905088759021129</v>
      </c>
      <c r="R1962" s="118">
        <v>1.2179861744397669E-2</v>
      </c>
      <c r="S1962" s="118">
        <v>-1.9026480199648019</v>
      </c>
      <c r="T1962" s="118">
        <v>-2.8588036500865162</v>
      </c>
      <c r="U1962" s="118">
        <v>0.60272523853726534</v>
      </c>
      <c r="V1962" s="118">
        <v>-1.2676550428791264</v>
      </c>
      <c r="W1962" s="40">
        <v>-1.4940847909495423</v>
      </c>
    </row>
    <row r="1963" spans="1:23" ht="19">
      <c r="A1963" s="85">
        <v>961</v>
      </c>
      <c r="B1963" s="118">
        <v>0.69394190330943384</v>
      </c>
      <c r="C1963" s="118">
        <v>7.5036324747790095E-2</v>
      </c>
      <c r="D1963" s="118">
        <v>0.65250283334567705</v>
      </c>
      <c r="E1963" s="118">
        <v>0.2183951683775387</v>
      </c>
      <c r="F1963" s="118">
        <v>0.47521739949426367</v>
      </c>
      <c r="G1963" s="118">
        <v>0.22140144112064974</v>
      </c>
      <c r="H1963" s="118">
        <v>0.12073858499083423</v>
      </c>
      <c r="I1963" s="118">
        <v>0.17493562506450422</v>
      </c>
      <c r="J1963" s="118">
        <v>0.47934700811218978</v>
      </c>
      <c r="K1963" s="48">
        <v>0.9725847941208845</v>
      </c>
      <c r="M1963" s="41">
        <v>961</v>
      </c>
      <c r="N1963" s="118" cm="1">
        <f t="array" ref="N1963:W1963">(TRANSPOSE(MMULT(幕後結果!$AB$37:$AK$46, TRANSPOSE(N962:W962))))</f>
        <v>2.4847976648178953</v>
      </c>
      <c r="O1963" s="118">
        <v>0.58293498125628329</v>
      </c>
      <c r="P1963" s="118">
        <v>0.1336323464103516</v>
      </c>
      <c r="Q1963" s="118">
        <v>-0.78794662112125069</v>
      </c>
      <c r="R1963" s="118">
        <v>-0.67260083918635893</v>
      </c>
      <c r="S1963" s="118">
        <v>0.43677515361874625</v>
      </c>
      <c r="T1963" s="118">
        <v>1.9612122022727794</v>
      </c>
      <c r="U1963" s="118">
        <v>1.1012784552192656</v>
      </c>
      <c r="V1963" s="118">
        <v>0.83815512809145376</v>
      </c>
      <c r="W1963" s="40">
        <v>1.19767016388333</v>
      </c>
    </row>
    <row r="1964" spans="1:23" ht="19">
      <c r="A1964" s="85">
        <v>962</v>
      </c>
      <c r="B1964" s="118">
        <v>0.63804033580464825</v>
      </c>
      <c r="C1964" s="118">
        <v>0.5299226549528111</v>
      </c>
      <c r="D1964" s="118">
        <v>0.34182892108315555</v>
      </c>
      <c r="E1964" s="118">
        <v>0.72086817862869546</v>
      </c>
      <c r="F1964" s="118">
        <v>1.8152671410640142E-2</v>
      </c>
      <c r="G1964" s="118">
        <v>0.40374909317661056</v>
      </c>
      <c r="H1964" s="118">
        <v>9.5273216559328411E-3</v>
      </c>
      <c r="I1964" s="118">
        <v>0.90529071812935125</v>
      </c>
      <c r="J1964" s="118">
        <v>0.81016461878029244</v>
      </c>
      <c r="K1964" s="48">
        <v>0.93603683324080178</v>
      </c>
      <c r="M1964" s="41">
        <v>962</v>
      </c>
      <c r="N1964" s="118" cm="1">
        <f t="array" ref="N1964:W1964">(TRANSPOSE(MMULT(幕後結果!$AB$37:$AK$46, TRANSPOSE(N963:W963))))</f>
        <v>-0.49763738448266193</v>
      </c>
      <c r="O1964" s="118">
        <v>-0.41273658219589493</v>
      </c>
      <c r="P1964" s="118">
        <v>0.55885235470853667</v>
      </c>
      <c r="Q1964" s="118">
        <v>-0.31872158653082849</v>
      </c>
      <c r="R1964" s="118">
        <v>-1.3811555043416837</v>
      </c>
      <c r="S1964" s="118">
        <v>-0.44464404045125622</v>
      </c>
      <c r="T1964" s="118">
        <v>1.9913387882569202</v>
      </c>
      <c r="U1964" s="118">
        <v>-0.39509202871791327</v>
      </c>
      <c r="V1964" s="118">
        <v>0.77817269151726987</v>
      </c>
      <c r="W1964" s="40">
        <v>0.24920756266236915</v>
      </c>
    </row>
    <row r="1965" spans="1:23" ht="19">
      <c r="A1965" s="85">
        <v>963</v>
      </c>
      <c r="B1965" s="118">
        <v>0.47300993836367389</v>
      </c>
      <c r="C1965" s="118">
        <v>0.87106444163313124</v>
      </c>
      <c r="D1965" s="118">
        <v>0.71901512593101358</v>
      </c>
      <c r="E1965" s="118">
        <v>0.58110680077439403</v>
      </c>
      <c r="F1965" s="118">
        <v>0.95780456079668475</v>
      </c>
      <c r="G1965" s="118">
        <v>0.11950091933020324</v>
      </c>
      <c r="H1965" s="118">
        <v>0.21966695430541594</v>
      </c>
      <c r="I1965" s="118">
        <v>0.38001636326779198</v>
      </c>
      <c r="J1965" s="118">
        <v>0.16039389650040503</v>
      </c>
      <c r="K1965" s="48">
        <v>0.17746700286906925</v>
      </c>
      <c r="M1965" s="41">
        <v>963</v>
      </c>
      <c r="N1965" s="118" cm="1">
        <f t="array" ref="N1965:W1965">(TRANSPOSE(MMULT(幕後結果!$AB$37:$AK$46, TRANSPOSE(N964:W964))))</f>
        <v>7.7216627528455248E-2</v>
      </c>
      <c r="O1965" s="118">
        <v>0.10618692862649284</v>
      </c>
      <c r="P1965" s="118">
        <v>0.48108391584385102</v>
      </c>
      <c r="Q1965" s="118">
        <v>-3.079448564443743E-2</v>
      </c>
      <c r="R1965" s="118">
        <v>-1.2736657479288462</v>
      </c>
      <c r="S1965" s="118">
        <v>1.0736810366544784</v>
      </c>
      <c r="T1965" s="118">
        <v>1.3121285083228349</v>
      </c>
      <c r="U1965" s="118">
        <v>-0.61779575701849432</v>
      </c>
      <c r="V1965" s="118">
        <v>-0.40038317687047531</v>
      </c>
      <c r="W1965" s="40">
        <v>0.63808513771026609</v>
      </c>
    </row>
    <row r="1966" spans="1:23" ht="19">
      <c r="A1966" s="85">
        <v>964</v>
      </c>
      <c r="B1966" s="118">
        <v>0.72350818322878863</v>
      </c>
      <c r="C1966" s="118">
        <v>0.3602610276284659</v>
      </c>
      <c r="D1966" s="118">
        <v>0.72266007495840379</v>
      </c>
      <c r="E1966" s="118">
        <v>0.62219277207869572</v>
      </c>
      <c r="F1966" s="118">
        <v>0.53048311511290147</v>
      </c>
      <c r="G1966" s="118">
        <v>0.11631505936881958</v>
      </c>
      <c r="H1966" s="118">
        <v>0.12599111661282381</v>
      </c>
      <c r="I1966" s="118">
        <v>0.1871829827593201</v>
      </c>
      <c r="J1966" s="118">
        <v>0.87629120210537792</v>
      </c>
      <c r="K1966" s="48">
        <v>0.32459058549759368</v>
      </c>
      <c r="M1966" s="41">
        <v>964</v>
      </c>
      <c r="N1966" s="118" cm="1">
        <f t="array" ref="N1966:W1966">(TRANSPOSE(MMULT(幕後結果!$AB$37:$AK$46, TRANSPOSE(N965:W965))))</f>
        <v>0.24177711377720973</v>
      </c>
      <c r="O1966" s="118">
        <v>-0.26518700074731461</v>
      </c>
      <c r="P1966" s="118">
        <v>-3.0051909949997975</v>
      </c>
      <c r="Q1966" s="118">
        <v>-0.75874975149470258</v>
      </c>
      <c r="R1966" s="118">
        <v>0.18791363226219165</v>
      </c>
      <c r="S1966" s="118">
        <v>-3.6479955518030349E-2</v>
      </c>
      <c r="T1966" s="118">
        <v>-0.93119613178147398</v>
      </c>
      <c r="U1966" s="118">
        <v>-2.0355150890194351E-2</v>
      </c>
      <c r="V1966" s="118">
        <v>-1.3528874727605511</v>
      </c>
      <c r="W1966" s="40">
        <v>1.1817035045951336</v>
      </c>
    </row>
    <row r="1967" spans="1:23" ht="19">
      <c r="A1967" s="85">
        <v>965</v>
      </c>
      <c r="B1967" s="118">
        <v>0.50155126445858556</v>
      </c>
      <c r="C1967" s="118">
        <v>0.36609096264756125</v>
      </c>
      <c r="D1967" s="118">
        <v>0.20195216434823204</v>
      </c>
      <c r="E1967" s="118">
        <v>9.5564238947813962E-2</v>
      </c>
      <c r="F1967" s="118">
        <v>0.98402036688945627</v>
      </c>
      <c r="G1967" s="118">
        <v>0.42908128267387236</v>
      </c>
      <c r="H1967" s="118">
        <v>0.18512914422009641</v>
      </c>
      <c r="I1967" s="118">
        <v>0.70996110263431778</v>
      </c>
      <c r="J1967" s="118">
        <v>0.44601948195491325</v>
      </c>
      <c r="K1967" s="48">
        <v>0.36420535187774417</v>
      </c>
      <c r="M1967" s="41">
        <v>965</v>
      </c>
      <c r="N1967" s="118" cm="1">
        <f t="array" ref="N1967:W1967">(TRANSPOSE(MMULT(幕後結果!$AB$37:$AK$46, TRANSPOSE(N966:W966))))</f>
        <v>-3.5516034667717654E-2</v>
      </c>
      <c r="O1967" s="118">
        <v>1.8135807685843619</v>
      </c>
      <c r="P1967" s="118">
        <v>1.6755145700855147</v>
      </c>
      <c r="Q1967" s="118">
        <v>1.1988735286329706</v>
      </c>
      <c r="R1967" s="118">
        <v>-0.45795066858742017</v>
      </c>
      <c r="S1967" s="118">
        <v>0.58839194039443221</v>
      </c>
      <c r="T1967" s="118">
        <v>1.7797865539218432</v>
      </c>
      <c r="U1967" s="118">
        <v>-1.4142325418519377</v>
      </c>
      <c r="V1967" s="118">
        <v>1.0460806196956913</v>
      </c>
      <c r="W1967" s="40">
        <v>0.74899284686427725</v>
      </c>
    </row>
    <row r="1968" spans="1:23" ht="19">
      <c r="A1968" s="85">
        <v>966</v>
      </c>
      <c r="B1968" s="118">
        <v>8.9562483124149717E-2</v>
      </c>
      <c r="C1968" s="118">
        <v>0.67529266333255955</v>
      </c>
      <c r="D1968" s="118">
        <v>0.48882630916197867</v>
      </c>
      <c r="E1968" s="118">
        <v>0.38647091242878551</v>
      </c>
      <c r="F1968" s="118">
        <v>0.62758258972235481</v>
      </c>
      <c r="G1968" s="118">
        <v>9.0235371194469227E-2</v>
      </c>
      <c r="H1968" s="118">
        <v>0.63734348948955977</v>
      </c>
      <c r="I1968" s="118">
        <v>0.91797474454548933</v>
      </c>
      <c r="J1968" s="118">
        <v>0.30667213109359959</v>
      </c>
      <c r="K1968" s="48">
        <v>0.75493568634906749</v>
      </c>
      <c r="M1968" s="41">
        <v>966</v>
      </c>
      <c r="N1968" s="118" cm="1">
        <f t="array" ref="N1968:W1968">(TRANSPOSE(MMULT(幕後結果!$AB$37:$AK$46, TRANSPOSE(N967:W967))))</f>
        <v>-1.6982222289518383</v>
      </c>
      <c r="O1968" s="118">
        <v>-0.51495150514236021</v>
      </c>
      <c r="P1968" s="118">
        <v>-1.1802595376071574</v>
      </c>
      <c r="Q1968" s="118">
        <v>-0.55517839283725767</v>
      </c>
      <c r="R1968" s="118">
        <v>-0.21382180625079103</v>
      </c>
      <c r="S1968" s="118">
        <v>-0.86499936392777432</v>
      </c>
      <c r="T1968" s="118">
        <v>0.59762102468045608</v>
      </c>
      <c r="U1968" s="118">
        <v>-2.8953155568719944</v>
      </c>
      <c r="V1968" s="118">
        <v>-2.1092636544491752</v>
      </c>
      <c r="W1968" s="40">
        <v>-0.614290011301585</v>
      </c>
    </row>
    <row r="1969" spans="1:23" ht="19">
      <c r="A1969" s="85">
        <v>967</v>
      </c>
      <c r="B1969" s="118">
        <v>0.97955362662902701</v>
      </c>
      <c r="C1969" s="118">
        <v>7.768236957139818E-2</v>
      </c>
      <c r="D1969" s="118">
        <v>0.29637698316882477</v>
      </c>
      <c r="E1969" s="118">
        <v>0.61932762535364572</v>
      </c>
      <c r="F1969" s="118">
        <v>0.65828436089584241</v>
      </c>
      <c r="G1969" s="118">
        <v>0.34369710828268674</v>
      </c>
      <c r="H1969" s="118">
        <v>1.8950484208013929E-2</v>
      </c>
      <c r="I1969" s="118">
        <v>0.17126133320851156</v>
      </c>
      <c r="J1969" s="118">
        <v>0.60167030505585073</v>
      </c>
      <c r="K1969" s="48">
        <v>8.9762497318947032E-2</v>
      </c>
      <c r="M1969" s="41">
        <v>967</v>
      </c>
      <c r="N1969" s="118" cm="1">
        <f t="array" ref="N1969:W1969">(TRANSPOSE(MMULT(幕後結果!$AB$37:$AK$46, TRANSPOSE(N968:W968))))</f>
        <v>-1.2046804555950912</v>
      </c>
      <c r="O1969" s="118">
        <v>-0.44990309405303203</v>
      </c>
      <c r="P1969" s="118">
        <v>0.7535083928922417</v>
      </c>
      <c r="Q1969" s="118">
        <v>0.28808167858360451</v>
      </c>
      <c r="R1969" s="118">
        <v>0.26113419651208647</v>
      </c>
      <c r="S1969" s="118">
        <v>0.2391216933948066</v>
      </c>
      <c r="T1969" s="118">
        <v>-0.45787790799728145</v>
      </c>
      <c r="U1969" s="118">
        <v>2.4202492246505605</v>
      </c>
      <c r="V1969" s="118">
        <v>2.4841627953864838</v>
      </c>
      <c r="W1969" s="40">
        <v>-1.2069606043872585</v>
      </c>
    </row>
    <row r="1970" spans="1:23" ht="19">
      <c r="A1970" s="85">
        <v>968</v>
      </c>
      <c r="B1970" s="118">
        <v>0.90307951413082077</v>
      </c>
      <c r="C1970" s="118">
        <v>0.1133805266178709</v>
      </c>
      <c r="D1970" s="118">
        <v>0.95207506873729897</v>
      </c>
      <c r="E1970" s="118">
        <v>0.9363264747264306</v>
      </c>
      <c r="F1970" s="118">
        <v>0.92332102855656295</v>
      </c>
      <c r="G1970" s="118">
        <v>9.0720569084291158E-2</v>
      </c>
      <c r="H1970" s="118">
        <v>0.30022353653571021</v>
      </c>
      <c r="I1970" s="118">
        <v>9.2874465928852068E-2</v>
      </c>
      <c r="J1970" s="118">
        <v>0.11842946636572016</v>
      </c>
      <c r="K1970" s="48">
        <v>0.96281870788127732</v>
      </c>
      <c r="M1970" s="41">
        <v>968</v>
      </c>
      <c r="N1970" s="118" cm="1">
        <f t="array" ref="N1970:W1970">(TRANSPOSE(MMULT(幕後結果!$AB$37:$AK$46, TRANSPOSE(N969:W969))))</f>
        <v>-0.24567207948441247</v>
      </c>
      <c r="O1970" s="118">
        <v>0.61466090927564543</v>
      </c>
      <c r="P1970" s="118">
        <v>-2.0462628572346273</v>
      </c>
      <c r="Q1970" s="118">
        <v>-0.92549960497271533</v>
      </c>
      <c r="R1970" s="118">
        <v>8.991727697418031E-2</v>
      </c>
      <c r="S1970" s="118">
        <v>-1.0474782682932497</v>
      </c>
      <c r="T1970" s="118">
        <v>-0.47202525244742471</v>
      </c>
      <c r="U1970" s="118">
        <v>7.4240732030322804E-2</v>
      </c>
      <c r="V1970" s="118">
        <v>-1.4864324247429108</v>
      </c>
      <c r="W1970" s="40">
        <v>-0.82529076096645304</v>
      </c>
    </row>
    <row r="1971" spans="1:23" ht="19">
      <c r="A1971" s="85">
        <v>969</v>
      </c>
      <c r="B1971" s="118">
        <v>0.7976741100545961</v>
      </c>
      <c r="C1971" s="118">
        <v>0.90312326978717272</v>
      </c>
      <c r="D1971" s="118">
        <v>0.66320779108340711</v>
      </c>
      <c r="E1971" s="118">
        <v>0.56186252976743534</v>
      </c>
      <c r="F1971" s="118">
        <v>0.76252875125825015</v>
      </c>
      <c r="G1971" s="118">
        <v>0.28471522414823536</v>
      </c>
      <c r="H1971" s="118">
        <v>0.34490681866825157</v>
      </c>
      <c r="I1971" s="118">
        <v>0.85957145656534029</v>
      </c>
      <c r="J1971" s="118">
        <v>0.31623393642315567</v>
      </c>
      <c r="K1971" s="48">
        <v>0.15941766088986875</v>
      </c>
      <c r="M1971" s="41">
        <v>969</v>
      </c>
      <c r="N1971" s="118" cm="1">
        <f t="array" ref="N1971:W1971">(TRANSPOSE(MMULT(幕後結果!$AB$37:$AK$46, TRANSPOSE(N970:W970))))</f>
        <v>0.36333483279892442</v>
      </c>
      <c r="O1971" s="118">
        <v>0.34950753448049138</v>
      </c>
      <c r="P1971" s="118">
        <v>0.82601604006468454</v>
      </c>
      <c r="Q1971" s="118">
        <v>1.4121668968749574</v>
      </c>
      <c r="R1971" s="118">
        <v>7.7543209408111852E-2</v>
      </c>
      <c r="S1971" s="118">
        <v>0.78181575084234345</v>
      </c>
      <c r="T1971" s="118">
        <v>1.4774469788682314</v>
      </c>
      <c r="U1971" s="118">
        <v>0.80666465842025803</v>
      </c>
      <c r="V1971" s="118">
        <v>0.93717246566193557</v>
      </c>
      <c r="W1971" s="40">
        <v>-0.20226245251009745</v>
      </c>
    </row>
    <row r="1972" spans="1:23" ht="19">
      <c r="A1972" s="85">
        <v>970</v>
      </c>
      <c r="B1972" s="118">
        <v>0.45555736459015717</v>
      </c>
      <c r="C1972" s="118">
        <v>0.28532828124390086</v>
      </c>
      <c r="D1972" s="118">
        <v>0.97542222472347562</v>
      </c>
      <c r="E1972" s="118">
        <v>0.25877516540467815</v>
      </c>
      <c r="F1972" s="118">
        <v>0.79562579056798977</v>
      </c>
      <c r="G1972" s="118">
        <v>0.78546025275483533</v>
      </c>
      <c r="H1972" s="118">
        <v>0.21292004286789012</v>
      </c>
      <c r="I1972" s="118">
        <v>0.71632491634320528</v>
      </c>
      <c r="J1972" s="118">
        <v>0.99377764766795318</v>
      </c>
      <c r="K1972" s="48">
        <v>0.62666731490387906</v>
      </c>
      <c r="M1972" s="41">
        <v>970</v>
      </c>
      <c r="N1972" s="118" cm="1">
        <f t="array" ref="N1972:W1972">(TRANSPOSE(MMULT(幕後結果!$AB$37:$AK$46, TRANSPOSE(N971:W971))))</f>
        <v>-0.43630768865404373</v>
      </c>
      <c r="O1972" s="118">
        <v>-0.67170056304826231</v>
      </c>
      <c r="P1972" s="118">
        <v>-1.3223172634294678</v>
      </c>
      <c r="Q1972" s="118">
        <v>0.41724359865887262</v>
      </c>
      <c r="R1972" s="118">
        <v>-0.76572637045838288</v>
      </c>
      <c r="S1972" s="118">
        <v>9.985701949597009E-2</v>
      </c>
      <c r="T1972" s="118">
        <v>-0.53387996771741864</v>
      </c>
      <c r="U1972" s="118">
        <v>-0.73776123309128472</v>
      </c>
      <c r="V1972" s="118">
        <v>0.75264022434486433</v>
      </c>
      <c r="W1972" s="40">
        <v>-0.83568093482727646</v>
      </c>
    </row>
    <row r="1973" spans="1:23" ht="19">
      <c r="A1973" s="85">
        <v>971</v>
      </c>
      <c r="B1973" s="118">
        <v>0.97434099261709139</v>
      </c>
      <c r="C1973" s="118">
        <v>4.036540916640341E-2</v>
      </c>
      <c r="D1973" s="118">
        <v>0.44979452699201428</v>
      </c>
      <c r="E1973" s="118">
        <v>0.70246037878236622</v>
      </c>
      <c r="F1973" s="118">
        <v>0.14550498683328672</v>
      </c>
      <c r="G1973" s="118">
        <v>0.63433762358970514</v>
      </c>
      <c r="H1973" s="118">
        <v>0.91053666124520416</v>
      </c>
      <c r="I1973" s="118">
        <v>0.82908631183879433</v>
      </c>
      <c r="J1973" s="118">
        <v>0.66944635636192262</v>
      </c>
      <c r="K1973" s="48">
        <v>0.20129203685948993</v>
      </c>
      <c r="M1973" s="41">
        <v>971</v>
      </c>
      <c r="N1973" s="118" cm="1">
        <f t="array" ref="N1973:W1973">(TRANSPOSE(MMULT(幕後結果!$AB$37:$AK$46, TRANSPOSE(N972:W972))))</f>
        <v>-0.11119528875776769</v>
      </c>
      <c r="O1973" s="118">
        <v>1.2067383451134974</v>
      </c>
      <c r="P1973" s="118">
        <v>0.46935520117323543</v>
      </c>
      <c r="Q1973" s="118">
        <v>-0.48292348314884143</v>
      </c>
      <c r="R1973" s="118">
        <v>-0.37784922215591871</v>
      </c>
      <c r="S1973" s="118">
        <v>0.57105364415701976</v>
      </c>
      <c r="T1973" s="118">
        <v>1.3143718877735451</v>
      </c>
      <c r="U1973" s="118">
        <v>-0.20244217055352087</v>
      </c>
      <c r="V1973" s="118">
        <v>1.1171940100788174</v>
      </c>
      <c r="W1973" s="40">
        <v>0.52241079916447852</v>
      </c>
    </row>
    <row r="1974" spans="1:23" ht="19">
      <c r="A1974" s="85">
        <v>972</v>
      </c>
      <c r="B1974" s="118">
        <v>9.9588912158748322E-2</v>
      </c>
      <c r="C1974" s="118">
        <v>0.6923268823131028</v>
      </c>
      <c r="D1974" s="118">
        <v>0.26356419200804648</v>
      </c>
      <c r="E1974" s="118">
        <v>0.72428617213178437</v>
      </c>
      <c r="F1974" s="118">
        <v>0.91323486544042565</v>
      </c>
      <c r="G1974" s="118">
        <v>0.82136405862166639</v>
      </c>
      <c r="H1974" s="118">
        <v>0.86181356607462112</v>
      </c>
      <c r="I1974" s="118">
        <v>0.19535785432959929</v>
      </c>
      <c r="J1974" s="118">
        <v>0.23570570231039611</v>
      </c>
      <c r="K1974" s="48">
        <v>0.84127406549956829</v>
      </c>
      <c r="M1974" s="41">
        <v>972</v>
      </c>
      <c r="N1974" s="118" cm="1">
        <f t="array" ref="N1974:W1974">(TRANSPOSE(MMULT(幕後結果!$AB$37:$AK$46, TRANSPOSE(N973:W973))))</f>
        <v>0.25469137734592795</v>
      </c>
      <c r="O1974" s="118">
        <v>1.0840041642888105</v>
      </c>
      <c r="P1974" s="118">
        <v>0.20820783024281431</v>
      </c>
      <c r="Q1974" s="118">
        <v>0.81176136100850693</v>
      </c>
      <c r="R1974" s="118">
        <v>0.83830076870683623</v>
      </c>
      <c r="S1974" s="118">
        <v>1.0754960766483634</v>
      </c>
      <c r="T1974" s="118">
        <v>1.2949969109962975</v>
      </c>
      <c r="U1974" s="118">
        <v>-0.43815636113083395</v>
      </c>
      <c r="V1974" s="118">
        <v>-0.39035555444840042</v>
      </c>
      <c r="W1974" s="40">
        <v>1.6272192171976982</v>
      </c>
    </row>
    <row r="1975" spans="1:23" ht="19">
      <c r="A1975" s="85">
        <v>973</v>
      </c>
      <c r="B1975" s="118">
        <v>0.94179134479690108</v>
      </c>
      <c r="C1975" s="118">
        <v>0.27046738872918907</v>
      </c>
      <c r="D1975" s="118">
        <v>0.8780139381321006</v>
      </c>
      <c r="E1975" s="118">
        <v>0.46210694880543857</v>
      </c>
      <c r="F1975" s="118">
        <v>0.93940546977064709</v>
      </c>
      <c r="G1975" s="118">
        <v>0.67035402763642638</v>
      </c>
      <c r="H1975" s="118">
        <v>0.34040373424253856</v>
      </c>
      <c r="I1975" s="118">
        <v>0.7160408188455063</v>
      </c>
      <c r="J1975" s="118">
        <v>0.15820088298627777</v>
      </c>
      <c r="K1975" s="48">
        <v>0.95800451576523571</v>
      </c>
      <c r="M1975" s="41">
        <v>973</v>
      </c>
      <c r="N1975" s="118" cm="1">
        <f t="array" ref="N1975:W1975">(TRANSPOSE(MMULT(幕後結果!$AB$37:$AK$46, TRANSPOSE(N974:W974))))</f>
        <v>-0.44825733312257321</v>
      </c>
      <c r="O1975" s="118">
        <v>-0.59726930895560471</v>
      </c>
      <c r="P1975" s="118">
        <v>-1.9422592020990053</v>
      </c>
      <c r="Q1975" s="118">
        <v>-1.0202042426284654</v>
      </c>
      <c r="R1975" s="118">
        <v>-1.2444405898431719</v>
      </c>
      <c r="S1975" s="118">
        <v>-0.28120745088078936</v>
      </c>
      <c r="T1975" s="118">
        <v>-0.80462310809346782</v>
      </c>
      <c r="U1975" s="118">
        <v>-9.0600289104910137E-3</v>
      </c>
      <c r="V1975" s="118">
        <v>0.1801094021065186</v>
      </c>
      <c r="W1975" s="40">
        <v>-0.59236375761056159</v>
      </c>
    </row>
    <row r="1976" spans="1:23" ht="19">
      <c r="A1976" s="85">
        <v>974</v>
      </c>
      <c r="B1976" s="118">
        <v>2.2506654521704528E-2</v>
      </c>
      <c r="C1976" s="118">
        <v>0.94645375159725798</v>
      </c>
      <c r="D1976" s="118">
        <v>0.74120783285423419</v>
      </c>
      <c r="E1976" s="118">
        <v>0.28041301904166649</v>
      </c>
      <c r="F1976" s="118">
        <v>0.90858885585576599</v>
      </c>
      <c r="G1976" s="118">
        <v>0.44825204892275816</v>
      </c>
      <c r="H1976" s="118">
        <v>0.43706426756363959</v>
      </c>
      <c r="I1976" s="118">
        <v>4.5015943451072182E-2</v>
      </c>
      <c r="J1976" s="118">
        <v>0.27810886387592881</v>
      </c>
      <c r="K1976" s="48">
        <v>0.55567799200267065</v>
      </c>
      <c r="M1976" s="41">
        <v>974</v>
      </c>
      <c r="N1976" s="118" cm="1">
        <f t="array" ref="N1976:W1976">(TRANSPOSE(MMULT(幕後結果!$AB$37:$AK$46, TRANSPOSE(N975:W975))))</f>
        <v>0.37186616560606278</v>
      </c>
      <c r="O1976" s="118">
        <v>-2.351383643735744</v>
      </c>
      <c r="P1976" s="118">
        <v>1.1452805206402996</v>
      </c>
      <c r="Q1976" s="118">
        <v>-5.3693012278895787E-2</v>
      </c>
      <c r="R1976" s="118">
        <v>-1.04622177567839</v>
      </c>
      <c r="S1976" s="118">
        <v>0.85893413554053377</v>
      </c>
      <c r="T1976" s="118">
        <v>1.1900093508571505</v>
      </c>
      <c r="U1976" s="118">
        <v>-0.84334505444829122</v>
      </c>
      <c r="V1976" s="118">
        <v>-0.98309336873977315</v>
      </c>
      <c r="W1976" s="40">
        <v>-0.50612893926329416</v>
      </c>
    </row>
    <row r="1977" spans="1:23" ht="19">
      <c r="A1977" s="85">
        <v>975</v>
      </c>
      <c r="B1977" s="118">
        <v>0.33138039006320263</v>
      </c>
      <c r="C1977" s="118">
        <v>0.13360070937623103</v>
      </c>
      <c r="D1977" s="118">
        <v>0.43302530945143669</v>
      </c>
      <c r="E1977" s="118">
        <v>0.21909496375282589</v>
      </c>
      <c r="F1977" s="118">
        <v>0.24207178324283318</v>
      </c>
      <c r="G1977" s="118">
        <v>0.48885322682690369</v>
      </c>
      <c r="H1977" s="118">
        <v>0.38374591926343737</v>
      </c>
      <c r="I1977" s="118">
        <v>0.71416885229266169</v>
      </c>
      <c r="J1977" s="118">
        <v>0.63373512491231976</v>
      </c>
      <c r="K1977" s="48">
        <v>0.86726325872351717</v>
      </c>
      <c r="M1977" s="41">
        <v>975</v>
      </c>
      <c r="N1977" s="118" cm="1">
        <f t="array" ref="N1977:W1977">(TRANSPOSE(MMULT(幕後結果!$AB$37:$AK$46, TRANSPOSE(N976:W976))))</f>
        <v>0.69315665016922889</v>
      </c>
      <c r="O1977" s="118">
        <v>0.65508015977233325</v>
      </c>
      <c r="P1977" s="118">
        <v>-6.9225795368773102E-2</v>
      </c>
      <c r="Q1977" s="118">
        <v>-1.1145355372962693</v>
      </c>
      <c r="R1977" s="118">
        <v>-1.3528865301345543</v>
      </c>
      <c r="S1977" s="118">
        <v>-0.50836837429531978</v>
      </c>
      <c r="T1977" s="118">
        <v>-1.0960345917749712</v>
      </c>
      <c r="U1977" s="118">
        <v>-7.4457844373394907E-2</v>
      </c>
      <c r="V1977" s="118">
        <v>-2.509001749764165</v>
      </c>
      <c r="W1977" s="40">
        <v>0.80920941022935144</v>
      </c>
    </row>
    <row r="1978" spans="1:23" ht="19">
      <c r="A1978" s="85">
        <v>976</v>
      </c>
      <c r="B1978" s="118">
        <v>0.80515677627476978</v>
      </c>
      <c r="C1978" s="118">
        <v>0.9756200345006909</v>
      </c>
      <c r="D1978" s="118">
        <v>0.93509220500001677</v>
      </c>
      <c r="E1978" s="118">
        <v>0.7225853148641963</v>
      </c>
      <c r="F1978" s="118">
        <v>0.13377557494644843</v>
      </c>
      <c r="G1978" s="118">
        <v>0.13872022430330966</v>
      </c>
      <c r="H1978" s="118">
        <v>0.87132283026781687</v>
      </c>
      <c r="I1978" s="118">
        <v>0.10920432387305468</v>
      </c>
      <c r="J1978" s="118">
        <v>0.59190970612604765</v>
      </c>
      <c r="K1978" s="48">
        <v>0.37073968023568349</v>
      </c>
      <c r="M1978" s="41">
        <v>976</v>
      </c>
      <c r="N1978" s="118" cm="1">
        <f t="array" ref="N1978:W1978">(TRANSPOSE(MMULT(幕後結果!$AB$37:$AK$46, TRANSPOSE(N977:W977))))</f>
        <v>0.45008883094059465</v>
      </c>
      <c r="O1978" s="118">
        <v>-0.62957755644019842</v>
      </c>
      <c r="P1978" s="118">
        <v>0.11355714938119001</v>
      </c>
      <c r="Q1978" s="118">
        <v>1.7465659581569446</v>
      </c>
      <c r="R1978" s="118">
        <v>-0.57196715018915723</v>
      </c>
      <c r="S1978" s="118">
        <v>1.0714028072180199</v>
      </c>
      <c r="T1978" s="118">
        <v>0.53618308051001484</v>
      </c>
      <c r="U1978" s="118">
        <v>-1.4862521964301554</v>
      </c>
      <c r="V1978" s="118">
        <v>-0.70359250664762563</v>
      </c>
      <c r="W1978" s="40">
        <v>0.29511963968320776</v>
      </c>
    </row>
    <row r="1979" spans="1:23" ht="19">
      <c r="A1979" s="85">
        <v>977</v>
      </c>
      <c r="B1979" s="118">
        <v>0.55242324385593267</v>
      </c>
      <c r="C1979" s="118">
        <v>0.81874637501800174</v>
      </c>
      <c r="D1979" s="118">
        <v>0.77561696254735479</v>
      </c>
      <c r="E1979" s="118">
        <v>0.96216566994625574</v>
      </c>
      <c r="F1979" s="118">
        <v>0.91429769975203201</v>
      </c>
      <c r="G1979" s="118">
        <v>0.61110845894486721</v>
      </c>
      <c r="H1979" s="118">
        <v>0.89183759309245181</v>
      </c>
      <c r="I1979" s="118">
        <v>0.4433401567812536</v>
      </c>
      <c r="J1979" s="118">
        <v>0.95463717969961515</v>
      </c>
      <c r="K1979" s="48">
        <v>0.74991881868148957</v>
      </c>
      <c r="M1979" s="41">
        <v>977</v>
      </c>
      <c r="N1979" s="118" cm="1">
        <f t="array" ref="N1979:W1979">(TRANSPOSE(MMULT(幕後結果!$AB$37:$AK$46, TRANSPOSE(N978:W978))))</f>
        <v>0.2154495318366432</v>
      </c>
      <c r="O1979" s="118">
        <v>0.4022083807266022</v>
      </c>
      <c r="P1979" s="118">
        <v>-0.7798606770238885</v>
      </c>
      <c r="Q1979" s="118">
        <v>1.6781631821038347</v>
      </c>
      <c r="R1979" s="118">
        <v>-0.79090760263526527</v>
      </c>
      <c r="S1979" s="118">
        <v>2.8302887417608824</v>
      </c>
      <c r="T1979" s="118">
        <v>0.30087068081971835</v>
      </c>
      <c r="U1979" s="118">
        <v>1.5238509398671387</v>
      </c>
      <c r="V1979" s="118">
        <v>-0.27105226204022881</v>
      </c>
      <c r="W1979" s="40">
        <v>2.3214691212715466E-2</v>
      </c>
    </row>
    <row r="1980" spans="1:23" ht="19">
      <c r="A1980" s="85">
        <v>978</v>
      </c>
      <c r="B1980" s="118">
        <v>0.69084616351166228</v>
      </c>
      <c r="C1980" s="118">
        <v>0.16373689282071169</v>
      </c>
      <c r="D1980" s="118">
        <v>0.49069871674194943</v>
      </c>
      <c r="E1980" s="118">
        <v>0.24156248681504144</v>
      </c>
      <c r="F1980" s="118">
        <v>0.61136374554296058</v>
      </c>
      <c r="G1980" s="118">
        <v>0.42650676562176204</v>
      </c>
      <c r="H1980" s="118">
        <v>0.70793216316455321</v>
      </c>
      <c r="I1980" s="118">
        <v>8.4853582144455153E-2</v>
      </c>
      <c r="J1980" s="118">
        <v>0.40442324088713399</v>
      </c>
      <c r="K1980" s="48">
        <v>0.38271117114935449</v>
      </c>
      <c r="M1980" s="41">
        <v>978</v>
      </c>
      <c r="N1980" s="118" cm="1">
        <f t="array" ref="N1980:W1980">(TRANSPOSE(MMULT(幕後結果!$AB$37:$AK$46, TRANSPOSE(N979:W979))))</f>
        <v>-8.2356730462615033E-2</v>
      </c>
      <c r="O1980" s="118">
        <v>0.53029245344075093</v>
      </c>
      <c r="P1980" s="118">
        <v>-0.44184822279028513</v>
      </c>
      <c r="Q1980" s="118">
        <v>0.80292209176681706</v>
      </c>
      <c r="R1980" s="118">
        <v>-0.1263153468541052</v>
      </c>
      <c r="S1980" s="118">
        <v>1.2277928376302709</v>
      </c>
      <c r="T1980" s="118">
        <v>1.2172087303751371</v>
      </c>
      <c r="U1980" s="118">
        <v>-1.3165619507877726</v>
      </c>
      <c r="V1980" s="118">
        <v>0.54119324361969245</v>
      </c>
      <c r="W1980" s="40">
        <v>0.30232148373924078</v>
      </c>
    </row>
    <row r="1981" spans="1:23" ht="19">
      <c r="A1981" s="85">
        <v>979</v>
      </c>
      <c r="B1981" s="118">
        <v>0.36508624284476054</v>
      </c>
      <c r="C1981" s="118">
        <v>0.72403754444994406</v>
      </c>
      <c r="D1981" s="118">
        <v>0.54568309907117141</v>
      </c>
      <c r="E1981" s="118">
        <v>0.91336752234389218</v>
      </c>
      <c r="F1981" s="118">
        <v>0.43204582689668292</v>
      </c>
      <c r="G1981" s="118">
        <v>0.13200749972461967</v>
      </c>
      <c r="H1981" s="118">
        <v>0.25349545623864977</v>
      </c>
      <c r="I1981" s="118">
        <v>0.22127519793070016</v>
      </c>
      <c r="J1981" s="118">
        <v>4.5792463297820163E-3</v>
      </c>
      <c r="K1981" s="48">
        <v>0.46379681170468623</v>
      </c>
      <c r="M1981" s="41">
        <v>979</v>
      </c>
      <c r="N1981" s="118" cm="1">
        <f t="array" ref="N1981:W1981">(TRANSPOSE(MMULT(幕後結果!$AB$37:$AK$46, TRANSPOSE(N980:W980))))</f>
        <v>1.3173007844564606</v>
      </c>
      <c r="O1981" s="118">
        <v>1.4511497076521804</v>
      </c>
      <c r="P1981" s="118">
        <v>0.53761019525343334</v>
      </c>
      <c r="Q1981" s="118">
        <v>1.456706225365987</v>
      </c>
      <c r="R1981" s="118">
        <v>0.86725478147928647</v>
      </c>
      <c r="S1981" s="118">
        <v>2.9796099403418772</v>
      </c>
      <c r="T1981" s="118">
        <v>-1.3466056833121962</v>
      </c>
      <c r="U1981" s="118">
        <v>1.0317216544009244</v>
      </c>
      <c r="V1981" s="118">
        <v>0.91834412132001431</v>
      </c>
      <c r="W1981" s="40">
        <v>1.130391478675062</v>
      </c>
    </row>
    <row r="1982" spans="1:23" ht="19">
      <c r="A1982" s="85">
        <v>980</v>
      </c>
      <c r="B1982" s="118">
        <v>0.25489335295746907</v>
      </c>
      <c r="C1982" s="118">
        <v>0.31728452131808371</v>
      </c>
      <c r="D1982" s="118">
        <v>0.70033564963892725</v>
      </c>
      <c r="E1982" s="118">
        <v>0.30075446858299615</v>
      </c>
      <c r="F1982" s="118">
        <v>0.18209925389078085</v>
      </c>
      <c r="G1982" s="118">
        <v>0.1962830899883381</v>
      </c>
      <c r="H1982" s="118">
        <v>0.7278740724960997</v>
      </c>
      <c r="I1982" s="118">
        <v>0.17062137186041326</v>
      </c>
      <c r="J1982" s="118">
        <v>0.61473133930498292</v>
      </c>
      <c r="K1982" s="48">
        <v>0.53038401211605235</v>
      </c>
      <c r="M1982" s="41">
        <v>980</v>
      </c>
      <c r="N1982" s="118" cm="1">
        <f t="array" ref="N1982:W1982">(TRANSPOSE(MMULT(幕後結果!$AB$37:$AK$46, TRANSPOSE(N981:W981))))</f>
        <v>1.2558219963507886</v>
      </c>
      <c r="O1982" s="118">
        <v>0.13941033290413321</v>
      </c>
      <c r="P1982" s="118">
        <v>0.95988038343603022</v>
      </c>
      <c r="Q1982" s="118">
        <v>2.1239774851719622</v>
      </c>
      <c r="R1982" s="118">
        <v>2.3010431841223351</v>
      </c>
      <c r="S1982" s="118">
        <v>1.705281579571267</v>
      </c>
      <c r="T1982" s="118">
        <v>1.2079694837094701</v>
      </c>
      <c r="U1982" s="118">
        <v>-0.36892415918764587</v>
      </c>
      <c r="V1982" s="118">
        <v>0.30434113370202859</v>
      </c>
      <c r="W1982" s="40">
        <v>1.0121474906373895</v>
      </c>
    </row>
    <row r="1983" spans="1:23" ht="19">
      <c r="A1983" s="85">
        <v>981</v>
      </c>
      <c r="B1983" s="118">
        <v>0.20344786594582565</v>
      </c>
      <c r="C1983" s="118">
        <v>0.78505067985320309</v>
      </c>
      <c r="D1983" s="118">
        <v>0.2402952972753658</v>
      </c>
      <c r="E1983" s="118">
        <v>0.68719811991668589</v>
      </c>
      <c r="F1983" s="118">
        <v>0.50362596460654996</v>
      </c>
      <c r="G1983" s="118">
        <v>0.94299223455230363</v>
      </c>
      <c r="H1983" s="118">
        <v>0.33841478764147892</v>
      </c>
      <c r="I1983" s="118">
        <v>0.465406497667884</v>
      </c>
      <c r="J1983" s="118">
        <v>0.80568282641145861</v>
      </c>
      <c r="K1983" s="48">
        <v>3.0836067439950154E-2</v>
      </c>
      <c r="M1983" s="41">
        <v>981</v>
      </c>
      <c r="N1983" s="118" cm="1">
        <f t="array" ref="N1983:W1983">(TRANSPOSE(MMULT(幕後結果!$AB$37:$AK$46, TRANSPOSE(N982:W982))))</f>
        <v>-0.37638467792871472</v>
      </c>
      <c r="O1983" s="118">
        <v>-0.83067472503193085</v>
      </c>
      <c r="P1983" s="118">
        <v>1.2374099373176739E-2</v>
      </c>
      <c r="Q1983" s="118">
        <v>-3.3785321175768421E-2</v>
      </c>
      <c r="R1983" s="118">
        <v>0.49530198457253399</v>
      </c>
      <c r="S1983" s="118">
        <v>0.1109430315833449</v>
      </c>
      <c r="T1983" s="118">
        <v>-1.3912129073522288</v>
      </c>
      <c r="U1983" s="118">
        <v>-0.1460506752607488</v>
      </c>
      <c r="V1983" s="118">
        <v>-0.60847557058834023</v>
      </c>
      <c r="W1983" s="40">
        <v>-0.87668598011219889</v>
      </c>
    </row>
    <row r="1984" spans="1:23" ht="19">
      <c r="A1984" s="85">
        <v>982</v>
      </c>
      <c r="B1984" s="118">
        <v>6.3104849377173533E-3</v>
      </c>
      <c r="C1984" s="118">
        <v>0.96108833297179141</v>
      </c>
      <c r="D1984" s="118">
        <v>0.70316561940434696</v>
      </c>
      <c r="E1984" s="118">
        <v>0.74456613688442208</v>
      </c>
      <c r="F1984" s="118">
        <v>2.1497317102387337E-2</v>
      </c>
      <c r="G1984" s="118">
        <v>0.22940711304985806</v>
      </c>
      <c r="H1984" s="118">
        <v>0.83596153215209168</v>
      </c>
      <c r="I1984" s="118">
        <v>0.59165261234079192</v>
      </c>
      <c r="J1984" s="118">
        <v>3.1017876116290477E-3</v>
      </c>
      <c r="K1984" s="48">
        <v>0.17802121515803582</v>
      </c>
      <c r="M1984" s="41">
        <v>982</v>
      </c>
      <c r="N1984" s="118" cm="1">
        <f t="array" ref="N1984:W1984">(TRANSPOSE(MMULT(幕後結果!$AB$37:$AK$46, TRANSPOSE(N983:W983))))</f>
        <v>0.46292470314844741</v>
      </c>
      <c r="O1984" s="118">
        <v>0.33558325902645614</v>
      </c>
      <c r="P1984" s="118">
        <v>-1.2973481222211778</v>
      </c>
      <c r="Q1984" s="118">
        <v>-1.5892876887004541</v>
      </c>
      <c r="R1984" s="118">
        <v>0.24286086138858476</v>
      </c>
      <c r="S1984" s="118">
        <v>-0.24712003846640374</v>
      </c>
      <c r="T1984" s="118">
        <v>-0.13380456320388701</v>
      </c>
      <c r="U1984" s="118">
        <v>0.64928415882693979</v>
      </c>
      <c r="V1984" s="118">
        <v>-0.52072377962038208</v>
      </c>
      <c r="W1984" s="40">
        <v>-0.11924914435979139</v>
      </c>
    </row>
    <row r="1985" spans="1:23" ht="19">
      <c r="A1985" s="85">
        <v>983</v>
      </c>
      <c r="B1985" s="118">
        <v>1.597809231881353E-2</v>
      </c>
      <c r="C1985" s="118">
        <v>0.52408011352684314</v>
      </c>
      <c r="D1985" s="118">
        <v>0.43547105050178536</v>
      </c>
      <c r="E1985" s="118">
        <v>0.66964081608485193</v>
      </c>
      <c r="F1985" s="118">
        <v>0.79609750131691159</v>
      </c>
      <c r="G1985" s="118">
        <v>0.87645241731571577</v>
      </c>
      <c r="H1985" s="118">
        <v>0.2363935184263799</v>
      </c>
      <c r="I1985" s="118">
        <v>0.41005619252375491</v>
      </c>
      <c r="J1985" s="118">
        <v>0.83821575207116705</v>
      </c>
      <c r="K1985" s="48">
        <v>0.5599683233332684</v>
      </c>
      <c r="M1985" s="41">
        <v>983</v>
      </c>
      <c r="N1985" s="118" cm="1">
        <f t="array" ref="N1985:W1985">(TRANSPOSE(MMULT(幕後結果!$AB$37:$AK$46, TRANSPOSE(N984:W984))))</f>
        <v>0.88339070705718714</v>
      </c>
      <c r="O1985" s="118">
        <v>-0.58538922624559131</v>
      </c>
      <c r="P1985" s="118">
        <v>1.7481282120735095</v>
      </c>
      <c r="Q1985" s="118">
        <v>1.4180974893739382</v>
      </c>
      <c r="R1985" s="118">
        <v>2.0672341227796376E-2</v>
      </c>
      <c r="S1985" s="118">
        <v>-0.13933177835924326</v>
      </c>
      <c r="T1985" s="118">
        <v>0.20660432031170631</v>
      </c>
      <c r="U1985" s="118">
        <v>-0.28382945768218221</v>
      </c>
      <c r="V1985" s="118">
        <v>-0.58354496984160842</v>
      </c>
      <c r="W1985" s="40">
        <v>-0.88933707985772681</v>
      </c>
    </row>
    <row r="1986" spans="1:23" ht="19">
      <c r="A1986" s="85">
        <v>984</v>
      </c>
      <c r="B1986" s="118">
        <v>0.41113742278970622</v>
      </c>
      <c r="C1986" s="118">
        <v>0.70122777135525838</v>
      </c>
      <c r="D1986" s="118">
        <v>0.76832438949966897</v>
      </c>
      <c r="E1986" s="118">
        <v>0.62609770485541061</v>
      </c>
      <c r="F1986" s="118">
        <v>1.2729214054447935E-2</v>
      </c>
      <c r="G1986" s="118">
        <v>0.66628522022210523</v>
      </c>
      <c r="H1986" s="118">
        <v>0.39225872045992505</v>
      </c>
      <c r="I1986" s="118">
        <v>0.19552561392461465</v>
      </c>
      <c r="J1986" s="118">
        <v>0.92914108091884495</v>
      </c>
      <c r="K1986" s="48">
        <v>0.58965683313068862</v>
      </c>
      <c r="M1986" s="41">
        <v>984</v>
      </c>
      <c r="N1986" s="118" cm="1">
        <f t="array" ref="N1986:W1986">(TRANSPOSE(MMULT(幕後結果!$AB$37:$AK$46, TRANSPOSE(N985:W985))))</f>
        <v>-0.68071708370835748</v>
      </c>
      <c r="O1986" s="118">
        <v>-0.37604573846193939</v>
      </c>
      <c r="P1986" s="118">
        <v>-0.50763235439518506</v>
      </c>
      <c r="Q1986" s="118">
        <v>-4.0554689558111201E-2</v>
      </c>
      <c r="R1986" s="118">
        <v>-0.17807571523860158</v>
      </c>
      <c r="S1986" s="118">
        <v>-1.0160576319742249</v>
      </c>
      <c r="T1986" s="118">
        <v>0.38848907386352605</v>
      </c>
      <c r="U1986" s="118">
        <v>-0.66629713013020131</v>
      </c>
      <c r="V1986" s="118">
        <v>-1.1871415271403979E-2</v>
      </c>
      <c r="W1986" s="40">
        <v>-6.4023755498249402E-2</v>
      </c>
    </row>
    <row r="1987" spans="1:23" ht="19">
      <c r="A1987" s="85">
        <v>985</v>
      </c>
      <c r="B1987" s="118">
        <v>0.93448225104846516</v>
      </c>
      <c r="C1987" s="118">
        <v>0.74142983233460336</v>
      </c>
      <c r="D1987" s="118">
        <v>0.31814583269247287</v>
      </c>
      <c r="E1987" s="118">
        <v>0.20999702387338059</v>
      </c>
      <c r="F1987" s="118">
        <v>0.58988614802506922</v>
      </c>
      <c r="G1987" s="118">
        <v>0.66026612401345797</v>
      </c>
      <c r="H1987" s="118">
        <v>0.62973942546626427</v>
      </c>
      <c r="I1987" s="118">
        <v>8.2077271559481524E-2</v>
      </c>
      <c r="J1987" s="118">
        <v>0.15458047765857863</v>
      </c>
      <c r="K1987" s="48">
        <v>0.94416060768534038</v>
      </c>
      <c r="M1987" s="41">
        <v>985</v>
      </c>
      <c r="N1987" s="118" cm="1">
        <f t="array" ref="N1987:W1987">(TRANSPOSE(MMULT(幕後結果!$AB$37:$AK$46, TRANSPOSE(N986:W986))))</f>
        <v>0.40916245469236834</v>
      </c>
      <c r="O1987" s="118">
        <v>-0.51549419412863351</v>
      </c>
      <c r="P1987" s="118">
        <v>-0.55671839210969853</v>
      </c>
      <c r="Q1987" s="118">
        <v>0.98618283421047193</v>
      </c>
      <c r="R1987" s="118">
        <v>1.3275410172970985</v>
      </c>
      <c r="S1987" s="118">
        <v>0.62928130872769172</v>
      </c>
      <c r="T1987" s="118">
        <v>0.44097984200038742</v>
      </c>
      <c r="U1987" s="118">
        <v>0.12305752820734139</v>
      </c>
      <c r="V1987" s="118">
        <v>-0.98640234751688161</v>
      </c>
      <c r="W1987" s="40">
        <v>1.1372641376371506</v>
      </c>
    </row>
    <row r="1988" spans="1:23" ht="19">
      <c r="A1988" s="85">
        <v>986</v>
      </c>
      <c r="B1988" s="118">
        <v>7.3653190194558071E-2</v>
      </c>
      <c r="C1988" s="118">
        <v>0.7826243606450094</v>
      </c>
      <c r="D1988" s="118">
        <v>0.20480976721618238</v>
      </c>
      <c r="E1988" s="118">
        <v>2.3712659654639312E-2</v>
      </c>
      <c r="F1988" s="118">
        <v>0.50488816264213021</v>
      </c>
      <c r="G1988" s="118">
        <v>0.15252736346322227</v>
      </c>
      <c r="H1988" s="118">
        <v>0.44688772438166691</v>
      </c>
      <c r="I1988" s="118">
        <v>0.78499717326919427</v>
      </c>
      <c r="J1988" s="118">
        <v>0.32257163453316484</v>
      </c>
      <c r="K1988" s="48">
        <v>0.62771650993090344</v>
      </c>
      <c r="M1988" s="41">
        <v>986</v>
      </c>
      <c r="N1988" s="118" cm="1">
        <f t="array" ref="N1988:W1988">(TRANSPOSE(MMULT(幕後結果!$AB$37:$AK$46, TRANSPOSE(N987:W987))))</f>
        <v>1.7565779433425051</v>
      </c>
      <c r="O1988" s="118">
        <v>-0.3251745630657995</v>
      </c>
      <c r="P1988" s="118">
        <v>2.179224839539307</v>
      </c>
      <c r="Q1988" s="118">
        <v>2.0645236987754205</v>
      </c>
      <c r="R1988" s="118">
        <v>-0.46047114645671028</v>
      </c>
      <c r="S1988" s="118">
        <v>0.29022803674225872</v>
      </c>
      <c r="T1988" s="118">
        <v>0.72228053230128908</v>
      </c>
      <c r="U1988" s="118">
        <v>1.4774363700845219</v>
      </c>
      <c r="V1988" s="118">
        <v>0.93648222488862376</v>
      </c>
      <c r="W1988" s="40">
        <v>0.45862985649057564</v>
      </c>
    </row>
    <row r="1989" spans="1:23" ht="19">
      <c r="A1989" s="85">
        <v>987</v>
      </c>
      <c r="B1989" s="118">
        <v>0.54589077639273453</v>
      </c>
      <c r="C1989" s="118">
        <v>0.81098085998781544</v>
      </c>
      <c r="D1989" s="118">
        <v>0.37989958550738789</v>
      </c>
      <c r="E1989" s="118">
        <v>0.94646414811039969</v>
      </c>
      <c r="F1989" s="118">
        <v>4.1920754607867483E-2</v>
      </c>
      <c r="G1989" s="118">
        <v>0.83836103928410344</v>
      </c>
      <c r="H1989" s="118">
        <v>0.59224319397237224</v>
      </c>
      <c r="I1989" s="118">
        <v>0.41870162991753634</v>
      </c>
      <c r="J1989" s="118">
        <v>0.58340119886759334</v>
      </c>
      <c r="K1989" s="48">
        <v>0.55782685015309985</v>
      </c>
      <c r="M1989" s="41">
        <v>987</v>
      </c>
      <c r="N1989" s="118" cm="1">
        <f t="array" ref="N1989:W1989">(TRANSPOSE(MMULT(幕後結果!$AB$37:$AK$46, TRANSPOSE(N988:W988))))</f>
        <v>-0.38851698621544462</v>
      </c>
      <c r="O1989" s="118">
        <v>-0.79279043632864454</v>
      </c>
      <c r="P1989" s="118">
        <v>3.3239006805455773E-2</v>
      </c>
      <c r="Q1989" s="118">
        <v>-0.69449554698377414</v>
      </c>
      <c r="R1989" s="118">
        <v>-0.16866804724500639</v>
      </c>
      <c r="S1989" s="118">
        <v>0.5265382546785371</v>
      </c>
      <c r="T1989" s="118">
        <v>0.52071274828199909</v>
      </c>
      <c r="U1989" s="118">
        <v>1.1590544329743622</v>
      </c>
      <c r="V1989" s="118">
        <v>0.15356547295515513</v>
      </c>
      <c r="W1989" s="40">
        <v>-0.28033488904791315</v>
      </c>
    </row>
    <row r="1990" spans="1:23" ht="19">
      <c r="A1990" s="85">
        <v>988</v>
      </c>
      <c r="B1990" s="118">
        <v>0.42855801500269552</v>
      </c>
      <c r="C1990" s="118">
        <v>0.6053790804092587</v>
      </c>
      <c r="D1990" s="118">
        <v>0.92308643521280209</v>
      </c>
      <c r="E1990" s="118">
        <v>0.71727750503952814</v>
      </c>
      <c r="F1990" s="118">
        <v>0.53891573289200201</v>
      </c>
      <c r="G1990" s="118">
        <v>0.54469726050009482</v>
      </c>
      <c r="H1990" s="118">
        <v>0.82831931032751704</v>
      </c>
      <c r="I1990" s="118">
        <v>3.6236182154869123E-2</v>
      </c>
      <c r="J1990" s="118">
        <v>0.89043276847759145</v>
      </c>
      <c r="K1990" s="48">
        <v>0.42512176779569599</v>
      </c>
      <c r="M1990" s="41">
        <v>988</v>
      </c>
      <c r="N1990" s="118" cm="1">
        <f t="array" ref="N1990:W1990">(TRANSPOSE(MMULT(幕後結果!$AB$37:$AK$46, TRANSPOSE(N989:W989))))</f>
        <v>0.8613191902290066</v>
      </c>
      <c r="O1990" s="118">
        <v>0.51661571611080837</v>
      </c>
      <c r="P1990" s="118">
        <v>-0.35034826005485942</v>
      </c>
      <c r="Q1990" s="118">
        <v>0.1702414147477822</v>
      </c>
      <c r="R1990" s="118">
        <v>-1.5528811543622196</v>
      </c>
      <c r="S1990" s="118">
        <v>0.59926823620833058</v>
      </c>
      <c r="T1990" s="118">
        <v>-0.32977585635291851</v>
      </c>
      <c r="U1990" s="118">
        <v>0.55576892400058209</v>
      </c>
      <c r="V1990" s="118">
        <v>1.2257040639238763</v>
      </c>
      <c r="W1990" s="40">
        <v>-7.9899035042112654E-2</v>
      </c>
    </row>
    <row r="1991" spans="1:23" ht="19">
      <c r="A1991" s="85">
        <v>989</v>
      </c>
      <c r="B1991" s="118">
        <v>0.32560237787760604</v>
      </c>
      <c r="C1991" s="118">
        <v>0.14165266355725104</v>
      </c>
      <c r="D1991" s="118">
        <v>0.2587680759721851</v>
      </c>
      <c r="E1991" s="118">
        <v>0.68901165720298696</v>
      </c>
      <c r="F1991" s="118">
        <v>0.86725319841396331</v>
      </c>
      <c r="G1991" s="118">
        <v>0.9387895871243972</v>
      </c>
      <c r="H1991" s="118">
        <v>0.60507181169190227</v>
      </c>
      <c r="I1991" s="118">
        <v>0.80456222412540357</v>
      </c>
      <c r="J1991" s="118">
        <v>0.6499300742183638</v>
      </c>
      <c r="K1991" s="48">
        <v>0.36405179025226952</v>
      </c>
      <c r="M1991" s="41">
        <v>989</v>
      </c>
      <c r="N1991" s="118" cm="1">
        <f t="array" ref="N1991:W1991">(TRANSPOSE(MMULT(幕後結果!$AB$37:$AK$46, TRANSPOSE(N990:W990))))</f>
        <v>-1.3136640162134214</v>
      </c>
      <c r="O1991" s="118">
        <v>-0.51041653027853306</v>
      </c>
      <c r="P1991" s="118">
        <v>-0.90881755527396613</v>
      </c>
      <c r="Q1991" s="118">
        <v>1.2469883439458629</v>
      </c>
      <c r="R1991" s="118">
        <v>0.33765383253926778</v>
      </c>
      <c r="S1991" s="118">
        <v>0.76450244322234573</v>
      </c>
      <c r="T1991" s="118">
        <v>-0.34936209731227019</v>
      </c>
      <c r="U1991" s="118">
        <v>-0.70865127259982519</v>
      </c>
      <c r="V1991" s="118">
        <v>4.1010064615790265E-2</v>
      </c>
      <c r="W1991" s="40">
        <v>-0.41052313593909795</v>
      </c>
    </row>
    <row r="1992" spans="1:23" ht="19">
      <c r="A1992" s="85">
        <v>990</v>
      </c>
      <c r="B1992" s="118">
        <v>0.78575874577698546</v>
      </c>
      <c r="C1992" s="118">
        <v>0.98686467163503644</v>
      </c>
      <c r="D1992" s="118">
        <v>0.51593706171711706</v>
      </c>
      <c r="E1992" s="118">
        <v>0.94296757426214062</v>
      </c>
      <c r="F1992" s="118">
        <v>0.56645629063612546</v>
      </c>
      <c r="G1992" s="118">
        <v>0.81317222944892498</v>
      </c>
      <c r="H1992" s="118">
        <v>0.84496088650809353</v>
      </c>
      <c r="I1992" s="118">
        <v>0.92889904481068308</v>
      </c>
      <c r="J1992" s="118">
        <v>0.40100159367238097</v>
      </c>
      <c r="K1992" s="48">
        <v>0.32311732483343314</v>
      </c>
      <c r="M1992" s="41">
        <v>990</v>
      </c>
      <c r="N1992" s="118" cm="1">
        <f t="array" ref="N1992:W1992">(TRANSPOSE(MMULT(幕後結果!$AB$37:$AK$46, TRANSPOSE(N991:W991))))</f>
        <v>-0.77954936910691697</v>
      </c>
      <c r="O1992" s="118">
        <v>0.75442690854882577</v>
      </c>
      <c r="P1992" s="118">
        <v>0.41370252618688136</v>
      </c>
      <c r="Q1992" s="118">
        <v>-9.9198868384435257E-2</v>
      </c>
      <c r="R1992" s="118">
        <v>-3.1495501963598904E-2</v>
      </c>
      <c r="S1992" s="118">
        <v>0.62869321600875627</v>
      </c>
      <c r="T1992" s="118">
        <v>0.12298612784855517</v>
      </c>
      <c r="U1992" s="118">
        <v>0.14475405644238065</v>
      </c>
      <c r="V1992" s="118">
        <v>0.87905137893689789</v>
      </c>
      <c r="W1992" s="40">
        <v>-0.88010969082809676</v>
      </c>
    </row>
    <row r="1993" spans="1:23" ht="19">
      <c r="A1993" s="85">
        <v>991</v>
      </c>
      <c r="B1993" s="118">
        <v>0.86113729845744946</v>
      </c>
      <c r="C1993" s="118">
        <v>0.20480574435939203</v>
      </c>
      <c r="D1993" s="118">
        <v>0.46044507851477534</v>
      </c>
      <c r="E1993" s="118">
        <v>0.46728725469511656</v>
      </c>
      <c r="F1993" s="118">
        <v>0.79864851223260724</v>
      </c>
      <c r="G1993" s="118">
        <v>0.6791049855663942</v>
      </c>
      <c r="H1993" s="118">
        <v>0.432263252246192</v>
      </c>
      <c r="I1993" s="118">
        <v>3.3462442334672549E-2</v>
      </c>
      <c r="J1993" s="118">
        <v>0.4151752759733196</v>
      </c>
      <c r="K1993" s="48">
        <v>0.19492648784854105</v>
      </c>
      <c r="M1993" s="41">
        <v>991</v>
      </c>
      <c r="N1993" s="118" cm="1">
        <f t="array" ref="N1993:W1993">(TRANSPOSE(MMULT(幕後結果!$AB$37:$AK$46, TRANSPOSE(N992:W992))))</f>
        <v>0.35758354705091738</v>
      </c>
      <c r="O1993" s="118">
        <v>-0.47580223250980397</v>
      </c>
      <c r="P1993" s="118">
        <v>0.22857363646896781</v>
      </c>
      <c r="Q1993" s="118">
        <v>-8.7042417827017243E-2</v>
      </c>
      <c r="R1993" s="118">
        <v>-0.53289831240346275</v>
      </c>
      <c r="S1993" s="118">
        <v>0.67697459998951537</v>
      </c>
      <c r="T1993" s="118">
        <v>-2.5174135948239435E-2</v>
      </c>
      <c r="U1993" s="118">
        <v>0.23927297121973526</v>
      </c>
      <c r="V1993" s="118">
        <v>0.7965398529933333</v>
      </c>
      <c r="W1993" s="40">
        <v>-0.78606958828174844</v>
      </c>
    </row>
    <row r="1994" spans="1:23" ht="19">
      <c r="A1994" s="85">
        <v>992</v>
      </c>
      <c r="B1994" s="118">
        <v>0.9727596903405491</v>
      </c>
      <c r="C1994" s="118">
        <v>0.79133121763264858</v>
      </c>
      <c r="D1994" s="118">
        <v>0.37554829400038647</v>
      </c>
      <c r="E1994" s="118">
        <v>0.77739278746575913</v>
      </c>
      <c r="F1994" s="118">
        <v>0.25200715239958638</v>
      </c>
      <c r="G1994" s="118">
        <v>0.13495248213981115</v>
      </c>
      <c r="H1994" s="118">
        <v>0.12631456118848128</v>
      </c>
      <c r="I1994" s="118">
        <v>0.26975245100518386</v>
      </c>
      <c r="J1994" s="118">
        <v>0.84396908852188779</v>
      </c>
      <c r="K1994" s="48">
        <v>6.862553762256618E-2</v>
      </c>
      <c r="M1994" s="41">
        <v>992</v>
      </c>
      <c r="N1994" s="118" cm="1">
        <f t="array" ref="N1994:W1994">(TRANSPOSE(MMULT(幕後結果!$AB$37:$AK$46, TRANSPOSE(N993:W993))))</f>
        <v>-1.0166694437197634</v>
      </c>
      <c r="O1994" s="118">
        <v>-0.68756571207803896</v>
      </c>
      <c r="P1994" s="118">
        <v>-1.080779342958146</v>
      </c>
      <c r="Q1994" s="118">
        <v>0.11428245820035987</v>
      </c>
      <c r="R1994" s="118">
        <v>0.49843343883802915</v>
      </c>
      <c r="S1994" s="118">
        <v>-0.26793698797553378</v>
      </c>
      <c r="T1994" s="118">
        <v>-4.0610344735534515E-2</v>
      </c>
      <c r="U1994" s="118">
        <v>-0.40193818244496421</v>
      </c>
      <c r="V1994" s="118">
        <v>-8.6667695921971932E-2</v>
      </c>
      <c r="W1994" s="40">
        <v>-0.31146350734461181</v>
      </c>
    </row>
    <row r="1995" spans="1:23" ht="19">
      <c r="A1995" s="85">
        <v>993</v>
      </c>
      <c r="B1995" s="118">
        <v>0.82673687515315519</v>
      </c>
      <c r="C1995" s="118">
        <v>0.75231172981927541</v>
      </c>
      <c r="D1995" s="118">
        <v>0.5595155362955464</v>
      </c>
      <c r="E1995" s="118">
        <v>0.67766589066572935</v>
      </c>
      <c r="F1995" s="118">
        <v>0.857343942156928</v>
      </c>
      <c r="G1995" s="118">
        <v>0.83252308423695753</v>
      </c>
      <c r="H1995" s="118">
        <v>0.6413245550822968</v>
      </c>
      <c r="I1995" s="118">
        <v>0.43733367379588306</v>
      </c>
      <c r="J1995" s="118">
        <v>0.11841774725146625</v>
      </c>
      <c r="K1995" s="48">
        <v>0.90335497739271897</v>
      </c>
      <c r="M1995" s="41">
        <v>993</v>
      </c>
      <c r="N1995" s="118" cm="1">
        <f t="array" ref="N1995:W1995">(TRANSPOSE(MMULT(幕後結果!$AB$37:$AK$46, TRANSPOSE(N994:W994))))</f>
        <v>0.99054518091157484</v>
      </c>
      <c r="O1995" s="118">
        <v>-0.5285977469305696</v>
      </c>
      <c r="P1995" s="118">
        <v>-1.3365045412897953</v>
      </c>
      <c r="Q1995" s="118">
        <v>-0.61967084863906241</v>
      </c>
      <c r="R1995" s="118">
        <v>-0.23823576884860564</v>
      </c>
      <c r="S1995" s="118">
        <v>-0.97446770111746261</v>
      </c>
      <c r="T1995" s="118">
        <v>1.0186632907620201</v>
      </c>
      <c r="U1995" s="118">
        <v>-1.2636396399821488</v>
      </c>
      <c r="V1995" s="118">
        <v>0.88749484753704433</v>
      </c>
      <c r="W1995" s="40">
        <v>0.22986981011984298</v>
      </c>
    </row>
    <row r="1996" spans="1:23" ht="19">
      <c r="A1996" s="85">
        <v>994</v>
      </c>
      <c r="B1996" s="118">
        <v>0.12899622304976632</v>
      </c>
      <c r="C1996" s="118">
        <v>0.40847614015593758</v>
      </c>
      <c r="D1996" s="118">
        <v>0.96061792522763079</v>
      </c>
      <c r="E1996" s="118">
        <v>0.23194311878422957</v>
      </c>
      <c r="F1996" s="118">
        <v>0.37926157072959565</v>
      </c>
      <c r="G1996" s="118">
        <v>0.63070876290385969</v>
      </c>
      <c r="H1996" s="118">
        <v>0.79546948382800831</v>
      </c>
      <c r="I1996" s="118">
        <v>0.36782976006117618</v>
      </c>
      <c r="J1996" s="118">
        <v>0.50366672516919619</v>
      </c>
      <c r="K1996" s="48">
        <v>0.90130119478184256</v>
      </c>
      <c r="M1996" s="41">
        <v>994</v>
      </c>
      <c r="N1996" s="118" cm="1">
        <f t="array" ref="N1996:W1996">(TRANSPOSE(MMULT(幕後結果!$AB$37:$AK$46, TRANSPOSE(N995:W995))))</f>
        <v>1.9008177464558929</v>
      </c>
      <c r="O1996" s="118">
        <v>-1.9906419230770218</v>
      </c>
      <c r="P1996" s="118">
        <v>-0.18626383548136671</v>
      </c>
      <c r="Q1996" s="118">
        <v>-0.92572755671982354</v>
      </c>
      <c r="R1996" s="118">
        <v>1.0288528382929709</v>
      </c>
      <c r="S1996" s="118">
        <v>-0.42331512477024802</v>
      </c>
      <c r="T1996" s="118">
        <v>2.1275332564355534</v>
      </c>
      <c r="U1996" s="118">
        <v>0.86751201068335471</v>
      </c>
      <c r="V1996" s="118">
        <v>0.90915181992073346</v>
      </c>
      <c r="W1996" s="40">
        <v>1.0844106335670753</v>
      </c>
    </row>
    <row r="1997" spans="1:23" ht="19">
      <c r="A1997" s="85">
        <v>995</v>
      </c>
      <c r="B1997" s="118">
        <v>5.0633125351783992E-2</v>
      </c>
      <c r="C1997" s="118">
        <v>0.89965572336031596</v>
      </c>
      <c r="D1997" s="118">
        <v>0.9795913931763065</v>
      </c>
      <c r="E1997" s="118">
        <v>0.21594051643697654</v>
      </c>
      <c r="F1997" s="118">
        <v>0.98257034283733069</v>
      </c>
      <c r="G1997" s="118">
        <v>0.993969403301312</v>
      </c>
      <c r="H1997" s="118">
        <v>0.12433704930687761</v>
      </c>
      <c r="I1997" s="118">
        <v>0.87422644046266651</v>
      </c>
      <c r="J1997" s="118">
        <v>0.98172351952339953</v>
      </c>
      <c r="K1997" s="48">
        <v>0.95875491925620127</v>
      </c>
      <c r="M1997" s="41">
        <v>995</v>
      </c>
      <c r="N1997" s="118" cm="1">
        <f t="array" ref="N1997:W1997">(TRANSPOSE(MMULT(幕後結果!$AB$37:$AK$46, TRANSPOSE(N996:W996))))</f>
        <v>0.14841600471404581</v>
      </c>
      <c r="O1997" s="118">
        <v>0.42380003778283071</v>
      </c>
      <c r="P1997" s="118">
        <v>-0.41682611824998234</v>
      </c>
      <c r="Q1997" s="118">
        <v>2.0469404368455151</v>
      </c>
      <c r="R1997" s="118">
        <v>-0.34128866188074997</v>
      </c>
      <c r="S1997" s="118">
        <v>0.91464090547938359</v>
      </c>
      <c r="T1997" s="118">
        <v>-1.7802082764005933</v>
      </c>
      <c r="U1997" s="118">
        <v>-0.17864207265932736</v>
      </c>
      <c r="V1997" s="118">
        <v>-1.5239852397087619</v>
      </c>
      <c r="W1997" s="40">
        <v>0.62253165083956552</v>
      </c>
    </row>
    <row r="1998" spans="1:23" ht="19">
      <c r="A1998" s="85">
        <v>996</v>
      </c>
      <c r="B1998" s="118">
        <v>0.83216736650627565</v>
      </c>
      <c r="C1998" s="118">
        <v>0.5998302323403446</v>
      </c>
      <c r="D1998" s="118">
        <v>0.52130657949122217</v>
      </c>
      <c r="E1998" s="118">
        <v>0.4339690971597443</v>
      </c>
      <c r="F1998" s="118">
        <v>0.6242649820511188</v>
      </c>
      <c r="G1998" s="118">
        <v>0.92975383803784384</v>
      </c>
      <c r="H1998" s="118">
        <v>0.32920639773483762</v>
      </c>
      <c r="I1998" s="118">
        <v>0.12529253518499894</v>
      </c>
      <c r="J1998" s="118">
        <v>0.97220012610937623</v>
      </c>
      <c r="K1998" s="48">
        <v>0.2929829362257057</v>
      </c>
      <c r="M1998" s="41">
        <v>996</v>
      </c>
      <c r="N1998" s="118" cm="1">
        <f t="array" ref="N1998:W1998">(TRANSPOSE(MMULT(幕後結果!$AB$37:$AK$46, TRANSPOSE(N997:W997))))</f>
        <v>6.2355509014062296E-2</v>
      </c>
      <c r="O1998" s="118">
        <v>1.1905745801731678</v>
      </c>
      <c r="P1998" s="118">
        <v>0.90699423540608759</v>
      </c>
      <c r="Q1998" s="118">
        <v>0.91200629021972734</v>
      </c>
      <c r="R1998" s="118">
        <v>0.56172832802387362</v>
      </c>
      <c r="S1998" s="118">
        <v>0.27902137366834012</v>
      </c>
      <c r="T1998" s="118">
        <v>0.38449423777116076</v>
      </c>
      <c r="U1998" s="118">
        <v>-0.34122786168772706</v>
      </c>
      <c r="V1998" s="118">
        <v>1.0278566355384742</v>
      </c>
      <c r="W1998" s="40">
        <v>0.63765816814129761</v>
      </c>
    </row>
    <row r="1999" spans="1:23" ht="19">
      <c r="A1999" s="85">
        <v>997</v>
      </c>
      <c r="B1999" s="118">
        <v>0.73388015345201407</v>
      </c>
      <c r="C1999" s="118">
        <v>1.810211756524116E-2</v>
      </c>
      <c r="D1999" s="118">
        <v>0.81192250573525349</v>
      </c>
      <c r="E1999" s="118">
        <v>0.85711666772693595</v>
      </c>
      <c r="F1999" s="118">
        <v>0.65757233872653709</v>
      </c>
      <c r="G1999" s="118">
        <v>0.36310994470182445</v>
      </c>
      <c r="H1999" s="118">
        <v>5.1347523551292573E-2</v>
      </c>
      <c r="I1999" s="118">
        <v>0.1082942919365335</v>
      </c>
      <c r="J1999" s="118">
        <v>0.32072920962429907</v>
      </c>
      <c r="K1999" s="48">
        <v>5.17740490920926E-2</v>
      </c>
      <c r="M1999" s="41">
        <v>997</v>
      </c>
      <c r="N1999" s="118" cm="1">
        <f t="array" ref="N1999:W1999">(TRANSPOSE(MMULT(幕後結果!$AB$37:$AK$46, TRANSPOSE(N998:W998))))</f>
        <v>0.97472850641818265</v>
      </c>
      <c r="O1999" s="118">
        <v>9.9197938683788012E-2</v>
      </c>
      <c r="P1999" s="118">
        <v>0.46885401872374483</v>
      </c>
      <c r="Q1999" s="118">
        <v>-0.80256248231835503</v>
      </c>
      <c r="R1999" s="118">
        <v>0.28783089742424933</v>
      </c>
      <c r="S1999" s="118">
        <v>4.8683558882143707E-2</v>
      </c>
      <c r="T1999" s="118">
        <v>-0.89592350970495682</v>
      </c>
      <c r="U1999" s="118">
        <v>1.6181289634141511</v>
      </c>
      <c r="V1999" s="118">
        <v>0.51495464049590356</v>
      </c>
      <c r="W1999" s="40">
        <v>9.2146191792355114E-2</v>
      </c>
    </row>
    <row r="2000" spans="1:23" ht="19">
      <c r="A2000" s="85">
        <v>998</v>
      </c>
      <c r="B2000" s="118">
        <v>3.902154109183642E-2</v>
      </c>
      <c r="C2000" s="118">
        <v>0.22906576136341728</v>
      </c>
      <c r="D2000" s="118">
        <v>0.45037985809110648</v>
      </c>
      <c r="E2000" s="118">
        <v>0.34031991176664533</v>
      </c>
      <c r="F2000" s="118">
        <v>0.29230020753861075</v>
      </c>
      <c r="G2000" s="118">
        <v>0.18009385619165053</v>
      </c>
      <c r="H2000" s="118">
        <v>0.57636518485752686</v>
      </c>
      <c r="I2000" s="118">
        <v>0.63961616197610871</v>
      </c>
      <c r="J2000" s="118">
        <v>8.1956419672522873E-2</v>
      </c>
      <c r="K2000" s="48">
        <v>0.47305185616859791</v>
      </c>
      <c r="M2000" s="41">
        <v>998</v>
      </c>
      <c r="N2000" s="118" cm="1">
        <f t="array" ref="N2000:W2000">(TRANSPOSE(MMULT(幕後結果!$AB$37:$AK$46, TRANSPOSE(N999:W999))))</f>
        <v>-1.6443742765582097</v>
      </c>
      <c r="O2000" s="118">
        <v>-1.9394009354227792</v>
      </c>
      <c r="P2000" s="118">
        <v>-0.56410034452595992</v>
      </c>
      <c r="Q2000" s="118">
        <v>0.10992048104615837</v>
      </c>
      <c r="R2000" s="118">
        <v>-0.83614124926204092</v>
      </c>
      <c r="S2000" s="118">
        <v>-0.86110427247018539</v>
      </c>
      <c r="T2000" s="118">
        <v>-0.6948214101094804</v>
      </c>
      <c r="U2000" s="118">
        <v>0.39022309312574044</v>
      </c>
      <c r="V2000" s="118">
        <v>-1.8834011018684822</v>
      </c>
      <c r="W2000" s="40">
        <v>-2.1376536178129393</v>
      </c>
    </row>
    <row r="2001" spans="1:23" ht="19">
      <c r="A2001" s="85">
        <v>999</v>
      </c>
      <c r="B2001" s="118">
        <v>0.89945790642740686</v>
      </c>
      <c r="C2001" s="118">
        <v>0.20864473941243689</v>
      </c>
      <c r="D2001" s="118">
        <v>0.70463960396763636</v>
      </c>
      <c r="E2001" s="118">
        <v>0.98653094397349173</v>
      </c>
      <c r="F2001" s="118">
        <v>0.80084599323831629</v>
      </c>
      <c r="G2001" s="118">
        <v>1.8410253658298403E-2</v>
      </c>
      <c r="H2001" s="118">
        <v>0.96140939735813968</v>
      </c>
      <c r="I2001" s="118">
        <v>0.18427908498093992</v>
      </c>
      <c r="J2001" s="118">
        <v>0.65558834209790651</v>
      </c>
      <c r="K2001" s="48">
        <v>0.35279083593341243</v>
      </c>
      <c r="M2001" s="41">
        <v>999</v>
      </c>
      <c r="N2001" s="118" cm="1">
        <f t="array" ref="N2001:W2001">(TRANSPOSE(MMULT(幕後結果!$AB$37:$AK$46, TRANSPOSE(N1000:W1000))))</f>
        <v>-0.39145752057575683</v>
      </c>
      <c r="O2001" s="118">
        <v>0.36023269951767645</v>
      </c>
      <c r="P2001" s="118">
        <v>0.42999643828626355</v>
      </c>
      <c r="Q2001" s="118">
        <v>-0.30018847669757681</v>
      </c>
      <c r="R2001" s="118">
        <v>0.40881816298824003</v>
      </c>
      <c r="S2001" s="118">
        <v>-5.6246815059947053E-2</v>
      </c>
      <c r="T2001" s="118">
        <v>0.13611990285160835</v>
      </c>
      <c r="U2001" s="118">
        <v>0.71493985111533931</v>
      </c>
      <c r="V2001" s="118">
        <v>0.23707575130816988</v>
      </c>
      <c r="W2001" s="40">
        <v>0.46758209787509963</v>
      </c>
    </row>
    <row r="2002" spans="1:23" ht="19.5" thickBot="1">
      <c r="A2002" s="117">
        <v>1000</v>
      </c>
      <c r="B2002" s="47">
        <v>0.84562890641633293</v>
      </c>
      <c r="C2002" s="47">
        <v>0.48463260185751689</v>
      </c>
      <c r="D2002" s="47">
        <v>0.12888975841407402</v>
      </c>
      <c r="E2002" s="47">
        <v>0.24066129247044543</v>
      </c>
      <c r="F2002" s="47">
        <v>0.69983089685917976</v>
      </c>
      <c r="G2002" s="47">
        <v>0.29706660285087194</v>
      </c>
      <c r="H2002" s="47">
        <v>0.78722272074839461</v>
      </c>
      <c r="I2002" s="47">
        <v>0.1545340603448091</v>
      </c>
      <c r="J2002" s="47">
        <v>0.12180034334774326</v>
      </c>
      <c r="K2002" s="113">
        <v>0.91040074488934097</v>
      </c>
      <c r="M2002" s="39">
        <v>1000</v>
      </c>
      <c r="N2002" s="38" cm="1">
        <f t="array" ref="N2002:W2002">(TRANSPOSE(MMULT(幕後結果!$AB$37:$AK$46, TRANSPOSE(N1001:W1001))))</f>
        <v>-2.3226737676210778</v>
      </c>
      <c r="O2002" s="38">
        <v>0.83319064612218274</v>
      </c>
      <c r="P2002" s="38">
        <v>-0.87726724565733161</v>
      </c>
      <c r="Q2002" s="38">
        <v>0.60443127614021386</v>
      </c>
      <c r="R2002" s="38">
        <v>-0.12886351951938696</v>
      </c>
      <c r="S2002" s="38">
        <v>0.66684609220769453</v>
      </c>
      <c r="T2002" s="38">
        <v>-0.19795538392385315</v>
      </c>
      <c r="U2002" s="38">
        <v>-0.1082409863309568</v>
      </c>
      <c r="V2002" s="38">
        <v>-8.0849253810143795E-2</v>
      </c>
      <c r="W2002" s="37">
        <v>-1.7562683073822272</v>
      </c>
    </row>
    <row r="2003" spans="1:23" ht="17.5" thickTop="1"/>
  </sheetData>
  <phoneticPr fontId="6" type="noConversion"/>
  <pageMargins left="0.7" right="0.7" top="0.75" bottom="0.75" header="0.3" footer="0.3"/>
  <pageSetup paperSize="9" orientation="portrait" horizontalDpi="1200" verticalDpi="120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8.5"/>
  <cols>
    <col min="1" max="1" width="9.33203125" style="4" customWidth="1"/>
    <col min="2" max="2" width="51" style="5" customWidth="1"/>
    <col min="3" max="3" width="28.5" style="4" customWidth="1"/>
    <col min="4" max="4" width="27.1640625" style="4" customWidth="1"/>
    <col min="5" max="5" width="29.6640625" style="4" customWidth="1"/>
    <col min="6" max="6" width="21.58203125" style="4" customWidth="1"/>
    <col min="7" max="7" width="12.5" style="4" customWidth="1"/>
    <col min="8" max="16384" width="9" style="4"/>
  </cols>
  <sheetData>
    <row r="1" spans="1:21" ht="19">
      <c r="A1" s="9" t="s">
        <v>20</v>
      </c>
      <c r="B1" s="14" t="s">
        <v>93</v>
      </c>
      <c r="C1" s="19" t="s">
        <v>12</v>
      </c>
      <c r="D1" s="19" t="s">
        <v>5</v>
      </c>
      <c r="E1" s="19" t="s">
        <v>19</v>
      </c>
      <c r="F1" s="19" t="s">
        <v>18</v>
      </c>
      <c r="G1" s="8" t="s">
        <v>17</v>
      </c>
      <c r="H1" s="24" t="s">
        <v>98</v>
      </c>
    </row>
    <row r="2" spans="1:21" ht="15.5">
      <c r="A2" s="10" t="s">
        <v>11</v>
      </c>
      <c r="B2" s="15" t="s">
        <v>16</v>
      </c>
      <c r="C2" s="20" t="s">
        <v>100</v>
      </c>
      <c r="D2" s="20" t="s">
        <v>15</v>
      </c>
      <c r="E2" s="20" t="s">
        <v>14</v>
      </c>
      <c r="F2" s="20" t="s">
        <v>13</v>
      </c>
      <c r="G2" s="7">
        <v>1</v>
      </c>
      <c r="H2" s="4">
        <f>SUM(G2:G6)</f>
        <v>5</v>
      </c>
    </row>
    <row r="3" spans="1:21" ht="15.5">
      <c r="A3" s="11" t="s">
        <v>11</v>
      </c>
      <c r="B3" s="16" t="s">
        <v>10</v>
      </c>
      <c r="C3" s="21" t="s">
        <v>9</v>
      </c>
      <c r="D3" s="21" t="s">
        <v>8</v>
      </c>
      <c r="E3" s="21" t="s">
        <v>7</v>
      </c>
      <c r="F3" s="21" t="s">
        <v>6</v>
      </c>
      <c r="G3" s="4">
        <v>1</v>
      </c>
    </row>
    <row r="4" spans="1:21" ht="15.5">
      <c r="A4" s="11" t="s">
        <v>11</v>
      </c>
      <c r="B4" s="17" t="s">
        <v>21</v>
      </c>
      <c r="C4" s="21" t="s">
        <v>101</v>
      </c>
      <c r="D4" s="21" t="s">
        <v>102</v>
      </c>
      <c r="E4" s="21" t="s">
        <v>103</v>
      </c>
      <c r="F4" s="21" t="s">
        <v>104</v>
      </c>
      <c r="G4" s="4">
        <v>1</v>
      </c>
    </row>
    <row r="5" spans="1:21" ht="15.5">
      <c r="A5" s="11" t="s">
        <v>11</v>
      </c>
      <c r="B5" s="17" t="s">
        <v>22</v>
      </c>
      <c r="C5" s="17" t="s">
        <v>23</v>
      </c>
      <c r="D5" s="17" t="s">
        <v>24</v>
      </c>
      <c r="E5" s="17" t="s">
        <v>25</v>
      </c>
      <c r="F5" s="17" t="s">
        <v>26</v>
      </c>
      <c r="G5" s="4">
        <v>1</v>
      </c>
    </row>
    <row r="6" spans="1:21" ht="15.5">
      <c r="A6" s="11" t="s">
        <v>11</v>
      </c>
      <c r="B6" s="17" t="s">
        <v>27</v>
      </c>
      <c r="C6" s="17" t="s">
        <v>28</v>
      </c>
      <c r="D6" s="17" t="s">
        <v>29</v>
      </c>
      <c r="E6" s="17" t="s">
        <v>30</v>
      </c>
      <c r="F6" s="17" t="s">
        <v>105</v>
      </c>
      <c r="G6" s="4">
        <v>1</v>
      </c>
    </row>
    <row r="7" spans="1:21" ht="15.5">
      <c r="A7" s="12" t="s">
        <v>31</v>
      </c>
      <c r="B7" s="15" t="s">
        <v>113</v>
      </c>
      <c r="C7" s="20" t="s">
        <v>107</v>
      </c>
      <c r="D7" s="20" t="s">
        <v>108</v>
      </c>
      <c r="E7" s="20" t="s">
        <v>106</v>
      </c>
      <c r="F7" s="20" t="s">
        <v>109</v>
      </c>
      <c r="G7" s="4">
        <v>4</v>
      </c>
      <c r="H7" s="4">
        <f>SUM(G7:G11)</f>
        <v>20</v>
      </c>
    </row>
    <row r="8" spans="1:21" ht="15.5">
      <c r="A8" s="13" t="s">
        <v>31</v>
      </c>
      <c r="B8" s="17" t="s">
        <v>67</v>
      </c>
      <c r="C8" s="17" t="s">
        <v>32</v>
      </c>
      <c r="D8" s="17" t="s">
        <v>68</v>
      </c>
      <c r="E8" s="17" t="s">
        <v>69</v>
      </c>
      <c r="F8" s="17" t="s">
        <v>70</v>
      </c>
      <c r="G8" s="4">
        <v>4</v>
      </c>
    </row>
    <row r="9" spans="1:21" ht="17">
      <c r="A9" s="13" t="s">
        <v>31</v>
      </c>
      <c r="B9" s="17" t="s">
        <v>71</v>
      </c>
      <c r="C9" s="17" t="s">
        <v>33</v>
      </c>
      <c r="D9" s="17" t="s">
        <v>34</v>
      </c>
      <c r="E9" s="17" t="s">
        <v>35</v>
      </c>
      <c r="F9" s="17" t="s">
        <v>43</v>
      </c>
      <c r="G9" s="4">
        <v>4</v>
      </c>
      <c r="U9"/>
    </row>
    <row r="10" spans="1:21" ht="15.5">
      <c r="A10" s="13" t="s">
        <v>31</v>
      </c>
      <c r="B10" s="17" t="s">
        <v>72</v>
      </c>
      <c r="C10" s="21" t="s">
        <v>36</v>
      </c>
      <c r="D10" s="17" t="s">
        <v>37</v>
      </c>
      <c r="E10" s="17" t="s">
        <v>38</v>
      </c>
      <c r="F10" s="17" t="s">
        <v>39</v>
      </c>
      <c r="G10" s="4">
        <v>4</v>
      </c>
    </row>
    <row r="11" spans="1:21" ht="15.5">
      <c r="A11" s="13" t="s">
        <v>31</v>
      </c>
      <c r="B11" s="16" t="s">
        <v>73</v>
      </c>
      <c r="C11" s="17" t="s">
        <v>40</v>
      </c>
      <c r="D11" s="17" t="s">
        <v>41</v>
      </c>
      <c r="E11" s="21" t="s">
        <v>42</v>
      </c>
      <c r="F11" s="17" t="s">
        <v>110</v>
      </c>
      <c r="G11" s="4">
        <v>4</v>
      </c>
    </row>
    <row r="12" spans="1:21" ht="31">
      <c r="A12" s="12" t="s">
        <v>44</v>
      </c>
      <c r="B12" s="18" t="s">
        <v>45</v>
      </c>
      <c r="C12" s="22" t="s">
        <v>94</v>
      </c>
      <c r="D12" s="18" t="s">
        <v>95</v>
      </c>
      <c r="E12" s="18" t="s">
        <v>96</v>
      </c>
      <c r="F12" s="18" t="s">
        <v>97</v>
      </c>
      <c r="G12" s="4">
        <v>3</v>
      </c>
      <c r="H12" s="4">
        <f>SUM(G12:G16)</f>
        <v>13</v>
      </c>
    </row>
    <row r="13" spans="1:21" ht="15.5">
      <c r="A13" s="13" t="s">
        <v>44</v>
      </c>
      <c r="B13" s="16" t="s">
        <v>74</v>
      </c>
      <c r="C13" s="17" t="s">
        <v>46</v>
      </c>
      <c r="D13" s="17" t="s">
        <v>47</v>
      </c>
      <c r="E13" s="17" t="s">
        <v>48</v>
      </c>
      <c r="F13" s="17" t="s">
        <v>64</v>
      </c>
      <c r="G13" s="4">
        <v>1</v>
      </c>
    </row>
    <row r="14" spans="1:21" ht="15.5">
      <c r="A14" s="13" t="s">
        <v>44</v>
      </c>
      <c r="B14" s="17" t="s">
        <v>75</v>
      </c>
      <c r="C14" s="17" t="s">
        <v>49</v>
      </c>
      <c r="D14" s="17" t="s">
        <v>51</v>
      </c>
      <c r="E14" s="17" t="s">
        <v>52</v>
      </c>
      <c r="F14" s="17" t="s">
        <v>53</v>
      </c>
      <c r="G14" s="4">
        <v>2</v>
      </c>
    </row>
    <row r="15" spans="1:21" ht="15.5">
      <c r="A15" s="13" t="s">
        <v>44</v>
      </c>
      <c r="B15" s="17" t="s">
        <v>76</v>
      </c>
      <c r="C15" s="17" t="s">
        <v>77</v>
      </c>
      <c r="D15" s="17" t="s">
        <v>78</v>
      </c>
      <c r="E15" s="17" t="s">
        <v>79</v>
      </c>
      <c r="F15" s="17" t="s">
        <v>54</v>
      </c>
      <c r="G15" s="4">
        <v>4</v>
      </c>
    </row>
    <row r="16" spans="1:21" ht="15.5">
      <c r="A16" s="13" t="s">
        <v>44</v>
      </c>
      <c r="B16" s="16" t="s">
        <v>114</v>
      </c>
      <c r="C16" s="17" t="s">
        <v>115</v>
      </c>
      <c r="D16" s="17" t="s">
        <v>111</v>
      </c>
      <c r="E16" s="21" t="s">
        <v>112</v>
      </c>
      <c r="F16" s="17" t="s">
        <v>116</v>
      </c>
      <c r="G16" s="4">
        <v>3</v>
      </c>
    </row>
    <row r="17" spans="1:8" ht="15.5">
      <c r="A17" s="12" t="s">
        <v>55</v>
      </c>
      <c r="B17" s="15" t="s">
        <v>58</v>
      </c>
      <c r="C17" s="18" t="s">
        <v>57</v>
      </c>
      <c r="D17" s="20" t="s">
        <v>80</v>
      </c>
      <c r="E17" s="18" t="s">
        <v>81</v>
      </c>
      <c r="F17" s="20" t="s">
        <v>82</v>
      </c>
      <c r="G17" s="4">
        <v>1</v>
      </c>
      <c r="H17" s="4">
        <f>SUM(G17:G21)</f>
        <v>5</v>
      </c>
    </row>
    <row r="18" spans="1:8" ht="15.5">
      <c r="A18" s="11" t="s">
        <v>56</v>
      </c>
      <c r="B18" s="17" t="s">
        <v>74</v>
      </c>
      <c r="C18" s="17" t="s">
        <v>46</v>
      </c>
      <c r="D18" s="17" t="s">
        <v>59</v>
      </c>
      <c r="E18" s="17" t="s">
        <v>48</v>
      </c>
      <c r="F18" s="17" t="s">
        <v>60</v>
      </c>
      <c r="G18" s="4">
        <v>1</v>
      </c>
    </row>
    <row r="19" spans="1:8" ht="15.5">
      <c r="A19" s="13" t="s">
        <v>55</v>
      </c>
      <c r="B19" s="16" t="s">
        <v>75</v>
      </c>
      <c r="C19" s="17" t="s">
        <v>49</v>
      </c>
      <c r="D19" s="17" t="s">
        <v>50</v>
      </c>
      <c r="E19" s="17" t="s">
        <v>83</v>
      </c>
      <c r="F19" s="17" t="s">
        <v>53</v>
      </c>
      <c r="G19" s="4">
        <v>1</v>
      </c>
    </row>
    <row r="20" spans="1:8" ht="15.5">
      <c r="A20" s="13" t="s">
        <v>55</v>
      </c>
      <c r="B20" s="16" t="s">
        <v>117</v>
      </c>
      <c r="C20" s="16" t="s">
        <v>118</v>
      </c>
      <c r="D20" s="16" t="s">
        <v>119</v>
      </c>
      <c r="E20" s="16" t="s">
        <v>120</v>
      </c>
      <c r="F20" s="16" t="s">
        <v>125</v>
      </c>
      <c r="G20" s="4">
        <v>1</v>
      </c>
    </row>
    <row r="21" spans="1:8" ht="15.5">
      <c r="A21" s="13" t="s">
        <v>55</v>
      </c>
      <c r="B21" s="16" t="s">
        <v>121</v>
      </c>
      <c r="C21" s="16" t="s">
        <v>123</v>
      </c>
      <c r="D21" s="16" t="s">
        <v>122</v>
      </c>
      <c r="E21" s="16" t="s">
        <v>124</v>
      </c>
      <c r="F21" s="16" t="s">
        <v>126</v>
      </c>
      <c r="G21" s="4">
        <v>1</v>
      </c>
    </row>
    <row r="22" spans="1:8" ht="15.5">
      <c r="A22" s="12" t="s">
        <v>61</v>
      </c>
      <c r="B22" s="18" t="s">
        <v>85</v>
      </c>
      <c r="C22" s="20" t="s">
        <v>86</v>
      </c>
      <c r="D22" s="18" t="s">
        <v>87</v>
      </c>
      <c r="E22" s="18" t="s">
        <v>88</v>
      </c>
      <c r="F22" s="18" t="s">
        <v>62</v>
      </c>
      <c r="G22" s="4">
        <v>2</v>
      </c>
      <c r="H22" s="4">
        <f>SUM(G22:G26)</f>
        <v>17</v>
      </c>
    </row>
    <row r="23" spans="1:8" ht="15.5">
      <c r="A23" s="13" t="s">
        <v>61</v>
      </c>
      <c r="B23" s="17" t="s">
        <v>89</v>
      </c>
      <c r="C23" s="17" t="s">
        <v>90</v>
      </c>
      <c r="D23" s="17" t="s">
        <v>91</v>
      </c>
      <c r="E23" s="17" t="s">
        <v>92</v>
      </c>
      <c r="F23" s="17" t="s">
        <v>63</v>
      </c>
      <c r="G23" s="4">
        <v>4</v>
      </c>
    </row>
    <row r="24" spans="1:8" ht="15.5">
      <c r="A24" s="13" t="s">
        <v>61</v>
      </c>
      <c r="B24" s="16" t="s">
        <v>127</v>
      </c>
      <c r="C24" s="16" t="s">
        <v>128</v>
      </c>
      <c r="D24" s="16" t="s">
        <v>132</v>
      </c>
      <c r="E24" s="16" t="s">
        <v>30</v>
      </c>
      <c r="F24" s="16" t="s">
        <v>105</v>
      </c>
      <c r="G24" s="4">
        <v>4</v>
      </c>
    </row>
    <row r="25" spans="1:8" ht="15.5">
      <c r="A25" s="13" t="s">
        <v>61</v>
      </c>
      <c r="B25" s="16" t="s">
        <v>129</v>
      </c>
      <c r="C25" s="16" t="s">
        <v>130</v>
      </c>
      <c r="D25" s="16" t="s">
        <v>133</v>
      </c>
      <c r="E25" s="16" t="s">
        <v>131</v>
      </c>
      <c r="F25" s="16" t="s">
        <v>134</v>
      </c>
      <c r="G25" s="4">
        <v>4</v>
      </c>
    </row>
    <row r="26" spans="1:8" ht="15.5">
      <c r="A26" s="13" t="s">
        <v>61</v>
      </c>
      <c r="B26" s="17" t="s">
        <v>65</v>
      </c>
      <c r="C26" s="17" t="s">
        <v>77</v>
      </c>
      <c r="D26" s="17" t="s">
        <v>78</v>
      </c>
      <c r="E26" s="17" t="s">
        <v>79</v>
      </c>
      <c r="F26" s="17" t="s">
        <v>84</v>
      </c>
      <c r="G26" s="4">
        <v>3</v>
      </c>
    </row>
    <row r="27" spans="1:8" ht="31">
      <c r="A27" s="12" t="s">
        <v>66</v>
      </c>
      <c r="B27" s="18" t="s">
        <v>45</v>
      </c>
      <c r="C27" s="22" t="s">
        <v>94</v>
      </c>
      <c r="D27" s="18" t="s">
        <v>95</v>
      </c>
      <c r="E27" s="18" t="s">
        <v>96</v>
      </c>
      <c r="F27" s="18" t="s">
        <v>97</v>
      </c>
      <c r="G27" s="4">
        <v>3</v>
      </c>
      <c r="H27" s="4">
        <f>SUM(G27:G31)</f>
        <v>17</v>
      </c>
    </row>
    <row r="28" spans="1:8" ht="15.5">
      <c r="A28" s="13" t="s">
        <v>66</v>
      </c>
      <c r="B28" s="16" t="s">
        <v>74</v>
      </c>
      <c r="C28" s="17" t="s">
        <v>46</v>
      </c>
      <c r="D28" s="17" t="s">
        <v>47</v>
      </c>
      <c r="E28" s="17" t="s">
        <v>48</v>
      </c>
      <c r="F28" s="17" t="s">
        <v>64</v>
      </c>
      <c r="G28" s="4">
        <v>3</v>
      </c>
    </row>
    <row r="29" spans="1:8" ht="15.5">
      <c r="A29" s="13" t="s">
        <v>66</v>
      </c>
      <c r="B29" s="17" t="s">
        <v>75</v>
      </c>
      <c r="C29" s="17" t="s">
        <v>49</v>
      </c>
      <c r="D29" s="17" t="s">
        <v>51</v>
      </c>
      <c r="E29" s="17" t="s">
        <v>52</v>
      </c>
      <c r="F29" s="17" t="s">
        <v>53</v>
      </c>
      <c r="G29" s="4">
        <v>3</v>
      </c>
    </row>
    <row r="30" spans="1:8" ht="15.5">
      <c r="A30" s="13" t="s">
        <v>66</v>
      </c>
      <c r="B30" s="17" t="s">
        <v>76</v>
      </c>
      <c r="C30" s="17" t="s">
        <v>77</v>
      </c>
      <c r="D30" s="17" t="s">
        <v>78</v>
      </c>
      <c r="E30" s="17" t="s">
        <v>79</v>
      </c>
      <c r="F30" s="17" t="s">
        <v>54</v>
      </c>
      <c r="G30" s="4">
        <v>4</v>
      </c>
    </row>
    <row r="31" spans="1:8" ht="15.5">
      <c r="A31" s="13" t="s">
        <v>66</v>
      </c>
      <c r="B31" s="16" t="s">
        <v>114</v>
      </c>
      <c r="C31" s="17" t="s">
        <v>115</v>
      </c>
      <c r="D31" s="17" t="s">
        <v>111</v>
      </c>
      <c r="E31" s="21" t="s">
        <v>112</v>
      </c>
      <c r="F31" s="17" t="s">
        <v>116</v>
      </c>
      <c r="G31" s="4">
        <v>4</v>
      </c>
    </row>
  </sheetData>
  <phoneticPr fontId="6"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C26" sqref="C26"/>
    </sheetView>
  </sheetViews>
  <sheetFormatPr defaultColWidth="11.1640625" defaultRowHeight="15" customHeight="1"/>
  <cols>
    <col min="1" max="3" width="6.6640625" customWidth="1"/>
    <col min="4" max="4" width="31.33203125" customWidth="1"/>
    <col min="5" max="26" width="6.6640625" customWidth="1"/>
  </cols>
  <sheetData>
    <row r="1" spans="1:4" ht="16.5" customHeight="1">
      <c r="A1" s="1" t="s">
        <v>0</v>
      </c>
      <c r="B1" s="1" t="s">
        <v>1</v>
      </c>
      <c r="C1" s="1" t="s">
        <v>2</v>
      </c>
      <c r="D1" s="1" t="s">
        <v>3</v>
      </c>
    </row>
    <row r="2" spans="1:4" ht="16.5" customHeight="1">
      <c r="A2" s="1" t="s">
        <v>630</v>
      </c>
      <c r="B2" s="1">
        <v>21</v>
      </c>
      <c r="C2" s="1" t="s">
        <v>4</v>
      </c>
      <c r="D2" s="1" t="s">
        <v>631</v>
      </c>
    </row>
    <row r="3" spans="1:4" ht="16.5" customHeight="1">
      <c r="A3" s="1" t="s">
        <v>632</v>
      </c>
      <c r="B3" s="1">
        <v>21</v>
      </c>
      <c r="C3" s="1" t="s">
        <v>4</v>
      </c>
      <c r="D3" s="1" t="s">
        <v>633</v>
      </c>
    </row>
    <row r="4" spans="1:4" ht="16.5" customHeight="1">
      <c r="A4" s="1" t="s">
        <v>634</v>
      </c>
      <c r="B4" s="1">
        <v>1</v>
      </c>
      <c r="C4" s="1">
        <v>2</v>
      </c>
      <c r="D4" s="1">
        <v>3</v>
      </c>
    </row>
    <row r="5" spans="1:4" ht="16.5" customHeight="1">
      <c r="A5" s="1">
        <v>1</v>
      </c>
      <c r="B5" s="1">
        <v>2</v>
      </c>
      <c r="C5" s="1">
        <v>3</v>
      </c>
      <c r="D5" s="1">
        <v>4</v>
      </c>
    </row>
    <row r="6" spans="1:4" ht="16.5" customHeight="1">
      <c r="A6" s="1" t="s">
        <v>741</v>
      </c>
      <c r="B6" s="1">
        <v>20</v>
      </c>
      <c r="C6" s="1" t="s">
        <v>4</v>
      </c>
      <c r="D6" s="1" t="s">
        <v>742</v>
      </c>
    </row>
    <row r="7" spans="1:4" ht="16.5" customHeight="1">
      <c r="A7" s="1">
        <v>11</v>
      </c>
      <c r="B7" s="1">
        <v>2</v>
      </c>
      <c r="C7" s="1">
        <v>3</v>
      </c>
      <c r="D7" s="1">
        <v>4</v>
      </c>
    </row>
    <row r="8" spans="1:4" ht="16.5" customHeight="1">
      <c r="A8" s="1">
        <v>111</v>
      </c>
      <c r="B8" s="1">
        <v>2</v>
      </c>
      <c r="C8" s="1">
        <v>3</v>
      </c>
      <c r="D8" s="1">
        <v>4</v>
      </c>
    </row>
    <row r="9" spans="1:4" ht="16.5" customHeight="1">
      <c r="A9" s="1" t="s">
        <v>743</v>
      </c>
      <c r="B9" s="1">
        <v>21</v>
      </c>
      <c r="C9" s="1" t="s">
        <v>4</v>
      </c>
      <c r="D9" s="1">
        <v>1</v>
      </c>
    </row>
    <row r="10" spans="1:4" ht="16.5" customHeight="1">
      <c r="A10" t="s">
        <v>780</v>
      </c>
      <c r="B10">
        <v>22</v>
      </c>
      <c r="C10" t="s">
        <v>781</v>
      </c>
      <c r="D10">
        <v>123</v>
      </c>
    </row>
    <row r="11" spans="1:4" ht="16.5" customHeight="1">
      <c r="A11" t="s">
        <v>782</v>
      </c>
      <c r="B11" t="s">
        <v>783</v>
      </c>
      <c r="C11" t="s">
        <v>784</v>
      </c>
      <c r="D11" t="s">
        <v>785</v>
      </c>
    </row>
    <row r="12" spans="1:4" ht="16.5" customHeight="1">
      <c r="A12">
        <v>22</v>
      </c>
      <c r="B12">
        <v>22</v>
      </c>
      <c r="C12">
        <v>22</v>
      </c>
      <c r="D12">
        <v>22</v>
      </c>
    </row>
    <row r="13" spans="1:4" ht="16.5" customHeight="1">
      <c r="A13" t="s">
        <v>789</v>
      </c>
      <c r="B13">
        <v>21</v>
      </c>
      <c r="C13" t="s">
        <v>4</v>
      </c>
      <c r="D13" t="s">
        <v>790</v>
      </c>
    </row>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6640625" defaultRowHeight="17"/>
  <cols>
    <col min="1" max="16384" width="8.6640625" style="114"/>
  </cols>
  <sheetData>
    <row r="1" spans="1:23">
      <c r="A1" s="114" t="str" cm="1">
        <f t="array" ref="A1:W955">[2]Sheet!$A$1:$W$955</f>
        <v>股票代碼</v>
      </c>
      <c r="B1" s="114" t="str">
        <v>EPS</v>
      </c>
      <c r="C1" s="114" t="str">
        <v>Beta</v>
      </c>
      <c r="D1" s="114" t="str">
        <v>PE Ratio</v>
      </c>
      <c r="E1" s="114" t="str">
        <v>ROE</v>
      </c>
      <c r="F1" s="114" t="str">
        <v>ROA</v>
      </c>
      <c r="G1" s="114" t="str">
        <v>Gross margin</v>
      </c>
      <c r="H1" s="114" t="str">
        <v>Operating margin</v>
      </c>
      <c r="I1" s="114" t="str">
        <v>P/E Ratio</v>
      </c>
      <c r="J1" s="114" t="str">
        <v>P/B Ratio</v>
      </c>
      <c r="K1" s="114" t="str">
        <v>Revenue per share</v>
      </c>
      <c r="L1" s="114">
        <v>0</v>
      </c>
      <c r="M1" s="114">
        <v>0</v>
      </c>
      <c r="N1" s="114">
        <v>0</v>
      </c>
      <c r="O1" s="114">
        <v>0</v>
      </c>
      <c r="P1" s="114">
        <v>0</v>
      </c>
      <c r="Q1" s="114">
        <v>0</v>
      </c>
      <c r="R1" s="114">
        <v>0</v>
      </c>
      <c r="S1" s="114">
        <v>0</v>
      </c>
      <c r="T1" s="114">
        <v>0</v>
      </c>
      <c r="U1" s="114">
        <v>0</v>
      </c>
      <c r="V1" s="114">
        <v>0</v>
      </c>
      <c r="W1" s="114">
        <v>0</v>
      </c>
    </row>
    <row r="2" spans="1:23" hidden="1">
      <c r="A2" s="114" t="str">
        <v>1101.TW</v>
      </c>
      <c r="B2" s="114">
        <v>1.1000000000000001</v>
      </c>
      <c r="C2" s="114">
        <v>0.55500000000000005</v>
      </c>
      <c r="D2" s="114">
        <v>20.575758</v>
      </c>
      <c r="E2" s="114">
        <v>4.1929998000000003E-2</v>
      </c>
      <c r="F2" s="114">
        <v>1.3429999999999999E-2</v>
      </c>
      <c r="G2" s="114">
        <v>0.20221001</v>
      </c>
      <c r="H2" s="114">
        <v>4.6980000000000001E-2</v>
      </c>
      <c r="I2" s="114">
        <v>30.863636</v>
      </c>
      <c r="J2" s="114">
        <v>1.0791824999999999</v>
      </c>
      <c r="K2" s="114">
        <v>14.871</v>
      </c>
      <c r="L2" s="114">
        <v>0</v>
      </c>
      <c r="M2" s="114">
        <v>0</v>
      </c>
      <c r="N2" s="114">
        <v>0</v>
      </c>
      <c r="O2" s="114">
        <v>0</v>
      </c>
      <c r="P2" s="114">
        <v>0</v>
      </c>
      <c r="Q2" s="114">
        <v>0</v>
      </c>
      <c r="R2" s="114">
        <v>0</v>
      </c>
      <c r="S2" s="114">
        <v>0</v>
      </c>
      <c r="T2" s="114">
        <v>0</v>
      </c>
      <c r="U2" s="114">
        <v>0</v>
      </c>
      <c r="V2" s="114">
        <v>0</v>
      </c>
      <c r="W2" s="114">
        <v>0</v>
      </c>
    </row>
    <row r="3" spans="1:23" hidden="1">
      <c r="A3" s="114" t="str">
        <v>1102.TW</v>
      </c>
      <c r="B3" s="114">
        <v>3.36</v>
      </c>
      <c r="C3" s="114">
        <v>0.30399999999999999</v>
      </c>
      <c r="D3" s="114">
        <v>15.173610999999999</v>
      </c>
      <c r="E3" s="114">
        <v>5.9490000000000001E-2</v>
      </c>
      <c r="F3" s="114">
        <v>1.2940001E-2</v>
      </c>
      <c r="G3" s="114">
        <v>0.13184999999999999</v>
      </c>
      <c r="H3" s="114">
        <v>6.2039999999999998E-2</v>
      </c>
      <c r="I3" s="114">
        <v>13.005953</v>
      </c>
      <c r="J3" s="114">
        <v>0.90773135000000005</v>
      </c>
      <c r="K3" s="114">
        <v>23.353000000000002</v>
      </c>
      <c r="L3" s="114">
        <v>0</v>
      </c>
      <c r="M3" s="114">
        <v>0</v>
      </c>
      <c r="N3" s="114">
        <v>0</v>
      </c>
      <c r="O3" s="114">
        <v>0</v>
      </c>
      <c r="P3" s="114">
        <v>0</v>
      </c>
      <c r="Q3" s="114">
        <v>0</v>
      </c>
      <c r="R3" s="114">
        <v>0</v>
      </c>
      <c r="S3" s="114">
        <v>0</v>
      </c>
      <c r="T3" s="114">
        <v>0</v>
      </c>
      <c r="U3" s="114">
        <v>0</v>
      </c>
      <c r="V3" s="114">
        <v>0</v>
      </c>
      <c r="W3" s="114">
        <v>0</v>
      </c>
    </row>
    <row r="4" spans="1:23" hidden="1">
      <c r="A4" s="114" t="str">
        <v>1103.TW</v>
      </c>
      <c r="B4" s="114">
        <v>0.27</v>
      </c>
      <c r="C4" s="114">
        <v>0.67500000000000004</v>
      </c>
      <c r="D4" s="114">
        <v>42.209299999999999</v>
      </c>
      <c r="E4" s="114">
        <v>4.3200002999999997E-3</v>
      </c>
      <c r="F4" s="114">
        <v>-2.5300000000000001E-3</v>
      </c>
      <c r="G4" s="114">
        <v>0.12584999999999999</v>
      </c>
      <c r="H4" s="114">
        <v>-2.6329999999999999E-2</v>
      </c>
      <c r="I4" s="114">
        <v>67.222219999999993</v>
      </c>
      <c r="J4" s="114">
        <v>0.55157113000000002</v>
      </c>
      <c r="K4" s="114">
        <v>4.4189999999999996</v>
      </c>
      <c r="L4" s="114">
        <v>0</v>
      </c>
      <c r="M4" s="114">
        <v>0</v>
      </c>
      <c r="N4" s="114">
        <v>0</v>
      </c>
      <c r="O4" s="114">
        <v>0</v>
      </c>
      <c r="P4" s="114">
        <v>0</v>
      </c>
      <c r="Q4" s="114">
        <v>0</v>
      </c>
      <c r="R4" s="114">
        <v>0</v>
      </c>
      <c r="S4" s="114">
        <v>0</v>
      </c>
      <c r="T4" s="114">
        <v>0</v>
      </c>
      <c r="U4" s="114">
        <v>0</v>
      </c>
      <c r="V4" s="114">
        <v>0</v>
      </c>
      <c r="W4" s="114">
        <v>0</v>
      </c>
    </row>
    <row r="5" spans="1:23" hidden="1">
      <c r="A5" s="114" t="str">
        <v>1104.TW</v>
      </c>
      <c r="B5" s="114">
        <v>3.08</v>
      </c>
      <c r="C5" s="114">
        <v>0.58399999999999996</v>
      </c>
      <c r="D5" s="114">
        <v>11.837456</v>
      </c>
      <c r="E5" s="114">
        <v>0.1062</v>
      </c>
      <c r="F5" s="114">
        <v>2.1749999999999999E-2</v>
      </c>
      <c r="G5" s="114">
        <v>0.19764999999999999</v>
      </c>
      <c r="H5" s="114">
        <v>0.14233999999999999</v>
      </c>
      <c r="I5" s="114">
        <v>10.876624</v>
      </c>
      <c r="J5" s="114">
        <v>1.0312451</v>
      </c>
      <c r="K5" s="114">
        <v>11.59</v>
      </c>
      <c r="L5" s="114">
        <v>0</v>
      </c>
      <c r="M5" s="114">
        <v>0</v>
      </c>
      <c r="N5" s="114">
        <v>0</v>
      </c>
      <c r="O5" s="114">
        <v>0</v>
      </c>
      <c r="P5" s="114">
        <v>0</v>
      </c>
      <c r="Q5" s="114">
        <v>0</v>
      </c>
      <c r="R5" s="114">
        <v>0</v>
      </c>
      <c r="S5" s="114">
        <v>0</v>
      </c>
      <c r="T5" s="114">
        <v>0</v>
      </c>
      <c r="U5" s="114">
        <v>0</v>
      </c>
      <c r="V5" s="114">
        <v>0</v>
      </c>
      <c r="W5" s="114">
        <v>0</v>
      </c>
    </row>
    <row r="6" spans="1:23" hidden="1">
      <c r="A6" s="114" t="str">
        <v>1108.TW</v>
      </c>
      <c r="B6" s="114">
        <v>1.29</v>
      </c>
      <c r="C6" s="114">
        <v>0</v>
      </c>
      <c r="D6" s="114">
        <v>0</v>
      </c>
      <c r="E6" s="114">
        <v>0.11</v>
      </c>
      <c r="F6" s="114">
        <v>3.9989999999999998E-2</v>
      </c>
      <c r="G6" s="114">
        <v>0.17455000000000001</v>
      </c>
      <c r="H6" s="114">
        <v>0.13542000000000001</v>
      </c>
      <c r="I6" s="114">
        <v>13.100776</v>
      </c>
      <c r="J6" s="114">
        <v>1.4389101</v>
      </c>
      <c r="K6" s="114">
        <v>12.862</v>
      </c>
      <c r="L6" s="114">
        <v>0</v>
      </c>
      <c r="M6" s="114">
        <v>0</v>
      </c>
      <c r="N6" s="114">
        <v>0</v>
      </c>
      <c r="O6" s="114">
        <v>0</v>
      </c>
      <c r="P6" s="114">
        <v>0</v>
      </c>
      <c r="Q6" s="114">
        <v>0</v>
      </c>
      <c r="R6" s="114">
        <v>0</v>
      </c>
      <c r="S6" s="114">
        <v>0</v>
      </c>
      <c r="T6" s="114">
        <v>0</v>
      </c>
      <c r="U6" s="114">
        <v>0</v>
      </c>
      <c r="V6" s="114">
        <v>0</v>
      </c>
      <c r="W6" s="114">
        <v>0</v>
      </c>
    </row>
    <row r="7" spans="1:23" hidden="1">
      <c r="A7" s="114" t="str">
        <v>1109.TW</v>
      </c>
      <c r="B7" s="114">
        <v>1.94</v>
      </c>
      <c r="C7" s="114">
        <v>0.375</v>
      </c>
      <c r="D7" s="114">
        <v>15.555555999999999</v>
      </c>
      <c r="E7" s="114">
        <v>8.2180000000000003E-2</v>
      </c>
      <c r="F7" s="114">
        <v>5.3639997000000002E-2</v>
      </c>
      <c r="G7" s="114">
        <v>0.21423</v>
      </c>
      <c r="H7" s="114">
        <v>0.17874999999999999</v>
      </c>
      <c r="I7" s="114">
        <v>10.103092999999999</v>
      </c>
      <c r="J7" s="114">
        <v>0.8237371</v>
      </c>
      <c r="K7" s="114">
        <v>18.349</v>
      </c>
      <c r="L7" s="114">
        <v>0</v>
      </c>
      <c r="M7" s="114">
        <v>0</v>
      </c>
      <c r="N7" s="114">
        <v>0</v>
      </c>
      <c r="O7" s="114">
        <v>0</v>
      </c>
      <c r="P7" s="114">
        <v>0</v>
      </c>
      <c r="Q7" s="114">
        <v>0</v>
      </c>
      <c r="R7" s="114">
        <v>0</v>
      </c>
      <c r="S7" s="114">
        <v>0</v>
      </c>
      <c r="T7" s="114">
        <v>0</v>
      </c>
      <c r="U7" s="114">
        <v>0</v>
      </c>
      <c r="V7" s="114">
        <v>0</v>
      </c>
      <c r="W7" s="114">
        <v>0</v>
      </c>
    </row>
    <row r="8" spans="1:23" hidden="1">
      <c r="A8" s="114" t="str">
        <v>1110.TW</v>
      </c>
      <c r="B8" s="114">
        <v>0.25</v>
      </c>
      <c r="C8" s="114">
        <v>7.8E-2</v>
      </c>
      <c r="D8" s="114">
        <v>0</v>
      </c>
      <c r="E8" s="114">
        <v>1.7579999999999998E-2</v>
      </c>
      <c r="F8" s="114">
        <v>3.1199999999999999E-3</v>
      </c>
      <c r="G8" s="114">
        <v>8.9679999999999996E-2</v>
      </c>
      <c r="H8" s="114">
        <v>8.7349995999999999E-2</v>
      </c>
      <c r="I8" s="114">
        <v>80.8</v>
      </c>
      <c r="J8" s="114">
        <v>1.2899929999999999</v>
      </c>
      <c r="K8" s="114">
        <v>3.9889999999999999</v>
      </c>
      <c r="L8" s="114">
        <v>0</v>
      </c>
      <c r="M8" s="114">
        <v>0</v>
      </c>
      <c r="N8" s="114">
        <v>0</v>
      </c>
      <c r="O8" s="114">
        <v>0</v>
      </c>
      <c r="P8" s="114">
        <v>0</v>
      </c>
      <c r="Q8" s="114">
        <v>0</v>
      </c>
      <c r="R8" s="114">
        <v>0</v>
      </c>
      <c r="S8" s="114">
        <v>0</v>
      </c>
      <c r="T8" s="114">
        <v>0</v>
      </c>
      <c r="U8" s="114">
        <v>0</v>
      </c>
      <c r="V8" s="114">
        <v>0</v>
      </c>
      <c r="W8" s="114">
        <v>0</v>
      </c>
    </row>
    <row r="9" spans="1:23" hidden="1">
      <c r="A9" s="114" t="str">
        <v>1201.TW</v>
      </c>
      <c r="B9" s="114">
        <v>0.54</v>
      </c>
      <c r="C9" s="114">
        <v>0</v>
      </c>
      <c r="D9" s="114">
        <v>0</v>
      </c>
      <c r="E9" s="114">
        <v>3.7240000000000002E-2</v>
      </c>
      <c r="F9" s="114">
        <v>1.265E-2</v>
      </c>
      <c r="G9" s="114">
        <v>0.27212997999999999</v>
      </c>
      <c r="H9" s="114">
        <v>2.962E-2</v>
      </c>
      <c r="I9" s="114">
        <v>34.537033000000001</v>
      </c>
      <c r="J9" s="114">
        <v>1.2731245</v>
      </c>
      <c r="K9" s="114">
        <v>43.646999999999998</v>
      </c>
      <c r="L9" s="114">
        <v>0</v>
      </c>
      <c r="M9" s="114">
        <v>0</v>
      </c>
      <c r="N9" s="114">
        <v>0</v>
      </c>
      <c r="O9" s="114">
        <v>0</v>
      </c>
      <c r="P9" s="114">
        <v>0</v>
      </c>
      <c r="Q9" s="114">
        <v>0</v>
      </c>
      <c r="R9" s="114">
        <v>0</v>
      </c>
      <c r="S9" s="114">
        <v>0</v>
      </c>
      <c r="T9" s="114">
        <v>0</v>
      </c>
      <c r="U9" s="114">
        <v>0</v>
      </c>
      <c r="V9" s="114">
        <v>0</v>
      </c>
      <c r="W9" s="114">
        <v>0</v>
      </c>
    </row>
    <row r="10" spans="1:23" hidden="1">
      <c r="A10" s="114" t="str">
        <v>1203.TW</v>
      </c>
      <c r="B10" s="114">
        <v>2.11</v>
      </c>
      <c r="C10" s="114">
        <v>0</v>
      </c>
      <c r="D10" s="114">
        <v>28.988764</v>
      </c>
      <c r="E10" s="114">
        <v>0.11337999999999999</v>
      </c>
      <c r="F10" s="114">
        <v>5.9819999999999998E-2</v>
      </c>
      <c r="G10" s="114">
        <v>0.31175000000000003</v>
      </c>
      <c r="H10" s="114">
        <v>0.18781999999999999</v>
      </c>
      <c r="I10" s="114">
        <v>24.454977</v>
      </c>
      <c r="J10" s="114">
        <v>2.0781312000000001</v>
      </c>
      <c r="K10" s="114">
        <v>26.808</v>
      </c>
      <c r="L10" s="114">
        <v>0</v>
      </c>
      <c r="M10" s="114">
        <v>0</v>
      </c>
      <c r="N10" s="114">
        <v>0</v>
      </c>
      <c r="O10" s="114">
        <v>0</v>
      </c>
      <c r="P10" s="114">
        <v>0</v>
      </c>
      <c r="Q10" s="114">
        <v>0</v>
      </c>
      <c r="R10" s="114">
        <v>0</v>
      </c>
      <c r="S10" s="114">
        <v>0</v>
      </c>
      <c r="T10" s="114">
        <v>0</v>
      </c>
      <c r="U10" s="114">
        <v>0</v>
      </c>
      <c r="V10" s="114">
        <v>0</v>
      </c>
      <c r="W10" s="114">
        <v>0</v>
      </c>
    </row>
    <row r="11" spans="1:23" hidden="1">
      <c r="A11" s="114" t="str">
        <v>1210.TW</v>
      </c>
      <c r="B11" s="114">
        <v>4.9000000000000004</v>
      </c>
      <c r="C11" s="114">
        <v>0.57899999999999996</v>
      </c>
      <c r="D11" s="114">
        <v>11.729165999999999</v>
      </c>
      <c r="E11" s="114">
        <v>0.15823999999999999</v>
      </c>
      <c r="F11" s="114">
        <v>5.9180003000000002E-2</v>
      </c>
      <c r="G11" s="114">
        <v>0.13464999999999999</v>
      </c>
      <c r="H11" s="114">
        <v>5.3760000000000002E-2</v>
      </c>
      <c r="I11" s="114">
        <v>11.489796</v>
      </c>
      <c r="J11" s="114">
        <v>2.0097811000000001</v>
      </c>
      <c r="K11" s="114">
        <v>131.38</v>
      </c>
      <c r="L11" s="114">
        <v>0</v>
      </c>
      <c r="M11" s="114">
        <v>0</v>
      </c>
      <c r="N11" s="114">
        <v>0</v>
      </c>
      <c r="O11" s="114">
        <v>0</v>
      </c>
      <c r="P11" s="114">
        <v>0</v>
      </c>
      <c r="Q11" s="114">
        <v>0</v>
      </c>
      <c r="R11" s="114">
        <v>0</v>
      </c>
      <c r="S11" s="114">
        <v>0</v>
      </c>
      <c r="T11" s="114">
        <v>0</v>
      </c>
      <c r="U11" s="114">
        <v>0</v>
      </c>
      <c r="V11" s="114">
        <v>0</v>
      </c>
      <c r="W11" s="114">
        <v>0</v>
      </c>
    </row>
    <row r="12" spans="1:23" hidden="1">
      <c r="A12" s="114" t="str">
        <v>1213.TW</v>
      </c>
      <c r="B12" s="114">
        <v>-2.54</v>
      </c>
      <c r="C12" s="114">
        <v>0.36299999999999999</v>
      </c>
      <c r="D12" s="114">
        <v>0</v>
      </c>
      <c r="E12" s="114">
        <v>-0.46766999999999997</v>
      </c>
      <c r="F12" s="114">
        <v>-9.4469994000000002E-2</v>
      </c>
      <c r="G12" s="114">
        <v>-0.78256000000000003</v>
      </c>
      <c r="H12" s="114">
        <v>-2.8861701000000002</v>
      </c>
      <c r="I12" s="114">
        <v>0</v>
      </c>
      <c r="J12" s="114">
        <v>1.7318713999999999</v>
      </c>
      <c r="K12" s="114">
        <v>2.1320000000000001</v>
      </c>
      <c r="L12" s="114">
        <v>0</v>
      </c>
      <c r="M12" s="114">
        <v>0</v>
      </c>
      <c r="N12" s="114">
        <v>0</v>
      </c>
      <c r="O12" s="114">
        <v>0</v>
      </c>
      <c r="P12" s="114">
        <v>0</v>
      </c>
      <c r="Q12" s="114">
        <v>0</v>
      </c>
      <c r="R12" s="114">
        <v>0</v>
      </c>
      <c r="S12" s="114">
        <v>0</v>
      </c>
      <c r="T12" s="114">
        <v>0</v>
      </c>
      <c r="U12" s="114">
        <v>0</v>
      </c>
      <c r="V12" s="114">
        <v>0</v>
      </c>
      <c r="W12" s="114">
        <v>0</v>
      </c>
    </row>
    <row r="13" spans="1:23" hidden="1">
      <c r="A13" s="114" t="str">
        <v>1215.TW</v>
      </c>
      <c r="B13" s="114">
        <v>7.51</v>
      </c>
      <c r="C13" s="114">
        <v>0</v>
      </c>
      <c r="D13" s="114">
        <v>12.441314</v>
      </c>
      <c r="E13" s="114">
        <v>0.22116</v>
      </c>
      <c r="F13" s="114">
        <v>6.7490004000000006E-2</v>
      </c>
      <c r="G13" s="114">
        <v>0.17569000000000001</v>
      </c>
      <c r="H13" s="114">
        <v>7.4380000000000002E-2</v>
      </c>
      <c r="I13" s="114">
        <v>14.114513000000001</v>
      </c>
      <c r="J13" s="114">
        <v>3.1440011999999999</v>
      </c>
      <c r="K13" s="114">
        <v>97.834999999999994</v>
      </c>
      <c r="L13" s="114">
        <v>0</v>
      </c>
      <c r="M13" s="114">
        <v>0</v>
      </c>
      <c r="N13" s="114">
        <v>0</v>
      </c>
      <c r="O13" s="114">
        <v>0</v>
      </c>
      <c r="P13" s="114">
        <v>0</v>
      </c>
      <c r="Q13" s="114">
        <v>0</v>
      </c>
      <c r="R13" s="114">
        <v>0</v>
      </c>
      <c r="S13" s="114">
        <v>0</v>
      </c>
      <c r="T13" s="114">
        <v>0</v>
      </c>
      <c r="U13" s="114">
        <v>0</v>
      </c>
      <c r="V13" s="114">
        <v>0</v>
      </c>
      <c r="W13" s="114">
        <v>0</v>
      </c>
    </row>
    <row r="14" spans="1:23" hidden="1">
      <c r="A14" s="114" t="str">
        <v>1216.TW</v>
      </c>
      <c r="B14" s="114">
        <v>3.3</v>
      </c>
      <c r="C14" s="114">
        <v>0.255</v>
      </c>
      <c r="D14" s="114">
        <v>18.171295000000001</v>
      </c>
      <c r="E14" s="114">
        <v>0.1517</v>
      </c>
      <c r="F14" s="114">
        <v>3.1229999000000001E-2</v>
      </c>
      <c r="G14" s="114">
        <v>0.32351999999999997</v>
      </c>
      <c r="H14" s="114">
        <v>5.4699999999999999E-2</v>
      </c>
      <c r="I14" s="114">
        <v>23.787880000000001</v>
      </c>
      <c r="J14" s="114">
        <v>3.3275402000000001</v>
      </c>
      <c r="K14" s="114">
        <v>107.084</v>
      </c>
      <c r="L14" s="114">
        <v>0</v>
      </c>
      <c r="M14" s="114">
        <v>0</v>
      </c>
      <c r="N14" s="114">
        <v>0</v>
      </c>
      <c r="O14" s="114">
        <v>0</v>
      </c>
      <c r="P14" s="114">
        <v>0</v>
      </c>
      <c r="Q14" s="114">
        <v>0</v>
      </c>
      <c r="R14" s="114">
        <v>0</v>
      </c>
      <c r="S14" s="114">
        <v>0</v>
      </c>
      <c r="T14" s="114">
        <v>0</v>
      </c>
      <c r="U14" s="114">
        <v>0</v>
      </c>
      <c r="V14" s="114">
        <v>0</v>
      </c>
      <c r="W14" s="114">
        <v>0</v>
      </c>
    </row>
    <row r="15" spans="1:23" hidden="1">
      <c r="A15" s="114" t="str">
        <v>1217.TW</v>
      </c>
      <c r="B15" s="114">
        <v>0.44</v>
      </c>
      <c r="C15" s="114">
        <v>0.58499999999999996</v>
      </c>
      <c r="D15" s="114">
        <v>0</v>
      </c>
      <c r="E15" s="114">
        <v>3.0040000000000001E-2</v>
      </c>
      <c r="F15" s="114">
        <v>5.3699999999999998E-3</v>
      </c>
      <c r="G15" s="114">
        <v>0.29214000000000001</v>
      </c>
      <c r="H15" s="114">
        <v>3.9550000000000002E-2</v>
      </c>
      <c r="I15" s="114">
        <v>27.727271999999999</v>
      </c>
      <c r="J15" s="114">
        <v>0.85728340000000003</v>
      </c>
      <c r="K15" s="114">
        <v>9.8840000000000003</v>
      </c>
      <c r="L15" s="114">
        <v>0</v>
      </c>
      <c r="M15" s="114">
        <v>0</v>
      </c>
      <c r="N15" s="114">
        <v>0</v>
      </c>
      <c r="O15" s="114">
        <v>0</v>
      </c>
      <c r="P15" s="114">
        <v>0</v>
      </c>
      <c r="Q15" s="114">
        <v>0</v>
      </c>
      <c r="R15" s="114">
        <v>0</v>
      </c>
      <c r="S15" s="114">
        <v>0</v>
      </c>
      <c r="T15" s="114">
        <v>0</v>
      </c>
      <c r="U15" s="114">
        <v>0</v>
      </c>
      <c r="V15" s="114">
        <v>0</v>
      </c>
      <c r="W15" s="114">
        <v>0</v>
      </c>
    </row>
    <row r="16" spans="1:23" hidden="1">
      <c r="A16" s="114" t="str">
        <v>1218.TW</v>
      </c>
      <c r="B16" s="114">
        <v>0.28999999999999998</v>
      </c>
      <c r="C16" s="114">
        <v>0.25600000000000001</v>
      </c>
      <c r="D16" s="114">
        <v>18.032786999999999</v>
      </c>
      <c r="E16" s="114">
        <v>-6.5399999999999998E-3</v>
      </c>
      <c r="F16" s="114">
        <v>-2.5799998999999998E-3</v>
      </c>
      <c r="G16" s="114">
        <v>0.13800999999999999</v>
      </c>
      <c r="H16" s="114">
        <v>5.8140002000000003E-2</v>
      </c>
      <c r="I16" s="114">
        <v>75.862070000000003</v>
      </c>
      <c r="J16" s="114">
        <v>0.88577527</v>
      </c>
      <c r="K16" s="114">
        <v>23.085000000000001</v>
      </c>
      <c r="L16" s="114">
        <v>0</v>
      </c>
      <c r="M16" s="114">
        <v>0</v>
      </c>
      <c r="N16" s="114">
        <v>0</v>
      </c>
      <c r="O16" s="114">
        <v>0</v>
      </c>
      <c r="P16" s="114">
        <v>0</v>
      </c>
      <c r="Q16" s="114">
        <v>0</v>
      </c>
      <c r="R16" s="114">
        <v>0</v>
      </c>
      <c r="S16" s="114">
        <v>0</v>
      </c>
      <c r="T16" s="114">
        <v>0</v>
      </c>
      <c r="U16" s="114">
        <v>0</v>
      </c>
      <c r="V16" s="114">
        <v>0</v>
      </c>
      <c r="W16" s="114">
        <v>0</v>
      </c>
    </row>
    <row r="17" spans="1:23" hidden="1">
      <c r="A17" s="114" t="str">
        <v>1219.TW</v>
      </c>
      <c r="B17" s="114">
        <v>0.9</v>
      </c>
      <c r="C17" s="114">
        <v>0</v>
      </c>
      <c r="D17" s="114">
        <v>0</v>
      </c>
      <c r="E17" s="114">
        <v>6.5699999999999995E-2</v>
      </c>
      <c r="F17" s="114">
        <v>2.0039999999999999E-2</v>
      </c>
      <c r="G17" s="114">
        <v>9.2460009999999995E-2</v>
      </c>
      <c r="H17" s="114">
        <v>1.1030000999999999E-2</v>
      </c>
      <c r="I17" s="114">
        <v>21</v>
      </c>
      <c r="J17" s="114">
        <v>1.3376743</v>
      </c>
      <c r="K17" s="114">
        <v>47.198</v>
      </c>
      <c r="L17" s="114">
        <v>0</v>
      </c>
      <c r="M17" s="114">
        <v>0</v>
      </c>
      <c r="N17" s="114">
        <v>0</v>
      </c>
      <c r="O17" s="114">
        <v>0</v>
      </c>
      <c r="P17" s="114">
        <v>0</v>
      </c>
      <c r="Q17" s="114">
        <v>0</v>
      </c>
      <c r="R17" s="114">
        <v>0</v>
      </c>
      <c r="S17" s="114">
        <v>0</v>
      </c>
      <c r="T17" s="114">
        <v>0</v>
      </c>
      <c r="U17" s="114">
        <v>0</v>
      </c>
      <c r="V17" s="114">
        <v>0</v>
      </c>
      <c r="W17" s="114">
        <v>0</v>
      </c>
    </row>
    <row r="18" spans="1:23">
      <c r="A18" s="114" t="str">
        <v>1220.TW</v>
      </c>
      <c r="B18" s="114">
        <v>1.08</v>
      </c>
      <c r="C18" s="114">
        <v>0.27</v>
      </c>
      <c r="D18" s="114">
        <v>22.112677000000001</v>
      </c>
      <c r="E18" s="114">
        <v>6.3530000000000003E-2</v>
      </c>
      <c r="F18" s="114">
        <v>3.175E-2</v>
      </c>
      <c r="G18" s="114">
        <v>0.13300000000000001</v>
      </c>
      <c r="H18" s="114">
        <v>8.4790000000000004E-2</v>
      </c>
      <c r="I18" s="114">
        <v>14.537036000000001</v>
      </c>
      <c r="J18" s="114">
        <v>1.1943703999999999</v>
      </c>
      <c r="K18" s="114">
        <v>18.672999999999998</v>
      </c>
      <c r="L18" s="114">
        <v>0</v>
      </c>
      <c r="M18" s="114">
        <v>0</v>
      </c>
      <c r="N18" s="114">
        <v>0</v>
      </c>
      <c r="O18" s="114">
        <v>0</v>
      </c>
      <c r="P18" s="114">
        <v>0</v>
      </c>
      <c r="Q18" s="114">
        <v>0</v>
      </c>
      <c r="R18" s="114">
        <v>0</v>
      </c>
      <c r="S18" s="114">
        <v>0</v>
      </c>
      <c r="T18" s="114">
        <v>0</v>
      </c>
      <c r="U18" s="114">
        <v>0</v>
      </c>
      <c r="V18" s="114">
        <v>0</v>
      </c>
      <c r="W18" s="114">
        <v>0</v>
      </c>
    </row>
    <row r="19" spans="1:23" hidden="1">
      <c r="A19" s="114" t="str">
        <v>1225.TW</v>
      </c>
      <c r="B19" s="114">
        <v>1.63</v>
      </c>
      <c r="C19" s="114">
        <v>0.23200000000000001</v>
      </c>
      <c r="D19" s="114">
        <v>0</v>
      </c>
      <c r="E19" s="114">
        <v>0.10512000000000001</v>
      </c>
      <c r="F19" s="114">
        <v>2.8930000000000001E-2</v>
      </c>
      <c r="G19" s="114">
        <v>7.2919995000000001E-2</v>
      </c>
      <c r="H19" s="114">
        <v>4.5429999999999998E-2</v>
      </c>
      <c r="I19" s="114">
        <v>48.834353999999998</v>
      </c>
      <c r="J19" s="114">
        <v>5.2046555999999997</v>
      </c>
      <c r="K19" s="114">
        <v>63.334000000000003</v>
      </c>
      <c r="L19" s="114">
        <v>0</v>
      </c>
      <c r="M19" s="114">
        <v>0</v>
      </c>
      <c r="N19" s="114">
        <v>0</v>
      </c>
      <c r="O19" s="114">
        <v>0</v>
      </c>
      <c r="P19" s="114">
        <v>0</v>
      </c>
      <c r="Q19" s="114">
        <v>0</v>
      </c>
      <c r="R19" s="114">
        <v>0</v>
      </c>
      <c r="S19" s="114">
        <v>0</v>
      </c>
      <c r="T19" s="114">
        <v>0</v>
      </c>
      <c r="U19" s="114">
        <v>0</v>
      </c>
      <c r="V19" s="114">
        <v>0</v>
      </c>
      <c r="W19" s="114">
        <v>0</v>
      </c>
    </row>
    <row r="20" spans="1:23">
      <c r="A20" s="114" t="str">
        <v>1227.TW</v>
      </c>
      <c r="B20" s="114">
        <v>1.58</v>
      </c>
      <c r="C20" s="114">
        <v>0.25</v>
      </c>
      <c r="D20" s="114">
        <v>15.444445</v>
      </c>
      <c r="E20" s="114">
        <v>7.1419999999999997E-2</v>
      </c>
      <c r="F20" s="114">
        <v>3.1689997999999997E-2</v>
      </c>
      <c r="G20" s="114">
        <v>0.22620999999999999</v>
      </c>
      <c r="H20" s="114">
        <v>4.5370000000000001E-2</v>
      </c>
      <c r="I20" s="114">
        <v>26.392405</v>
      </c>
      <c r="J20" s="114">
        <v>2.1797081999999999</v>
      </c>
      <c r="K20" s="114">
        <v>30.606999999999999</v>
      </c>
      <c r="L20" s="114">
        <v>0</v>
      </c>
      <c r="M20" s="114">
        <v>0</v>
      </c>
      <c r="N20" s="114">
        <v>0</v>
      </c>
      <c r="O20" s="114">
        <v>0</v>
      </c>
      <c r="P20" s="114">
        <v>0</v>
      </c>
      <c r="Q20" s="114">
        <v>0</v>
      </c>
      <c r="R20" s="114">
        <v>0</v>
      </c>
      <c r="S20" s="114">
        <v>0</v>
      </c>
      <c r="T20" s="114">
        <v>0</v>
      </c>
      <c r="U20" s="114">
        <v>0</v>
      </c>
      <c r="V20" s="114">
        <v>0</v>
      </c>
      <c r="W20" s="114">
        <v>0</v>
      </c>
    </row>
    <row r="21" spans="1:23" hidden="1">
      <c r="A21" s="114" t="str">
        <v>1229.TW</v>
      </c>
      <c r="B21" s="114">
        <v>2.5299999999999998</v>
      </c>
      <c r="C21" s="114">
        <v>0.42399999999999999</v>
      </c>
      <c r="D21" s="114">
        <v>22.969283999999998</v>
      </c>
      <c r="E21" s="114">
        <v>8.0399999999999999E-2</v>
      </c>
      <c r="F21" s="114">
        <v>9.4199999999999996E-3</v>
      </c>
      <c r="G21" s="114">
        <v>0.18265000000000001</v>
      </c>
      <c r="H21" s="114">
        <v>2.9790001E-2</v>
      </c>
      <c r="I21" s="114">
        <v>26.600791999999998</v>
      </c>
      <c r="J21" s="114">
        <v>2.3277532999999999</v>
      </c>
      <c r="K21" s="114">
        <v>8.6210000000000004</v>
      </c>
      <c r="L21" s="114">
        <v>0</v>
      </c>
      <c r="M21" s="114">
        <v>0</v>
      </c>
      <c r="N21" s="114">
        <v>0</v>
      </c>
      <c r="O21" s="114">
        <v>0</v>
      </c>
      <c r="P21" s="114">
        <v>0</v>
      </c>
      <c r="Q21" s="114">
        <v>0</v>
      </c>
      <c r="R21" s="114">
        <v>0</v>
      </c>
      <c r="S21" s="114">
        <v>0</v>
      </c>
      <c r="T21" s="114">
        <v>0</v>
      </c>
      <c r="U21" s="114">
        <v>0</v>
      </c>
      <c r="V21" s="114">
        <v>0</v>
      </c>
      <c r="W21" s="114">
        <v>0</v>
      </c>
    </row>
    <row r="22" spans="1:23">
      <c r="A22" s="114" t="str">
        <v>1231.TW</v>
      </c>
      <c r="B22" s="114">
        <v>4.16</v>
      </c>
      <c r="C22" s="114">
        <v>0.26</v>
      </c>
      <c r="D22" s="114">
        <v>0</v>
      </c>
      <c r="E22" s="114">
        <v>0.17896000000000001</v>
      </c>
      <c r="F22" s="114">
        <v>4.5420000000000002E-2</v>
      </c>
      <c r="G22" s="114">
        <v>0.20874999999999999</v>
      </c>
      <c r="H22" s="114">
        <v>8.1640000000000004E-2</v>
      </c>
      <c r="I22" s="114">
        <v>24.014424999999999</v>
      </c>
      <c r="J22" s="114">
        <v>4.0695779999999999</v>
      </c>
      <c r="K22" s="114">
        <v>44.534999999999997</v>
      </c>
      <c r="L22" s="114">
        <v>0</v>
      </c>
      <c r="M22" s="114">
        <v>0</v>
      </c>
      <c r="N22" s="114">
        <v>0</v>
      </c>
      <c r="O22" s="114">
        <v>0</v>
      </c>
      <c r="P22" s="114">
        <v>0</v>
      </c>
      <c r="Q22" s="114">
        <v>0</v>
      </c>
      <c r="R22" s="114">
        <v>0</v>
      </c>
      <c r="S22" s="114">
        <v>0</v>
      </c>
      <c r="T22" s="114">
        <v>0</v>
      </c>
      <c r="U22" s="114">
        <v>0</v>
      </c>
      <c r="V22" s="114">
        <v>0</v>
      </c>
      <c r="W22" s="114">
        <v>0</v>
      </c>
    </row>
    <row r="23" spans="1:23" hidden="1">
      <c r="A23" s="114" t="str">
        <v>1232.TW</v>
      </c>
      <c r="B23" s="114">
        <v>7.12</v>
      </c>
      <c r="C23" s="114">
        <v>0.309</v>
      </c>
      <c r="D23" s="114">
        <v>0</v>
      </c>
      <c r="E23" s="114">
        <v>0.20739001000000001</v>
      </c>
      <c r="F23" s="114">
        <v>0.11178</v>
      </c>
      <c r="G23" s="114">
        <v>0.10564999</v>
      </c>
      <c r="H23" s="114">
        <v>5.8579996000000002E-2</v>
      </c>
      <c r="I23" s="114">
        <v>20.365169999999999</v>
      </c>
      <c r="J23" s="114">
        <v>4.0832414999999997</v>
      </c>
      <c r="K23" s="114">
        <v>143.63999999999999</v>
      </c>
      <c r="L23" s="114">
        <v>0</v>
      </c>
      <c r="M23" s="114">
        <v>0</v>
      </c>
      <c r="N23" s="114">
        <v>0</v>
      </c>
      <c r="O23" s="114">
        <v>0</v>
      </c>
      <c r="P23" s="114">
        <v>0</v>
      </c>
      <c r="Q23" s="114">
        <v>0</v>
      </c>
      <c r="R23" s="114">
        <v>0</v>
      </c>
      <c r="S23" s="114">
        <v>0</v>
      </c>
      <c r="T23" s="114">
        <v>0</v>
      </c>
      <c r="U23" s="114">
        <v>0</v>
      </c>
      <c r="V23" s="114">
        <v>0</v>
      </c>
      <c r="W23" s="114">
        <v>0</v>
      </c>
    </row>
    <row r="24" spans="1:23" hidden="1">
      <c r="A24" s="114" t="str">
        <v>1233.TW</v>
      </c>
      <c r="B24" s="114">
        <v>1.07</v>
      </c>
      <c r="C24" s="114">
        <v>0.25900000000000001</v>
      </c>
      <c r="D24" s="114">
        <v>0</v>
      </c>
      <c r="E24" s="114">
        <v>6.4360000000000001E-2</v>
      </c>
      <c r="F24" s="114">
        <v>2.6950000000000002E-2</v>
      </c>
      <c r="G24" s="114">
        <v>0.57918999999999998</v>
      </c>
      <c r="H24" s="114">
        <v>2.9089997999999999E-2</v>
      </c>
      <c r="I24" s="114">
        <v>31.962616000000001</v>
      </c>
      <c r="J24" s="114">
        <v>2.0838410000000001</v>
      </c>
      <c r="K24" s="114">
        <v>23.306000000000001</v>
      </c>
      <c r="L24" s="114">
        <v>0</v>
      </c>
      <c r="M24" s="114">
        <v>0</v>
      </c>
      <c r="N24" s="114">
        <v>0</v>
      </c>
      <c r="O24" s="114">
        <v>0</v>
      </c>
      <c r="P24" s="114">
        <v>0</v>
      </c>
      <c r="Q24" s="114">
        <v>0</v>
      </c>
      <c r="R24" s="114">
        <v>0</v>
      </c>
      <c r="S24" s="114">
        <v>0</v>
      </c>
      <c r="T24" s="114">
        <v>0</v>
      </c>
      <c r="U24" s="114">
        <v>0</v>
      </c>
      <c r="V24" s="114">
        <v>0</v>
      </c>
      <c r="W24" s="114">
        <v>0</v>
      </c>
    </row>
    <row r="25" spans="1:23" hidden="1">
      <c r="A25" s="114" t="str">
        <v>1234.TW</v>
      </c>
      <c r="B25" s="114">
        <v>2.33</v>
      </c>
      <c r="C25" s="114">
        <v>0.186</v>
      </c>
      <c r="D25" s="114">
        <v>0</v>
      </c>
      <c r="E25" s="114">
        <v>5.1279999999999999E-2</v>
      </c>
      <c r="F25" s="114">
        <v>1.9720000000000001E-2</v>
      </c>
      <c r="G25" s="114">
        <v>0.28039999999999998</v>
      </c>
      <c r="H25" s="114">
        <v>4.5110002000000003E-2</v>
      </c>
      <c r="I25" s="114">
        <v>18.283262000000001</v>
      </c>
      <c r="J25" s="114">
        <v>0.91814302999999997</v>
      </c>
      <c r="K25" s="114">
        <v>26.318000000000001</v>
      </c>
      <c r="L25" s="114">
        <v>0</v>
      </c>
      <c r="M25" s="114">
        <v>0</v>
      </c>
      <c r="N25" s="114">
        <v>0</v>
      </c>
      <c r="O25" s="114">
        <v>0</v>
      </c>
      <c r="P25" s="114">
        <v>0</v>
      </c>
      <c r="Q25" s="114">
        <v>0</v>
      </c>
      <c r="R25" s="114">
        <v>0</v>
      </c>
      <c r="S25" s="114">
        <v>0</v>
      </c>
      <c r="T25" s="114">
        <v>0</v>
      </c>
      <c r="U25" s="114">
        <v>0</v>
      </c>
      <c r="V25" s="114">
        <v>0</v>
      </c>
      <c r="W25" s="114">
        <v>0</v>
      </c>
    </row>
    <row r="26" spans="1:23" hidden="1">
      <c r="A26" s="114" t="str">
        <v>1235.TW</v>
      </c>
      <c r="B26" s="114">
        <v>1.1000000000000001</v>
      </c>
      <c r="C26" s="114">
        <v>0</v>
      </c>
      <c r="D26" s="114">
        <v>0</v>
      </c>
      <c r="E26" s="114">
        <v>3.8989999999999997E-2</v>
      </c>
      <c r="F26" s="114">
        <v>-7.7999999999999999E-4</v>
      </c>
      <c r="G26" s="114">
        <v>0.31861</v>
      </c>
      <c r="H26" s="114">
        <v>-0.20169999999999999</v>
      </c>
      <c r="I26" s="114">
        <v>79</v>
      </c>
      <c r="J26" s="114">
        <v>3.3141375000000002</v>
      </c>
      <c r="K26" s="114">
        <v>1.002</v>
      </c>
      <c r="L26" s="114">
        <v>0</v>
      </c>
      <c r="M26" s="114">
        <v>0</v>
      </c>
      <c r="N26" s="114">
        <v>0</v>
      </c>
      <c r="O26" s="114">
        <v>0</v>
      </c>
      <c r="P26" s="114">
        <v>0</v>
      </c>
      <c r="Q26" s="114">
        <v>0</v>
      </c>
      <c r="R26" s="114">
        <v>0</v>
      </c>
      <c r="S26" s="114">
        <v>0</v>
      </c>
      <c r="T26" s="114">
        <v>0</v>
      </c>
      <c r="U26" s="114">
        <v>0</v>
      </c>
      <c r="V26" s="114">
        <v>0</v>
      </c>
      <c r="W26" s="114">
        <v>0</v>
      </c>
    </row>
    <row r="27" spans="1:23" hidden="1">
      <c r="A27" s="114" t="str">
        <v>1236.TW</v>
      </c>
      <c r="B27" s="114">
        <v>0.22</v>
      </c>
      <c r="C27" s="114">
        <v>0</v>
      </c>
      <c r="D27" s="114">
        <v>0</v>
      </c>
      <c r="E27" s="114">
        <v>8.1199989999999993E-3</v>
      </c>
      <c r="F27" s="114">
        <v>-1.1900000000000001E-3</v>
      </c>
      <c r="G27" s="114">
        <v>0.26816000000000001</v>
      </c>
      <c r="H27" s="114">
        <v>1.129E-2</v>
      </c>
      <c r="I27" s="114">
        <v>109.545456</v>
      </c>
      <c r="J27" s="114">
        <v>0.92853015999999999</v>
      </c>
      <c r="K27" s="114">
        <v>21.209</v>
      </c>
      <c r="L27" s="114">
        <v>0</v>
      </c>
      <c r="M27" s="114">
        <v>0</v>
      </c>
      <c r="N27" s="114">
        <v>0</v>
      </c>
      <c r="O27" s="114">
        <v>0</v>
      </c>
      <c r="P27" s="114">
        <v>0</v>
      </c>
      <c r="Q27" s="114">
        <v>0</v>
      </c>
      <c r="R27" s="114">
        <v>0</v>
      </c>
      <c r="S27" s="114">
        <v>0</v>
      </c>
      <c r="T27" s="114">
        <v>0</v>
      </c>
      <c r="U27" s="114">
        <v>0</v>
      </c>
      <c r="V27" s="114">
        <v>0</v>
      </c>
      <c r="W27" s="114">
        <v>0</v>
      </c>
    </row>
    <row r="28" spans="1:23" hidden="1">
      <c r="A28" s="114" t="str">
        <v>1256.TW</v>
      </c>
      <c r="B28" s="114">
        <v>12.41</v>
      </c>
      <c r="C28" s="114">
        <v>0.52400000000000002</v>
      </c>
      <c r="D28" s="114">
        <v>17.098866000000001</v>
      </c>
      <c r="E28" s="114">
        <v>0.1116</v>
      </c>
      <c r="F28" s="114">
        <v>7.1100003999999994E-2</v>
      </c>
      <c r="G28" s="114">
        <v>0.27584999999999998</v>
      </c>
      <c r="H28" s="114">
        <v>6.4949999999999994E-2</v>
      </c>
      <c r="I28" s="114">
        <v>17.002419</v>
      </c>
      <c r="J28" s="114">
        <v>1.8308025999999999</v>
      </c>
      <c r="K28" s="114">
        <v>138.19</v>
      </c>
      <c r="L28" s="114">
        <v>0</v>
      </c>
      <c r="M28" s="114">
        <v>0</v>
      </c>
      <c r="N28" s="114">
        <v>0</v>
      </c>
      <c r="O28" s="114">
        <v>0</v>
      </c>
      <c r="P28" s="114">
        <v>0</v>
      </c>
      <c r="Q28" s="114">
        <v>0</v>
      </c>
      <c r="R28" s="114">
        <v>0</v>
      </c>
      <c r="S28" s="114">
        <v>0</v>
      </c>
      <c r="T28" s="114">
        <v>0</v>
      </c>
      <c r="U28" s="114">
        <v>0</v>
      </c>
      <c r="V28" s="114">
        <v>0</v>
      </c>
      <c r="W28" s="114">
        <v>0</v>
      </c>
    </row>
    <row r="29" spans="1:23" hidden="1">
      <c r="A29" s="114" t="str">
        <v>1301.TW</v>
      </c>
      <c r="B29" s="114">
        <v>0.81</v>
      </c>
      <c r="C29" s="114">
        <v>0.53200000000000003</v>
      </c>
      <c r="D29" s="114">
        <v>20.709875</v>
      </c>
      <c r="E29" s="114">
        <v>1.5310001E-2</v>
      </c>
      <c r="F29" s="114">
        <v>-6.4900000000000001E-3</v>
      </c>
      <c r="G29" s="114">
        <v>4.2009999999999999E-2</v>
      </c>
      <c r="H29" s="114">
        <v>-3.0040000000000001E-2</v>
      </c>
      <c r="I29" s="114">
        <v>82.839500000000001</v>
      </c>
      <c r="J29" s="114">
        <v>1.2660855</v>
      </c>
      <c r="K29" s="114">
        <v>30.638000000000002</v>
      </c>
      <c r="L29" s="114">
        <v>0</v>
      </c>
      <c r="M29" s="114">
        <v>0</v>
      </c>
      <c r="N29" s="114">
        <v>0</v>
      </c>
      <c r="O29" s="114">
        <v>0</v>
      </c>
      <c r="P29" s="114">
        <v>0</v>
      </c>
      <c r="Q29" s="114">
        <v>0</v>
      </c>
      <c r="R29" s="114">
        <v>0</v>
      </c>
      <c r="S29" s="114">
        <v>0</v>
      </c>
      <c r="T29" s="114">
        <v>0</v>
      </c>
      <c r="U29" s="114">
        <v>0</v>
      </c>
      <c r="V29" s="114">
        <v>0</v>
      </c>
      <c r="W29" s="114">
        <v>0</v>
      </c>
    </row>
    <row r="30" spans="1:23" hidden="1">
      <c r="A30" s="114" t="str">
        <v>1303.TW</v>
      </c>
      <c r="B30" s="114">
        <v>0.85</v>
      </c>
      <c r="C30" s="114">
        <v>0.63700000000000001</v>
      </c>
      <c r="D30" s="114">
        <v>18.469387000000001</v>
      </c>
      <c r="E30" s="114">
        <v>2.027E-2</v>
      </c>
      <c r="F30" s="114">
        <v>3.0000001E-5</v>
      </c>
      <c r="G30" s="114">
        <v>6.8449999999999997E-2</v>
      </c>
      <c r="H30" s="114">
        <v>-1.5800001000000001E-2</v>
      </c>
      <c r="I30" s="114">
        <v>63.882350000000002</v>
      </c>
      <c r="J30" s="114">
        <v>1.1859521</v>
      </c>
      <c r="K30" s="114">
        <v>31.852</v>
      </c>
      <c r="L30" s="114">
        <v>0</v>
      </c>
      <c r="M30" s="114">
        <v>0</v>
      </c>
      <c r="N30" s="114">
        <v>0</v>
      </c>
      <c r="O30" s="114">
        <v>0</v>
      </c>
      <c r="P30" s="114">
        <v>0</v>
      </c>
      <c r="Q30" s="114">
        <v>0</v>
      </c>
      <c r="R30" s="114">
        <v>0</v>
      </c>
      <c r="S30" s="114">
        <v>0</v>
      </c>
      <c r="T30" s="114">
        <v>0</v>
      </c>
      <c r="U30" s="114">
        <v>0</v>
      </c>
      <c r="V30" s="114">
        <v>0</v>
      </c>
      <c r="W30" s="114">
        <v>0</v>
      </c>
    </row>
    <row r="31" spans="1:23" hidden="1">
      <c r="A31" s="114" t="str">
        <v>1304.TW</v>
      </c>
      <c r="B31" s="114">
        <v>-0.47</v>
      </c>
      <c r="C31" s="114">
        <v>0</v>
      </c>
      <c r="D31" s="114">
        <v>-33.645831999999999</v>
      </c>
      <c r="E31" s="114">
        <v>-4.6789999999999998E-2</v>
      </c>
      <c r="F31" s="114">
        <v>3.64E-3</v>
      </c>
      <c r="G31" s="114">
        <v>8.5690000000000002E-2</v>
      </c>
      <c r="H31" s="114">
        <v>-3.6450000000000003E-2</v>
      </c>
      <c r="I31" s="114">
        <v>0</v>
      </c>
      <c r="J31" s="114">
        <v>0.74324630000000003</v>
      </c>
      <c r="K31" s="114">
        <v>47.755000000000003</v>
      </c>
      <c r="L31" s="114">
        <v>0</v>
      </c>
      <c r="M31" s="114">
        <v>0</v>
      </c>
      <c r="N31" s="114">
        <v>0</v>
      </c>
      <c r="O31" s="114">
        <v>0</v>
      </c>
      <c r="P31" s="114">
        <v>0</v>
      </c>
      <c r="Q31" s="114">
        <v>0</v>
      </c>
      <c r="R31" s="114">
        <v>0</v>
      </c>
      <c r="S31" s="114">
        <v>0</v>
      </c>
      <c r="T31" s="114">
        <v>0</v>
      </c>
      <c r="U31" s="114">
        <v>0</v>
      </c>
      <c r="V31" s="114">
        <v>0</v>
      </c>
      <c r="W31" s="114">
        <v>0</v>
      </c>
    </row>
    <row r="32" spans="1:23" hidden="1">
      <c r="A32" s="114" t="str">
        <v>1305.TW</v>
      </c>
      <c r="B32" s="114">
        <v>0.14000000000000001</v>
      </c>
      <c r="C32" s="114">
        <v>0</v>
      </c>
      <c r="D32" s="114">
        <v>39.361702000000001</v>
      </c>
      <c r="E32" s="114">
        <v>9.4999999999999998E-3</v>
      </c>
      <c r="F32" s="114">
        <v>-6.3000000000000003E-4</v>
      </c>
      <c r="G32" s="114">
        <v>8.9590000000000003E-2</v>
      </c>
      <c r="H32" s="114">
        <v>-3.4450000000000001E-2</v>
      </c>
      <c r="I32" s="114">
        <v>132.14285000000001</v>
      </c>
      <c r="J32" s="114">
        <v>1.2262211999999999</v>
      </c>
      <c r="K32" s="114">
        <v>21.597000000000001</v>
      </c>
      <c r="L32" s="114">
        <v>0</v>
      </c>
      <c r="M32" s="114">
        <v>0</v>
      </c>
      <c r="N32" s="114">
        <v>0</v>
      </c>
      <c r="O32" s="114">
        <v>0</v>
      </c>
      <c r="P32" s="114">
        <v>0</v>
      </c>
      <c r="Q32" s="114">
        <v>0</v>
      </c>
      <c r="R32" s="114">
        <v>0</v>
      </c>
      <c r="S32" s="114">
        <v>0</v>
      </c>
      <c r="T32" s="114">
        <v>0</v>
      </c>
      <c r="U32" s="114">
        <v>0</v>
      </c>
      <c r="V32" s="114">
        <v>0</v>
      </c>
      <c r="W32" s="114">
        <v>0</v>
      </c>
    </row>
    <row r="33" spans="1:23" hidden="1">
      <c r="A33" s="114" t="str">
        <v>1307.TW</v>
      </c>
      <c r="B33" s="114">
        <v>2.54</v>
      </c>
      <c r="C33" s="114">
        <v>0</v>
      </c>
      <c r="D33" s="114">
        <v>30.283017999999998</v>
      </c>
      <c r="E33" s="114">
        <v>0.1172</v>
      </c>
      <c r="F33" s="114">
        <v>4.1890003000000002E-2</v>
      </c>
      <c r="G33" s="114">
        <v>0.26518000000000003</v>
      </c>
      <c r="H33" s="114">
        <v>0.12864</v>
      </c>
      <c r="I33" s="114">
        <v>12.6377945</v>
      </c>
      <c r="J33" s="114">
        <v>1.4117335</v>
      </c>
      <c r="K33" s="114">
        <v>25.288</v>
      </c>
      <c r="L33" s="114">
        <v>0</v>
      </c>
      <c r="M33" s="114">
        <v>0</v>
      </c>
      <c r="N33" s="114">
        <v>0</v>
      </c>
      <c r="O33" s="114">
        <v>0</v>
      </c>
      <c r="P33" s="114">
        <v>0</v>
      </c>
      <c r="Q33" s="114">
        <v>0</v>
      </c>
      <c r="R33" s="114">
        <v>0</v>
      </c>
      <c r="S33" s="114">
        <v>0</v>
      </c>
      <c r="T33" s="114">
        <v>0</v>
      </c>
      <c r="U33" s="114">
        <v>0</v>
      </c>
      <c r="V33" s="114">
        <v>0</v>
      </c>
      <c r="W33" s="114">
        <v>0</v>
      </c>
    </row>
    <row r="34" spans="1:23" hidden="1">
      <c r="A34" s="114" t="str">
        <v>1308.TW</v>
      </c>
      <c r="B34" s="114">
        <v>-0.08</v>
      </c>
      <c r="C34" s="114">
        <v>0.39600000000000002</v>
      </c>
      <c r="D34" s="114">
        <v>69.814809999999994</v>
      </c>
      <c r="E34" s="114">
        <v>8.4399999999999996E-3</v>
      </c>
      <c r="F34" s="114">
        <v>3.6769999999999997E-2</v>
      </c>
      <c r="G34" s="114">
        <v>0.17061001000000001</v>
      </c>
      <c r="H34" s="114">
        <v>6.8029999999999993E-2</v>
      </c>
      <c r="I34" s="114">
        <v>0</v>
      </c>
      <c r="J34" s="114">
        <v>0.83904570000000001</v>
      </c>
      <c r="K34" s="114">
        <v>11.313000000000001</v>
      </c>
      <c r="L34" s="114">
        <v>0</v>
      </c>
      <c r="M34" s="114">
        <v>0</v>
      </c>
      <c r="N34" s="114">
        <v>0</v>
      </c>
      <c r="O34" s="114">
        <v>0</v>
      </c>
      <c r="P34" s="114">
        <v>0</v>
      </c>
      <c r="Q34" s="114">
        <v>0</v>
      </c>
      <c r="R34" s="114">
        <v>0</v>
      </c>
      <c r="S34" s="114">
        <v>0</v>
      </c>
      <c r="T34" s="114">
        <v>0</v>
      </c>
      <c r="U34" s="114">
        <v>0</v>
      </c>
      <c r="V34" s="114">
        <v>0</v>
      </c>
      <c r="W34" s="114">
        <v>0</v>
      </c>
    </row>
    <row r="35" spans="1:23" hidden="1">
      <c r="A35" s="114" t="str">
        <v>1309.TW</v>
      </c>
      <c r="B35" s="114">
        <v>-0.77</v>
      </c>
      <c r="C35" s="114">
        <v>0.72</v>
      </c>
      <c r="D35" s="114">
        <v>-396.25002999999998</v>
      </c>
      <c r="E35" s="114">
        <v>-3.9489999999999997E-2</v>
      </c>
      <c r="F35" s="114">
        <v>-3.2009999999999997E-2</v>
      </c>
      <c r="G35" s="114">
        <v>2.8649999999999998E-2</v>
      </c>
      <c r="H35" s="114">
        <v>-2.5910000999999998E-2</v>
      </c>
      <c r="I35" s="114">
        <v>0</v>
      </c>
      <c r="J35" s="114">
        <v>0.94790980000000002</v>
      </c>
      <c r="K35" s="114">
        <v>38.244</v>
      </c>
      <c r="L35" s="114">
        <v>0</v>
      </c>
      <c r="M35" s="114">
        <v>0</v>
      </c>
      <c r="N35" s="114">
        <v>0</v>
      </c>
      <c r="O35" s="114">
        <v>0</v>
      </c>
      <c r="P35" s="114">
        <v>0</v>
      </c>
      <c r="Q35" s="114">
        <v>0</v>
      </c>
      <c r="R35" s="114">
        <v>0</v>
      </c>
      <c r="S35" s="114">
        <v>0</v>
      </c>
      <c r="T35" s="114">
        <v>0</v>
      </c>
      <c r="U35" s="114">
        <v>0</v>
      </c>
      <c r="V35" s="114">
        <v>0</v>
      </c>
      <c r="W35" s="114">
        <v>0</v>
      </c>
    </row>
    <row r="36" spans="1:23" hidden="1">
      <c r="A36" s="114" t="str">
        <v>1310.TW</v>
      </c>
      <c r="B36" s="114">
        <v>-0.88</v>
      </c>
      <c r="C36" s="114">
        <v>0.86399999999999999</v>
      </c>
      <c r="D36" s="114">
        <v>53.269233999999997</v>
      </c>
      <c r="E36" s="114">
        <v>-6.6259999999999999E-2</v>
      </c>
      <c r="F36" s="114">
        <v>-4.086E-2</v>
      </c>
      <c r="G36" s="114">
        <v>-4.3109997999999997E-2</v>
      </c>
      <c r="H36" s="114">
        <v>-8.4500000000000006E-2</v>
      </c>
      <c r="I36" s="114">
        <v>0</v>
      </c>
      <c r="J36" s="114">
        <v>1.055399</v>
      </c>
      <c r="K36" s="114">
        <v>18.074999999999999</v>
      </c>
      <c r="L36" s="114">
        <v>0</v>
      </c>
      <c r="M36" s="114">
        <v>0</v>
      </c>
      <c r="N36" s="114">
        <v>0</v>
      </c>
      <c r="O36" s="114">
        <v>0</v>
      </c>
      <c r="P36" s="114">
        <v>0</v>
      </c>
      <c r="Q36" s="114">
        <v>0</v>
      </c>
      <c r="R36" s="114">
        <v>0</v>
      </c>
      <c r="S36" s="114">
        <v>0</v>
      </c>
      <c r="T36" s="114">
        <v>0</v>
      </c>
      <c r="U36" s="114">
        <v>0</v>
      </c>
      <c r="V36" s="114">
        <v>0</v>
      </c>
      <c r="W36" s="114">
        <v>0</v>
      </c>
    </row>
    <row r="37" spans="1:23" hidden="1">
      <c r="A37" s="114" t="str">
        <v>1312.TW</v>
      </c>
      <c r="B37" s="114">
        <v>-1.87</v>
      </c>
      <c r="C37" s="114">
        <v>0.746</v>
      </c>
      <c r="D37" s="114">
        <v>22.348483999999999</v>
      </c>
      <c r="E37" s="114">
        <v>-4.0120002000000002E-2</v>
      </c>
      <c r="F37" s="114">
        <v>-1.116E-2</v>
      </c>
      <c r="G37" s="114">
        <v>2.852E-2</v>
      </c>
      <c r="H37" s="114">
        <v>-0.12066</v>
      </c>
      <c r="I37" s="114">
        <v>0</v>
      </c>
      <c r="J37" s="114">
        <v>0.49400495999999999</v>
      </c>
      <c r="K37" s="114">
        <v>17.233000000000001</v>
      </c>
      <c r="L37" s="114">
        <v>0</v>
      </c>
      <c r="M37" s="114">
        <v>0</v>
      </c>
      <c r="N37" s="114">
        <v>0</v>
      </c>
      <c r="O37" s="114">
        <v>0</v>
      </c>
      <c r="P37" s="114">
        <v>0</v>
      </c>
      <c r="Q37" s="114">
        <v>0</v>
      </c>
      <c r="R37" s="114">
        <v>0</v>
      </c>
      <c r="S37" s="114">
        <v>0</v>
      </c>
      <c r="T37" s="114">
        <v>0</v>
      </c>
      <c r="U37" s="114">
        <v>0</v>
      </c>
      <c r="V37" s="114">
        <v>0</v>
      </c>
      <c r="W37" s="114">
        <v>0</v>
      </c>
    </row>
    <row r="38" spans="1:23" hidden="1">
      <c r="A38" s="114" t="str">
        <v>1313.TW</v>
      </c>
      <c r="B38" s="114">
        <v>-0.82</v>
      </c>
      <c r="C38" s="114">
        <v>1.1220000000000001</v>
      </c>
      <c r="D38" s="114">
        <v>-13.906250999999999</v>
      </c>
      <c r="E38" s="114">
        <v>-1.0070000000000001E-2</v>
      </c>
      <c r="F38" s="114">
        <v>-2.32E-3</v>
      </c>
      <c r="G38" s="114">
        <v>3.0159999999999999E-2</v>
      </c>
      <c r="H38" s="114">
        <v>-7.1500000000000001E-3</v>
      </c>
      <c r="I38" s="114">
        <v>0</v>
      </c>
      <c r="J38" s="114">
        <v>0.58862435999999996</v>
      </c>
      <c r="K38" s="114">
        <v>55.433</v>
      </c>
      <c r="L38" s="114">
        <v>0</v>
      </c>
      <c r="M38" s="114">
        <v>0</v>
      </c>
      <c r="N38" s="114">
        <v>0</v>
      </c>
      <c r="O38" s="114">
        <v>0</v>
      </c>
      <c r="P38" s="114">
        <v>0</v>
      </c>
      <c r="Q38" s="114">
        <v>0</v>
      </c>
      <c r="R38" s="114">
        <v>0</v>
      </c>
      <c r="S38" s="114">
        <v>0</v>
      </c>
      <c r="T38" s="114">
        <v>0</v>
      </c>
      <c r="U38" s="114">
        <v>0</v>
      </c>
      <c r="V38" s="114">
        <v>0</v>
      </c>
      <c r="W38" s="114">
        <v>0</v>
      </c>
    </row>
    <row r="39" spans="1:23">
      <c r="A39" s="114" t="str">
        <v>1314.TW</v>
      </c>
      <c r="B39" s="114">
        <v>0.05</v>
      </c>
      <c r="C39" s="114">
        <v>0.54600000000000004</v>
      </c>
      <c r="D39" s="114">
        <v>5.9195403999999998</v>
      </c>
      <c r="E39" s="114">
        <v>-1.3660001E-2</v>
      </c>
      <c r="F39" s="114">
        <v>-1.329E-2</v>
      </c>
      <c r="G39" s="114">
        <v>-4.1199997000000002E-2</v>
      </c>
      <c r="H39" s="114">
        <v>-8.3280000000000007E-2</v>
      </c>
      <c r="I39" s="114">
        <v>206</v>
      </c>
      <c r="J39" s="114">
        <v>0.49562123000000002</v>
      </c>
      <c r="K39" s="114">
        <v>6.9790000000000001</v>
      </c>
      <c r="L39" s="114">
        <v>0</v>
      </c>
      <c r="M39" s="114">
        <v>0</v>
      </c>
      <c r="N39" s="114">
        <v>0</v>
      </c>
      <c r="O39" s="114">
        <v>0</v>
      </c>
      <c r="P39" s="114">
        <v>0</v>
      </c>
      <c r="Q39" s="114">
        <v>0</v>
      </c>
      <c r="R39" s="114">
        <v>0</v>
      </c>
      <c r="S39" s="114">
        <v>0</v>
      </c>
      <c r="T39" s="114">
        <v>0</v>
      </c>
      <c r="U39" s="114">
        <v>0</v>
      </c>
      <c r="V39" s="114">
        <v>0</v>
      </c>
      <c r="W39" s="114">
        <v>0</v>
      </c>
    </row>
    <row r="40" spans="1:23">
      <c r="A40" s="114" t="str">
        <v>1315.TW</v>
      </c>
      <c r="B40" s="114">
        <v>3.75</v>
      </c>
      <c r="C40" s="114">
        <v>0</v>
      </c>
      <c r="D40" s="114">
        <v>0</v>
      </c>
      <c r="E40" s="114">
        <v>3.415E-2</v>
      </c>
      <c r="F40" s="114">
        <v>-2.32E-3</v>
      </c>
      <c r="G40" s="114">
        <v>0.14843999999999999</v>
      </c>
      <c r="H40" s="114">
        <v>-9.3600000000000003E-2</v>
      </c>
      <c r="I40" s="114">
        <v>19.173334000000001</v>
      </c>
      <c r="J40" s="114">
        <v>0.67191239999999997</v>
      </c>
      <c r="K40" s="114">
        <v>21.734999999999999</v>
      </c>
      <c r="L40" s="114">
        <v>0</v>
      </c>
      <c r="M40" s="114">
        <v>0</v>
      </c>
      <c r="N40" s="114">
        <v>0</v>
      </c>
      <c r="O40" s="114">
        <v>0</v>
      </c>
      <c r="P40" s="114">
        <v>0</v>
      </c>
      <c r="Q40" s="114">
        <v>0</v>
      </c>
      <c r="R40" s="114">
        <v>0</v>
      </c>
      <c r="S40" s="114">
        <v>0</v>
      </c>
      <c r="T40" s="114">
        <v>0</v>
      </c>
      <c r="U40" s="114">
        <v>0</v>
      </c>
      <c r="V40" s="114">
        <v>0</v>
      </c>
      <c r="W40" s="114">
        <v>0</v>
      </c>
    </row>
    <row r="41" spans="1:23" hidden="1">
      <c r="A41" s="114" t="str">
        <v>1316.TW</v>
      </c>
      <c r="B41" s="114">
        <v>-0.74</v>
      </c>
      <c r="C41" s="114">
        <v>1.1870000000000001</v>
      </c>
      <c r="D41" s="114">
        <v>85.681820000000002</v>
      </c>
      <c r="E41" s="114">
        <v>-2.6789998999999998E-2</v>
      </c>
      <c r="F41" s="114">
        <v>-9.1800000000000007E-3</v>
      </c>
      <c r="G41" s="114">
        <v>0.17238001999999999</v>
      </c>
      <c r="H41" s="114">
        <v>-0.29243999999999998</v>
      </c>
      <c r="I41" s="114">
        <v>0</v>
      </c>
      <c r="J41" s="114">
        <v>1.6196942000000001</v>
      </c>
      <c r="K41" s="114">
        <v>3.9750000000000001</v>
      </c>
      <c r="L41" s="114">
        <v>0</v>
      </c>
      <c r="M41" s="114">
        <v>0</v>
      </c>
      <c r="N41" s="114">
        <v>0</v>
      </c>
      <c r="O41" s="114">
        <v>0</v>
      </c>
      <c r="P41" s="114">
        <v>0</v>
      </c>
      <c r="Q41" s="114">
        <v>0</v>
      </c>
      <c r="R41" s="114">
        <v>0</v>
      </c>
      <c r="S41" s="114">
        <v>0</v>
      </c>
      <c r="T41" s="114">
        <v>0</v>
      </c>
      <c r="U41" s="114">
        <v>0</v>
      </c>
      <c r="V41" s="114">
        <v>0</v>
      </c>
      <c r="W41" s="114">
        <v>0</v>
      </c>
    </row>
    <row r="42" spans="1:23" hidden="1">
      <c r="A42" s="114" t="str">
        <v>1319.TW</v>
      </c>
      <c r="B42" s="114">
        <v>6.19</v>
      </c>
      <c r="C42" s="114">
        <v>0.42899999999999999</v>
      </c>
      <c r="D42" s="114">
        <v>16.394558</v>
      </c>
      <c r="E42" s="114">
        <v>0.12146</v>
      </c>
      <c r="F42" s="114">
        <v>6.8239999999999995E-2</v>
      </c>
      <c r="G42" s="114">
        <v>0.29898999999999998</v>
      </c>
      <c r="H42" s="114">
        <v>0.18451998999999999</v>
      </c>
      <c r="I42" s="114">
        <v>19.466882999999999</v>
      </c>
      <c r="J42" s="114">
        <v>2.8003719999999999</v>
      </c>
      <c r="K42" s="114">
        <v>40.338000000000001</v>
      </c>
      <c r="L42" s="114">
        <v>0</v>
      </c>
      <c r="M42" s="114">
        <v>0</v>
      </c>
      <c r="N42" s="114">
        <v>0</v>
      </c>
      <c r="O42" s="114">
        <v>0</v>
      </c>
      <c r="P42" s="114">
        <v>0</v>
      </c>
      <c r="Q42" s="114">
        <v>0</v>
      </c>
      <c r="R42" s="114">
        <v>0</v>
      </c>
      <c r="S42" s="114">
        <v>0</v>
      </c>
      <c r="T42" s="114">
        <v>0</v>
      </c>
      <c r="U42" s="114">
        <v>0</v>
      </c>
      <c r="V42" s="114">
        <v>0</v>
      </c>
      <c r="W42" s="114">
        <v>0</v>
      </c>
    </row>
    <row r="43" spans="1:23">
      <c r="A43" s="114" t="str">
        <v>1321.TW</v>
      </c>
      <c r="B43" s="114">
        <v>0.81</v>
      </c>
      <c r="C43" s="114">
        <v>0.56200000000000006</v>
      </c>
      <c r="D43" s="114">
        <v>0</v>
      </c>
      <c r="E43" s="114">
        <v>3.1899999999999998E-2</v>
      </c>
      <c r="F43" s="114">
        <v>1.8400000000000001E-3</v>
      </c>
      <c r="G43" s="114">
        <v>8.4169999999999995E-2</v>
      </c>
      <c r="H43" s="114">
        <v>3.2989999999999998E-2</v>
      </c>
      <c r="I43" s="114">
        <v>47.654319999999998</v>
      </c>
      <c r="J43" s="114">
        <v>1.3752804999999999</v>
      </c>
      <c r="K43" s="114">
        <v>22.268999999999998</v>
      </c>
      <c r="L43" s="114">
        <v>0</v>
      </c>
      <c r="M43" s="114">
        <v>0</v>
      </c>
      <c r="N43" s="114">
        <v>0</v>
      </c>
      <c r="O43" s="114">
        <v>0</v>
      </c>
      <c r="P43" s="114">
        <v>0</v>
      </c>
      <c r="Q43" s="114">
        <v>0</v>
      </c>
      <c r="R43" s="114">
        <v>0</v>
      </c>
      <c r="S43" s="114">
        <v>0</v>
      </c>
      <c r="T43" s="114">
        <v>0</v>
      </c>
      <c r="U43" s="114">
        <v>0</v>
      </c>
      <c r="V43" s="114">
        <v>0</v>
      </c>
      <c r="W43" s="114">
        <v>0</v>
      </c>
    </row>
    <row r="44" spans="1:23" hidden="1">
      <c r="A44" s="114" t="str">
        <v>1323.TW</v>
      </c>
      <c r="B44" s="114">
        <v>0.88</v>
      </c>
      <c r="C44" s="114">
        <v>0.22900000000000001</v>
      </c>
      <c r="D44" s="114">
        <v>9.2455619999999996</v>
      </c>
      <c r="E44" s="114">
        <v>6.1690003E-2</v>
      </c>
      <c r="F44" s="114">
        <v>2.4039999999999999E-2</v>
      </c>
      <c r="G44" s="114">
        <v>0.19325999999999999</v>
      </c>
      <c r="H44" s="114">
        <v>7.2270005999999998E-2</v>
      </c>
      <c r="I44" s="114">
        <v>35.511364</v>
      </c>
      <c r="J44" s="114">
        <v>1.1854184999999999</v>
      </c>
      <c r="K44" s="114">
        <v>36.408000000000001</v>
      </c>
      <c r="L44" s="114">
        <v>0</v>
      </c>
      <c r="M44" s="114">
        <v>0</v>
      </c>
      <c r="N44" s="114">
        <v>0</v>
      </c>
      <c r="O44" s="114">
        <v>0</v>
      </c>
      <c r="P44" s="114">
        <v>0</v>
      </c>
      <c r="Q44" s="114">
        <v>0</v>
      </c>
      <c r="R44" s="114">
        <v>0</v>
      </c>
      <c r="S44" s="114">
        <v>0</v>
      </c>
      <c r="T44" s="114">
        <v>0</v>
      </c>
      <c r="U44" s="114">
        <v>0</v>
      </c>
      <c r="V44" s="114">
        <v>0</v>
      </c>
      <c r="W44" s="114">
        <v>0</v>
      </c>
    </row>
    <row r="45" spans="1:23">
      <c r="A45" s="114" t="str">
        <v>1324.TW</v>
      </c>
      <c r="B45" s="114">
        <v>0.52</v>
      </c>
      <c r="C45" s="114">
        <v>0.307</v>
      </c>
      <c r="D45" s="114">
        <v>0</v>
      </c>
      <c r="E45" s="114">
        <v>4.0999997000000003E-2</v>
      </c>
      <c r="F45" s="114">
        <v>2.1319999999999999E-2</v>
      </c>
      <c r="G45" s="114">
        <v>0.21385000000000001</v>
      </c>
      <c r="H45" s="114">
        <v>4.2979999999999997E-2</v>
      </c>
      <c r="I45" s="114">
        <v>27.211538000000001</v>
      </c>
      <c r="J45" s="114">
        <v>1.0946081999999999</v>
      </c>
      <c r="K45" s="114">
        <v>12.266</v>
      </c>
      <c r="L45" s="114">
        <v>0</v>
      </c>
      <c r="M45" s="114">
        <v>0</v>
      </c>
      <c r="N45" s="114">
        <v>0</v>
      </c>
      <c r="O45" s="114">
        <v>0</v>
      </c>
      <c r="P45" s="114">
        <v>0</v>
      </c>
      <c r="Q45" s="114">
        <v>0</v>
      </c>
      <c r="R45" s="114">
        <v>0</v>
      </c>
      <c r="S45" s="114">
        <v>0</v>
      </c>
      <c r="T45" s="114">
        <v>0</v>
      </c>
      <c r="U45" s="114">
        <v>0</v>
      </c>
      <c r="V45" s="114">
        <v>0</v>
      </c>
      <c r="W45" s="114">
        <v>0</v>
      </c>
    </row>
    <row r="46" spans="1:23" hidden="1">
      <c r="A46" s="114" t="str">
        <v>1325.TW</v>
      </c>
      <c r="B46" s="114">
        <v>0.39</v>
      </c>
      <c r="C46" s="114">
        <v>0</v>
      </c>
      <c r="D46" s="114">
        <v>0</v>
      </c>
      <c r="E46" s="114">
        <v>9.5999994999999994E-3</v>
      </c>
      <c r="F46" s="114">
        <v>-1.119E-2</v>
      </c>
      <c r="G46" s="114">
        <v>-1.4160000000000001E-2</v>
      </c>
      <c r="H46" s="114">
        <v>-0.11622</v>
      </c>
      <c r="I46" s="114">
        <v>73.333336000000003</v>
      </c>
      <c r="J46" s="114">
        <v>0.85733985999999995</v>
      </c>
      <c r="K46" s="114">
        <v>4.423</v>
      </c>
      <c r="L46" s="114">
        <v>0</v>
      </c>
      <c r="M46" s="114">
        <v>0</v>
      </c>
      <c r="N46" s="114">
        <v>0</v>
      </c>
      <c r="O46" s="114">
        <v>0</v>
      </c>
      <c r="P46" s="114">
        <v>0</v>
      </c>
      <c r="Q46" s="114">
        <v>0</v>
      </c>
      <c r="R46" s="114">
        <v>0</v>
      </c>
      <c r="S46" s="114">
        <v>0</v>
      </c>
      <c r="T46" s="114">
        <v>0</v>
      </c>
      <c r="U46" s="114">
        <v>0</v>
      </c>
      <c r="V46" s="114">
        <v>0</v>
      </c>
      <c r="W46" s="114">
        <v>0</v>
      </c>
    </row>
    <row r="47" spans="1:23" hidden="1">
      <c r="A47" s="114" t="str">
        <v>1326.TW</v>
      </c>
      <c r="B47" s="114">
        <v>1.85</v>
      </c>
      <c r="C47" s="114">
        <v>0.54700000000000004</v>
      </c>
      <c r="D47" s="114">
        <v>23.012550000000001</v>
      </c>
      <c r="E47" s="114">
        <v>2.7720000000000002E-2</v>
      </c>
      <c r="F47" s="114">
        <v>-9.7999999999999997E-4</v>
      </c>
      <c r="G47" s="114">
        <v>4.0910000000000002E-2</v>
      </c>
      <c r="H47" s="114">
        <v>-1.7700000000000001E-3</v>
      </c>
      <c r="I47" s="114">
        <v>29.729728999999999</v>
      </c>
      <c r="J47" s="114">
        <v>0.98730856</v>
      </c>
      <c r="K47" s="114">
        <v>57.024000000000001</v>
      </c>
      <c r="L47" s="114">
        <v>0</v>
      </c>
      <c r="M47" s="114">
        <v>0</v>
      </c>
      <c r="N47" s="114">
        <v>0</v>
      </c>
      <c r="O47" s="114">
        <v>0</v>
      </c>
      <c r="P47" s="114">
        <v>0</v>
      </c>
      <c r="Q47" s="114">
        <v>0</v>
      </c>
      <c r="R47" s="114">
        <v>0</v>
      </c>
      <c r="S47" s="114">
        <v>0</v>
      </c>
      <c r="T47" s="114">
        <v>0</v>
      </c>
      <c r="U47" s="114">
        <v>0</v>
      </c>
      <c r="V47" s="114">
        <v>0</v>
      </c>
      <c r="W47" s="114">
        <v>0</v>
      </c>
    </row>
    <row r="48" spans="1:23" hidden="1">
      <c r="A48" s="114" t="str">
        <v>1337.TW</v>
      </c>
      <c r="B48" s="114">
        <v>-1.56</v>
      </c>
      <c r="C48" s="114">
        <v>0.61599999999999999</v>
      </c>
      <c r="D48" s="114">
        <v>0</v>
      </c>
      <c r="E48" s="114">
        <v>-8.856E-2</v>
      </c>
      <c r="F48" s="114">
        <v>-5.0669998000000001E-2</v>
      </c>
      <c r="G48" s="114">
        <v>-0.19861001</v>
      </c>
      <c r="H48" s="114">
        <v>-0.39466997999999998</v>
      </c>
      <c r="I48" s="114">
        <v>0</v>
      </c>
      <c r="J48" s="114">
        <v>0.47566639999999999</v>
      </c>
      <c r="K48" s="114">
        <v>2.87</v>
      </c>
      <c r="L48" s="114">
        <v>0</v>
      </c>
      <c r="M48" s="114">
        <v>0</v>
      </c>
      <c r="N48" s="114">
        <v>0</v>
      </c>
      <c r="O48" s="114">
        <v>0</v>
      </c>
      <c r="P48" s="114">
        <v>0</v>
      </c>
      <c r="Q48" s="114">
        <v>0</v>
      </c>
      <c r="R48" s="114">
        <v>0</v>
      </c>
      <c r="S48" s="114">
        <v>0</v>
      </c>
      <c r="T48" s="114">
        <v>0</v>
      </c>
      <c r="U48" s="114">
        <v>0</v>
      </c>
      <c r="V48" s="114">
        <v>0</v>
      </c>
      <c r="W48" s="114">
        <v>0</v>
      </c>
    </row>
    <row r="49" spans="1:23" hidden="1">
      <c r="A49" s="114" t="str">
        <v>1338.TW</v>
      </c>
      <c r="B49" s="114">
        <v>-2.06</v>
      </c>
      <c r="C49" s="114">
        <v>0.68100000000000005</v>
      </c>
      <c r="D49" s="114">
        <v>3.9385151999999999</v>
      </c>
      <c r="E49" s="114">
        <v>-2.5860000000000001E-2</v>
      </c>
      <c r="F49" s="114">
        <v>2.48E-3</v>
      </c>
      <c r="G49" s="114">
        <v>0.22122</v>
      </c>
      <c r="H49" s="114">
        <v>7.5599999999999999E-3</v>
      </c>
      <c r="I49" s="114">
        <v>0</v>
      </c>
      <c r="J49" s="114">
        <v>0.46632695000000002</v>
      </c>
      <c r="K49" s="114">
        <v>68.718000000000004</v>
      </c>
      <c r="L49" s="114">
        <v>0</v>
      </c>
      <c r="M49" s="114">
        <v>0</v>
      </c>
      <c r="N49" s="114">
        <v>0</v>
      </c>
      <c r="O49" s="114">
        <v>0</v>
      </c>
      <c r="P49" s="114">
        <v>0</v>
      </c>
      <c r="Q49" s="114">
        <v>0</v>
      </c>
      <c r="R49" s="114">
        <v>0</v>
      </c>
      <c r="S49" s="114">
        <v>0</v>
      </c>
      <c r="T49" s="114">
        <v>0</v>
      </c>
      <c r="U49" s="114">
        <v>0</v>
      </c>
      <c r="V49" s="114">
        <v>0</v>
      </c>
      <c r="W49" s="114">
        <v>0</v>
      </c>
    </row>
    <row r="50" spans="1:23" hidden="1">
      <c r="A50" s="114" t="str">
        <v>1339.TW</v>
      </c>
      <c r="B50" s="114">
        <v>6.79</v>
      </c>
      <c r="C50" s="114">
        <v>0.57499999999999996</v>
      </c>
      <c r="D50" s="114">
        <v>22.585668999999999</v>
      </c>
      <c r="E50" s="114">
        <v>0.110080004</v>
      </c>
      <c r="F50" s="114">
        <v>4.5859999999999998E-2</v>
      </c>
      <c r="G50" s="114">
        <v>0.33612999999999998</v>
      </c>
      <c r="H50" s="114">
        <v>0.26817000000000002</v>
      </c>
      <c r="I50" s="114">
        <v>10.677467</v>
      </c>
      <c r="J50" s="114">
        <v>1.3619114999999999</v>
      </c>
      <c r="K50" s="114">
        <v>27.672999999999998</v>
      </c>
      <c r="L50" s="114">
        <v>0</v>
      </c>
      <c r="M50" s="114">
        <v>0</v>
      </c>
      <c r="N50" s="114">
        <v>0</v>
      </c>
      <c r="O50" s="114">
        <v>0</v>
      </c>
      <c r="P50" s="114">
        <v>0</v>
      </c>
      <c r="Q50" s="114">
        <v>0</v>
      </c>
      <c r="R50" s="114">
        <v>0</v>
      </c>
      <c r="S50" s="114">
        <v>0</v>
      </c>
      <c r="T50" s="114">
        <v>0</v>
      </c>
      <c r="U50" s="114">
        <v>0</v>
      </c>
      <c r="V50" s="114">
        <v>0</v>
      </c>
      <c r="W50" s="114">
        <v>0</v>
      </c>
    </row>
    <row r="51" spans="1:23" hidden="1">
      <c r="A51" s="114" t="str">
        <v>1340.TW</v>
      </c>
      <c r="B51" s="114">
        <v>-5.75</v>
      </c>
      <c r="C51" s="114">
        <v>0</v>
      </c>
      <c r="D51" s="114">
        <v>0</v>
      </c>
      <c r="E51" s="114">
        <v>-0.21237</v>
      </c>
      <c r="F51" s="114">
        <v>-5.901E-2</v>
      </c>
      <c r="G51" s="114">
        <v>-0.41581002</v>
      </c>
      <c r="H51" s="114">
        <v>-1.34666</v>
      </c>
      <c r="I51" s="114">
        <v>0</v>
      </c>
      <c r="J51" s="114">
        <v>0.41812563000000003</v>
      </c>
      <c r="K51" s="114">
        <v>3.4420000000000002</v>
      </c>
      <c r="L51" s="114">
        <v>0</v>
      </c>
      <c r="M51" s="114">
        <v>0</v>
      </c>
      <c r="N51" s="114">
        <v>0</v>
      </c>
      <c r="O51" s="114">
        <v>0</v>
      </c>
      <c r="P51" s="114">
        <v>0</v>
      </c>
      <c r="Q51" s="114">
        <v>0</v>
      </c>
      <c r="R51" s="114">
        <v>0</v>
      </c>
      <c r="S51" s="114">
        <v>0</v>
      </c>
      <c r="T51" s="114">
        <v>0</v>
      </c>
      <c r="U51" s="114">
        <v>0</v>
      </c>
      <c r="V51" s="114">
        <v>0</v>
      </c>
      <c r="W51" s="114">
        <v>0</v>
      </c>
    </row>
    <row r="52" spans="1:23">
      <c r="A52" s="114" t="str">
        <v>1341.TW</v>
      </c>
      <c r="B52" s="114">
        <v>4.43</v>
      </c>
      <c r="C52" s="114">
        <v>0.23</v>
      </c>
      <c r="D52" s="114">
        <v>0</v>
      </c>
      <c r="E52" s="114">
        <v>0.18329999999999999</v>
      </c>
      <c r="F52" s="114">
        <v>8.0280000000000004E-2</v>
      </c>
      <c r="G52" s="114">
        <v>0.21254998</v>
      </c>
      <c r="H52" s="114">
        <v>0.10392999999999999</v>
      </c>
      <c r="I52" s="114">
        <v>15.823928</v>
      </c>
      <c r="J52" s="114">
        <v>2.7792094000000001</v>
      </c>
      <c r="K52" s="114">
        <v>48.951000000000001</v>
      </c>
      <c r="L52" s="114">
        <v>0</v>
      </c>
      <c r="M52" s="114">
        <v>0</v>
      </c>
      <c r="N52" s="114">
        <v>0</v>
      </c>
      <c r="O52" s="114">
        <v>0</v>
      </c>
      <c r="P52" s="114">
        <v>0</v>
      </c>
      <c r="Q52" s="114">
        <v>0</v>
      </c>
      <c r="R52" s="114">
        <v>0</v>
      </c>
      <c r="S52" s="114">
        <v>0</v>
      </c>
      <c r="T52" s="114">
        <v>0</v>
      </c>
      <c r="U52" s="114">
        <v>0</v>
      </c>
      <c r="V52" s="114">
        <v>0</v>
      </c>
      <c r="W52" s="114">
        <v>0</v>
      </c>
    </row>
    <row r="53" spans="1:23">
      <c r="A53" s="114" t="str">
        <v>1342.TW</v>
      </c>
      <c r="B53" s="114">
        <v>7.66</v>
      </c>
      <c r="C53" s="114">
        <v>0.128</v>
      </c>
      <c r="D53" s="114">
        <v>11.641026</v>
      </c>
      <c r="E53" s="114">
        <v>0.24933</v>
      </c>
      <c r="F53" s="114">
        <v>0.12333000500000001</v>
      </c>
      <c r="G53" s="114">
        <v>0.32498001999999998</v>
      </c>
      <c r="H53" s="114">
        <v>0.25974999999999998</v>
      </c>
      <c r="I53" s="114">
        <v>14.817233</v>
      </c>
      <c r="J53" s="114">
        <v>3.6086735999999999</v>
      </c>
      <c r="K53" s="114">
        <v>36.386000000000003</v>
      </c>
      <c r="L53" s="114">
        <v>0</v>
      </c>
      <c r="M53" s="114">
        <v>0</v>
      </c>
      <c r="N53" s="114">
        <v>0</v>
      </c>
      <c r="O53" s="114">
        <v>0</v>
      </c>
      <c r="P53" s="114">
        <v>0</v>
      </c>
      <c r="Q53" s="114">
        <v>0</v>
      </c>
      <c r="R53" s="114">
        <v>0</v>
      </c>
      <c r="S53" s="114">
        <v>0</v>
      </c>
      <c r="T53" s="114">
        <v>0</v>
      </c>
      <c r="U53" s="114">
        <v>0</v>
      </c>
      <c r="V53" s="114">
        <v>0</v>
      </c>
      <c r="W53" s="114">
        <v>0</v>
      </c>
    </row>
    <row r="54" spans="1:23" hidden="1">
      <c r="A54" s="114" t="str">
        <v>1402.TW</v>
      </c>
      <c r="B54" s="114">
        <v>1.67</v>
      </c>
      <c r="C54" s="114">
        <v>0.42599999999999999</v>
      </c>
      <c r="D54" s="114">
        <v>16.600985999999999</v>
      </c>
      <c r="E54" s="114">
        <v>5.3960000000000001E-2</v>
      </c>
      <c r="F54" s="114">
        <v>1.4239999999999999E-2</v>
      </c>
      <c r="G54" s="114">
        <v>0.18440000000000001</v>
      </c>
      <c r="H54" s="114">
        <v>4.9520000000000002E-2</v>
      </c>
      <c r="I54" s="114">
        <v>20.179642000000001</v>
      </c>
      <c r="J54" s="114">
        <v>0.78067089999999995</v>
      </c>
      <c r="K54" s="114">
        <v>52.177</v>
      </c>
      <c r="L54" s="114">
        <v>0</v>
      </c>
      <c r="M54" s="114">
        <v>0</v>
      </c>
      <c r="N54" s="114">
        <v>0</v>
      </c>
      <c r="O54" s="114">
        <v>0</v>
      </c>
      <c r="P54" s="114">
        <v>0</v>
      </c>
      <c r="Q54" s="114">
        <v>0</v>
      </c>
      <c r="R54" s="114">
        <v>0</v>
      </c>
      <c r="S54" s="114">
        <v>0</v>
      </c>
      <c r="T54" s="114">
        <v>0</v>
      </c>
      <c r="U54" s="114">
        <v>0</v>
      </c>
      <c r="V54" s="114">
        <v>0</v>
      </c>
      <c r="W54" s="114">
        <v>0</v>
      </c>
    </row>
    <row r="55" spans="1:23">
      <c r="A55" s="114" t="str">
        <v>1409.TW</v>
      </c>
      <c r="B55" s="114">
        <v>0.67</v>
      </c>
      <c r="C55" s="114">
        <v>0</v>
      </c>
      <c r="D55" s="114">
        <v>0</v>
      </c>
      <c r="E55" s="114">
        <v>3.4259999999999999E-2</v>
      </c>
      <c r="F55" s="114">
        <v>1.206E-2</v>
      </c>
      <c r="G55" s="114">
        <v>0.19181999999999999</v>
      </c>
      <c r="H55" s="114">
        <v>0.1016</v>
      </c>
      <c r="I55" s="114">
        <v>24.850743999999999</v>
      </c>
      <c r="J55" s="114">
        <v>0.75179479999999999</v>
      </c>
      <c r="K55" s="114">
        <v>23.978999999999999</v>
      </c>
      <c r="L55" s="114">
        <v>0</v>
      </c>
      <c r="M55" s="114">
        <v>0</v>
      </c>
      <c r="N55" s="114">
        <v>0</v>
      </c>
      <c r="O55" s="114">
        <v>0</v>
      </c>
      <c r="P55" s="114">
        <v>0</v>
      </c>
      <c r="Q55" s="114">
        <v>0</v>
      </c>
      <c r="R55" s="114">
        <v>0</v>
      </c>
      <c r="S55" s="114">
        <v>0</v>
      </c>
      <c r="T55" s="114">
        <v>0</v>
      </c>
      <c r="U55" s="114">
        <v>0</v>
      </c>
      <c r="V55" s="114">
        <v>0</v>
      </c>
      <c r="W55" s="114">
        <v>0</v>
      </c>
    </row>
    <row r="56" spans="1:23">
      <c r="A56" s="114" t="str">
        <v>1410.TW</v>
      </c>
      <c r="B56" s="114">
        <v>0.37</v>
      </c>
      <c r="C56" s="114">
        <v>0</v>
      </c>
      <c r="D56" s="114">
        <v>0</v>
      </c>
      <c r="E56" s="114">
        <v>1.975E-2</v>
      </c>
      <c r="F56" s="114">
        <v>-4.6999997E-4</v>
      </c>
      <c r="G56" s="114">
        <v>0.30898999999999999</v>
      </c>
      <c r="H56" s="114">
        <v>4.9549999999999997E-2</v>
      </c>
      <c r="I56" s="114">
        <v>100.94593999999999</v>
      </c>
      <c r="J56" s="114">
        <v>2.2195149999999999</v>
      </c>
      <c r="K56" s="114">
        <v>3.5779999999999998</v>
      </c>
      <c r="L56" s="114">
        <v>0</v>
      </c>
      <c r="M56" s="114">
        <v>0</v>
      </c>
      <c r="N56" s="114">
        <v>0</v>
      </c>
      <c r="O56" s="114">
        <v>0</v>
      </c>
      <c r="P56" s="114">
        <v>0</v>
      </c>
      <c r="Q56" s="114">
        <v>0</v>
      </c>
      <c r="R56" s="114">
        <v>0</v>
      </c>
      <c r="S56" s="114">
        <v>0</v>
      </c>
      <c r="T56" s="114">
        <v>0</v>
      </c>
      <c r="U56" s="114">
        <v>0</v>
      </c>
      <c r="V56" s="114">
        <v>0</v>
      </c>
      <c r="W56" s="114">
        <v>0</v>
      </c>
    </row>
    <row r="57" spans="1:23" hidden="1">
      <c r="A57" s="114" t="str">
        <v>1413.TW</v>
      </c>
      <c r="B57" s="114">
        <v>-0.86</v>
      </c>
      <c r="C57" s="114">
        <v>0.40400000000000003</v>
      </c>
      <c r="D57" s="114">
        <v>0</v>
      </c>
      <c r="E57" s="114">
        <v>-0.11432</v>
      </c>
      <c r="F57" s="114">
        <v>-3.3989999999999999E-2</v>
      </c>
      <c r="G57" s="114">
        <v>-3.9510000000000003E-2</v>
      </c>
      <c r="H57" s="114">
        <v>-4.3700000000000003E-2</v>
      </c>
      <c r="I57" s="114">
        <v>0</v>
      </c>
      <c r="J57" s="114">
        <v>1.1990349</v>
      </c>
      <c r="K57" s="114">
        <v>15.103999999999999</v>
      </c>
      <c r="L57" s="114">
        <v>0</v>
      </c>
      <c r="M57" s="114">
        <v>0</v>
      </c>
      <c r="N57" s="114">
        <v>0</v>
      </c>
      <c r="O57" s="114">
        <v>0</v>
      </c>
      <c r="P57" s="114">
        <v>0</v>
      </c>
      <c r="Q57" s="114">
        <v>0</v>
      </c>
      <c r="R57" s="114">
        <v>0</v>
      </c>
      <c r="S57" s="114">
        <v>0</v>
      </c>
      <c r="T57" s="114">
        <v>0</v>
      </c>
      <c r="U57" s="114">
        <v>0</v>
      </c>
      <c r="V57" s="114">
        <v>0</v>
      </c>
      <c r="W57" s="114">
        <v>0</v>
      </c>
    </row>
    <row r="58" spans="1:23">
      <c r="A58" s="114" t="str">
        <v>1414.TW</v>
      </c>
      <c r="B58" s="114">
        <v>0.27</v>
      </c>
      <c r="C58" s="114">
        <v>0.59</v>
      </c>
      <c r="D58" s="114">
        <v>0</v>
      </c>
      <c r="E58" s="114">
        <v>1.0529999999999999E-2</v>
      </c>
      <c r="F58" s="114">
        <v>-5.2100000000000002E-3</v>
      </c>
      <c r="G58" s="114">
        <v>7.1809999999999999E-2</v>
      </c>
      <c r="H58" s="114">
        <v>-9.1E-4</v>
      </c>
      <c r="I58" s="114">
        <v>73.703699999999998</v>
      </c>
      <c r="J58" s="114">
        <v>1.3972757</v>
      </c>
      <c r="K58" s="114">
        <v>2.5760000000000001</v>
      </c>
      <c r="L58" s="114">
        <v>0</v>
      </c>
      <c r="M58" s="114">
        <v>0</v>
      </c>
      <c r="N58" s="114">
        <v>0</v>
      </c>
      <c r="O58" s="114">
        <v>0</v>
      </c>
      <c r="P58" s="114">
        <v>0</v>
      </c>
      <c r="Q58" s="114">
        <v>0</v>
      </c>
      <c r="R58" s="114">
        <v>0</v>
      </c>
      <c r="S58" s="114">
        <v>0</v>
      </c>
      <c r="T58" s="114">
        <v>0</v>
      </c>
      <c r="U58" s="114">
        <v>0</v>
      </c>
      <c r="V58" s="114">
        <v>0</v>
      </c>
      <c r="W58" s="114">
        <v>0</v>
      </c>
    </row>
    <row r="59" spans="1:23" hidden="1">
      <c r="A59" s="114" t="str">
        <v>1416.TW</v>
      </c>
      <c r="B59" s="114">
        <v>0.67</v>
      </c>
      <c r="C59" s="114">
        <v>0</v>
      </c>
      <c r="D59" s="114">
        <v>0</v>
      </c>
      <c r="E59" s="114">
        <v>3.8780000000000002E-2</v>
      </c>
      <c r="F59" s="114">
        <v>-5.4000003999999996E-4</v>
      </c>
      <c r="G59" s="114">
        <v>0.38396000000000002</v>
      </c>
      <c r="H59" s="114">
        <v>4.5710000000000001E-2</v>
      </c>
      <c r="I59" s="114">
        <v>19.626864999999999</v>
      </c>
      <c r="J59" s="114">
        <v>0.65704006000000004</v>
      </c>
      <c r="K59" s="114">
        <v>1.5609999999999999</v>
      </c>
      <c r="L59" s="114">
        <v>0</v>
      </c>
      <c r="M59" s="114">
        <v>0</v>
      </c>
      <c r="N59" s="114">
        <v>0</v>
      </c>
      <c r="O59" s="114">
        <v>0</v>
      </c>
      <c r="P59" s="114">
        <v>0</v>
      </c>
      <c r="Q59" s="114">
        <v>0</v>
      </c>
      <c r="R59" s="114">
        <v>0</v>
      </c>
      <c r="S59" s="114">
        <v>0</v>
      </c>
      <c r="T59" s="114">
        <v>0</v>
      </c>
      <c r="U59" s="114">
        <v>0</v>
      </c>
      <c r="V59" s="114">
        <v>0</v>
      </c>
      <c r="W59" s="114">
        <v>0</v>
      </c>
    </row>
    <row r="60" spans="1:23">
      <c r="A60" s="114" t="str">
        <v>1417.TW</v>
      </c>
      <c r="B60" s="114">
        <v>-0.44</v>
      </c>
      <c r="C60" s="114">
        <v>0</v>
      </c>
      <c r="D60" s="114">
        <v>0</v>
      </c>
      <c r="E60" s="114">
        <v>-3.1059999000000001E-2</v>
      </c>
      <c r="F60" s="114">
        <v>-1.652E-2</v>
      </c>
      <c r="G60" s="114">
        <v>0.33612999999999998</v>
      </c>
      <c r="H60" s="114">
        <v>-8.5290000000000005E-2</v>
      </c>
      <c r="I60" s="114">
        <v>0</v>
      </c>
      <c r="J60" s="114">
        <v>0.86058520000000005</v>
      </c>
      <c r="K60" s="114">
        <v>6.8049999999999997</v>
      </c>
      <c r="L60" s="114">
        <v>0</v>
      </c>
      <c r="M60" s="114">
        <v>0</v>
      </c>
      <c r="N60" s="114">
        <v>0</v>
      </c>
      <c r="O60" s="114">
        <v>0</v>
      </c>
      <c r="P60" s="114">
        <v>0</v>
      </c>
      <c r="Q60" s="114">
        <v>0</v>
      </c>
      <c r="R60" s="114">
        <v>0</v>
      </c>
      <c r="S60" s="114">
        <v>0</v>
      </c>
      <c r="T60" s="114">
        <v>0</v>
      </c>
      <c r="U60" s="114">
        <v>0</v>
      </c>
      <c r="V60" s="114">
        <v>0</v>
      </c>
      <c r="W60" s="114">
        <v>0</v>
      </c>
    </row>
    <row r="61" spans="1:23">
      <c r="A61" s="114" t="str">
        <v>1418.TW</v>
      </c>
      <c r="B61" s="114">
        <v>0.51</v>
      </c>
      <c r="C61" s="114">
        <v>0.13200000000000001</v>
      </c>
      <c r="D61" s="114">
        <v>0</v>
      </c>
      <c r="E61" s="114">
        <v>3.1969999999999998E-2</v>
      </c>
      <c r="F61" s="114">
        <v>-1.0999999999999999E-2</v>
      </c>
      <c r="G61" s="114">
        <v>0.19006999999999999</v>
      </c>
      <c r="H61" s="114">
        <v>-5.9011100000000001</v>
      </c>
      <c r="I61" s="114">
        <v>58.431373999999998</v>
      </c>
      <c r="J61" s="114">
        <v>1.2728515</v>
      </c>
      <c r="K61" s="114">
        <v>0.379</v>
      </c>
      <c r="L61" s="114">
        <v>0</v>
      </c>
      <c r="M61" s="114">
        <v>0</v>
      </c>
      <c r="N61" s="114">
        <v>0</v>
      </c>
      <c r="O61" s="114">
        <v>0</v>
      </c>
      <c r="P61" s="114">
        <v>0</v>
      </c>
      <c r="Q61" s="114">
        <v>0</v>
      </c>
      <c r="R61" s="114">
        <v>0</v>
      </c>
      <c r="S61" s="114">
        <v>0</v>
      </c>
      <c r="T61" s="114">
        <v>0</v>
      </c>
      <c r="U61" s="114">
        <v>0</v>
      </c>
      <c r="V61" s="114">
        <v>0</v>
      </c>
      <c r="W61" s="114">
        <v>0</v>
      </c>
    </row>
    <row r="62" spans="1:23">
      <c r="A62" s="114" t="str">
        <v>1419.TW</v>
      </c>
      <c r="B62" s="114">
        <v>2.17</v>
      </c>
      <c r="C62" s="114">
        <v>0.33</v>
      </c>
      <c r="D62" s="114">
        <v>0</v>
      </c>
      <c r="E62" s="114">
        <v>5.2150000000000002E-2</v>
      </c>
      <c r="F62" s="114">
        <v>1.2760000000000001E-2</v>
      </c>
      <c r="G62" s="114">
        <v>0.29360999999999998</v>
      </c>
      <c r="H62" s="114">
        <v>0.13250000000000001</v>
      </c>
      <c r="I62" s="114">
        <v>21.981565</v>
      </c>
      <c r="J62" s="114">
        <v>1.0856948</v>
      </c>
      <c r="K62" s="114">
        <v>11.305</v>
      </c>
      <c r="L62" s="114">
        <v>0</v>
      </c>
      <c r="M62" s="114">
        <v>0</v>
      </c>
      <c r="N62" s="114">
        <v>0</v>
      </c>
      <c r="O62" s="114">
        <v>0</v>
      </c>
      <c r="P62" s="114">
        <v>0</v>
      </c>
      <c r="Q62" s="114">
        <v>0</v>
      </c>
      <c r="R62" s="114">
        <v>0</v>
      </c>
      <c r="S62" s="114">
        <v>0</v>
      </c>
      <c r="T62" s="114">
        <v>0</v>
      </c>
      <c r="U62" s="114">
        <v>0</v>
      </c>
      <c r="V62" s="114">
        <v>0</v>
      </c>
      <c r="W62" s="114">
        <v>0</v>
      </c>
    </row>
    <row r="63" spans="1:23" hidden="1">
      <c r="A63" s="114" t="str">
        <v>1423.TW</v>
      </c>
      <c r="B63" s="114">
        <v>0.38</v>
      </c>
      <c r="C63" s="114">
        <v>0.26800000000000002</v>
      </c>
      <c r="D63" s="114">
        <v>0</v>
      </c>
      <c r="E63" s="114">
        <v>2.3879999999999998E-2</v>
      </c>
      <c r="F63" s="114">
        <v>-1.367E-2</v>
      </c>
      <c r="G63" s="114">
        <v>-0.31358999999999998</v>
      </c>
      <c r="H63" s="114">
        <v>-0.25928000000000001</v>
      </c>
      <c r="I63" s="114">
        <v>94.736850000000004</v>
      </c>
      <c r="J63" s="114">
        <v>1.2533510000000001</v>
      </c>
      <c r="K63" s="114">
        <v>1.004</v>
      </c>
      <c r="L63" s="114">
        <v>0</v>
      </c>
      <c r="M63" s="114">
        <v>0</v>
      </c>
      <c r="N63" s="114">
        <v>0</v>
      </c>
      <c r="O63" s="114">
        <v>0</v>
      </c>
      <c r="P63" s="114">
        <v>0</v>
      </c>
      <c r="Q63" s="114">
        <v>0</v>
      </c>
      <c r="R63" s="114">
        <v>0</v>
      </c>
      <c r="S63" s="114">
        <v>0</v>
      </c>
      <c r="T63" s="114">
        <v>0</v>
      </c>
      <c r="U63" s="114">
        <v>0</v>
      </c>
      <c r="V63" s="114">
        <v>0</v>
      </c>
      <c r="W63" s="114">
        <v>0</v>
      </c>
    </row>
    <row r="64" spans="1:23" hidden="1">
      <c r="A64" s="114" t="str">
        <v>1432.TW</v>
      </c>
      <c r="B64" s="114">
        <v>0.5</v>
      </c>
      <c r="C64" s="114">
        <v>0</v>
      </c>
      <c r="D64" s="114">
        <v>0</v>
      </c>
      <c r="E64" s="114">
        <v>5.2410002999999997E-2</v>
      </c>
      <c r="F64" s="114">
        <v>8.77E-3</v>
      </c>
      <c r="G64" s="114">
        <v>0.43219003</v>
      </c>
      <c r="H64" s="114">
        <v>3.2329999999999998E-2</v>
      </c>
      <c r="I64" s="114">
        <v>36.200000000000003</v>
      </c>
      <c r="J64" s="114">
        <v>2.0917602</v>
      </c>
      <c r="K64" s="114">
        <v>14.824</v>
      </c>
      <c r="L64" s="114">
        <v>0</v>
      </c>
      <c r="M64" s="114">
        <v>0</v>
      </c>
      <c r="N64" s="114">
        <v>0</v>
      </c>
      <c r="O64" s="114">
        <v>0</v>
      </c>
      <c r="P64" s="114">
        <v>0</v>
      </c>
      <c r="Q64" s="114">
        <v>0</v>
      </c>
      <c r="R64" s="114">
        <v>0</v>
      </c>
      <c r="S64" s="114">
        <v>0</v>
      </c>
      <c r="T64" s="114">
        <v>0</v>
      </c>
      <c r="U64" s="114">
        <v>0</v>
      </c>
      <c r="V64" s="114">
        <v>0</v>
      </c>
      <c r="W64" s="114">
        <v>0</v>
      </c>
    </row>
    <row r="65" spans="1:23">
      <c r="A65" s="114" t="str">
        <v>1434.TW</v>
      </c>
      <c r="B65" s="114">
        <v>0.32</v>
      </c>
      <c r="C65" s="114">
        <v>0</v>
      </c>
      <c r="D65" s="114">
        <v>20.945945999999999</v>
      </c>
      <c r="E65" s="114">
        <v>1.0279999999999999E-2</v>
      </c>
      <c r="F65" s="114">
        <v>2.0699999999999998E-3</v>
      </c>
      <c r="G65" s="114">
        <v>8.9039999999999994E-2</v>
      </c>
      <c r="H65" s="114">
        <v>2.5409998E-2</v>
      </c>
      <c r="I65" s="114">
        <v>72.65625</v>
      </c>
      <c r="J65" s="114">
        <v>0.71970283999999995</v>
      </c>
      <c r="K65" s="114">
        <v>16.940000000000001</v>
      </c>
      <c r="L65" s="114">
        <v>0</v>
      </c>
      <c r="M65" s="114">
        <v>0</v>
      </c>
      <c r="N65" s="114">
        <v>0</v>
      </c>
      <c r="O65" s="114">
        <v>0</v>
      </c>
      <c r="P65" s="114">
        <v>0</v>
      </c>
      <c r="Q65" s="114">
        <v>0</v>
      </c>
      <c r="R65" s="114">
        <v>0</v>
      </c>
      <c r="S65" s="114">
        <v>0</v>
      </c>
      <c r="T65" s="114">
        <v>0</v>
      </c>
      <c r="U65" s="114">
        <v>0</v>
      </c>
      <c r="V65" s="114">
        <v>0</v>
      </c>
      <c r="W65" s="114">
        <v>0</v>
      </c>
    </row>
    <row r="66" spans="1:23" hidden="1">
      <c r="A66" s="114" t="str">
        <v>1435.TW</v>
      </c>
      <c r="B66" s="114">
        <v>-0.31</v>
      </c>
      <c r="C66" s="114">
        <v>3.5999999999999997E-2</v>
      </c>
      <c r="D66" s="114">
        <v>0</v>
      </c>
      <c r="E66" s="114">
        <v>-0.34361000000000003</v>
      </c>
      <c r="F66" s="114">
        <v>-2.4149998999999998E-2</v>
      </c>
      <c r="G66" s="114">
        <v>0.90486999999999995</v>
      </c>
      <c r="H66" s="114">
        <v>-6.5799500000000002</v>
      </c>
      <c r="I66" s="114">
        <v>0</v>
      </c>
      <c r="J66" s="114">
        <v>6.6980190000000004</v>
      </c>
      <c r="K66" s="114">
        <v>6.7000000000000004E-2</v>
      </c>
      <c r="L66" s="114">
        <v>0</v>
      </c>
      <c r="M66" s="114">
        <v>0</v>
      </c>
      <c r="N66" s="114">
        <v>0</v>
      </c>
      <c r="O66" s="114">
        <v>0</v>
      </c>
      <c r="P66" s="114">
        <v>0</v>
      </c>
      <c r="Q66" s="114">
        <v>0</v>
      </c>
      <c r="R66" s="114">
        <v>0</v>
      </c>
      <c r="S66" s="114">
        <v>0</v>
      </c>
      <c r="T66" s="114">
        <v>0</v>
      </c>
      <c r="U66" s="114">
        <v>0</v>
      </c>
      <c r="V66" s="114">
        <v>0</v>
      </c>
      <c r="W66" s="114">
        <v>0</v>
      </c>
    </row>
    <row r="67" spans="1:23" hidden="1">
      <c r="A67" s="114" t="str">
        <v>1436.TW</v>
      </c>
      <c r="B67" s="114">
        <v>7.15</v>
      </c>
      <c r="C67" s="114">
        <v>0.24399999999999999</v>
      </c>
      <c r="D67" s="114">
        <v>47.212547000000001</v>
      </c>
      <c r="E67" s="114">
        <v>0.2606</v>
      </c>
      <c r="F67" s="114">
        <v>4.8639997999999997E-2</v>
      </c>
      <c r="G67" s="114">
        <v>0.83848</v>
      </c>
      <c r="H67" s="114">
        <v>0.80105999999999999</v>
      </c>
      <c r="I67" s="114">
        <v>18.951048</v>
      </c>
      <c r="J67" s="114">
        <v>3.4759633999999999</v>
      </c>
      <c r="K67" s="114">
        <v>16.689</v>
      </c>
      <c r="L67" s="114">
        <v>0</v>
      </c>
      <c r="M67" s="114">
        <v>0</v>
      </c>
      <c r="N67" s="114">
        <v>0</v>
      </c>
      <c r="O67" s="114">
        <v>0</v>
      </c>
      <c r="P67" s="114">
        <v>0</v>
      </c>
      <c r="Q67" s="114">
        <v>0</v>
      </c>
      <c r="R67" s="114">
        <v>0</v>
      </c>
      <c r="S67" s="114">
        <v>0</v>
      </c>
      <c r="T67" s="114">
        <v>0</v>
      </c>
      <c r="U67" s="114">
        <v>0</v>
      </c>
      <c r="V67" s="114">
        <v>0</v>
      </c>
      <c r="W67" s="114">
        <v>0</v>
      </c>
    </row>
    <row r="68" spans="1:23" hidden="1">
      <c r="A68" s="114" t="str">
        <v>1437.TW</v>
      </c>
      <c r="B68" s="114">
        <v>3</v>
      </c>
      <c r="C68" s="114">
        <v>0.254</v>
      </c>
      <c r="D68" s="114">
        <v>0</v>
      </c>
      <c r="E68" s="114">
        <v>7.7859999999999999E-2</v>
      </c>
      <c r="F68" s="114">
        <v>2.181E-2</v>
      </c>
      <c r="G68" s="114">
        <v>0.62282000000000004</v>
      </c>
      <c r="H68" s="114">
        <v>0.48057</v>
      </c>
      <c r="I68" s="114">
        <v>11.933332999999999</v>
      </c>
      <c r="J68" s="114">
        <v>0.95329386000000005</v>
      </c>
      <c r="K68" s="114">
        <v>4.2469999999999999</v>
      </c>
      <c r="L68" s="114">
        <v>0</v>
      </c>
      <c r="M68" s="114">
        <v>0</v>
      </c>
      <c r="N68" s="114">
        <v>0</v>
      </c>
      <c r="O68" s="114">
        <v>0</v>
      </c>
      <c r="P68" s="114">
        <v>0</v>
      </c>
      <c r="Q68" s="114">
        <v>0</v>
      </c>
      <c r="R68" s="114">
        <v>0</v>
      </c>
      <c r="S68" s="114">
        <v>0</v>
      </c>
      <c r="T68" s="114">
        <v>0</v>
      </c>
      <c r="U68" s="114">
        <v>0</v>
      </c>
      <c r="V68" s="114">
        <v>0</v>
      </c>
      <c r="W68" s="114">
        <v>0</v>
      </c>
    </row>
    <row r="69" spans="1:23" hidden="1">
      <c r="A69" s="114" t="str">
        <v>1438.TW</v>
      </c>
      <c r="B69" s="114">
        <v>-1.05</v>
      </c>
      <c r="C69" s="114">
        <v>0.22700000000000001</v>
      </c>
      <c r="D69" s="114">
        <v>0</v>
      </c>
      <c r="E69" s="114">
        <v>-3.3550000000000003E-2</v>
      </c>
      <c r="F69" s="114">
        <v>1.6199999999999999E-3</v>
      </c>
      <c r="G69" s="114">
        <v>0.19067000000000001</v>
      </c>
      <c r="H69" s="114">
        <v>-0.19205</v>
      </c>
      <c r="I69" s="114">
        <v>0</v>
      </c>
      <c r="J69" s="114">
        <v>2.611812</v>
      </c>
      <c r="K69" s="114">
        <v>3.4660000000000002</v>
      </c>
      <c r="L69" s="114">
        <v>0</v>
      </c>
      <c r="M69" s="114">
        <v>0</v>
      </c>
      <c r="N69" s="114">
        <v>0</v>
      </c>
      <c r="O69" s="114">
        <v>0</v>
      </c>
      <c r="P69" s="114">
        <v>0</v>
      </c>
      <c r="Q69" s="114">
        <v>0</v>
      </c>
      <c r="R69" s="114">
        <v>0</v>
      </c>
      <c r="S69" s="114">
        <v>0</v>
      </c>
      <c r="T69" s="114">
        <v>0</v>
      </c>
      <c r="U69" s="114">
        <v>0</v>
      </c>
      <c r="V69" s="114">
        <v>0</v>
      </c>
      <c r="W69" s="114">
        <v>0</v>
      </c>
    </row>
    <row r="70" spans="1:23" hidden="1">
      <c r="A70" s="114" t="str">
        <v>1439.TW</v>
      </c>
      <c r="B70" s="114">
        <v>2</v>
      </c>
      <c r="C70" s="114">
        <v>0</v>
      </c>
      <c r="D70" s="114">
        <v>0</v>
      </c>
      <c r="E70" s="114">
        <v>6.3939999999999997E-2</v>
      </c>
      <c r="F70" s="114">
        <v>-3.0599999999999998E-3</v>
      </c>
      <c r="G70" s="114">
        <v>0.29094999999999999</v>
      </c>
      <c r="H70" s="114">
        <v>-0.20899001</v>
      </c>
      <c r="I70" s="114">
        <v>13.675000000000001</v>
      </c>
      <c r="J70" s="114">
        <v>0.95874082999999999</v>
      </c>
      <c r="K70" s="114">
        <v>1.544</v>
      </c>
      <c r="L70" s="114">
        <v>0</v>
      </c>
      <c r="M70" s="114">
        <v>0</v>
      </c>
      <c r="N70" s="114">
        <v>0</v>
      </c>
      <c r="O70" s="114">
        <v>0</v>
      </c>
      <c r="P70" s="114">
        <v>0</v>
      </c>
      <c r="Q70" s="114">
        <v>0</v>
      </c>
      <c r="R70" s="114">
        <v>0</v>
      </c>
      <c r="S70" s="114">
        <v>0</v>
      </c>
      <c r="T70" s="114">
        <v>0</v>
      </c>
      <c r="U70" s="114">
        <v>0</v>
      </c>
      <c r="V70" s="114">
        <v>0</v>
      </c>
      <c r="W70" s="114">
        <v>0</v>
      </c>
    </row>
    <row r="71" spans="1:23" hidden="1">
      <c r="A71" s="114" t="str">
        <v>1440.TW</v>
      </c>
      <c r="B71" s="114">
        <v>1.5</v>
      </c>
      <c r="C71" s="114">
        <v>0</v>
      </c>
      <c r="D71" s="114">
        <v>82.380949999999999</v>
      </c>
      <c r="E71" s="114">
        <v>9.0950005E-2</v>
      </c>
      <c r="F71" s="114">
        <v>-1.076E-2</v>
      </c>
      <c r="G71" s="114">
        <v>5.1529999999999999E-2</v>
      </c>
      <c r="H71" s="114">
        <v>-3.9890002000000001E-2</v>
      </c>
      <c r="I71" s="114">
        <v>11.533333000000001</v>
      </c>
      <c r="J71" s="114">
        <v>1.0502670999999999</v>
      </c>
      <c r="K71" s="114">
        <v>10.792999999999999</v>
      </c>
      <c r="L71" s="114">
        <v>0</v>
      </c>
      <c r="M71" s="114">
        <v>0</v>
      </c>
      <c r="N71" s="114">
        <v>0</v>
      </c>
      <c r="O71" s="114">
        <v>0</v>
      </c>
      <c r="P71" s="114">
        <v>0</v>
      </c>
      <c r="Q71" s="114">
        <v>0</v>
      </c>
      <c r="R71" s="114">
        <v>0</v>
      </c>
      <c r="S71" s="114">
        <v>0</v>
      </c>
      <c r="T71" s="114">
        <v>0</v>
      </c>
      <c r="U71" s="114">
        <v>0</v>
      </c>
      <c r="V71" s="114">
        <v>0</v>
      </c>
      <c r="W71" s="114">
        <v>0</v>
      </c>
    </row>
    <row r="72" spans="1:23" hidden="1">
      <c r="A72" s="114" t="str">
        <v>1441.TW</v>
      </c>
      <c r="B72" s="114">
        <v>-4.5999999999999996</v>
      </c>
      <c r="C72" s="114">
        <v>0.70899999999999996</v>
      </c>
      <c r="D72" s="114">
        <v>0</v>
      </c>
      <c r="E72" s="114">
        <v>-0.64168999999999998</v>
      </c>
      <c r="F72" s="114">
        <v>-8.7679999999999994E-2</v>
      </c>
      <c r="G72" s="114">
        <v>-0.12953000000000001</v>
      </c>
      <c r="H72" s="114">
        <v>-0.12928999999999999</v>
      </c>
      <c r="I72" s="114">
        <v>0</v>
      </c>
      <c r="J72" s="114">
        <v>2.58819</v>
      </c>
      <c r="K72" s="114">
        <v>18.291</v>
      </c>
      <c r="L72" s="114">
        <v>0</v>
      </c>
      <c r="M72" s="114">
        <v>0</v>
      </c>
      <c r="N72" s="114">
        <v>0</v>
      </c>
      <c r="O72" s="114">
        <v>0</v>
      </c>
      <c r="P72" s="114">
        <v>0</v>
      </c>
      <c r="Q72" s="114">
        <v>0</v>
      </c>
      <c r="R72" s="114">
        <v>0</v>
      </c>
      <c r="S72" s="114">
        <v>0</v>
      </c>
      <c r="T72" s="114">
        <v>0</v>
      </c>
      <c r="U72" s="114">
        <v>0</v>
      </c>
      <c r="V72" s="114">
        <v>0</v>
      </c>
      <c r="W72" s="114">
        <v>0</v>
      </c>
    </row>
    <row r="73" spans="1:23" hidden="1">
      <c r="A73" s="114" t="str">
        <v>1442.TW</v>
      </c>
      <c r="B73" s="114">
        <v>5.73</v>
      </c>
      <c r="C73" s="114">
        <v>0.53</v>
      </c>
      <c r="D73" s="114">
        <v>0</v>
      </c>
      <c r="E73" s="114">
        <v>0.26037001999999998</v>
      </c>
      <c r="F73" s="114">
        <v>7.2580000000000006E-2</v>
      </c>
      <c r="G73" s="114">
        <v>0.44895000000000002</v>
      </c>
      <c r="H73" s="114">
        <v>0.38945999999999997</v>
      </c>
      <c r="I73" s="114">
        <v>10.209424</v>
      </c>
      <c r="J73" s="114">
        <v>2.9789183000000001</v>
      </c>
      <c r="K73" s="114">
        <v>14.295999999999999</v>
      </c>
      <c r="L73" s="114">
        <v>0</v>
      </c>
      <c r="M73" s="114">
        <v>0</v>
      </c>
      <c r="N73" s="114">
        <v>0</v>
      </c>
      <c r="O73" s="114">
        <v>0</v>
      </c>
      <c r="P73" s="114">
        <v>0</v>
      </c>
      <c r="Q73" s="114">
        <v>0</v>
      </c>
      <c r="R73" s="114">
        <v>0</v>
      </c>
      <c r="S73" s="114">
        <v>0</v>
      </c>
      <c r="T73" s="114">
        <v>0</v>
      </c>
      <c r="U73" s="114">
        <v>0</v>
      </c>
      <c r="V73" s="114">
        <v>0</v>
      </c>
      <c r="W73" s="114">
        <v>0</v>
      </c>
    </row>
    <row r="74" spans="1:23" hidden="1">
      <c r="A74" s="114" t="str">
        <v>1443.TW</v>
      </c>
      <c r="B74" s="114">
        <v>1.76</v>
      </c>
      <c r="C74" s="114">
        <v>0</v>
      </c>
      <c r="D74" s="114">
        <v>0</v>
      </c>
      <c r="E74" s="114">
        <v>0.13059000000000001</v>
      </c>
      <c r="F74" s="114">
        <v>2.5749999999999999E-2</v>
      </c>
      <c r="G74" s="114">
        <v>0.45909</v>
      </c>
      <c r="H74" s="114">
        <v>0.36264000000000002</v>
      </c>
      <c r="I74" s="114">
        <v>17.897728000000001</v>
      </c>
      <c r="J74" s="114">
        <v>2.1298175000000001</v>
      </c>
      <c r="K74" s="114">
        <v>6.1360000000000001</v>
      </c>
      <c r="L74" s="114">
        <v>0</v>
      </c>
      <c r="M74" s="114">
        <v>0</v>
      </c>
      <c r="N74" s="114">
        <v>0</v>
      </c>
      <c r="O74" s="114">
        <v>0</v>
      </c>
      <c r="P74" s="114">
        <v>0</v>
      </c>
      <c r="Q74" s="114">
        <v>0</v>
      </c>
      <c r="R74" s="114">
        <v>0</v>
      </c>
      <c r="S74" s="114">
        <v>0</v>
      </c>
      <c r="T74" s="114">
        <v>0</v>
      </c>
      <c r="U74" s="114">
        <v>0</v>
      </c>
      <c r="V74" s="114">
        <v>0</v>
      </c>
      <c r="W74" s="114">
        <v>0</v>
      </c>
    </row>
    <row r="75" spans="1:23" hidden="1">
      <c r="A75" s="114" t="str">
        <v>1444.TW</v>
      </c>
      <c r="B75" s="114">
        <v>7.0000000000000007E-2</v>
      </c>
      <c r="C75" s="114">
        <v>0.47199999999999998</v>
      </c>
      <c r="D75" s="114">
        <v>35.25</v>
      </c>
      <c r="E75" s="114">
        <v>-2.6180001000000001E-2</v>
      </c>
      <c r="F75" s="114">
        <v>-1.9359999999999999E-2</v>
      </c>
      <c r="G75" s="114">
        <v>-7.4900000000000001E-3</v>
      </c>
      <c r="H75" s="114">
        <v>-8.838E-2</v>
      </c>
      <c r="I75" s="114">
        <v>141</v>
      </c>
      <c r="J75" s="114">
        <v>0.91329693999999995</v>
      </c>
      <c r="K75" s="114">
        <v>8.2349999999999994</v>
      </c>
      <c r="L75" s="114">
        <v>0</v>
      </c>
      <c r="M75" s="114">
        <v>0</v>
      </c>
      <c r="N75" s="114">
        <v>0</v>
      </c>
      <c r="O75" s="114">
        <v>0</v>
      </c>
      <c r="P75" s="114">
        <v>0</v>
      </c>
      <c r="Q75" s="114">
        <v>0</v>
      </c>
      <c r="R75" s="114">
        <v>0</v>
      </c>
      <c r="S75" s="114">
        <v>0</v>
      </c>
      <c r="T75" s="114">
        <v>0</v>
      </c>
      <c r="U75" s="114">
        <v>0</v>
      </c>
      <c r="V75" s="114">
        <v>0</v>
      </c>
      <c r="W75" s="114">
        <v>0</v>
      </c>
    </row>
    <row r="76" spans="1:23" hidden="1">
      <c r="A76" s="114" t="str">
        <v>1445.TW</v>
      </c>
      <c r="B76" s="114">
        <v>7.53</v>
      </c>
      <c r="C76" s="114">
        <v>0</v>
      </c>
      <c r="D76" s="114">
        <v>0</v>
      </c>
      <c r="E76" s="114">
        <v>0.45938000000000001</v>
      </c>
      <c r="F76" s="114">
        <v>-2.921E-2</v>
      </c>
      <c r="G76" s="114">
        <v>0.11409</v>
      </c>
      <c r="H76" s="114">
        <v>-8.3129994999999998E-2</v>
      </c>
      <c r="I76" s="114">
        <v>3.0544487999999999</v>
      </c>
      <c r="J76" s="114">
        <v>1.1156383999999999</v>
      </c>
      <c r="K76" s="114">
        <v>10.574</v>
      </c>
      <c r="L76" s="114">
        <v>0</v>
      </c>
      <c r="M76" s="114">
        <v>0</v>
      </c>
      <c r="N76" s="114">
        <v>0</v>
      </c>
      <c r="O76" s="114">
        <v>0</v>
      </c>
      <c r="P76" s="114">
        <v>0</v>
      </c>
      <c r="Q76" s="114">
        <v>0</v>
      </c>
      <c r="R76" s="114">
        <v>0</v>
      </c>
      <c r="S76" s="114">
        <v>0</v>
      </c>
      <c r="T76" s="114">
        <v>0</v>
      </c>
      <c r="U76" s="114">
        <v>0</v>
      </c>
      <c r="V76" s="114">
        <v>0</v>
      </c>
      <c r="W76" s="114">
        <v>0</v>
      </c>
    </row>
    <row r="77" spans="1:23" hidden="1">
      <c r="A77" s="114" t="str">
        <v>1446.TW</v>
      </c>
      <c r="B77" s="114">
        <v>3.02</v>
      </c>
      <c r="C77" s="114">
        <v>0.55100000000000005</v>
      </c>
      <c r="D77" s="114">
        <v>0</v>
      </c>
      <c r="E77" s="114">
        <v>7.424E-2</v>
      </c>
      <c r="F77" s="114">
        <v>1.9539999999999998E-2</v>
      </c>
      <c r="G77" s="114">
        <v>0.42031000000000002</v>
      </c>
      <c r="H77" s="114">
        <v>0.37805</v>
      </c>
      <c r="I77" s="114">
        <v>16.986754999999999</v>
      </c>
      <c r="J77" s="114">
        <v>4.6437945000000003</v>
      </c>
      <c r="K77" s="114">
        <v>4.1630000000000003</v>
      </c>
      <c r="L77" s="114">
        <v>0</v>
      </c>
      <c r="M77" s="114">
        <v>0</v>
      </c>
      <c r="N77" s="114">
        <v>0</v>
      </c>
      <c r="O77" s="114">
        <v>0</v>
      </c>
      <c r="P77" s="114">
        <v>0</v>
      </c>
      <c r="Q77" s="114">
        <v>0</v>
      </c>
      <c r="R77" s="114">
        <v>0</v>
      </c>
      <c r="S77" s="114">
        <v>0</v>
      </c>
      <c r="T77" s="114">
        <v>0</v>
      </c>
      <c r="U77" s="114">
        <v>0</v>
      </c>
      <c r="V77" s="114">
        <v>0</v>
      </c>
      <c r="W77" s="114">
        <v>0</v>
      </c>
    </row>
    <row r="78" spans="1:23">
      <c r="A78" s="114" t="str">
        <v>1447.TW</v>
      </c>
      <c r="B78" s="114">
        <v>-0.19</v>
      </c>
      <c r="C78" s="114">
        <v>0.67900000000000005</v>
      </c>
      <c r="D78" s="114">
        <v>26.083334000000001</v>
      </c>
      <c r="E78" s="114">
        <v>-4.2689999999999999E-2</v>
      </c>
      <c r="F78" s="114">
        <v>-1.932E-2</v>
      </c>
      <c r="G78" s="114">
        <v>7.7999999999999996E-3</v>
      </c>
      <c r="H78" s="114">
        <v>-1.5820000000000001E-2</v>
      </c>
      <c r="I78" s="114">
        <v>0</v>
      </c>
      <c r="J78" s="114">
        <v>0.87625986</v>
      </c>
      <c r="K78" s="114">
        <v>33.930999999999997</v>
      </c>
      <c r="L78" s="114">
        <v>0</v>
      </c>
      <c r="M78" s="114">
        <v>0</v>
      </c>
      <c r="N78" s="114">
        <v>0</v>
      </c>
      <c r="O78" s="114">
        <v>0</v>
      </c>
      <c r="P78" s="114">
        <v>0</v>
      </c>
      <c r="Q78" s="114">
        <v>0</v>
      </c>
      <c r="R78" s="114">
        <v>0</v>
      </c>
      <c r="S78" s="114">
        <v>0</v>
      </c>
      <c r="T78" s="114">
        <v>0</v>
      </c>
      <c r="U78" s="114">
        <v>0</v>
      </c>
      <c r="V78" s="114">
        <v>0</v>
      </c>
      <c r="W78" s="114">
        <v>0</v>
      </c>
    </row>
    <row r="79" spans="1:23" hidden="1">
      <c r="A79" s="114" t="str">
        <v>1449.TW</v>
      </c>
      <c r="B79" s="114">
        <v>0.91</v>
      </c>
      <c r="C79" s="114">
        <v>0.92900000000000005</v>
      </c>
      <c r="D79" s="114">
        <v>0</v>
      </c>
      <c r="E79" s="114">
        <v>4.5830000000000003E-2</v>
      </c>
      <c r="F79" s="114">
        <v>-1.4E-3</v>
      </c>
      <c r="G79" s="114">
        <v>0.15053000999999999</v>
      </c>
      <c r="H79" s="114">
        <v>-1.925E-2</v>
      </c>
      <c r="I79" s="114">
        <v>19.670328000000001</v>
      </c>
      <c r="J79" s="114">
        <v>0.92477779999999998</v>
      </c>
      <c r="K79" s="114">
        <v>31.626999999999999</v>
      </c>
      <c r="L79" s="114">
        <v>0</v>
      </c>
      <c r="M79" s="114">
        <v>0</v>
      </c>
      <c r="N79" s="114">
        <v>0</v>
      </c>
      <c r="O79" s="114">
        <v>0</v>
      </c>
      <c r="P79" s="114">
        <v>0</v>
      </c>
      <c r="Q79" s="114">
        <v>0</v>
      </c>
      <c r="R79" s="114">
        <v>0</v>
      </c>
      <c r="S79" s="114">
        <v>0</v>
      </c>
      <c r="T79" s="114">
        <v>0</v>
      </c>
      <c r="U79" s="114">
        <v>0</v>
      </c>
      <c r="V79" s="114">
        <v>0</v>
      </c>
      <c r="W79" s="114">
        <v>0</v>
      </c>
    </row>
    <row r="80" spans="1:23">
      <c r="A80" s="114" t="str">
        <v>1451.TW</v>
      </c>
      <c r="B80" s="114">
        <v>-0.61</v>
      </c>
      <c r="C80" s="114">
        <v>0</v>
      </c>
      <c r="D80" s="114">
        <v>0</v>
      </c>
      <c r="E80" s="114">
        <v>-1.67E-2</v>
      </c>
      <c r="F80" s="114">
        <v>-1.609E-2</v>
      </c>
      <c r="G80" s="114">
        <v>3.7219996999999998E-2</v>
      </c>
      <c r="H80" s="114">
        <v>-8.1799999999999998E-3</v>
      </c>
      <c r="I80" s="114">
        <v>0</v>
      </c>
      <c r="J80" s="114">
        <v>0.55697315999999997</v>
      </c>
      <c r="K80" s="114">
        <v>33.246000000000002</v>
      </c>
      <c r="L80" s="114">
        <v>0</v>
      </c>
      <c r="M80" s="114">
        <v>0</v>
      </c>
      <c r="N80" s="114">
        <v>0</v>
      </c>
      <c r="O80" s="114">
        <v>0</v>
      </c>
      <c r="P80" s="114">
        <v>0</v>
      </c>
      <c r="Q80" s="114">
        <v>0</v>
      </c>
      <c r="R80" s="114">
        <v>0</v>
      </c>
      <c r="S80" s="114">
        <v>0</v>
      </c>
      <c r="T80" s="114">
        <v>0</v>
      </c>
      <c r="U80" s="114">
        <v>0</v>
      </c>
      <c r="V80" s="114">
        <v>0</v>
      </c>
      <c r="W80" s="114">
        <v>0</v>
      </c>
    </row>
    <row r="81" spans="1:23" hidden="1">
      <c r="A81" s="114" t="str">
        <v>1452.TW</v>
      </c>
      <c r="B81" s="114">
        <v>0.13</v>
      </c>
      <c r="C81" s="114">
        <v>0</v>
      </c>
      <c r="D81" s="114">
        <v>8.6111109999999993</v>
      </c>
      <c r="E81" s="114">
        <v>2.2689999999999998E-2</v>
      </c>
      <c r="F81" s="114">
        <v>-1.086E-2</v>
      </c>
      <c r="G81" s="114">
        <v>4.1399999999999999E-2</v>
      </c>
      <c r="H81" s="114">
        <v>-1.7270000000000001E-2</v>
      </c>
      <c r="I81" s="114">
        <v>131.15384</v>
      </c>
      <c r="J81" s="114">
        <v>1.0061370999999999</v>
      </c>
      <c r="K81" s="114">
        <v>9.0660000000000007</v>
      </c>
      <c r="L81" s="114">
        <v>0</v>
      </c>
      <c r="M81" s="114">
        <v>0</v>
      </c>
      <c r="N81" s="114">
        <v>0</v>
      </c>
      <c r="O81" s="114">
        <v>0</v>
      </c>
      <c r="P81" s="114">
        <v>0</v>
      </c>
      <c r="Q81" s="114">
        <v>0</v>
      </c>
      <c r="R81" s="114">
        <v>0</v>
      </c>
      <c r="S81" s="114">
        <v>0</v>
      </c>
      <c r="T81" s="114">
        <v>0</v>
      </c>
      <c r="U81" s="114">
        <v>0</v>
      </c>
      <c r="V81" s="114">
        <v>0</v>
      </c>
      <c r="W81" s="114">
        <v>0</v>
      </c>
    </row>
    <row r="82" spans="1:23" hidden="1">
      <c r="A82" s="114" t="str">
        <v>1453.TW</v>
      </c>
      <c r="B82" s="114">
        <v>0.72</v>
      </c>
      <c r="C82" s="114">
        <v>0</v>
      </c>
      <c r="D82" s="114">
        <v>0</v>
      </c>
      <c r="E82" s="114">
        <v>5.4080000000000003E-2</v>
      </c>
      <c r="F82" s="114">
        <v>5.3399996999999996E-3</v>
      </c>
      <c r="G82" s="114">
        <v>0.31824000000000002</v>
      </c>
      <c r="H82" s="114">
        <v>-25.796509</v>
      </c>
      <c r="I82" s="114">
        <v>37.083331999999999</v>
      </c>
      <c r="J82" s="114">
        <v>2.0149422000000001</v>
      </c>
      <c r="K82" s="114">
        <v>1.899</v>
      </c>
      <c r="L82" s="114">
        <v>0</v>
      </c>
      <c r="M82" s="114">
        <v>0</v>
      </c>
      <c r="N82" s="114">
        <v>0</v>
      </c>
      <c r="O82" s="114">
        <v>0</v>
      </c>
      <c r="P82" s="114">
        <v>0</v>
      </c>
      <c r="Q82" s="114">
        <v>0</v>
      </c>
      <c r="R82" s="114">
        <v>0</v>
      </c>
      <c r="S82" s="114">
        <v>0</v>
      </c>
      <c r="T82" s="114">
        <v>0</v>
      </c>
      <c r="U82" s="114">
        <v>0</v>
      </c>
      <c r="V82" s="114">
        <v>0</v>
      </c>
      <c r="W82" s="114">
        <v>0</v>
      </c>
    </row>
    <row r="83" spans="1:23">
      <c r="A83" s="114" t="str">
        <v>1454.TW</v>
      </c>
      <c r="B83" s="114">
        <v>0.35</v>
      </c>
      <c r="C83" s="114">
        <v>0</v>
      </c>
      <c r="D83" s="114">
        <v>0</v>
      </c>
      <c r="E83" s="114">
        <v>2.649E-2</v>
      </c>
      <c r="F83" s="114">
        <v>-6.6699999999999997E-3</v>
      </c>
      <c r="G83" s="114">
        <v>9.3109995000000001E-2</v>
      </c>
      <c r="H83" s="114">
        <v>-9.8700000000000003E-3</v>
      </c>
      <c r="I83" s="114">
        <v>48.285713000000001</v>
      </c>
      <c r="J83" s="114">
        <v>1.2721114</v>
      </c>
      <c r="K83" s="114">
        <v>12.182</v>
      </c>
      <c r="L83" s="114">
        <v>0</v>
      </c>
      <c r="M83" s="114">
        <v>0</v>
      </c>
      <c r="N83" s="114">
        <v>0</v>
      </c>
      <c r="O83" s="114">
        <v>0</v>
      </c>
      <c r="P83" s="114">
        <v>0</v>
      </c>
      <c r="Q83" s="114">
        <v>0</v>
      </c>
      <c r="R83" s="114">
        <v>0</v>
      </c>
      <c r="S83" s="114">
        <v>0</v>
      </c>
      <c r="T83" s="114">
        <v>0</v>
      </c>
      <c r="U83" s="114">
        <v>0</v>
      </c>
      <c r="V83" s="114">
        <v>0</v>
      </c>
      <c r="W83" s="114">
        <v>0</v>
      </c>
    </row>
    <row r="84" spans="1:23">
      <c r="A84" s="114" t="str">
        <v>1455.TW</v>
      </c>
      <c r="B84" s="114">
        <v>-0.23</v>
      </c>
      <c r="C84" s="114">
        <v>0</v>
      </c>
      <c r="D84" s="114">
        <v>19.791665999999999</v>
      </c>
      <c r="E84" s="114">
        <v>-1.942E-2</v>
      </c>
      <c r="F84" s="114">
        <v>-2.7780002000000002E-2</v>
      </c>
      <c r="G84" s="114">
        <v>-1.085E-2</v>
      </c>
      <c r="H84" s="114">
        <v>-6.79E-3</v>
      </c>
      <c r="I84" s="114">
        <v>0</v>
      </c>
      <c r="J84" s="114">
        <v>1.1788551</v>
      </c>
      <c r="K84" s="114">
        <v>15.244</v>
      </c>
      <c r="L84" s="114">
        <v>0</v>
      </c>
      <c r="M84" s="114">
        <v>0</v>
      </c>
      <c r="N84" s="114">
        <v>0</v>
      </c>
      <c r="O84" s="114">
        <v>0</v>
      </c>
      <c r="P84" s="114">
        <v>0</v>
      </c>
      <c r="Q84" s="114">
        <v>0</v>
      </c>
      <c r="R84" s="114">
        <v>0</v>
      </c>
      <c r="S84" s="114">
        <v>0</v>
      </c>
      <c r="T84" s="114">
        <v>0</v>
      </c>
      <c r="U84" s="114">
        <v>0</v>
      </c>
      <c r="V84" s="114">
        <v>0</v>
      </c>
      <c r="W84" s="114">
        <v>0</v>
      </c>
    </row>
    <row r="85" spans="1:23">
      <c r="A85" s="114" t="str">
        <v>1456.TW</v>
      </c>
      <c r="B85" s="114">
        <v>0.22</v>
      </c>
      <c r="C85" s="114">
        <v>0.89400000000000002</v>
      </c>
      <c r="D85" s="114">
        <v>0</v>
      </c>
      <c r="E85" s="114">
        <v>3.32E-3</v>
      </c>
      <c r="F85" s="114">
        <v>2.0840000000000001E-2</v>
      </c>
      <c r="G85" s="114">
        <v>0.33395999999999998</v>
      </c>
      <c r="H85" s="114">
        <v>0.18583</v>
      </c>
      <c r="I85" s="114">
        <v>87.954543999999999</v>
      </c>
      <c r="J85" s="114">
        <v>1.1834138999999999</v>
      </c>
      <c r="K85" s="114">
        <v>17.978000000000002</v>
      </c>
      <c r="L85" s="114">
        <v>0</v>
      </c>
      <c r="M85" s="114">
        <v>0</v>
      </c>
      <c r="N85" s="114">
        <v>0</v>
      </c>
      <c r="O85" s="114">
        <v>0</v>
      </c>
      <c r="P85" s="114">
        <v>0</v>
      </c>
      <c r="Q85" s="114">
        <v>0</v>
      </c>
      <c r="R85" s="114">
        <v>0</v>
      </c>
      <c r="S85" s="114">
        <v>0</v>
      </c>
      <c r="T85" s="114">
        <v>0</v>
      </c>
      <c r="U85" s="114">
        <v>0</v>
      </c>
      <c r="V85" s="114">
        <v>0</v>
      </c>
      <c r="W85" s="114">
        <v>0</v>
      </c>
    </row>
    <row r="86" spans="1:23" hidden="1">
      <c r="A86" s="114" t="str">
        <v>1457.TW</v>
      </c>
      <c r="B86" s="114">
        <v>2.4700000000000002</v>
      </c>
      <c r="C86" s="114">
        <v>0.39900000000000002</v>
      </c>
      <c r="D86" s="114">
        <v>40.740738</v>
      </c>
      <c r="E86" s="114">
        <v>0.116009995</v>
      </c>
      <c r="F86" s="114">
        <v>-1.4999999E-4</v>
      </c>
      <c r="G86" s="114">
        <v>6.6439999999999999E-2</v>
      </c>
      <c r="H86" s="114">
        <v>-2.026E-2</v>
      </c>
      <c r="I86" s="114">
        <v>8.9068819999999995</v>
      </c>
      <c r="J86" s="114">
        <v>0.88932</v>
      </c>
      <c r="K86" s="114">
        <v>14.032</v>
      </c>
      <c r="L86" s="114">
        <v>0</v>
      </c>
      <c r="M86" s="114">
        <v>0</v>
      </c>
      <c r="N86" s="114">
        <v>0</v>
      </c>
      <c r="O86" s="114">
        <v>0</v>
      </c>
      <c r="P86" s="114">
        <v>0</v>
      </c>
      <c r="Q86" s="114">
        <v>0</v>
      </c>
      <c r="R86" s="114">
        <v>0</v>
      </c>
      <c r="S86" s="114">
        <v>0</v>
      </c>
      <c r="T86" s="114">
        <v>0</v>
      </c>
      <c r="U86" s="114">
        <v>0</v>
      </c>
      <c r="V86" s="114">
        <v>0</v>
      </c>
      <c r="W86" s="114">
        <v>0</v>
      </c>
    </row>
    <row r="87" spans="1:23" hidden="1">
      <c r="A87" s="114" t="str">
        <v>1459.TW</v>
      </c>
      <c r="B87" s="114">
        <v>0.11</v>
      </c>
      <c r="C87" s="114">
        <v>0.76700000000000002</v>
      </c>
      <c r="D87" s="114">
        <v>160</v>
      </c>
      <c r="E87" s="114">
        <v>8.3899999999999999E-3</v>
      </c>
      <c r="F87" s="114">
        <v>-3.3950000000000001E-2</v>
      </c>
      <c r="G87" s="114">
        <v>-0.13024999000000001</v>
      </c>
      <c r="H87" s="114">
        <v>-0.11793999400000001</v>
      </c>
      <c r="I87" s="114">
        <v>101.818184</v>
      </c>
      <c r="J87" s="114">
        <v>1.2734506999999999</v>
      </c>
      <c r="K87" s="114">
        <v>3.7919999999999998</v>
      </c>
      <c r="L87" s="114">
        <v>0</v>
      </c>
      <c r="M87" s="114">
        <v>0</v>
      </c>
      <c r="N87" s="114">
        <v>0</v>
      </c>
      <c r="O87" s="114">
        <v>0</v>
      </c>
      <c r="P87" s="114">
        <v>0</v>
      </c>
      <c r="Q87" s="114">
        <v>0</v>
      </c>
      <c r="R87" s="114">
        <v>0</v>
      </c>
      <c r="S87" s="114">
        <v>0</v>
      </c>
      <c r="T87" s="114">
        <v>0</v>
      </c>
      <c r="U87" s="114">
        <v>0</v>
      </c>
      <c r="V87" s="114">
        <v>0</v>
      </c>
      <c r="W87" s="114">
        <v>0</v>
      </c>
    </row>
    <row r="88" spans="1:23" hidden="1">
      <c r="A88" s="114" t="str">
        <v>1460.TW</v>
      </c>
      <c r="B88" s="114">
        <v>-1.8</v>
      </c>
      <c r="C88" s="114">
        <v>0.71299999999999997</v>
      </c>
      <c r="D88" s="114">
        <v>12.830769999999999</v>
      </c>
      <c r="E88" s="114">
        <v>-0.18757999</v>
      </c>
      <c r="F88" s="114">
        <v>-4.7780000000000003E-2</v>
      </c>
      <c r="G88" s="114">
        <v>3.8110003000000003E-2</v>
      </c>
      <c r="H88" s="114">
        <v>-0.24599001000000001</v>
      </c>
      <c r="I88" s="114">
        <v>0</v>
      </c>
      <c r="J88" s="114">
        <v>0.95862069999999999</v>
      </c>
      <c r="K88" s="114">
        <v>11.622</v>
      </c>
      <c r="L88" s="114">
        <v>0</v>
      </c>
      <c r="M88" s="114">
        <v>0</v>
      </c>
      <c r="N88" s="114">
        <v>0</v>
      </c>
      <c r="O88" s="114">
        <v>0</v>
      </c>
      <c r="P88" s="114">
        <v>0</v>
      </c>
      <c r="Q88" s="114">
        <v>0</v>
      </c>
      <c r="R88" s="114">
        <v>0</v>
      </c>
      <c r="S88" s="114">
        <v>0</v>
      </c>
      <c r="T88" s="114">
        <v>0</v>
      </c>
      <c r="U88" s="114">
        <v>0</v>
      </c>
      <c r="V88" s="114">
        <v>0</v>
      </c>
      <c r="W88" s="114">
        <v>0</v>
      </c>
    </row>
    <row r="89" spans="1:23" hidden="1">
      <c r="A89" s="114" t="str">
        <v>1463.TW</v>
      </c>
      <c r="B89" s="114">
        <v>0.53</v>
      </c>
      <c r="C89" s="114">
        <v>0.30499999999999999</v>
      </c>
      <c r="D89" s="114">
        <v>0</v>
      </c>
      <c r="E89" s="114">
        <v>4.5659999999999999E-2</v>
      </c>
      <c r="F89" s="114">
        <v>-1.191E-2</v>
      </c>
      <c r="G89" s="114">
        <v>4.5350000000000001E-2</v>
      </c>
      <c r="H89" s="114">
        <v>-0.15240000000000001</v>
      </c>
      <c r="I89" s="114">
        <v>38.113213000000002</v>
      </c>
      <c r="J89" s="114">
        <v>1.4608042000000001</v>
      </c>
      <c r="K89" s="114">
        <v>2.1139999999999999</v>
      </c>
      <c r="L89" s="114">
        <v>0</v>
      </c>
      <c r="M89" s="114">
        <v>0</v>
      </c>
      <c r="N89" s="114">
        <v>0</v>
      </c>
      <c r="O89" s="114">
        <v>0</v>
      </c>
      <c r="P89" s="114">
        <v>0</v>
      </c>
      <c r="Q89" s="114">
        <v>0</v>
      </c>
      <c r="R89" s="114">
        <v>0</v>
      </c>
      <c r="S89" s="114">
        <v>0</v>
      </c>
      <c r="T89" s="114">
        <v>0</v>
      </c>
      <c r="U89" s="114">
        <v>0</v>
      </c>
      <c r="V89" s="114">
        <v>0</v>
      </c>
      <c r="W89" s="114">
        <v>0</v>
      </c>
    </row>
    <row r="90" spans="1:23" hidden="1">
      <c r="A90" s="114" t="str">
        <v>1464.TW</v>
      </c>
      <c r="B90" s="114">
        <v>0.15</v>
      </c>
      <c r="C90" s="114">
        <v>0.49199999999999999</v>
      </c>
      <c r="D90" s="114">
        <v>13.396227</v>
      </c>
      <c r="E90" s="114">
        <v>2.0559999999999998E-2</v>
      </c>
      <c r="F90" s="114">
        <v>-3.1299998999999999E-3</v>
      </c>
      <c r="G90" s="114">
        <v>0.15762000000000001</v>
      </c>
      <c r="H90" s="114">
        <v>-1.337E-2</v>
      </c>
      <c r="I90" s="114">
        <v>94.666663999999997</v>
      </c>
      <c r="J90" s="114">
        <v>1.1565402</v>
      </c>
      <c r="K90" s="114">
        <v>24.114000000000001</v>
      </c>
      <c r="L90" s="114">
        <v>0</v>
      </c>
      <c r="M90" s="114">
        <v>0</v>
      </c>
      <c r="N90" s="114">
        <v>0</v>
      </c>
      <c r="O90" s="114">
        <v>0</v>
      </c>
      <c r="P90" s="114">
        <v>0</v>
      </c>
      <c r="Q90" s="114">
        <v>0</v>
      </c>
      <c r="R90" s="114">
        <v>0</v>
      </c>
      <c r="S90" s="114">
        <v>0</v>
      </c>
      <c r="T90" s="114">
        <v>0</v>
      </c>
      <c r="U90" s="114">
        <v>0</v>
      </c>
      <c r="V90" s="114">
        <v>0</v>
      </c>
      <c r="W90" s="114">
        <v>0</v>
      </c>
    </row>
    <row r="91" spans="1:23" hidden="1">
      <c r="A91" s="114" t="str">
        <v>1465.TW</v>
      </c>
      <c r="B91" s="114">
        <v>0.9</v>
      </c>
      <c r="C91" s="114">
        <v>0</v>
      </c>
      <c r="D91" s="114">
        <v>0</v>
      </c>
      <c r="E91" s="114">
        <v>5.7340004E-2</v>
      </c>
      <c r="F91" s="114">
        <v>-6.7299995999999997E-3</v>
      </c>
      <c r="G91" s="114">
        <v>0.10253</v>
      </c>
      <c r="H91" s="114">
        <v>-0.16206999999999999</v>
      </c>
      <c r="I91" s="114">
        <v>17.555554999999998</v>
      </c>
      <c r="J91" s="114">
        <v>1.0056647999999999</v>
      </c>
      <c r="K91" s="114">
        <v>5.6669999999999998</v>
      </c>
      <c r="L91" s="114">
        <v>0</v>
      </c>
      <c r="M91" s="114">
        <v>0</v>
      </c>
      <c r="N91" s="114">
        <v>0</v>
      </c>
      <c r="O91" s="114">
        <v>0</v>
      </c>
      <c r="P91" s="114">
        <v>0</v>
      </c>
      <c r="Q91" s="114">
        <v>0</v>
      </c>
      <c r="R91" s="114">
        <v>0</v>
      </c>
      <c r="S91" s="114">
        <v>0</v>
      </c>
      <c r="T91" s="114">
        <v>0</v>
      </c>
      <c r="U91" s="114">
        <v>0</v>
      </c>
      <c r="V91" s="114">
        <v>0</v>
      </c>
      <c r="W91" s="114">
        <v>0</v>
      </c>
    </row>
    <row r="92" spans="1:23" hidden="1">
      <c r="A92" s="114" t="str">
        <v>1466.TW</v>
      </c>
      <c r="B92" s="114">
        <v>-0.84</v>
      </c>
      <c r="C92" s="114">
        <v>0.50800000000000001</v>
      </c>
      <c r="D92" s="114">
        <v>0</v>
      </c>
      <c r="E92" s="114">
        <v>-9.9589996E-2</v>
      </c>
      <c r="F92" s="114">
        <v>-2.7890000000000002E-2</v>
      </c>
      <c r="G92" s="114">
        <v>3.2939999999999997E-2</v>
      </c>
      <c r="H92" s="114">
        <v>-1.32E-3</v>
      </c>
      <c r="I92" s="114">
        <v>0</v>
      </c>
      <c r="J92" s="114">
        <v>0.96635099999999996</v>
      </c>
      <c r="K92" s="114">
        <v>22.074000000000002</v>
      </c>
      <c r="L92" s="114">
        <v>0</v>
      </c>
      <c r="M92" s="114">
        <v>0</v>
      </c>
      <c r="N92" s="114">
        <v>0</v>
      </c>
      <c r="O92" s="114">
        <v>0</v>
      </c>
      <c r="P92" s="114">
        <v>0</v>
      </c>
      <c r="Q92" s="114">
        <v>0</v>
      </c>
      <c r="R92" s="114">
        <v>0</v>
      </c>
      <c r="S92" s="114">
        <v>0</v>
      </c>
      <c r="T92" s="114">
        <v>0</v>
      </c>
      <c r="U92" s="114">
        <v>0</v>
      </c>
      <c r="V92" s="114">
        <v>0</v>
      </c>
      <c r="W92" s="114">
        <v>0</v>
      </c>
    </row>
    <row r="93" spans="1:23" hidden="1">
      <c r="A93" s="114" t="str">
        <v>1467.TW</v>
      </c>
      <c r="B93" s="114">
        <v>-0.1</v>
      </c>
      <c r="C93" s="114">
        <v>0.78400000000000003</v>
      </c>
      <c r="D93" s="114">
        <v>0</v>
      </c>
      <c r="E93" s="114">
        <v>-5.3990003000000002E-2</v>
      </c>
      <c r="F93" s="114">
        <v>-1.3409999000000001E-2</v>
      </c>
      <c r="G93" s="114">
        <v>0.16896998999999999</v>
      </c>
      <c r="H93" s="114">
        <v>-2.3380000000000001E-2</v>
      </c>
      <c r="I93" s="114">
        <v>0</v>
      </c>
      <c r="J93" s="114">
        <v>0.96763290000000002</v>
      </c>
      <c r="K93" s="114">
        <v>19.498999999999999</v>
      </c>
      <c r="L93" s="114">
        <v>0</v>
      </c>
      <c r="M93" s="114">
        <v>0</v>
      </c>
      <c r="N93" s="114">
        <v>0</v>
      </c>
      <c r="O93" s="114">
        <v>0</v>
      </c>
      <c r="P93" s="114">
        <v>0</v>
      </c>
      <c r="Q93" s="114">
        <v>0</v>
      </c>
      <c r="R93" s="114">
        <v>0</v>
      </c>
      <c r="S93" s="114">
        <v>0</v>
      </c>
      <c r="T93" s="114">
        <v>0</v>
      </c>
      <c r="U93" s="114">
        <v>0</v>
      </c>
      <c r="V93" s="114">
        <v>0</v>
      </c>
      <c r="W93" s="114">
        <v>0</v>
      </c>
    </row>
    <row r="94" spans="1:23">
      <c r="A94" s="114" t="str">
        <v>1468.TW</v>
      </c>
      <c r="B94" s="114">
        <v>0.44</v>
      </c>
      <c r="C94" s="114">
        <v>0.59</v>
      </c>
      <c r="D94" s="114">
        <v>0</v>
      </c>
      <c r="E94" s="114">
        <v>4.4990000000000002E-2</v>
      </c>
      <c r="F94" s="114">
        <v>-1.358E-2</v>
      </c>
      <c r="G94" s="114">
        <v>7.2969999999999993E-2</v>
      </c>
      <c r="H94" s="114">
        <v>-0.19578000000000001</v>
      </c>
      <c r="I94" s="114">
        <v>32.045456000000001</v>
      </c>
      <c r="J94" s="114">
        <v>1.8850267999999999</v>
      </c>
      <c r="K94" s="114">
        <v>6.5640000000000001</v>
      </c>
      <c r="L94" s="114">
        <v>0</v>
      </c>
      <c r="M94" s="114">
        <v>0</v>
      </c>
      <c r="N94" s="114">
        <v>0</v>
      </c>
      <c r="O94" s="114">
        <v>0</v>
      </c>
      <c r="P94" s="114">
        <v>0</v>
      </c>
      <c r="Q94" s="114">
        <v>0</v>
      </c>
      <c r="R94" s="114">
        <v>0</v>
      </c>
      <c r="S94" s="114">
        <v>0</v>
      </c>
      <c r="T94" s="114">
        <v>0</v>
      </c>
      <c r="U94" s="114">
        <v>0</v>
      </c>
      <c r="V94" s="114">
        <v>0</v>
      </c>
      <c r="W94" s="114">
        <v>0</v>
      </c>
    </row>
    <row r="95" spans="1:23" hidden="1">
      <c r="A95" s="114" t="str">
        <v>1470.TW</v>
      </c>
      <c r="B95" s="114">
        <v>0.52</v>
      </c>
      <c r="C95" s="114">
        <v>0</v>
      </c>
      <c r="D95" s="114">
        <v>0</v>
      </c>
      <c r="E95" s="114">
        <v>4.6589999999999999E-2</v>
      </c>
      <c r="F95" s="114">
        <v>1.6619999E-2</v>
      </c>
      <c r="G95" s="114">
        <v>0.20465</v>
      </c>
      <c r="H95" s="114">
        <v>0.11305001000000001</v>
      </c>
      <c r="I95" s="114">
        <v>39.134616999999999</v>
      </c>
      <c r="J95" s="114">
        <v>1.8156673999999999</v>
      </c>
      <c r="K95" s="114">
        <v>7.1470000000000002</v>
      </c>
      <c r="L95" s="114">
        <v>0</v>
      </c>
      <c r="M95" s="114">
        <v>0</v>
      </c>
      <c r="N95" s="114">
        <v>0</v>
      </c>
      <c r="O95" s="114">
        <v>0</v>
      </c>
      <c r="P95" s="114">
        <v>0</v>
      </c>
      <c r="Q95" s="114">
        <v>0</v>
      </c>
      <c r="R95" s="114">
        <v>0</v>
      </c>
      <c r="S95" s="114">
        <v>0</v>
      </c>
      <c r="T95" s="114">
        <v>0</v>
      </c>
      <c r="U95" s="114">
        <v>0</v>
      </c>
      <c r="V95" s="114">
        <v>0</v>
      </c>
      <c r="W95" s="114">
        <v>0</v>
      </c>
    </row>
    <row r="96" spans="1:23">
      <c r="A96" s="114" t="str">
        <v>1471.TW</v>
      </c>
      <c r="B96" s="114">
        <v>-0.23</v>
      </c>
      <c r="C96" s="114">
        <v>1.4550000000000001</v>
      </c>
      <c r="D96" s="114">
        <v>0</v>
      </c>
      <c r="E96" s="114">
        <v>-2.7959999999999999E-2</v>
      </c>
      <c r="F96" s="114">
        <v>-3.1280000000000002E-2</v>
      </c>
      <c r="G96" s="114">
        <v>0.12200999999999999</v>
      </c>
      <c r="H96" s="114">
        <v>-0.19120999999999999</v>
      </c>
      <c r="I96" s="114">
        <v>0</v>
      </c>
      <c r="J96" s="114">
        <v>1.6152793999999999</v>
      </c>
      <c r="K96" s="114">
        <v>1.706</v>
      </c>
      <c r="L96" s="114">
        <v>0</v>
      </c>
      <c r="M96" s="114">
        <v>0</v>
      </c>
      <c r="N96" s="114">
        <v>0</v>
      </c>
      <c r="O96" s="114">
        <v>0</v>
      </c>
      <c r="P96" s="114">
        <v>0</v>
      </c>
      <c r="Q96" s="114">
        <v>0</v>
      </c>
      <c r="R96" s="114">
        <v>0</v>
      </c>
      <c r="S96" s="114">
        <v>0</v>
      </c>
      <c r="T96" s="114">
        <v>0</v>
      </c>
      <c r="U96" s="114">
        <v>0</v>
      </c>
      <c r="V96" s="114">
        <v>0</v>
      </c>
      <c r="W96" s="114">
        <v>0</v>
      </c>
    </row>
    <row r="97" spans="1:23" hidden="1">
      <c r="A97" s="114" t="str">
        <v>1472.TW</v>
      </c>
      <c r="B97" s="114">
        <v>5.03</v>
      </c>
      <c r="C97" s="114">
        <v>1.38</v>
      </c>
      <c r="D97" s="114">
        <v>0</v>
      </c>
      <c r="E97" s="114">
        <v>0.12906000000000001</v>
      </c>
      <c r="F97" s="114">
        <v>2.9790001E-2</v>
      </c>
      <c r="G97" s="114">
        <v>0.12981999999999999</v>
      </c>
      <c r="H97" s="114">
        <v>9.7430000000000003E-2</v>
      </c>
      <c r="I97" s="114">
        <v>14.532802999999999</v>
      </c>
      <c r="J97" s="114">
        <v>2.181829</v>
      </c>
      <c r="K97" s="114">
        <v>58.598999999999997</v>
      </c>
      <c r="L97" s="114">
        <v>0</v>
      </c>
      <c r="M97" s="114">
        <v>0</v>
      </c>
      <c r="N97" s="114">
        <v>0</v>
      </c>
      <c r="O97" s="114">
        <v>0</v>
      </c>
      <c r="P97" s="114">
        <v>0</v>
      </c>
      <c r="Q97" s="114">
        <v>0</v>
      </c>
      <c r="R97" s="114">
        <v>0</v>
      </c>
      <c r="S97" s="114">
        <v>0</v>
      </c>
      <c r="T97" s="114">
        <v>0</v>
      </c>
      <c r="U97" s="114">
        <v>0</v>
      </c>
      <c r="V97" s="114">
        <v>0</v>
      </c>
      <c r="W97" s="114">
        <v>0</v>
      </c>
    </row>
    <row r="98" spans="1:23" hidden="1">
      <c r="A98" s="114" t="str">
        <v>1473.TW</v>
      </c>
      <c r="B98" s="114">
        <v>3.04</v>
      </c>
      <c r="C98" s="114">
        <v>0.112</v>
      </c>
      <c r="D98" s="114">
        <v>27.007041999999998</v>
      </c>
      <c r="E98" s="114">
        <v>8.6080000000000004E-2</v>
      </c>
      <c r="F98" s="114">
        <v>3.3730000000000003E-2</v>
      </c>
      <c r="G98" s="114">
        <v>0.17868000000000001</v>
      </c>
      <c r="H98" s="114">
        <v>4.5029998000000002E-2</v>
      </c>
      <c r="I98" s="114">
        <v>12.615131</v>
      </c>
      <c r="J98" s="114">
        <v>1.515331</v>
      </c>
      <c r="K98" s="114">
        <v>44.53</v>
      </c>
      <c r="L98" s="114">
        <v>0</v>
      </c>
      <c r="M98" s="114">
        <v>0</v>
      </c>
      <c r="N98" s="114">
        <v>0</v>
      </c>
      <c r="O98" s="114">
        <v>0</v>
      </c>
      <c r="P98" s="114">
        <v>0</v>
      </c>
      <c r="Q98" s="114">
        <v>0</v>
      </c>
      <c r="R98" s="114">
        <v>0</v>
      </c>
      <c r="S98" s="114">
        <v>0</v>
      </c>
      <c r="T98" s="114">
        <v>0</v>
      </c>
      <c r="U98" s="114">
        <v>0</v>
      </c>
      <c r="V98" s="114">
        <v>0</v>
      </c>
      <c r="W98" s="114">
        <v>0</v>
      </c>
    </row>
    <row r="99" spans="1:23" hidden="1">
      <c r="A99" s="114" t="str">
        <v>1474.TW</v>
      </c>
      <c r="B99" s="114">
        <v>0.36</v>
      </c>
      <c r="C99" s="114">
        <v>0.76600000000000001</v>
      </c>
      <c r="D99" s="114">
        <v>0</v>
      </c>
      <c r="E99" s="114">
        <v>-2.0799999999999999E-2</v>
      </c>
      <c r="F99" s="114">
        <v>-1.4999999999999999E-2</v>
      </c>
      <c r="G99" s="114">
        <v>7.8479999999999994E-2</v>
      </c>
      <c r="H99" s="114">
        <v>-2.9100000000000001E-2</v>
      </c>
      <c r="I99" s="114">
        <v>39.166668000000001</v>
      </c>
      <c r="J99" s="114">
        <v>0.91392269999999998</v>
      </c>
      <c r="K99" s="114">
        <v>20.675999999999998</v>
      </c>
      <c r="L99" s="114">
        <v>0</v>
      </c>
      <c r="M99" s="114">
        <v>0</v>
      </c>
      <c r="N99" s="114">
        <v>0</v>
      </c>
      <c r="O99" s="114">
        <v>0</v>
      </c>
      <c r="P99" s="114">
        <v>0</v>
      </c>
      <c r="Q99" s="114">
        <v>0</v>
      </c>
      <c r="R99" s="114">
        <v>0</v>
      </c>
      <c r="S99" s="114">
        <v>0</v>
      </c>
      <c r="T99" s="114">
        <v>0</v>
      </c>
      <c r="U99" s="114">
        <v>0</v>
      </c>
      <c r="V99" s="114">
        <v>0</v>
      </c>
      <c r="W99" s="114">
        <v>0</v>
      </c>
    </row>
    <row r="100" spans="1:23" hidden="1">
      <c r="A100" s="114" t="str">
        <v>1475.TW</v>
      </c>
      <c r="B100" s="114">
        <v>4.95</v>
      </c>
      <c r="C100" s="114">
        <v>1.0229999999999999</v>
      </c>
      <c r="D100" s="114">
        <v>0</v>
      </c>
      <c r="E100" s="114">
        <v>0.24465998999999999</v>
      </c>
      <c r="F100" s="114">
        <v>0.11169</v>
      </c>
      <c r="G100" s="114">
        <v>0.23296</v>
      </c>
      <c r="H100" s="114">
        <v>0.24571999999999999</v>
      </c>
      <c r="I100" s="114">
        <v>11.494949999999999</v>
      </c>
      <c r="J100" s="114">
        <v>2.9759414</v>
      </c>
      <c r="K100" s="114">
        <v>36.573999999999998</v>
      </c>
      <c r="L100" s="114">
        <v>0</v>
      </c>
      <c r="M100" s="114">
        <v>0</v>
      </c>
      <c r="N100" s="114">
        <v>0</v>
      </c>
      <c r="O100" s="114">
        <v>0</v>
      </c>
      <c r="P100" s="114">
        <v>0</v>
      </c>
      <c r="Q100" s="114">
        <v>0</v>
      </c>
      <c r="R100" s="114">
        <v>0</v>
      </c>
      <c r="S100" s="114">
        <v>0</v>
      </c>
      <c r="T100" s="114">
        <v>0</v>
      </c>
      <c r="U100" s="114">
        <v>0</v>
      </c>
      <c r="V100" s="114">
        <v>0</v>
      </c>
      <c r="W100" s="114">
        <v>0</v>
      </c>
    </row>
    <row r="101" spans="1:23" hidden="1">
      <c r="A101" s="114" t="str">
        <v>1476.TW</v>
      </c>
      <c r="B101" s="114">
        <v>16.68</v>
      </c>
      <c r="C101" s="114">
        <v>1.0209999999999999</v>
      </c>
      <c r="D101" s="114">
        <v>18.234632000000001</v>
      </c>
      <c r="E101" s="114">
        <v>0.25741999999999998</v>
      </c>
      <c r="F101" s="114">
        <v>0.12731000000000001</v>
      </c>
      <c r="G101" s="114">
        <v>0.31583</v>
      </c>
      <c r="H101" s="114">
        <v>0.19344</v>
      </c>
      <c r="I101" s="114">
        <v>29.166665999999999</v>
      </c>
      <c r="J101" s="114">
        <v>5.6529674999999999</v>
      </c>
      <c r="K101" s="114">
        <v>116.36</v>
      </c>
      <c r="L101" s="114">
        <v>0</v>
      </c>
      <c r="M101" s="114">
        <v>0</v>
      </c>
      <c r="N101" s="114">
        <v>0</v>
      </c>
      <c r="O101" s="114">
        <v>0</v>
      </c>
      <c r="P101" s="114">
        <v>0</v>
      </c>
      <c r="Q101" s="114">
        <v>0</v>
      </c>
      <c r="R101" s="114">
        <v>0</v>
      </c>
      <c r="S101" s="114">
        <v>0</v>
      </c>
      <c r="T101" s="114">
        <v>0</v>
      </c>
      <c r="U101" s="114">
        <v>0</v>
      </c>
      <c r="V101" s="114">
        <v>0</v>
      </c>
      <c r="W101" s="114">
        <v>0</v>
      </c>
    </row>
    <row r="102" spans="1:23" hidden="1">
      <c r="A102" s="114" t="str">
        <v>1477.TW</v>
      </c>
      <c r="B102" s="114">
        <v>17.14</v>
      </c>
      <c r="C102" s="114">
        <v>0.84599999999999997</v>
      </c>
      <c r="D102" s="114">
        <v>18.480391999999998</v>
      </c>
      <c r="E102" s="114">
        <v>0.32208002000000002</v>
      </c>
      <c r="F102" s="114">
        <v>0.121879995</v>
      </c>
      <c r="G102" s="114">
        <v>0.2626</v>
      </c>
      <c r="H102" s="114">
        <v>0.15701999999999999</v>
      </c>
      <c r="I102" s="114">
        <v>21.995332999999999</v>
      </c>
      <c r="J102" s="114">
        <v>6.9242920000000003</v>
      </c>
      <c r="K102" s="114">
        <v>137.40600000000001</v>
      </c>
      <c r="L102" s="114">
        <v>0</v>
      </c>
      <c r="M102" s="114">
        <v>0</v>
      </c>
      <c r="N102" s="114">
        <v>0</v>
      </c>
      <c r="O102" s="114">
        <v>0</v>
      </c>
      <c r="P102" s="114">
        <v>0</v>
      </c>
      <c r="Q102" s="114">
        <v>0</v>
      </c>
      <c r="R102" s="114">
        <v>0</v>
      </c>
      <c r="S102" s="114">
        <v>0</v>
      </c>
      <c r="T102" s="114">
        <v>0</v>
      </c>
      <c r="U102" s="114">
        <v>0</v>
      </c>
      <c r="V102" s="114">
        <v>0</v>
      </c>
      <c r="W102" s="114">
        <v>0</v>
      </c>
    </row>
    <row r="103" spans="1:23" hidden="1">
      <c r="A103" s="114" t="str">
        <v>1503.TW</v>
      </c>
      <c r="B103" s="114">
        <v>5.23</v>
      </c>
      <c r="C103" s="114">
        <v>0.48499999999999999</v>
      </c>
      <c r="D103" s="114">
        <v>23.653279999999999</v>
      </c>
      <c r="E103" s="114">
        <v>7.9560000000000006E-2</v>
      </c>
      <c r="F103" s="114">
        <v>2.9870000000000001E-2</v>
      </c>
      <c r="G103" s="114">
        <v>0.17819001000000001</v>
      </c>
      <c r="H103" s="114">
        <v>5.466E-2</v>
      </c>
      <c r="I103" s="114">
        <v>46.175907000000002</v>
      </c>
      <c r="J103" s="114">
        <v>3.8801413</v>
      </c>
      <c r="K103" s="114">
        <v>61.054000000000002</v>
      </c>
      <c r="L103" s="114">
        <v>0</v>
      </c>
      <c r="M103" s="114">
        <v>0</v>
      </c>
      <c r="N103" s="114">
        <v>0</v>
      </c>
      <c r="O103" s="114">
        <v>0</v>
      </c>
      <c r="P103" s="114">
        <v>0</v>
      </c>
      <c r="Q103" s="114">
        <v>0</v>
      </c>
      <c r="R103" s="114">
        <v>0</v>
      </c>
      <c r="S103" s="114">
        <v>0</v>
      </c>
      <c r="T103" s="114">
        <v>0</v>
      </c>
      <c r="U103" s="114">
        <v>0</v>
      </c>
      <c r="V103" s="114">
        <v>0</v>
      </c>
      <c r="W103" s="114">
        <v>0</v>
      </c>
    </row>
    <row r="104" spans="1:23" hidden="1">
      <c r="A104" s="114" t="str">
        <v>1504.TW</v>
      </c>
      <c r="B104" s="114">
        <v>2.5299999999999998</v>
      </c>
      <c r="C104" s="114">
        <v>0.29499999999999998</v>
      </c>
      <c r="D104" s="114">
        <v>15.6268215</v>
      </c>
      <c r="E104" s="114">
        <v>6.8099999999999994E-2</v>
      </c>
      <c r="F104" s="114">
        <v>3.143E-2</v>
      </c>
      <c r="G104" s="114">
        <v>0.25541002000000002</v>
      </c>
      <c r="H104" s="114">
        <v>0.11902001</v>
      </c>
      <c r="I104" s="114">
        <v>21.185770000000002</v>
      </c>
      <c r="J104" s="114">
        <v>1.5192744</v>
      </c>
      <c r="K104" s="114">
        <v>27.565999999999999</v>
      </c>
      <c r="L104" s="114">
        <v>0</v>
      </c>
      <c r="M104" s="114">
        <v>0</v>
      </c>
      <c r="N104" s="114">
        <v>0</v>
      </c>
      <c r="O104" s="114">
        <v>0</v>
      </c>
      <c r="P104" s="114">
        <v>0</v>
      </c>
      <c r="Q104" s="114">
        <v>0</v>
      </c>
      <c r="R104" s="114">
        <v>0</v>
      </c>
      <c r="S104" s="114">
        <v>0</v>
      </c>
      <c r="T104" s="114">
        <v>0</v>
      </c>
      <c r="U104" s="114">
        <v>0</v>
      </c>
      <c r="V104" s="114">
        <v>0</v>
      </c>
      <c r="W104" s="114">
        <v>0</v>
      </c>
    </row>
    <row r="105" spans="1:23">
      <c r="A105" s="114" t="str">
        <v>1506.TW</v>
      </c>
      <c r="B105" s="114">
        <v>0.24</v>
      </c>
      <c r="C105" s="114">
        <v>0.50900000000000001</v>
      </c>
      <c r="D105" s="114">
        <v>0</v>
      </c>
      <c r="E105" s="114">
        <v>3.4110000000000001E-2</v>
      </c>
      <c r="F105" s="114">
        <v>1.2279999999999999E-2</v>
      </c>
      <c r="G105" s="114">
        <v>0.16194998999999999</v>
      </c>
      <c r="H105" s="114">
        <v>4.1490002999999998E-2</v>
      </c>
      <c r="I105" s="114">
        <v>70.208336000000003</v>
      </c>
      <c r="J105" s="114">
        <v>1.8579777</v>
      </c>
      <c r="K105" s="114">
        <v>3.8109999999999999</v>
      </c>
      <c r="L105" s="114">
        <v>0</v>
      </c>
      <c r="M105" s="114">
        <v>0</v>
      </c>
      <c r="N105" s="114">
        <v>0</v>
      </c>
      <c r="O105" s="114">
        <v>0</v>
      </c>
      <c r="P105" s="114">
        <v>0</v>
      </c>
      <c r="Q105" s="114">
        <v>0</v>
      </c>
      <c r="R105" s="114">
        <v>0</v>
      </c>
      <c r="S105" s="114">
        <v>0</v>
      </c>
      <c r="T105" s="114">
        <v>0</v>
      </c>
      <c r="U105" s="114">
        <v>0</v>
      </c>
      <c r="V105" s="114">
        <v>0</v>
      </c>
      <c r="W105" s="114">
        <v>0</v>
      </c>
    </row>
    <row r="106" spans="1:23">
      <c r="A106" s="114" t="str">
        <v>1512.TW</v>
      </c>
      <c r="B106" s="114">
        <v>0.04</v>
      </c>
      <c r="C106" s="114">
        <v>8.1000000000000003E-2</v>
      </c>
      <c r="D106" s="114">
        <v>0</v>
      </c>
      <c r="E106" s="114">
        <v>9.8099999999999993E-3</v>
      </c>
      <c r="F106" s="114">
        <v>-3.4630000000000001E-2</v>
      </c>
      <c r="G106" s="114">
        <v>0.20882999999999999</v>
      </c>
      <c r="H106" s="114">
        <v>-0.14884</v>
      </c>
      <c r="I106" s="114">
        <v>234</v>
      </c>
      <c r="J106" s="114">
        <v>2.4867162999999999</v>
      </c>
      <c r="K106" s="114">
        <v>11.670999999999999</v>
      </c>
      <c r="L106" s="114">
        <v>0</v>
      </c>
      <c r="M106" s="114">
        <v>0</v>
      </c>
      <c r="N106" s="114">
        <v>0</v>
      </c>
      <c r="O106" s="114">
        <v>0</v>
      </c>
      <c r="P106" s="114">
        <v>0</v>
      </c>
      <c r="Q106" s="114">
        <v>0</v>
      </c>
      <c r="R106" s="114">
        <v>0</v>
      </c>
      <c r="S106" s="114">
        <v>0</v>
      </c>
      <c r="T106" s="114">
        <v>0</v>
      </c>
      <c r="U106" s="114">
        <v>0</v>
      </c>
      <c r="V106" s="114">
        <v>0</v>
      </c>
      <c r="W106" s="114">
        <v>0</v>
      </c>
    </row>
    <row r="107" spans="1:23">
      <c r="A107" s="114" t="str">
        <v>1513.TW</v>
      </c>
      <c r="B107" s="114">
        <v>3.62</v>
      </c>
      <c r="C107" s="114">
        <v>0.80500000000000005</v>
      </c>
      <c r="D107" s="114">
        <v>16.934673</v>
      </c>
      <c r="E107" s="114">
        <v>0.10816000000000001</v>
      </c>
      <c r="F107" s="114">
        <v>6.3890000000000002E-2</v>
      </c>
      <c r="G107" s="114">
        <v>0.28986000000000001</v>
      </c>
      <c r="H107" s="114">
        <v>0.16726999000000001</v>
      </c>
      <c r="I107" s="114">
        <v>46.546962999999998</v>
      </c>
      <c r="J107" s="114">
        <v>5.2844509999999998</v>
      </c>
      <c r="K107" s="114">
        <v>45.331000000000003</v>
      </c>
      <c r="L107" s="114">
        <v>0</v>
      </c>
      <c r="M107" s="114">
        <v>0</v>
      </c>
      <c r="N107" s="114">
        <v>0</v>
      </c>
      <c r="O107" s="114">
        <v>0</v>
      </c>
      <c r="P107" s="114">
        <v>0</v>
      </c>
      <c r="Q107" s="114">
        <v>0</v>
      </c>
      <c r="R107" s="114">
        <v>0</v>
      </c>
      <c r="S107" s="114">
        <v>0</v>
      </c>
      <c r="T107" s="114">
        <v>0</v>
      </c>
      <c r="U107" s="114">
        <v>0</v>
      </c>
      <c r="V107" s="114">
        <v>0</v>
      </c>
      <c r="W107" s="114">
        <v>0</v>
      </c>
    </row>
    <row r="108" spans="1:23" hidden="1">
      <c r="A108" s="114" t="str">
        <v>1514.TW</v>
      </c>
      <c r="B108" s="114">
        <v>3.28</v>
      </c>
      <c r="C108" s="114">
        <v>0.78800000000000003</v>
      </c>
      <c r="D108" s="114">
        <v>27.680796000000001</v>
      </c>
      <c r="E108" s="114">
        <v>0.17732000000000001</v>
      </c>
      <c r="F108" s="114">
        <v>5.4959998000000003E-2</v>
      </c>
      <c r="G108" s="114">
        <v>0.17777000000000001</v>
      </c>
      <c r="H108" s="114">
        <v>0.1249</v>
      </c>
      <c r="I108" s="114">
        <v>33.841464999999999</v>
      </c>
      <c r="J108" s="114">
        <v>5.8439506999999997</v>
      </c>
      <c r="K108" s="114">
        <v>38.81</v>
      </c>
      <c r="L108" s="114">
        <v>0</v>
      </c>
      <c r="M108" s="114">
        <v>0</v>
      </c>
      <c r="N108" s="114">
        <v>0</v>
      </c>
      <c r="O108" s="114">
        <v>0</v>
      </c>
      <c r="P108" s="114">
        <v>0</v>
      </c>
      <c r="Q108" s="114">
        <v>0</v>
      </c>
      <c r="R108" s="114">
        <v>0</v>
      </c>
      <c r="S108" s="114">
        <v>0</v>
      </c>
      <c r="T108" s="114">
        <v>0</v>
      </c>
      <c r="U108" s="114">
        <v>0</v>
      </c>
      <c r="V108" s="114">
        <v>0</v>
      </c>
      <c r="W108" s="114">
        <v>0</v>
      </c>
    </row>
    <row r="109" spans="1:23" hidden="1">
      <c r="A109" s="114" t="str">
        <v>1515.TW</v>
      </c>
      <c r="B109" s="114">
        <v>3.44</v>
      </c>
      <c r="C109" s="114">
        <v>1.1339999999999999</v>
      </c>
      <c r="D109" s="114">
        <v>14.725807</v>
      </c>
      <c r="E109" s="114">
        <v>8.4849999999999995E-2</v>
      </c>
      <c r="F109" s="114">
        <v>3.5350001999999998E-2</v>
      </c>
      <c r="G109" s="114">
        <v>0.16639000000000001</v>
      </c>
      <c r="H109" s="114">
        <v>0.12607001000000001</v>
      </c>
      <c r="I109" s="114">
        <v>13.2703495</v>
      </c>
      <c r="J109" s="114">
        <v>2.1833746000000001</v>
      </c>
      <c r="K109" s="114">
        <v>36.966999999999999</v>
      </c>
      <c r="L109" s="114">
        <v>0</v>
      </c>
      <c r="M109" s="114">
        <v>0</v>
      </c>
      <c r="N109" s="114">
        <v>0</v>
      </c>
      <c r="O109" s="114">
        <v>0</v>
      </c>
      <c r="P109" s="114">
        <v>0</v>
      </c>
      <c r="Q109" s="114">
        <v>0</v>
      </c>
      <c r="R109" s="114">
        <v>0</v>
      </c>
      <c r="S109" s="114">
        <v>0</v>
      </c>
      <c r="T109" s="114">
        <v>0</v>
      </c>
      <c r="U109" s="114">
        <v>0</v>
      </c>
      <c r="V109" s="114">
        <v>0</v>
      </c>
      <c r="W109" s="114">
        <v>0</v>
      </c>
    </row>
    <row r="110" spans="1:23" hidden="1">
      <c r="A110" s="114" t="str">
        <v>1516.TW</v>
      </c>
      <c r="B110" s="114">
        <v>0.51</v>
      </c>
      <c r="C110" s="114">
        <v>0</v>
      </c>
      <c r="D110" s="114">
        <v>0</v>
      </c>
      <c r="E110" s="114">
        <v>4.4639999999999999E-2</v>
      </c>
      <c r="F110" s="114">
        <v>2.6339999999999999E-2</v>
      </c>
      <c r="G110" s="114">
        <v>4.9429998000000003E-2</v>
      </c>
      <c r="H110" s="114">
        <v>3.5060000000000001E-2</v>
      </c>
      <c r="I110" s="114">
        <v>55.392159999999997</v>
      </c>
      <c r="J110" s="114">
        <v>2.3535783000000001</v>
      </c>
      <c r="K110" s="114">
        <v>19.196000000000002</v>
      </c>
      <c r="L110" s="114">
        <v>0</v>
      </c>
      <c r="M110" s="114">
        <v>0</v>
      </c>
      <c r="N110" s="114">
        <v>0</v>
      </c>
      <c r="O110" s="114">
        <v>0</v>
      </c>
      <c r="P110" s="114">
        <v>0</v>
      </c>
      <c r="Q110" s="114">
        <v>0</v>
      </c>
      <c r="R110" s="114">
        <v>0</v>
      </c>
      <c r="S110" s="114">
        <v>0</v>
      </c>
      <c r="T110" s="114">
        <v>0</v>
      </c>
      <c r="U110" s="114">
        <v>0</v>
      </c>
      <c r="V110" s="114">
        <v>0</v>
      </c>
      <c r="W110" s="114">
        <v>0</v>
      </c>
    </row>
    <row r="111" spans="1:23">
      <c r="A111" s="114" t="str">
        <v>1517.TW</v>
      </c>
      <c r="B111" s="114">
        <v>-0.78</v>
      </c>
      <c r="C111" s="114">
        <v>0.69499999999999995</v>
      </c>
      <c r="D111" s="114">
        <v>2.5757574999999999</v>
      </c>
      <c r="E111" s="114">
        <v>-3.9669999999999997E-2</v>
      </c>
      <c r="F111" s="114">
        <v>-3.8800000000000001E-2</v>
      </c>
      <c r="G111" s="114">
        <v>2.6839999999999999E-2</v>
      </c>
      <c r="H111" s="114">
        <v>-0.26445999999999997</v>
      </c>
      <c r="I111" s="114">
        <v>0</v>
      </c>
      <c r="J111" s="114">
        <v>1.0275628999999999</v>
      </c>
      <c r="K111" s="114">
        <v>8.4749999999999996</v>
      </c>
      <c r="L111" s="114">
        <v>0</v>
      </c>
      <c r="M111" s="114">
        <v>0</v>
      </c>
      <c r="N111" s="114">
        <v>0</v>
      </c>
      <c r="O111" s="114">
        <v>0</v>
      </c>
      <c r="P111" s="114">
        <v>0</v>
      </c>
      <c r="Q111" s="114">
        <v>0</v>
      </c>
      <c r="R111" s="114">
        <v>0</v>
      </c>
      <c r="S111" s="114">
        <v>0</v>
      </c>
      <c r="T111" s="114">
        <v>0</v>
      </c>
      <c r="U111" s="114">
        <v>0</v>
      </c>
      <c r="V111" s="114">
        <v>0</v>
      </c>
      <c r="W111" s="114">
        <v>0</v>
      </c>
    </row>
    <row r="112" spans="1:23">
      <c r="A112" s="114" t="str">
        <v>1519.TW</v>
      </c>
      <c r="B112" s="114">
        <v>11.17</v>
      </c>
      <c r="C112" s="114">
        <v>0.69599999999999995</v>
      </c>
      <c r="D112" s="114">
        <v>27.064050000000002</v>
      </c>
      <c r="E112" s="114">
        <v>0.49275002000000001</v>
      </c>
      <c r="F112" s="114">
        <v>0.13237001000000001</v>
      </c>
      <c r="G112" s="114">
        <v>0.31180999999999998</v>
      </c>
      <c r="H112" s="114">
        <v>0.22</v>
      </c>
      <c r="I112" s="114">
        <v>65.443150000000003</v>
      </c>
      <c r="J112" s="114">
        <v>31.665585</v>
      </c>
      <c r="K112" s="114">
        <v>53.244</v>
      </c>
      <c r="L112" s="114">
        <v>0</v>
      </c>
      <c r="M112" s="114">
        <v>0</v>
      </c>
      <c r="N112" s="114">
        <v>0</v>
      </c>
      <c r="O112" s="114">
        <v>0</v>
      </c>
      <c r="P112" s="114">
        <v>0</v>
      </c>
      <c r="Q112" s="114">
        <v>0</v>
      </c>
      <c r="R112" s="114">
        <v>0</v>
      </c>
      <c r="S112" s="114">
        <v>0</v>
      </c>
      <c r="T112" s="114">
        <v>0</v>
      </c>
      <c r="U112" s="114">
        <v>0</v>
      </c>
      <c r="V112" s="114">
        <v>0</v>
      </c>
      <c r="W112" s="114">
        <v>0</v>
      </c>
    </row>
    <row r="113" spans="1:23">
      <c r="A113" s="114" t="str">
        <v>1521.TW</v>
      </c>
      <c r="B113" s="114">
        <v>0.73</v>
      </c>
      <c r="C113" s="114">
        <v>0.42199999999999999</v>
      </c>
      <c r="D113" s="114">
        <v>7.1234117000000001</v>
      </c>
      <c r="E113" s="114">
        <v>2.3779999999999999E-2</v>
      </c>
      <c r="F113" s="114">
        <v>3.721E-2</v>
      </c>
      <c r="G113" s="114">
        <v>0.14804</v>
      </c>
      <c r="H113" s="114">
        <v>3.4439999999999998E-2</v>
      </c>
      <c r="I113" s="114">
        <v>53.767119999999998</v>
      </c>
      <c r="J113" s="114">
        <v>1.6873738</v>
      </c>
      <c r="K113" s="114">
        <v>63.19</v>
      </c>
      <c r="L113" s="114">
        <v>0</v>
      </c>
      <c r="M113" s="114">
        <v>0</v>
      </c>
      <c r="N113" s="114">
        <v>0</v>
      </c>
      <c r="O113" s="114">
        <v>0</v>
      </c>
      <c r="P113" s="114">
        <v>0</v>
      </c>
      <c r="Q113" s="114">
        <v>0</v>
      </c>
      <c r="R113" s="114">
        <v>0</v>
      </c>
      <c r="S113" s="114">
        <v>0</v>
      </c>
      <c r="T113" s="114">
        <v>0</v>
      </c>
      <c r="U113" s="114">
        <v>0</v>
      </c>
      <c r="V113" s="114">
        <v>0</v>
      </c>
      <c r="W113" s="114">
        <v>0</v>
      </c>
    </row>
    <row r="114" spans="1:23" hidden="1">
      <c r="A114" s="114" t="str">
        <v>1522.TW</v>
      </c>
      <c r="B114" s="114">
        <v>4.67</v>
      </c>
      <c r="C114" s="114">
        <v>0.625</v>
      </c>
      <c r="D114" s="114">
        <v>12.040817000000001</v>
      </c>
      <c r="E114" s="114">
        <v>0.123780005</v>
      </c>
      <c r="F114" s="114">
        <v>4.2090002000000001E-2</v>
      </c>
      <c r="G114" s="114">
        <v>0.26811000000000001</v>
      </c>
      <c r="H114" s="114">
        <v>0.11613999999999999</v>
      </c>
      <c r="I114" s="114">
        <v>13.897216999999999</v>
      </c>
      <c r="J114" s="114">
        <v>2.2810347000000002</v>
      </c>
      <c r="K114" s="114">
        <v>61.795000000000002</v>
      </c>
      <c r="L114" s="114">
        <v>0</v>
      </c>
      <c r="M114" s="114">
        <v>0</v>
      </c>
      <c r="N114" s="114">
        <v>0</v>
      </c>
      <c r="O114" s="114">
        <v>0</v>
      </c>
      <c r="P114" s="114">
        <v>0</v>
      </c>
      <c r="Q114" s="114">
        <v>0</v>
      </c>
      <c r="R114" s="114">
        <v>0</v>
      </c>
      <c r="S114" s="114">
        <v>0</v>
      </c>
      <c r="T114" s="114">
        <v>0</v>
      </c>
      <c r="U114" s="114">
        <v>0</v>
      </c>
      <c r="V114" s="114">
        <v>0</v>
      </c>
      <c r="W114" s="114">
        <v>0</v>
      </c>
    </row>
    <row r="115" spans="1:23">
      <c r="A115" s="114" t="str">
        <v>1524.TW</v>
      </c>
      <c r="B115" s="114">
        <v>2.88</v>
      </c>
      <c r="C115" s="114">
        <v>0.46500000000000002</v>
      </c>
      <c r="D115" s="114">
        <v>32.300884000000003</v>
      </c>
      <c r="E115" s="114">
        <v>0.13458999999999999</v>
      </c>
      <c r="F115" s="114">
        <v>5.0590000000000003E-2</v>
      </c>
      <c r="G115" s="114">
        <v>0.27023000000000003</v>
      </c>
      <c r="H115" s="114">
        <v>0.20617000999999999</v>
      </c>
      <c r="I115" s="114">
        <v>12.673610999999999</v>
      </c>
      <c r="J115" s="114">
        <v>2.2363827000000001</v>
      </c>
      <c r="K115" s="114">
        <v>16.318000000000001</v>
      </c>
      <c r="L115" s="114">
        <v>0</v>
      </c>
      <c r="M115" s="114">
        <v>0</v>
      </c>
      <c r="N115" s="114">
        <v>0</v>
      </c>
      <c r="O115" s="114">
        <v>0</v>
      </c>
      <c r="P115" s="114">
        <v>0</v>
      </c>
      <c r="Q115" s="114">
        <v>0</v>
      </c>
      <c r="R115" s="114">
        <v>0</v>
      </c>
      <c r="S115" s="114">
        <v>0</v>
      </c>
      <c r="T115" s="114">
        <v>0</v>
      </c>
      <c r="U115" s="114">
        <v>0</v>
      </c>
      <c r="V115" s="114">
        <v>0</v>
      </c>
      <c r="W115" s="114">
        <v>0</v>
      </c>
    </row>
    <row r="116" spans="1:23">
      <c r="A116" s="114" t="str">
        <v>1525.TW</v>
      </c>
      <c r="B116" s="114">
        <v>3.53</v>
      </c>
      <c r="C116" s="114">
        <v>0</v>
      </c>
      <c r="D116" s="114">
        <v>13.270548</v>
      </c>
      <c r="E116" s="114">
        <v>5.3280000000000001E-2</v>
      </c>
      <c r="F116" s="114">
        <v>4.4200000000000003E-3</v>
      </c>
      <c r="G116" s="114">
        <v>0.10520001</v>
      </c>
      <c r="H116" s="114">
        <v>8.3400000000000002E-3</v>
      </c>
      <c r="I116" s="114">
        <v>21.954674000000001</v>
      </c>
      <c r="J116" s="114">
        <v>1.160336</v>
      </c>
      <c r="K116" s="114">
        <v>19.771000000000001</v>
      </c>
      <c r="L116" s="114">
        <v>0</v>
      </c>
      <c r="M116" s="114">
        <v>0</v>
      </c>
      <c r="N116" s="114">
        <v>0</v>
      </c>
      <c r="O116" s="114">
        <v>0</v>
      </c>
      <c r="P116" s="114">
        <v>0</v>
      </c>
      <c r="Q116" s="114">
        <v>0</v>
      </c>
      <c r="R116" s="114">
        <v>0</v>
      </c>
      <c r="S116" s="114">
        <v>0</v>
      </c>
      <c r="T116" s="114">
        <v>0</v>
      </c>
      <c r="U116" s="114">
        <v>0</v>
      </c>
      <c r="V116" s="114">
        <v>0</v>
      </c>
      <c r="W116" s="114">
        <v>0</v>
      </c>
    </row>
    <row r="117" spans="1:23">
      <c r="A117" s="114" t="str">
        <v>1526.TW</v>
      </c>
      <c r="B117" s="114">
        <v>-0.06</v>
      </c>
      <c r="C117" s="114">
        <v>0</v>
      </c>
      <c r="D117" s="114">
        <v>0</v>
      </c>
      <c r="E117" s="114">
        <v>-2.2699999999999999E-3</v>
      </c>
      <c r="F117" s="114">
        <v>-6.7999999999999996E-3</v>
      </c>
      <c r="G117" s="114">
        <v>0.27065</v>
      </c>
      <c r="H117" s="114">
        <v>-5.2089999999999997E-2</v>
      </c>
      <c r="I117" s="114">
        <v>0</v>
      </c>
      <c r="J117" s="114">
        <v>1.3832301</v>
      </c>
      <c r="K117" s="114">
        <v>13.792</v>
      </c>
      <c r="L117" s="114">
        <v>0</v>
      </c>
      <c r="M117" s="114">
        <v>0</v>
      </c>
      <c r="N117" s="114">
        <v>0</v>
      </c>
      <c r="O117" s="114">
        <v>0</v>
      </c>
      <c r="P117" s="114">
        <v>0</v>
      </c>
      <c r="Q117" s="114">
        <v>0</v>
      </c>
      <c r="R117" s="114">
        <v>0</v>
      </c>
      <c r="S117" s="114">
        <v>0</v>
      </c>
      <c r="T117" s="114">
        <v>0</v>
      </c>
      <c r="U117" s="114">
        <v>0</v>
      </c>
      <c r="V117" s="114">
        <v>0</v>
      </c>
      <c r="W117" s="114">
        <v>0</v>
      </c>
    </row>
    <row r="118" spans="1:23" hidden="1">
      <c r="A118" s="114" t="str">
        <v>1527.TW</v>
      </c>
      <c r="B118" s="114">
        <v>3.14</v>
      </c>
      <c r="C118" s="114">
        <v>0</v>
      </c>
      <c r="D118" s="114">
        <v>10.740740000000001</v>
      </c>
      <c r="E118" s="114">
        <v>9.0450004000000001E-2</v>
      </c>
      <c r="F118" s="114">
        <v>4.1929998000000003E-2</v>
      </c>
      <c r="G118" s="114">
        <v>0.25419000000000003</v>
      </c>
      <c r="H118" s="114">
        <v>0.14235</v>
      </c>
      <c r="I118" s="114">
        <v>13.853502000000001</v>
      </c>
      <c r="J118" s="114">
        <v>1.2407657000000001</v>
      </c>
      <c r="K118" s="114">
        <v>20.039000000000001</v>
      </c>
      <c r="L118" s="114">
        <v>0</v>
      </c>
      <c r="M118" s="114">
        <v>0</v>
      </c>
      <c r="N118" s="114">
        <v>0</v>
      </c>
      <c r="O118" s="114">
        <v>0</v>
      </c>
      <c r="P118" s="114">
        <v>0</v>
      </c>
      <c r="Q118" s="114">
        <v>0</v>
      </c>
      <c r="R118" s="114">
        <v>0</v>
      </c>
      <c r="S118" s="114">
        <v>0</v>
      </c>
      <c r="T118" s="114">
        <v>0</v>
      </c>
      <c r="U118" s="114">
        <v>0</v>
      </c>
      <c r="V118" s="114">
        <v>0</v>
      </c>
      <c r="W118" s="114">
        <v>0</v>
      </c>
    </row>
    <row r="119" spans="1:23" hidden="1">
      <c r="A119" s="114" t="str">
        <v>1528.TW</v>
      </c>
      <c r="B119" s="114">
        <v>-0.42</v>
      </c>
      <c r="C119" s="114">
        <v>0.95199999999999996</v>
      </c>
      <c r="D119" s="114">
        <v>0</v>
      </c>
      <c r="E119" s="114">
        <v>-1.191E-2</v>
      </c>
      <c r="F119" s="114">
        <v>-1.2099999999999999E-3</v>
      </c>
      <c r="G119" s="114">
        <v>0.25003999999999998</v>
      </c>
      <c r="H119" s="114">
        <v>-1.8480000999999999E-2</v>
      </c>
      <c r="I119" s="114">
        <v>0</v>
      </c>
      <c r="J119" s="114">
        <v>1.0452406000000001</v>
      </c>
      <c r="K119" s="114">
        <v>20.295000000000002</v>
      </c>
      <c r="L119" s="114">
        <v>0</v>
      </c>
      <c r="M119" s="114">
        <v>0</v>
      </c>
      <c r="N119" s="114">
        <v>0</v>
      </c>
      <c r="O119" s="114">
        <v>0</v>
      </c>
      <c r="P119" s="114">
        <v>0</v>
      </c>
      <c r="Q119" s="114">
        <v>0</v>
      </c>
      <c r="R119" s="114">
        <v>0</v>
      </c>
      <c r="S119" s="114">
        <v>0</v>
      </c>
      <c r="T119" s="114">
        <v>0</v>
      </c>
      <c r="U119" s="114">
        <v>0</v>
      </c>
      <c r="V119" s="114">
        <v>0</v>
      </c>
      <c r="W119" s="114">
        <v>0</v>
      </c>
    </row>
    <row r="120" spans="1:23" hidden="1">
      <c r="A120" s="114" t="str">
        <v>1529.TW</v>
      </c>
      <c r="B120" s="114">
        <v>0.48</v>
      </c>
      <c r="C120" s="114">
        <v>0.71599999999999997</v>
      </c>
      <c r="D120" s="114">
        <v>0</v>
      </c>
      <c r="E120" s="114">
        <v>8.1699999999999995E-2</v>
      </c>
      <c r="F120" s="114">
        <v>1.925E-2</v>
      </c>
      <c r="G120" s="114">
        <v>0.21010999999999999</v>
      </c>
      <c r="H120" s="114">
        <v>0.10704</v>
      </c>
      <c r="I120" s="114">
        <v>68.541669999999996</v>
      </c>
      <c r="J120" s="114">
        <v>2.8102846000000001</v>
      </c>
      <c r="K120" s="114">
        <v>4.9969999999999999</v>
      </c>
      <c r="L120" s="114">
        <v>0</v>
      </c>
      <c r="M120" s="114">
        <v>0</v>
      </c>
      <c r="N120" s="114">
        <v>0</v>
      </c>
      <c r="O120" s="114">
        <v>0</v>
      </c>
      <c r="P120" s="114">
        <v>0</v>
      </c>
      <c r="Q120" s="114">
        <v>0</v>
      </c>
      <c r="R120" s="114">
        <v>0</v>
      </c>
      <c r="S120" s="114">
        <v>0</v>
      </c>
      <c r="T120" s="114">
        <v>0</v>
      </c>
      <c r="U120" s="114">
        <v>0</v>
      </c>
      <c r="V120" s="114">
        <v>0</v>
      </c>
      <c r="W120" s="114">
        <v>0</v>
      </c>
    </row>
    <row r="121" spans="1:23" hidden="1">
      <c r="A121" s="114" t="str">
        <v>1530.TW</v>
      </c>
      <c r="B121" s="114">
        <v>2.2000000000000002</v>
      </c>
      <c r="C121" s="114">
        <v>0.51800000000000002</v>
      </c>
      <c r="D121" s="114">
        <v>19.553571999999999</v>
      </c>
      <c r="E121" s="114">
        <v>5.6339998000000002E-2</v>
      </c>
      <c r="F121" s="114">
        <v>3.2300000999999998E-3</v>
      </c>
      <c r="G121" s="114">
        <v>0.15204999999999999</v>
      </c>
      <c r="H121" s="114">
        <v>-3.9550000000000002E-2</v>
      </c>
      <c r="I121" s="114">
        <v>14.931817000000001</v>
      </c>
      <c r="J121" s="114">
        <v>0.96334310000000001</v>
      </c>
      <c r="K121" s="114">
        <v>24.452000000000002</v>
      </c>
      <c r="L121" s="114">
        <v>0</v>
      </c>
      <c r="M121" s="114">
        <v>0</v>
      </c>
      <c r="N121" s="114">
        <v>0</v>
      </c>
      <c r="O121" s="114">
        <v>0</v>
      </c>
      <c r="P121" s="114">
        <v>0</v>
      </c>
      <c r="Q121" s="114">
        <v>0</v>
      </c>
      <c r="R121" s="114">
        <v>0</v>
      </c>
      <c r="S121" s="114">
        <v>0</v>
      </c>
      <c r="T121" s="114">
        <v>0</v>
      </c>
      <c r="U121" s="114">
        <v>0</v>
      </c>
      <c r="V121" s="114">
        <v>0</v>
      </c>
      <c r="W121" s="114">
        <v>0</v>
      </c>
    </row>
    <row r="122" spans="1:23">
      <c r="A122" s="114" t="str">
        <v>1531.TW</v>
      </c>
      <c r="B122" s="114">
        <v>-0.06</v>
      </c>
      <c r="C122" s="114">
        <v>0</v>
      </c>
      <c r="D122" s="114">
        <v>16.329788000000001</v>
      </c>
      <c r="E122" s="114">
        <v>-2.8900000999999998E-3</v>
      </c>
      <c r="F122" s="114">
        <v>-1.5980000000000001E-2</v>
      </c>
      <c r="G122" s="114">
        <v>0.14454001</v>
      </c>
      <c r="H122" s="114">
        <v>-7.2270005999999998E-2</v>
      </c>
      <c r="I122" s="114">
        <v>0</v>
      </c>
      <c r="J122" s="114">
        <v>0.76512813999999996</v>
      </c>
      <c r="K122" s="114">
        <v>7.9950000000000001</v>
      </c>
      <c r="L122" s="114">
        <v>0</v>
      </c>
      <c r="M122" s="114">
        <v>0</v>
      </c>
      <c r="N122" s="114">
        <v>0</v>
      </c>
      <c r="O122" s="114">
        <v>0</v>
      </c>
      <c r="P122" s="114">
        <v>0</v>
      </c>
      <c r="Q122" s="114">
        <v>0</v>
      </c>
      <c r="R122" s="114">
        <v>0</v>
      </c>
      <c r="S122" s="114">
        <v>0</v>
      </c>
      <c r="T122" s="114">
        <v>0</v>
      </c>
      <c r="U122" s="114">
        <v>0</v>
      </c>
      <c r="V122" s="114">
        <v>0</v>
      </c>
      <c r="W122" s="114">
        <v>0</v>
      </c>
    </row>
    <row r="123" spans="1:23" hidden="1">
      <c r="A123" s="114" t="str">
        <v>1532.TW</v>
      </c>
      <c r="B123" s="114">
        <v>3.47</v>
      </c>
      <c r="C123" s="114">
        <v>0.58499999999999996</v>
      </c>
      <c r="D123" s="114">
        <v>0</v>
      </c>
      <c r="E123" s="114">
        <v>7.732E-2</v>
      </c>
      <c r="F123" s="114">
        <v>1.9960001000000002E-2</v>
      </c>
      <c r="G123" s="114">
        <v>0.23371</v>
      </c>
      <c r="H123" s="114">
        <v>0.10559</v>
      </c>
      <c r="I123" s="114">
        <v>14.3804035</v>
      </c>
      <c r="J123" s="114">
        <v>1.4230309000000001</v>
      </c>
      <c r="K123" s="114">
        <v>46.777000000000001</v>
      </c>
      <c r="L123" s="114">
        <v>0</v>
      </c>
      <c r="M123" s="114">
        <v>0</v>
      </c>
      <c r="N123" s="114">
        <v>0</v>
      </c>
      <c r="O123" s="114">
        <v>0</v>
      </c>
      <c r="P123" s="114">
        <v>0</v>
      </c>
      <c r="Q123" s="114">
        <v>0</v>
      </c>
      <c r="R123" s="114">
        <v>0</v>
      </c>
      <c r="S123" s="114">
        <v>0</v>
      </c>
      <c r="T123" s="114">
        <v>0</v>
      </c>
      <c r="U123" s="114">
        <v>0</v>
      </c>
      <c r="V123" s="114">
        <v>0</v>
      </c>
      <c r="W123" s="114">
        <v>0</v>
      </c>
    </row>
    <row r="124" spans="1:23" hidden="1">
      <c r="A124" s="114" t="str">
        <v>1533.TW</v>
      </c>
      <c r="B124" s="114">
        <v>-1.55</v>
      </c>
      <c r="C124" s="114">
        <v>0</v>
      </c>
      <c r="D124" s="114">
        <v>0</v>
      </c>
      <c r="E124" s="114">
        <v>-9.5880000000000007E-2</v>
      </c>
      <c r="F124" s="114">
        <v>-2.1289999E-2</v>
      </c>
      <c r="G124" s="114">
        <v>0.18969999000000001</v>
      </c>
      <c r="H124" s="114">
        <v>-0.17021</v>
      </c>
      <c r="I124" s="114">
        <v>0</v>
      </c>
      <c r="J124" s="114">
        <v>2.1457722000000001</v>
      </c>
      <c r="K124" s="114">
        <v>38.689</v>
      </c>
      <c r="L124" s="114">
        <v>0</v>
      </c>
      <c r="M124" s="114">
        <v>0</v>
      </c>
      <c r="N124" s="114">
        <v>0</v>
      </c>
      <c r="O124" s="114">
        <v>0</v>
      </c>
      <c r="P124" s="114">
        <v>0</v>
      </c>
      <c r="Q124" s="114">
        <v>0</v>
      </c>
      <c r="R124" s="114">
        <v>0</v>
      </c>
      <c r="S124" s="114">
        <v>0</v>
      </c>
      <c r="T124" s="114">
        <v>0</v>
      </c>
      <c r="U124" s="114">
        <v>0</v>
      </c>
      <c r="V124" s="114">
        <v>0</v>
      </c>
      <c r="W124" s="114">
        <v>0</v>
      </c>
    </row>
    <row r="125" spans="1:23">
      <c r="A125" s="114" t="str">
        <v>1535.TW</v>
      </c>
      <c r="B125" s="114">
        <v>4.51</v>
      </c>
      <c r="C125" s="114">
        <v>0</v>
      </c>
      <c r="D125" s="114">
        <v>0</v>
      </c>
      <c r="E125" s="114">
        <v>0.15121001000000001</v>
      </c>
      <c r="F125" s="114">
        <v>4.7050000000000002E-2</v>
      </c>
      <c r="G125" s="114">
        <v>0.1003</v>
      </c>
      <c r="H125" s="114">
        <v>4.2029999999999998E-2</v>
      </c>
      <c r="I125" s="114">
        <v>15.986694999999999</v>
      </c>
      <c r="J125" s="114">
        <v>2.3626174999999998</v>
      </c>
      <c r="K125" s="114">
        <v>83.811999999999998</v>
      </c>
      <c r="L125" s="114">
        <v>0</v>
      </c>
      <c r="M125" s="114">
        <v>0</v>
      </c>
      <c r="N125" s="114">
        <v>0</v>
      </c>
      <c r="O125" s="114">
        <v>0</v>
      </c>
      <c r="P125" s="114">
        <v>0</v>
      </c>
      <c r="Q125" s="114">
        <v>0</v>
      </c>
      <c r="R125" s="114">
        <v>0</v>
      </c>
      <c r="S125" s="114">
        <v>0</v>
      </c>
      <c r="T125" s="114">
        <v>0</v>
      </c>
      <c r="U125" s="114">
        <v>0</v>
      </c>
      <c r="V125" s="114">
        <v>0</v>
      </c>
      <c r="W125" s="114">
        <v>0</v>
      </c>
    </row>
    <row r="126" spans="1:23" hidden="1">
      <c r="A126" s="114" t="str">
        <v>1536.TW</v>
      </c>
      <c r="B126" s="114">
        <v>1.19</v>
      </c>
      <c r="C126" s="114">
        <v>0.84599999999999997</v>
      </c>
      <c r="D126" s="114">
        <v>24.909908000000001</v>
      </c>
      <c r="E126" s="114">
        <v>3.644E-2</v>
      </c>
      <c r="F126" s="114">
        <v>1.1480000000000001E-2</v>
      </c>
      <c r="G126" s="114">
        <v>0.17291000000000001</v>
      </c>
      <c r="H126" s="114">
        <v>1.3049999E-2</v>
      </c>
      <c r="I126" s="114">
        <v>46.470585</v>
      </c>
      <c r="J126" s="114">
        <v>1.7719247</v>
      </c>
      <c r="K126" s="114">
        <v>23.609000000000002</v>
      </c>
      <c r="L126" s="114">
        <v>0</v>
      </c>
      <c r="M126" s="114">
        <v>0</v>
      </c>
      <c r="N126" s="114">
        <v>0</v>
      </c>
      <c r="O126" s="114">
        <v>0</v>
      </c>
      <c r="P126" s="114">
        <v>0</v>
      </c>
      <c r="Q126" s="114">
        <v>0</v>
      </c>
      <c r="R126" s="114">
        <v>0</v>
      </c>
      <c r="S126" s="114">
        <v>0</v>
      </c>
      <c r="T126" s="114">
        <v>0</v>
      </c>
      <c r="U126" s="114">
        <v>0</v>
      </c>
      <c r="V126" s="114">
        <v>0</v>
      </c>
      <c r="W126" s="114">
        <v>0</v>
      </c>
    </row>
    <row r="127" spans="1:23">
      <c r="A127" s="114" t="str">
        <v>1537.TW</v>
      </c>
      <c r="B127" s="114">
        <v>8.4499999999999993</v>
      </c>
      <c r="C127" s="114">
        <v>0</v>
      </c>
      <c r="D127" s="114">
        <v>10.643015999999999</v>
      </c>
      <c r="E127" s="114">
        <v>0.15595999999999999</v>
      </c>
      <c r="F127" s="114">
        <v>8.6580000000000004E-2</v>
      </c>
      <c r="G127" s="114">
        <v>0.19713</v>
      </c>
      <c r="H127" s="114">
        <v>0.12753001</v>
      </c>
      <c r="I127" s="114">
        <v>17.041419999999999</v>
      </c>
      <c r="J127" s="114">
        <v>2.6446767000000002</v>
      </c>
      <c r="K127" s="114">
        <v>82.162999999999997</v>
      </c>
      <c r="L127" s="114">
        <v>0</v>
      </c>
      <c r="M127" s="114">
        <v>0</v>
      </c>
      <c r="N127" s="114">
        <v>0</v>
      </c>
      <c r="O127" s="114">
        <v>0</v>
      </c>
      <c r="P127" s="114">
        <v>0</v>
      </c>
      <c r="Q127" s="114">
        <v>0</v>
      </c>
      <c r="R127" s="114">
        <v>0</v>
      </c>
      <c r="S127" s="114">
        <v>0</v>
      </c>
      <c r="T127" s="114">
        <v>0</v>
      </c>
      <c r="U127" s="114">
        <v>0</v>
      </c>
      <c r="V127" s="114">
        <v>0</v>
      </c>
      <c r="W127" s="114">
        <v>0</v>
      </c>
    </row>
    <row r="128" spans="1:23" hidden="1">
      <c r="A128" s="114" t="str">
        <v>1538.TW</v>
      </c>
      <c r="B128" s="114">
        <v>-0.49</v>
      </c>
      <c r="C128" s="114">
        <v>0.59</v>
      </c>
      <c r="D128" s="114">
        <v>0</v>
      </c>
      <c r="E128" s="114">
        <v>-0.20254</v>
      </c>
      <c r="F128" s="114">
        <v>-0.109840006</v>
      </c>
      <c r="G128" s="114">
        <v>8.8660000000000003E-2</v>
      </c>
      <c r="H128" s="114">
        <v>-0.58916999999999997</v>
      </c>
      <c r="I128" s="114">
        <v>0</v>
      </c>
      <c r="J128" s="114">
        <v>3.673924</v>
      </c>
      <c r="K128" s="114">
        <v>4.4340000000000002</v>
      </c>
      <c r="L128" s="114">
        <v>0</v>
      </c>
      <c r="M128" s="114">
        <v>0</v>
      </c>
      <c r="N128" s="114">
        <v>0</v>
      </c>
      <c r="O128" s="114">
        <v>0</v>
      </c>
      <c r="P128" s="114">
        <v>0</v>
      </c>
      <c r="Q128" s="114">
        <v>0</v>
      </c>
      <c r="R128" s="114">
        <v>0</v>
      </c>
      <c r="S128" s="114">
        <v>0</v>
      </c>
      <c r="T128" s="114">
        <v>0</v>
      </c>
      <c r="U128" s="114">
        <v>0</v>
      </c>
      <c r="V128" s="114">
        <v>0</v>
      </c>
      <c r="W128" s="114">
        <v>0</v>
      </c>
    </row>
    <row r="129" spans="1:23">
      <c r="A129" s="114" t="str">
        <v>1539.TW</v>
      </c>
      <c r="B129" s="114">
        <v>1.65</v>
      </c>
      <c r="C129" s="114">
        <v>0.86</v>
      </c>
      <c r="D129" s="114">
        <v>10.347826</v>
      </c>
      <c r="E129" s="114">
        <v>3.8599998000000003E-2</v>
      </c>
      <c r="F129" s="114">
        <v>1.9349999999999999E-2</v>
      </c>
      <c r="G129" s="114">
        <v>0.11265000999999999</v>
      </c>
      <c r="H129" s="114">
        <v>7.4969999999999995E-2</v>
      </c>
      <c r="I129" s="114">
        <v>14.424242</v>
      </c>
      <c r="J129" s="114">
        <v>0.98330850000000003</v>
      </c>
      <c r="K129" s="114">
        <v>23.459</v>
      </c>
      <c r="L129" s="114">
        <v>0</v>
      </c>
      <c r="M129" s="114">
        <v>0</v>
      </c>
      <c r="N129" s="114">
        <v>0</v>
      </c>
      <c r="O129" s="114">
        <v>0</v>
      </c>
      <c r="P129" s="114">
        <v>0</v>
      </c>
      <c r="Q129" s="114">
        <v>0</v>
      </c>
      <c r="R129" s="114">
        <v>0</v>
      </c>
      <c r="S129" s="114">
        <v>0</v>
      </c>
      <c r="T129" s="114">
        <v>0</v>
      </c>
      <c r="U129" s="114">
        <v>0</v>
      </c>
      <c r="V129" s="114">
        <v>0</v>
      </c>
      <c r="W129" s="114">
        <v>0</v>
      </c>
    </row>
    <row r="130" spans="1:23">
      <c r="A130" s="114" t="str">
        <v>1540.TW</v>
      </c>
      <c r="B130" s="114">
        <v>1.82</v>
      </c>
      <c r="C130" s="114">
        <v>0.20200000000000001</v>
      </c>
      <c r="D130" s="114">
        <v>14.718310000000001</v>
      </c>
      <c r="E130" s="114">
        <v>7.9140000000000002E-2</v>
      </c>
      <c r="F130" s="114">
        <v>4.4150000000000002E-2</v>
      </c>
      <c r="G130" s="114">
        <v>0.32057000000000002</v>
      </c>
      <c r="H130" s="114">
        <v>0.29849999999999999</v>
      </c>
      <c r="I130" s="114">
        <v>11.483516</v>
      </c>
      <c r="J130" s="114">
        <v>1.2467191</v>
      </c>
      <c r="K130" s="114">
        <v>6.7350000000000003</v>
      </c>
      <c r="L130" s="114">
        <v>0</v>
      </c>
      <c r="M130" s="114">
        <v>0</v>
      </c>
      <c r="N130" s="114">
        <v>0</v>
      </c>
      <c r="O130" s="114">
        <v>0</v>
      </c>
      <c r="P130" s="114">
        <v>0</v>
      </c>
      <c r="Q130" s="114">
        <v>0</v>
      </c>
      <c r="R130" s="114">
        <v>0</v>
      </c>
      <c r="S130" s="114">
        <v>0</v>
      </c>
      <c r="T130" s="114">
        <v>0</v>
      </c>
      <c r="U130" s="114">
        <v>0</v>
      </c>
      <c r="V130" s="114">
        <v>0</v>
      </c>
      <c r="W130" s="114">
        <v>0</v>
      </c>
    </row>
    <row r="131" spans="1:23" hidden="1">
      <c r="A131" s="114" t="str">
        <v>1541.TW</v>
      </c>
      <c r="B131" s="114">
        <v>1.82</v>
      </c>
      <c r="C131" s="114">
        <v>0.80600000000000005</v>
      </c>
      <c r="D131" s="114">
        <v>6.5567010000000003</v>
      </c>
      <c r="E131" s="114">
        <v>6.0830000000000002E-2</v>
      </c>
      <c r="F131" s="114">
        <v>4.6969999999999998E-2</v>
      </c>
      <c r="G131" s="114">
        <v>0.19622000000000001</v>
      </c>
      <c r="H131" s="114">
        <v>0.10922</v>
      </c>
      <c r="I131" s="114">
        <v>17.472526999999999</v>
      </c>
      <c r="J131" s="114">
        <v>1.311124</v>
      </c>
      <c r="K131" s="114">
        <v>42.868000000000002</v>
      </c>
      <c r="L131" s="114">
        <v>0</v>
      </c>
      <c r="M131" s="114">
        <v>0</v>
      </c>
      <c r="N131" s="114">
        <v>0</v>
      </c>
      <c r="O131" s="114">
        <v>0</v>
      </c>
      <c r="P131" s="114">
        <v>0</v>
      </c>
      <c r="Q131" s="114">
        <v>0</v>
      </c>
      <c r="R131" s="114">
        <v>0</v>
      </c>
      <c r="S131" s="114">
        <v>0</v>
      </c>
      <c r="T131" s="114">
        <v>0</v>
      </c>
      <c r="U131" s="114">
        <v>0</v>
      </c>
      <c r="V131" s="114">
        <v>0</v>
      </c>
      <c r="W131" s="114">
        <v>0</v>
      </c>
    </row>
    <row r="132" spans="1:23" hidden="1">
      <c r="A132" s="114" t="str">
        <v>1558.TW</v>
      </c>
      <c r="B132" s="114">
        <v>5.0599999999999996</v>
      </c>
      <c r="C132" s="114">
        <v>0</v>
      </c>
      <c r="D132" s="114">
        <v>7.2297779999999996</v>
      </c>
      <c r="E132" s="114">
        <v>8.7679999999999994E-2</v>
      </c>
      <c r="F132" s="114">
        <v>3.2279997999999997E-2</v>
      </c>
      <c r="G132" s="114">
        <v>0.26832</v>
      </c>
      <c r="H132" s="114">
        <v>9.2209995000000003E-2</v>
      </c>
      <c r="I132" s="114">
        <v>19.960474000000001</v>
      </c>
      <c r="J132" s="114">
        <v>1.2229972</v>
      </c>
      <c r="K132" s="114">
        <v>114.994</v>
      </c>
      <c r="L132" s="114">
        <v>0</v>
      </c>
      <c r="M132" s="114">
        <v>0</v>
      </c>
      <c r="N132" s="114">
        <v>0</v>
      </c>
      <c r="O132" s="114">
        <v>0</v>
      </c>
      <c r="P132" s="114">
        <v>0</v>
      </c>
      <c r="Q132" s="114">
        <v>0</v>
      </c>
      <c r="R132" s="114">
        <v>0</v>
      </c>
      <c r="S132" s="114">
        <v>0</v>
      </c>
      <c r="T132" s="114">
        <v>0</v>
      </c>
      <c r="U132" s="114">
        <v>0</v>
      </c>
      <c r="V132" s="114">
        <v>0</v>
      </c>
      <c r="W132" s="114">
        <v>0</v>
      </c>
    </row>
    <row r="133" spans="1:23" hidden="1">
      <c r="A133" s="114" t="str">
        <v>1560.TW</v>
      </c>
      <c r="B133" s="114">
        <v>6.36</v>
      </c>
      <c r="C133" s="114">
        <v>0.90700000000000003</v>
      </c>
      <c r="D133" s="114">
        <v>24.488890000000001</v>
      </c>
      <c r="E133" s="114">
        <v>0.15323000000000001</v>
      </c>
      <c r="F133" s="114">
        <v>6.3530000000000003E-2</v>
      </c>
      <c r="G133" s="114">
        <v>0.31503999999999999</v>
      </c>
      <c r="H133" s="114">
        <v>0.16384001000000001</v>
      </c>
      <c r="I133" s="114">
        <v>43.317608</v>
      </c>
      <c r="J133" s="114">
        <v>6.8291110000000002</v>
      </c>
      <c r="K133" s="114">
        <v>44.362000000000002</v>
      </c>
      <c r="L133" s="114">
        <v>0</v>
      </c>
      <c r="M133" s="114">
        <v>0</v>
      </c>
      <c r="N133" s="114">
        <v>0</v>
      </c>
      <c r="O133" s="114">
        <v>0</v>
      </c>
      <c r="P133" s="114">
        <v>0</v>
      </c>
      <c r="Q133" s="114">
        <v>0</v>
      </c>
      <c r="R133" s="114">
        <v>0</v>
      </c>
      <c r="S133" s="114">
        <v>0</v>
      </c>
      <c r="T133" s="114">
        <v>0</v>
      </c>
      <c r="U133" s="114">
        <v>0</v>
      </c>
      <c r="V133" s="114">
        <v>0</v>
      </c>
      <c r="W133" s="114">
        <v>0</v>
      </c>
    </row>
    <row r="134" spans="1:23" hidden="1">
      <c r="A134" s="114" t="str">
        <v>1563.TW</v>
      </c>
      <c r="B134" s="114">
        <v>0</v>
      </c>
      <c r="C134" s="114">
        <v>0</v>
      </c>
      <c r="D134" s="114">
        <v>0</v>
      </c>
      <c r="E134" s="114">
        <v>0</v>
      </c>
      <c r="F134" s="114">
        <v>0</v>
      </c>
      <c r="G134" s="114">
        <v>0</v>
      </c>
      <c r="H134" s="114">
        <v>0</v>
      </c>
      <c r="I134" s="114">
        <v>0</v>
      </c>
      <c r="J134" s="114">
        <v>0</v>
      </c>
      <c r="K134" s="114">
        <v>0</v>
      </c>
      <c r="L134" s="114">
        <v>0</v>
      </c>
      <c r="M134" s="114">
        <v>0</v>
      </c>
      <c r="N134" s="114">
        <v>0</v>
      </c>
      <c r="O134" s="114">
        <v>0</v>
      </c>
      <c r="P134" s="114">
        <v>0</v>
      </c>
      <c r="Q134" s="114">
        <v>0</v>
      </c>
      <c r="R134" s="114">
        <v>0</v>
      </c>
      <c r="S134" s="114">
        <v>0</v>
      </c>
      <c r="T134" s="114">
        <v>0</v>
      </c>
      <c r="U134" s="114">
        <v>0</v>
      </c>
      <c r="V134" s="114">
        <v>0</v>
      </c>
      <c r="W134" s="114">
        <v>0</v>
      </c>
    </row>
    <row r="135" spans="1:23">
      <c r="A135" s="114" t="str">
        <v>1568.TW</v>
      </c>
      <c r="B135" s="114">
        <v>2.3199999999999998</v>
      </c>
      <c r="C135" s="114">
        <v>0</v>
      </c>
      <c r="D135" s="114">
        <v>10.434027</v>
      </c>
      <c r="E135" s="114">
        <v>0.14326</v>
      </c>
      <c r="F135" s="114">
        <v>5.7270000000000001E-2</v>
      </c>
      <c r="G135" s="114">
        <v>0.33646999999999999</v>
      </c>
      <c r="H135" s="114">
        <v>0.17695999000000001</v>
      </c>
      <c r="I135" s="114">
        <v>12.952586</v>
      </c>
      <c r="J135" s="114">
        <v>1.7430394</v>
      </c>
      <c r="K135" s="114">
        <v>12.138</v>
      </c>
      <c r="L135" s="114">
        <v>0</v>
      </c>
      <c r="M135" s="114">
        <v>0</v>
      </c>
      <c r="N135" s="114">
        <v>0</v>
      </c>
      <c r="O135" s="114">
        <v>0</v>
      </c>
      <c r="P135" s="114">
        <v>0</v>
      </c>
      <c r="Q135" s="114">
        <v>0</v>
      </c>
      <c r="R135" s="114">
        <v>0</v>
      </c>
      <c r="S135" s="114">
        <v>0</v>
      </c>
      <c r="T135" s="114">
        <v>0</v>
      </c>
      <c r="U135" s="114">
        <v>0</v>
      </c>
      <c r="V135" s="114">
        <v>0</v>
      </c>
      <c r="W135" s="114">
        <v>0</v>
      </c>
    </row>
    <row r="136" spans="1:23" hidden="1">
      <c r="A136" s="114" t="str">
        <v>1582.TW</v>
      </c>
      <c r="B136" s="114">
        <v>6.45</v>
      </c>
      <c r="C136" s="114">
        <v>0</v>
      </c>
      <c r="D136" s="114">
        <v>18.221831999999999</v>
      </c>
      <c r="E136" s="114">
        <v>0.12685001000000001</v>
      </c>
      <c r="F136" s="114">
        <v>5.5069998000000002E-2</v>
      </c>
      <c r="G136" s="114">
        <v>0.24813999</v>
      </c>
      <c r="H136" s="114">
        <v>0.13821</v>
      </c>
      <c r="I136" s="114">
        <v>16.046513000000001</v>
      </c>
      <c r="J136" s="114">
        <v>1.9931443</v>
      </c>
      <c r="K136" s="114">
        <v>70.143000000000001</v>
      </c>
      <c r="L136" s="114">
        <v>0</v>
      </c>
      <c r="M136" s="114">
        <v>0</v>
      </c>
      <c r="N136" s="114">
        <v>0</v>
      </c>
      <c r="O136" s="114">
        <v>0</v>
      </c>
      <c r="P136" s="114">
        <v>0</v>
      </c>
      <c r="Q136" s="114">
        <v>0</v>
      </c>
      <c r="R136" s="114">
        <v>0</v>
      </c>
      <c r="S136" s="114">
        <v>0</v>
      </c>
      <c r="T136" s="114">
        <v>0</v>
      </c>
      <c r="U136" s="114">
        <v>0</v>
      </c>
      <c r="V136" s="114">
        <v>0</v>
      </c>
      <c r="W136" s="114">
        <v>0</v>
      </c>
    </row>
    <row r="137" spans="1:23" hidden="1">
      <c r="A137" s="114" t="str">
        <v>1583.TW</v>
      </c>
      <c r="B137" s="114">
        <v>5.56</v>
      </c>
      <c r="C137" s="114">
        <v>0</v>
      </c>
      <c r="D137" s="114">
        <v>18.727271999999999</v>
      </c>
      <c r="E137" s="114">
        <v>0.10123</v>
      </c>
      <c r="F137" s="114">
        <v>1.8939999999999999E-2</v>
      </c>
      <c r="G137" s="114">
        <v>0.24145000999999999</v>
      </c>
      <c r="H137" s="114">
        <v>3.6849998000000002E-2</v>
      </c>
      <c r="I137" s="114">
        <v>12.967625999999999</v>
      </c>
      <c r="J137" s="114">
        <v>1.4398689</v>
      </c>
      <c r="K137" s="114">
        <v>46.167000000000002</v>
      </c>
      <c r="L137" s="114">
        <v>0</v>
      </c>
      <c r="M137" s="114">
        <v>0</v>
      </c>
      <c r="N137" s="114">
        <v>0</v>
      </c>
      <c r="O137" s="114">
        <v>0</v>
      </c>
      <c r="P137" s="114">
        <v>0</v>
      </c>
      <c r="Q137" s="114">
        <v>0</v>
      </c>
      <c r="R137" s="114">
        <v>0</v>
      </c>
      <c r="S137" s="114">
        <v>0</v>
      </c>
      <c r="T137" s="114">
        <v>0</v>
      </c>
      <c r="U137" s="114">
        <v>0</v>
      </c>
      <c r="V137" s="114">
        <v>0</v>
      </c>
      <c r="W137" s="114">
        <v>0</v>
      </c>
    </row>
    <row r="138" spans="1:23">
      <c r="A138" s="114" t="str">
        <v>1587.TW</v>
      </c>
      <c r="B138" s="114">
        <v>0.56000000000000005</v>
      </c>
      <c r="C138" s="114">
        <v>0.995</v>
      </c>
      <c r="D138" s="114">
        <v>99.054053999999994</v>
      </c>
      <c r="E138" s="114">
        <v>3.0369999000000002E-2</v>
      </c>
      <c r="F138" s="114">
        <v>1.0570001000000001E-2</v>
      </c>
      <c r="G138" s="114">
        <v>0.20954001</v>
      </c>
      <c r="H138" s="114">
        <v>1.1900000000000001E-2</v>
      </c>
      <c r="I138" s="114">
        <v>130.89286999999999</v>
      </c>
      <c r="J138" s="114">
        <v>3.6662834000000002</v>
      </c>
      <c r="K138" s="114">
        <v>30.922999999999998</v>
      </c>
      <c r="L138" s="114">
        <v>0</v>
      </c>
      <c r="M138" s="114">
        <v>0</v>
      </c>
      <c r="N138" s="114">
        <v>0</v>
      </c>
      <c r="O138" s="114">
        <v>0</v>
      </c>
      <c r="P138" s="114">
        <v>0</v>
      </c>
      <c r="Q138" s="114">
        <v>0</v>
      </c>
      <c r="R138" s="114">
        <v>0</v>
      </c>
      <c r="S138" s="114">
        <v>0</v>
      </c>
      <c r="T138" s="114">
        <v>0</v>
      </c>
      <c r="U138" s="114">
        <v>0</v>
      </c>
      <c r="V138" s="114">
        <v>0</v>
      </c>
      <c r="W138" s="114">
        <v>0</v>
      </c>
    </row>
    <row r="139" spans="1:23" hidden="1">
      <c r="A139" s="114" t="str">
        <v>1589.TW</v>
      </c>
      <c r="B139" s="114">
        <v>-7.59</v>
      </c>
      <c r="C139" s="114">
        <v>0.77400000000000002</v>
      </c>
      <c r="D139" s="114">
        <v>10.098468</v>
      </c>
      <c r="E139" s="114">
        <v>-3.2099999999999997E-2</v>
      </c>
      <c r="F139" s="114">
        <v>-4.5999999999999999E-3</v>
      </c>
      <c r="G139" s="114">
        <v>0.13811999999999999</v>
      </c>
      <c r="H139" s="114">
        <v>-0.12851000000000001</v>
      </c>
      <c r="I139" s="114">
        <v>0</v>
      </c>
      <c r="J139" s="114">
        <v>0.63691189999999998</v>
      </c>
      <c r="K139" s="114">
        <v>75.686000000000007</v>
      </c>
      <c r="L139" s="114">
        <v>0</v>
      </c>
      <c r="M139" s="114">
        <v>0</v>
      </c>
      <c r="N139" s="114">
        <v>0</v>
      </c>
      <c r="O139" s="114">
        <v>0</v>
      </c>
      <c r="P139" s="114">
        <v>0</v>
      </c>
      <c r="Q139" s="114">
        <v>0</v>
      </c>
      <c r="R139" s="114">
        <v>0</v>
      </c>
      <c r="S139" s="114">
        <v>0</v>
      </c>
      <c r="T139" s="114">
        <v>0</v>
      </c>
      <c r="U139" s="114">
        <v>0</v>
      </c>
      <c r="V139" s="114">
        <v>0</v>
      </c>
      <c r="W139" s="114">
        <v>0</v>
      </c>
    </row>
    <row r="140" spans="1:23" hidden="1">
      <c r="A140" s="114" t="str">
        <v>1590.TW</v>
      </c>
      <c r="B140" s="114">
        <v>35.840000000000003</v>
      </c>
      <c r="C140" s="114">
        <v>1.0680000000000001</v>
      </c>
      <c r="D140" s="114">
        <v>22.784544</v>
      </c>
      <c r="E140" s="114">
        <v>0.18011999000000001</v>
      </c>
      <c r="F140" s="114">
        <v>9.9309995999999998E-2</v>
      </c>
      <c r="G140" s="114">
        <v>0.46517999999999998</v>
      </c>
      <c r="H140" s="114">
        <v>0.30325000000000002</v>
      </c>
      <c r="I140" s="114">
        <v>30.273437999999999</v>
      </c>
      <c r="J140" s="114">
        <v>5.2156186</v>
      </c>
      <c r="K140" s="114">
        <v>150.636</v>
      </c>
      <c r="L140" s="114">
        <v>0</v>
      </c>
      <c r="M140" s="114">
        <v>0</v>
      </c>
      <c r="N140" s="114">
        <v>0</v>
      </c>
      <c r="O140" s="114">
        <v>0</v>
      </c>
      <c r="P140" s="114">
        <v>0</v>
      </c>
      <c r="Q140" s="114">
        <v>0</v>
      </c>
      <c r="R140" s="114">
        <v>0</v>
      </c>
      <c r="S140" s="114">
        <v>0</v>
      </c>
      <c r="T140" s="114">
        <v>0</v>
      </c>
      <c r="U140" s="114">
        <v>0</v>
      </c>
      <c r="V140" s="114">
        <v>0</v>
      </c>
      <c r="W140" s="114">
        <v>0</v>
      </c>
    </row>
    <row r="141" spans="1:23" hidden="1">
      <c r="A141" s="114" t="str">
        <v>1597.TW</v>
      </c>
      <c r="B141" s="114">
        <v>1.1000000000000001</v>
      </c>
      <c r="C141" s="114">
        <v>0</v>
      </c>
      <c r="D141" s="114">
        <v>12.770398999999999</v>
      </c>
      <c r="E141" s="114">
        <v>4.1939996E-2</v>
      </c>
      <c r="F141" s="114">
        <v>1.469E-2</v>
      </c>
      <c r="G141" s="114">
        <v>0.42908000000000002</v>
      </c>
      <c r="H141" s="114">
        <v>8.9770004E-2</v>
      </c>
      <c r="I141" s="114">
        <v>61.181820000000002</v>
      </c>
      <c r="J141" s="114">
        <v>2.5284593000000002</v>
      </c>
      <c r="K141" s="114">
        <v>11.675000000000001</v>
      </c>
      <c r="L141" s="114">
        <v>0</v>
      </c>
      <c r="M141" s="114">
        <v>0</v>
      </c>
      <c r="N141" s="114">
        <v>0</v>
      </c>
      <c r="O141" s="114">
        <v>0</v>
      </c>
      <c r="P141" s="114">
        <v>0</v>
      </c>
      <c r="Q141" s="114">
        <v>0</v>
      </c>
      <c r="R141" s="114">
        <v>0</v>
      </c>
      <c r="S141" s="114">
        <v>0</v>
      </c>
      <c r="T141" s="114">
        <v>0</v>
      </c>
      <c r="U141" s="114">
        <v>0</v>
      </c>
      <c r="V141" s="114">
        <v>0</v>
      </c>
      <c r="W141" s="114">
        <v>0</v>
      </c>
    </row>
    <row r="142" spans="1:23" hidden="1">
      <c r="A142" s="114" t="str">
        <v>1598.TW</v>
      </c>
      <c r="B142" s="114">
        <v>0.24</v>
      </c>
      <c r="C142" s="114">
        <v>0</v>
      </c>
      <c r="D142" s="114">
        <v>3.8046120000000001</v>
      </c>
      <c r="E142" s="114">
        <v>-5.6999999999999998E-4</v>
      </c>
      <c r="F142" s="114">
        <v>-5.0499999999999998E-3</v>
      </c>
      <c r="G142" s="114">
        <v>0.34597</v>
      </c>
      <c r="H142" s="114">
        <v>-4.1929998000000003E-2</v>
      </c>
      <c r="I142" s="114">
        <v>130.625</v>
      </c>
      <c r="J142" s="114">
        <v>1.0390773</v>
      </c>
      <c r="K142" s="114">
        <v>50.465000000000003</v>
      </c>
      <c r="L142" s="114">
        <v>0</v>
      </c>
      <c r="M142" s="114">
        <v>0</v>
      </c>
      <c r="N142" s="114">
        <v>0</v>
      </c>
      <c r="O142" s="114">
        <v>0</v>
      </c>
      <c r="P142" s="114">
        <v>0</v>
      </c>
      <c r="Q142" s="114">
        <v>0</v>
      </c>
      <c r="R142" s="114">
        <v>0</v>
      </c>
      <c r="S142" s="114">
        <v>0</v>
      </c>
      <c r="T142" s="114">
        <v>0</v>
      </c>
      <c r="U142" s="114">
        <v>0</v>
      </c>
      <c r="V142" s="114">
        <v>0</v>
      </c>
      <c r="W142" s="114">
        <v>0</v>
      </c>
    </row>
    <row r="143" spans="1:23" hidden="1">
      <c r="A143" s="114" t="str">
        <v>1603.TW</v>
      </c>
      <c r="B143" s="114">
        <v>3.25</v>
      </c>
      <c r="C143" s="114">
        <v>0.378</v>
      </c>
      <c r="D143" s="114">
        <v>0</v>
      </c>
      <c r="E143" s="114">
        <v>7.6480000000000006E-2</v>
      </c>
      <c r="F143" s="114">
        <v>3.1559999999999998E-2</v>
      </c>
      <c r="G143" s="114">
        <v>0.14890999999999999</v>
      </c>
      <c r="H143" s="114">
        <v>0.13031999999999999</v>
      </c>
      <c r="I143" s="114">
        <v>13.846154</v>
      </c>
      <c r="J143" s="114">
        <v>1.1075832000000001</v>
      </c>
      <c r="K143" s="114">
        <v>25.2</v>
      </c>
      <c r="L143" s="114">
        <v>0</v>
      </c>
      <c r="M143" s="114">
        <v>0</v>
      </c>
      <c r="N143" s="114">
        <v>0</v>
      </c>
      <c r="O143" s="114">
        <v>0</v>
      </c>
      <c r="P143" s="114">
        <v>0</v>
      </c>
      <c r="Q143" s="114">
        <v>0</v>
      </c>
      <c r="R143" s="114">
        <v>0</v>
      </c>
      <c r="S143" s="114">
        <v>0</v>
      </c>
      <c r="T143" s="114">
        <v>0</v>
      </c>
      <c r="U143" s="114">
        <v>0</v>
      </c>
      <c r="V143" s="114">
        <v>0</v>
      </c>
      <c r="W143" s="114">
        <v>0</v>
      </c>
    </row>
    <row r="144" spans="1:23">
      <c r="A144" s="114" t="str">
        <v>1604.TW</v>
      </c>
      <c r="B144" s="114">
        <v>2.11</v>
      </c>
      <c r="C144" s="114">
        <v>0.53600000000000003</v>
      </c>
      <c r="D144" s="114">
        <v>0</v>
      </c>
      <c r="E144" s="114">
        <v>9.1479993999999995E-2</v>
      </c>
      <c r="F144" s="114">
        <v>2.5690000000000001E-2</v>
      </c>
      <c r="G144" s="114">
        <v>0.19459000000000001</v>
      </c>
      <c r="H144" s="114">
        <v>2.1940000000000001E-2</v>
      </c>
      <c r="I144" s="114">
        <v>13.696683</v>
      </c>
      <c r="J144" s="114">
        <v>1.2952090000000001</v>
      </c>
      <c r="K144" s="114">
        <v>24.436</v>
      </c>
      <c r="L144" s="114">
        <v>0</v>
      </c>
      <c r="M144" s="114">
        <v>0</v>
      </c>
      <c r="N144" s="114">
        <v>0</v>
      </c>
      <c r="O144" s="114">
        <v>0</v>
      </c>
      <c r="P144" s="114">
        <v>0</v>
      </c>
      <c r="Q144" s="114">
        <v>0</v>
      </c>
      <c r="R144" s="114">
        <v>0</v>
      </c>
      <c r="S144" s="114">
        <v>0</v>
      </c>
      <c r="T144" s="114">
        <v>0</v>
      </c>
      <c r="U144" s="114">
        <v>0</v>
      </c>
      <c r="V144" s="114">
        <v>0</v>
      </c>
      <c r="W144" s="114">
        <v>0</v>
      </c>
    </row>
    <row r="145" spans="1:23" hidden="1">
      <c r="A145" s="114" t="str">
        <v>1605.TW</v>
      </c>
      <c r="B145" s="114">
        <v>0.98</v>
      </c>
      <c r="C145" s="114">
        <v>0.85499999999999998</v>
      </c>
      <c r="D145" s="114">
        <v>18.585364999999999</v>
      </c>
      <c r="E145" s="114">
        <v>3.066E-2</v>
      </c>
      <c r="F145" s="114">
        <v>9.9100000000000004E-3</v>
      </c>
      <c r="G145" s="114">
        <v>7.0019999999999999E-2</v>
      </c>
      <c r="H145" s="114">
        <v>1.201E-2</v>
      </c>
      <c r="I145" s="114">
        <v>38.877549999999999</v>
      </c>
      <c r="J145" s="114">
        <v>1.0850682</v>
      </c>
      <c r="K145" s="114">
        <v>45.390999999999998</v>
      </c>
      <c r="L145" s="114">
        <v>0</v>
      </c>
      <c r="M145" s="114">
        <v>0</v>
      </c>
      <c r="N145" s="114">
        <v>0</v>
      </c>
      <c r="O145" s="114">
        <v>0</v>
      </c>
      <c r="P145" s="114">
        <v>0</v>
      </c>
      <c r="Q145" s="114">
        <v>0</v>
      </c>
      <c r="R145" s="114">
        <v>0</v>
      </c>
      <c r="S145" s="114">
        <v>0</v>
      </c>
      <c r="T145" s="114">
        <v>0</v>
      </c>
      <c r="U145" s="114">
        <v>0</v>
      </c>
      <c r="V145" s="114">
        <v>0</v>
      </c>
      <c r="W145" s="114">
        <v>0</v>
      </c>
    </row>
    <row r="146" spans="1:23" hidden="1">
      <c r="A146" s="114" t="str">
        <v>1608.TW</v>
      </c>
      <c r="B146" s="114">
        <v>2.08</v>
      </c>
      <c r="C146" s="114">
        <v>0</v>
      </c>
      <c r="D146" s="114">
        <v>0</v>
      </c>
      <c r="E146" s="114">
        <v>0.10054</v>
      </c>
      <c r="F146" s="114">
        <v>2.0510001E-2</v>
      </c>
      <c r="G146" s="114">
        <v>6.5670000000000006E-2</v>
      </c>
      <c r="H146" s="114">
        <v>4.172E-2</v>
      </c>
      <c r="I146" s="114">
        <v>18.149038000000001</v>
      </c>
      <c r="J146" s="114">
        <v>2.0039281999999998</v>
      </c>
      <c r="K146" s="114">
        <v>23.312999999999999</v>
      </c>
      <c r="L146" s="114">
        <v>0</v>
      </c>
      <c r="M146" s="114">
        <v>0</v>
      </c>
      <c r="N146" s="114">
        <v>0</v>
      </c>
      <c r="O146" s="114">
        <v>0</v>
      </c>
      <c r="P146" s="114">
        <v>0</v>
      </c>
      <c r="Q146" s="114">
        <v>0</v>
      </c>
      <c r="R146" s="114">
        <v>0</v>
      </c>
      <c r="S146" s="114">
        <v>0</v>
      </c>
      <c r="T146" s="114">
        <v>0</v>
      </c>
      <c r="U146" s="114">
        <v>0</v>
      </c>
      <c r="V146" s="114">
        <v>0</v>
      </c>
      <c r="W146" s="114">
        <v>0</v>
      </c>
    </row>
    <row r="147" spans="1:23" hidden="1">
      <c r="A147" s="114" t="str">
        <v>1609.TW</v>
      </c>
      <c r="B147" s="114">
        <v>1.61</v>
      </c>
      <c r="C147" s="114">
        <v>0.94399999999999995</v>
      </c>
      <c r="D147" s="114">
        <v>24.878050000000002</v>
      </c>
      <c r="E147" s="114">
        <v>0.21648000000000001</v>
      </c>
      <c r="F147" s="114">
        <v>2.2409999999999999E-2</v>
      </c>
      <c r="G147" s="114">
        <v>0.13145999999999999</v>
      </c>
      <c r="H147" s="114">
        <v>7.3410004000000001E-2</v>
      </c>
      <c r="I147" s="114">
        <v>31.677019999999999</v>
      </c>
      <c r="J147" s="114">
        <v>2.6081620000000001</v>
      </c>
      <c r="K147" s="114">
        <v>37.421999999999997</v>
      </c>
      <c r="L147" s="114">
        <v>0</v>
      </c>
      <c r="M147" s="114">
        <v>0</v>
      </c>
      <c r="N147" s="114">
        <v>0</v>
      </c>
      <c r="O147" s="114">
        <v>0</v>
      </c>
      <c r="P147" s="114">
        <v>0</v>
      </c>
      <c r="Q147" s="114">
        <v>0</v>
      </c>
      <c r="R147" s="114">
        <v>0</v>
      </c>
      <c r="S147" s="114">
        <v>0</v>
      </c>
      <c r="T147" s="114">
        <v>0</v>
      </c>
      <c r="U147" s="114">
        <v>0</v>
      </c>
      <c r="V147" s="114">
        <v>0</v>
      </c>
      <c r="W147" s="114">
        <v>0</v>
      </c>
    </row>
    <row r="148" spans="1:23">
      <c r="A148" s="114" t="str">
        <v>1611.TW</v>
      </c>
      <c r="B148" s="114">
        <v>0.52</v>
      </c>
      <c r="C148" s="114">
        <v>0.43099999999999999</v>
      </c>
      <c r="D148" s="114">
        <v>0</v>
      </c>
      <c r="E148" s="114">
        <v>3.5040000000000002E-2</v>
      </c>
      <c r="F148" s="114">
        <v>7.6699999999999997E-3</v>
      </c>
      <c r="G148" s="114">
        <v>0.27382000000000001</v>
      </c>
      <c r="H148" s="114">
        <v>8.5269999999999999E-2</v>
      </c>
      <c r="I148" s="114">
        <v>34.423076999999999</v>
      </c>
      <c r="J148" s="114">
        <v>1.3346256999999999</v>
      </c>
      <c r="K148" s="114">
        <v>4.2190000000000003</v>
      </c>
      <c r="L148" s="114">
        <v>0</v>
      </c>
      <c r="M148" s="114">
        <v>0</v>
      </c>
      <c r="N148" s="114">
        <v>0</v>
      </c>
      <c r="O148" s="114">
        <v>0</v>
      </c>
      <c r="P148" s="114">
        <v>0</v>
      </c>
      <c r="Q148" s="114">
        <v>0</v>
      </c>
      <c r="R148" s="114">
        <v>0</v>
      </c>
      <c r="S148" s="114">
        <v>0</v>
      </c>
      <c r="T148" s="114">
        <v>0</v>
      </c>
      <c r="U148" s="114">
        <v>0</v>
      </c>
      <c r="V148" s="114">
        <v>0</v>
      </c>
      <c r="W148" s="114">
        <v>0</v>
      </c>
    </row>
    <row r="149" spans="1:23" hidden="1">
      <c r="A149" s="114" t="str">
        <v>1612.TW</v>
      </c>
      <c r="B149" s="114">
        <v>2.0699999999999998</v>
      </c>
      <c r="C149" s="114">
        <v>0.86899999999999999</v>
      </c>
      <c r="D149" s="114">
        <v>0</v>
      </c>
      <c r="E149" s="114">
        <v>8.5779999999999995E-2</v>
      </c>
      <c r="F149" s="114">
        <v>4.5350000000000001E-2</v>
      </c>
      <c r="G149" s="114">
        <v>0.14069999999999999</v>
      </c>
      <c r="H149" s="114">
        <v>0.11058</v>
      </c>
      <c r="I149" s="114">
        <v>18.671500000000002</v>
      </c>
      <c r="J149" s="114">
        <v>1.6179672</v>
      </c>
      <c r="K149" s="114">
        <v>19.600000000000001</v>
      </c>
      <c r="L149" s="114">
        <v>0</v>
      </c>
      <c r="M149" s="114">
        <v>0</v>
      </c>
      <c r="N149" s="114">
        <v>0</v>
      </c>
      <c r="O149" s="114">
        <v>0</v>
      </c>
      <c r="P149" s="114">
        <v>0</v>
      </c>
      <c r="Q149" s="114">
        <v>0</v>
      </c>
      <c r="R149" s="114">
        <v>0</v>
      </c>
      <c r="S149" s="114">
        <v>0</v>
      </c>
      <c r="T149" s="114">
        <v>0</v>
      </c>
      <c r="U149" s="114">
        <v>0</v>
      </c>
      <c r="V149" s="114">
        <v>0</v>
      </c>
      <c r="W149" s="114">
        <v>0</v>
      </c>
    </row>
    <row r="150" spans="1:23">
      <c r="A150" s="114" t="str">
        <v>1614.TW</v>
      </c>
      <c r="B150" s="114">
        <v>1.1200000000000001</v>
      </c>
      <c r="C150" s="114">
        <v>0</v>
      </c>
      <c r="D150" s="114">
        <v>0</v>
      </c>
      <c r="E150" s="114">
        <v>5.432E-2</v>
      </c>
      <c r="F150" s="114">
        <v>2.9489999999999999E-2</v>
      </c>
      <c r="G150" s="114">
        <v>0.20977000000000001</v>
      </c>
      <c r="H150" s="114">
        <v>1.677E-2</v>
      </c>
      <c r="I150" s="114">
        <v>39.642856999999999</v>
      </c>
      <c r="J150" s="114">
        <v>2.1137826</v>
      </c>
      <c r="K150" s="114">
        <v>21.946999999999999</v>
      </c>
      <c r="L150" s="114">
        <v>0</v>
      </c>
      <c r="M150" s="114">
        <v>0</v>
      </c>
      <c r="N150" s="114">
        <v>0</v>
      </c>
      <c r="O150" s="114">
        <v>0</v>
      </c>
      <c r="P150" s="114">
        <v>0</v>
      </c>
      <c r="Q150" s="114">
        <v>0</v>
      </c>
      <c r="R150" s="114">
        <v>0</v>
      </c>
      <c r="S150" s="114">
        <v>0</v>
      </c>
      <c r="T150" s="114">
        <v>0</v>
      </c>
      <c r="U150" s="114">
        <v>0</v>
      </c>
      <c r="V150" s="114">
        <v>0</v>
      </c>
      <c r="W150" s="114">
        <v>0</v>
      </c>
    </row>
    <row r="151" spans="1:23" hidden="1">
      <c r="A151" s="114" t="str">
        <v>1615.TW</v>
      </c>
      <c r="B151" s="114">
        <v>3.5</v>
      </c>
      <c r="C151" s="114">
        <v>0.39200000000000002</v>
      </c>
      <c r="D151" s="114">
        <v>0</v>
      </c>
      <c r="E151" s="114">
        <v>0.19045999999999999</v>
      </c>
      <c r="F151" s="114">
        <v>9.2329999999999995E-2</v>
      </c>
      <c r="G151" s="114">
        <v>0.16256000000000001</v>
      </c>
      <c r="H151" s="114">
        <v>0.13482</v>
      </c>
      <c r="I151" s="114">
        <v>19.428571999999999</v>
      </c>
      <c r="J151" s="114">
        <v>3.7706553999999999</v>
      </c>
      <c r="K151" s="114">
        <v>30.201000000000001</v>
      </c>
      <c r="L151" s="114">
        <v>0</v>
      </c>
      <c r="M151" s="114">
        <v>0</v>
      </c>
      <c r="N151" s="114">
        <v>0</v>
      </c>
      <c r="O151" s="114">
        <v>0</v>
      </c>
      <c r="P151" s="114">
        <v>0</v>
      </c>
      <c r="Q151" s="114">
        <v>0</v>
      </c>
      <c r="R151" s="114">
        <v>0</v>
      </c>
      <c r="S151" s="114">
        <v>0</v>
      </c>
      <c r="T151" s="114">
        <v>0</v>
      </c>
      <c r="U151" s="114">
        <v>0</v>
      </c>
      <c r="V151" s="114">
        <v>0</v>
      </c>
      <c r="W151" s="114">
        <v>0</v>
      </c>
    </row>
    <row r="152" spans="1:23">
      <c r="A152" s="114" t="str">
        <v>1616.TW</v>
      </c>
      <c r="B152" s="114">
        <v>1.24</v>
      </c>
      <c r="C152" s="114">
        <v>1.0649999999999999</v>
      </c>
      <c r="D152" s="114">
        <v>0</v>
      </c>
      <c r="E152" s="114">
        <v>0.12776000000000001</v>
      </c>
      <c r="F152" s="114">
        <v>5.8040000000000001E-2</v>
      </c>
      <c r="G152" s="114">
        <v>0.11472</v>
      </c>
      <c r="H152" s="114">
        <v>8.2609996000000005E-2</v>
      </c>
      <c r="I152" s="114">
        <v>19.637096</v>
      </c>
      <c r="J152" s="114">
        <v>2.4561229</v>
      </c>
      <c r="K152" s="114">
        <v>21.702999999999999</v>
      </c>
      <c r="L152" s="114">
        <v>0</v>
      </c>
      <c r="M152" s="114">
        <v>0</v>
      </c>
      <c r="N152" s="114">
        <v>0</v>
      </c>
      <c r="O152" s="114">
        <v>0</v>
      </c>
      <c r="P152" s="114">
        <v>0</v>
      </c>
      <c r="Q152" s="114">
        <v>0</v>
      </c>
      <c r="R152" s="114">
        <v>0</v>
      </c>
      <c r="S152" s="114">
        <v>0</v>
      </c>
      <c r="T152" s="114">
        <v>0</v>
      </c>
      <c r="U152" s="114">
        <v>0</v>
      </c>
      <c r="V152" s="114">
        <v>0</v>
      </c>
      <c r="W152" s="114">
        <v>0</v>
      </c>
    </row>
    <row r="153" spans="1:23" hidden="1">
      <c r="A153" s="114" t="str">
        <v>1617.TW</v>
      </c>
      <c r="B153" s="114">
        <v>0.06</v>
      </c>
      <c r="C153" s="114">
        <v>0.48499999999999999</v>
      </c>
      <c r="D153" s="114">
        <v>0</v>
      </c>
      <c r="E153" s="114">
        <v>1.0399999999999999E-3</v>
      </c>
      <c r="F153" s="114">
        <v>-4.9500000000000004E-3</v>
      </c>
      <c r="G153" s="114">
        <v>7.9899999999999999E-2</v>
      </c>
      <c r="H153" s="114">
        <v>-1.507E-2</v>
      </c>
      <c r="I153" s="114">
        <v>376.66669999999999</v>
      </c>
      <c r="J153" s="114">
        <v>1.7471975</v>
      </c>
      <c r="K153" s="114">
        <v>17.920999999999999</v>
      </c>
      <c r="L153" s="114">
        <v>0</v>
      </c>
      <c r="M153" s="114">
        <v>0</v>
      </c>
      <c r="N153" s="114">
        <v>0</v>
      </c>
      <c r="O153" s="114">
        <v>0</v>
      </c>
      <c r="P153" s="114">
        <v>0</v>
      </c>
      <c r="Q153" s="114">
        <v>0</v>
      </c>
      <c r="R153" s="114">
        <v>0</v>
      </c>
      <c r="S153" s="114">
        <v>0</v>
      </c>
      <c r="T153" s="114">
        <v>0</v>
      </c>
      <c r="U153" s="114">
        <v>0</v>
      </c>
      <c r="V153" s="114">
        <v>0</v>
      </c>
      <c r="W153" s="114">
        <v>0</v>
      </c>
    </row>
    <row r="154" spans="1:23">
      <c r="A154" s="114" t="str">
        <v>1618.TW</v>
      </c>
      <c r="B154" s="114">
        <v>2.34</v>
      </c>
      <c r="C154" s="114">
        <v>0</v>
      </c>
      <c r="D154" s="114">
        <v>0</v>
      </c>
      <c r="E154" s="114">
        <v>9.1670000000000001E-2</v>
      </c>
      <c r="F154" s="114">
        <v>5.049E-2</v>
      </c>
      <c r="G154" s="114">
        <v>0.13202</v>
      </c>
      <c r="H154" s="114">
        <v>0.12225999999999999</v>
      </c>
      <c r="I154" s="114">
        <v>21.175215000000001</v>
      </c>
      <c r="J154" s="114">
        <v>1.7557845999999999</v>
      </c>
      <c r="K154" s="114">
        <v>24.225999999999999</v>
      </c>
      <c r="L154" s="114">
        <v>0</v>
      </c>
      <c r="M154" s="114">
        <v>0</v>
      </c>
      <c r="N154" s="114">
        <v>0</v>
      </c>
      <c r="O154" s="114">
        <v>0</v>
      </c>
      <c r="P154" s="114">
        <v>0</v>
      </c>
      <c r="Q154" s="114">
        <v>0</v>
      </c>
      <c r="R154" s="114">
        <v>0</v>
      </c>
      <c r="S154" s="114">
        <v>0</v>
      </c>
      <c r="T154" s="114">
        <v>0</v>
      </c>
      <c r="U154" s="114">
        <v>0</v>
      </c>
      <c r="V154" s="114">
        <v>0</v>
      </c>
      <c r="W154" s="114">
        <v>0</v>
      </c>
    </row>
    <row r="155" spans="1:23">
      <c r="A155" s="114" t="str">
        <v>1626.TW</v>
      </c>
      <c r="B155" s="114">
        <v>-0.03</v>
      </c>
      <c r="C155" s="114">
        <v>0.59399999999999997</v>
      </c>
      <c r="D155" s="114">
        <v>0</v>
      </c>
      <c r="E155" s="114">
        <v>8.4399999999999996E-3</v>
      </c>
      <c r="F155" s="114">
        <v>-9.1E-4</v>
      </c>
      <c r="G155" s="114">
        <v>0.21745999999999999</v>
      </c>
      <c r="H155" s="114">
        <v>-3.4169999999999999E-2</v>
      </c>
      <c r="I155" s="114">
        <v>0</v>
      </c>
      <c r="J155" s="114">
        <v>0.79510546000000004</v>
      </c>
      <c r="K155" s="114">
        <v>54.976999999999997</v>
      </c>
      <c r="L155" s="114">
        <v>0</v>
      </c>
      <c r="M155" s="114">
        <v>0</v>
      </c>
      <c r="N155" s="114">
        <v>0</v>
      </c>
      <c r="O155" s="114">
        <v>0</v>
      </c>
      <c r="P155" s="114">
        <v>0</v>
      </c>
      <c r="Q155" s="114">
        <v>0</v>
      </c>
      <c r="R155" s="114">
        <v>0</v>
      </c>
      <c r="S155" s="114">
        <v>0</v>
      </c>
      <c r="T155" s="114">
        <v>0</v>
      </c>
      <c r="U155" s="114">
        <v>0</v>
      </c>
      <c r="V155" s="114">
        <v>0</v>
      </c>
      <c r="W155" s="114">
        <v>0</v>
      </c>
    </row>
    <row r="156" spans="1:23">
      <c r="A156" s="114" t="str">
        <v>1701.TW</v>
      </c>
      <c r="B156" s="114">
        <v>1.1000000000000001</v>
      </c>
      <c r="C156" s="114">
        <v>0.128</v>
      </c>
      <c r="D156" s="114">
        <v>0</v>
      </c>
      <c r="E156" s="114">
        <v>4.3430000000000003E-2</v>
      </c>
      <c r="F156" s="114">
        <v>1.1610000000000001E-2</v>
      </c>
      <c r="G156" s="114">
        <v>0.36619000000000002</v>
      </c>
      <c r="H156" s="114">
        <v>3.9570000000000001E-2</v>
      </c>
      <c r="I156" s="114">
        <v>20.181818</v>
      </c>
      <c r="J156" s="114">
        <v>0.8878935</v>
      </c>
      <c r="K156" s="114">
        <v>28.847000000000001</v>
      </c>
      <c r="L156" s="114">
        <v>0</v>
      </c>
      <c r="M156" s="114">
        <v>0</v>
      </c>
      <c r="N156" s="114">
        <v>0</v>
      </c>
      <c r="O156" s="114">
        <v>0</v>
      </c>
      <c r="P156" s="114">
        <v>0</v>
      </c>
      <c r="Q156" s="114">
        <v>0</v>
      </c>
      <c r="R156" s="114">
        <v>0</v>
      </c>
      <c r="S156" s="114">
        <v>0</v>
      </c>
      <c r="T156" s="114">
        <v>0</v>
      </c>
      <c r="U156" s="114">
        <v>0</v>
      </c>
      <c r="V156" s="114">
        <v>0</v>
      </c>
      <c r="W156" s="114">
        <v>0</v>
      </c>
    </row>
    <row r="157" spans="1:23" hidden="1">
      <c r="A157" s="114" t="str">
        <v>1702.TW</v>
      </c>
      <c r="B157" s="114">
        <v>5.0999999999999996</v>
      </c>
      <c r="C157" s="114">
        <v>0.39800000000000002</v>
      </c>
      <c r="D157" s="114">
        <v>15.577889000000001</v>
      </c>
      <c r="E157" s="114">
        <v>9.9610000000000004E-2</v>
      </c>
      <c r="F157" s="114">
        <v>3.2660000000000002E-2</v>
      </c>
      <c r="G157" s="114">
        <v>0.28688000000000002</v>
      </c>
      <c r="H157" s="114">
        <v>9.7799994000000001E-2</v>
      </c>
      <c r="I157" s="114">
        <v>12.156863</v>
      </c>
      <c r="J157" s="114">
        <v>1.5651823</v>
      </c>
      <c r="K157" s="114">
        <v>91.418000000000006</v>
      </c>
      <c r="L157" s="114">
        <v>0</v>
      </c>
      <c r="M157" s="114">
        <v>0</v>
      </c>
      <c r="N157" s="114">
        <v>0</v>
      </c>
      <c r="O157" s="114">
        <v>0</v>
      </c>
      <c r="P157" s="114">
        <v>0</v>
      </c>
      <c r="Q157" s="114">
        <v>0</v>
      </c>
      <c r="R157" s="114">
        <v>0</v>
      </c>
      <c r="S157" s="114">
        <v>0</v>
      </c>
      <c r="T157" s="114">
        <v>0</v>
      </c>
      <c r="U157" s="114">
        <v>0</v>
      </c>
      <c r="V157" s="114">
        <v>0</v>
      </c>
      <c r="W157" s="114">
        <v>0</v>
      </c>
    </row>
    <row r="158" spans="1:23" hidden="1">
      <c r="A158" s="114" t="str">
        <v>1707.TW</v>
      </c>
      <c r="B158" s="114">
        <v>9.59</v>
      </c>
      <c r="C158" s="114">
        <v>0.42099999999999999</v>
      </c>
      <c r="D158" s="114">
        <v>13.50211</v>
      </c>
      <c r="E158" s="114">
        <v>0.18809000000000001</v>
      </c>
      <c r="F158" s="114">
        <v>0.102110006</v>
      </c>
      <c r="G158" s="114">
        <v>0.80259999999999998</v>
      </c>
      <c r="H158" s="114">
        <v>0.25694</v>
      </c>
      <c r="I158" s="114">
        <v>16.684045999999999</v>
      </c>
      <c r="J158" s="114">
        <v>2.3753320000000002</v>
      </c>
      <c r="K158" s="114">
        <v>71.795000000000002</v>
      </c>
      <c r="L158" s="114">
        <v>0</v>
      </c>
      <c r="M158" s="114">
        <v>0</v>
      </c>
      <c r="N158" s="114">
        <v>0</v>
      </c>
      <c r="O158" s="114">
        <v>0</v>
      </c>
      <c r="P158" s="114">
        <v>0</v>
      </c>
      <c r="Q158" s="114">
        <v>0</v>
      </c>
      <c r="R158" s="114">
        <v>0</v>
      </c>
      <c r="S158" s="114">
        <v>0</v>
      </c>
      <c r="T158" s="114">
        <v>0</v>
      </c>
      <c r="U158" s="114">
        <v>0</v>
      </c>
      <c r="V158" s="114">
        <v>0</v>
      </c>
      <c r="W158" s="114">
        <v>0</v>
      </c>
    </row>
    <row r="159" spans="1:23">
      <c r="A159" s="114" t="str">
        <v>1708.TW</v>
      </c>
      <c r="B159" s="114">
        <v>1.32</v>
      </c>
      <c r="C159" s="114">
        <v>0.45100000000000001</v>
      </c>
      <c r="D159" s="114">
        <v>0</v>
      </c>
      <c r="E159" s="114">
        <v>-4.2199999999999998E-3</v>
      </c>
      <c r="F159" s="114">
        <v>9.7599999999999996E-3</v>
      </c>
      <c r="G159" s="114">
        <v>0.1462</v>
      </c>
      <c r="H159" s="114">
        <v>0.16433</v>
      </c>
      <c r="I159" s="114">
        <v>26.704543999999999</v>
      </c>
      <c r="J159" s="114">
        <v>1.3786764</v>
      </c>
      <c r="K159" s="114">
        <v>23.611000000000001</v>
      </c>
      <c r="L159" s="114">
        <v>0</v>
      </c>
      <c r="M159" s="114">
        <v>0</v>
      </c>
      <c r="N159" s="114">
        <v>0</v>
      </c>
      <c r="O159" s="114">
        <v>0</v>
      </c>
      <c r="P159" s="114">
        <v>0</v>
      </c>
      <c r="Q159" s="114">
        <v>0</v>
      </c>
      <c r="R159" s="114">
        <v>0</v>
      </c>
      <c r="S159" s="114">
        <v>0</v>
      </c>
      <c r="T159" s="114">
        <v>0</v>
      </c>
      <c r="U159" s="114">
        <v>0</v>
      </c>
      <c r="V159" s="114">
        <v>0</v>
      </c>
      <c r="W159" s="114">
        <v>0</v>
      </c>
    </row>
    <row r="160" spans="1:23">
      <c r="A160" s="114" t="str">
        <v>1709.TW</v>
      </c>
      <c r="B160" s="114">
        <v>1.07</v>
      </c>
      <c r="C160" s="114">
        <v>0.47199999999999998</v>
      </c>
      <c r="D160" s="114">
        <v>0</v>
      </c>
      <c r="E160" s="114">
        <v>4.9000002000000001E-2</v>
      </c>
      <c r="F160" s="114">
        <v>2.138E-2</v>
      </c>
      <c r="G160" s="114">
        <v>0.122530006</v>
      </c>
      <c r="H160" s="114">
        <v>3.7650000000000003E-2</v>
      </c>
      <c r="I160" s="114">
        <v>19.252337000000001</v>
      </c>
      <c r="J160" s="114">
        <v>1.2305855000000001</v>
      </c>
      <c r="K160" s="114">
        <v>19.774000000000001</v>
      </c>
      <c r="L160" s="114">
        <v>0</v>
      </c>
      <c r="M160" s="114">
        <v>0</v>
      </c>
      <c r="N160" s="114">
        <v>0</v>
      </c>
      <c r="O160" s="114">
        <v>0</v>
      </c>
      <c r="P160" s="114">
        <v>0</v>
      </c>
      <c r="Q160" s="114">
        <v>0</v>
      </c>
      <c r="R160" s="114">
        <v>0</v>
      </c>
      <c r="S160" s="114">
        <v>0</v>
      </c>
      <c r="T160" s="114">
        <v>0</v>
      </c>
      <c r="U160" s="114">
        <v>0</v>
      </c>
      <c r="V160" s="114">
        <v>0</v>
      </c>
      <c r="W160" s="114">
        <v>0</v>
      </c>
    </row>
    <row r="161" spans="1:23" hidden="1">
      <c r="A161" s="114" t="str">
        <v>1710.TW</v>
      </c>
      <c r="B161" s="114">
        <v>-0.39</v>
      </c>
      <c r="C161" s="114">
        <v>0.84599999999999997</v>
      </c>
      <c r="D161" s="114">
        <v>72.5</v>
      </c>
      <c r="E161" s="114">
        <v>-5.2040000000000003E-2</v>
      </c>
      <c r="F161" s="114">
        <v>-1.059E-2</v>
      </c>
      <c r="G161" s="114">
        <v>2.0539999E-2</v>
      </c>
      <c r="H161" s="114">
        <v>-4.6499999999999996E-3</v>
      </c>
      <c r="I161" s="114">
        <v>0</v>
      </c>
      <c r="J161" s="114">
        <v>1.2616924</v>
      </c>
      <c r="K161" s="114">
        <v>23.664999999999999</v>
      </c>
      <c r="L161" s="114">
        <v>0</v>
      </c>
      <c r="M161" s="114">
        <v>0</v>
      </c>
      <c r="N161" s="114">
        <v>0</v>
      </c>
      <c r="O161" s="114">
        <v>0</v>
      </c>
      <c r="P161" s="114">
        <v>0</v>
      </c>
      <c r="Q161" s="114">
        <v>0</v>
      </c>
      <c r="R161" s="114">
        <v>0</v>
      </c>
      <c r="S161" s="114">
        <v>0</v>
      </c>
      <c r="T161" s="114">
        <v>0</v>
      </c>
      <c r="U161" s="114">
        <v>0</v>
      </c>
      <c r="V161" s="114">
        <v>0</v>
      </c>
      <c r="W161" s="114">
        <v>0</v>
      </c>
    </row>
    <row r="162" spans="1:23" hidden="1">
      <c r="A162" s="114" t="str">
        <v>1711.TW</v>
      </c>
      <c r="B162" s="114">
        <v>0.16</v>
      </c>
      <c r="C162" s="114">
        <v>0.68100000000000005</v>
      </c>
      <c r="D162" s="114">
        <v>0</v>
      </c>
      <c r="E162" s="114">
        <v>1.089E-2</v>
      </c>
      <c r="F162" s="114">
        <v>4.0099999999999997E-3</v>
      </c>
      <c r="G162" s="114">
        <v>0.20349999999999999</v>
      </c>
      <c r="H162" s="114">
        <v>9.8799999999999999E-3</v>
      </c>
      <c r="I162" s="114">
        <v>122.8125</v>
      </c>
      <c r="J162" s="114">
        <v>1.2899624999999999</v>
      </c>
      <c r="K162" s="114">
        <v>14.352</v>
      </c>
      <c r="L162" s="114">
        <v>0</v>
      </c>
      <c r="M162" s="114">
        <v>0</v>
      </c>
      <c r="N162" s="114">
        <v>0</v>
      </c>
      <c r="O162" s="114">
        <v>0</v>
      </c>
      <c r="P162" s="114">
        <v>0</v>
      </c>
      <c r="Q162" s="114">
        <v>0</v>
      </c>
      <c r="R162" s="114">
        <v>0</v>
      </c>
      <c r="S162" s="114">
        <v>0</v>
      </c>
      <c r="T162" s="114">
        <v>0</v>
      </c>
      <c r="U162" s="114">
        <v>0</v>
      </c>
      <c r="V162" s="114">
        <v>0</v>
      </c>
      <c r="W162" s="114">
        <v>0</v>
      </c>
    </row>
    <row r="163" spans="1:23">
      <c r="A163" s="114" t="str">
        <v>1712.TW</v>
      </c>
      <c r="B163" s="114">
        <v>2.5499999999999998</v>
      </c>
      <c r="C163" s="114">
        <v>0.246</v>
      </c>
      <c r="D163" s="114">
        <v>27.635135999999999</v>
      </c>
      <c r="E163" s="114">
        <v>0.12275999999999999</v>
      </c>
      <c r="F163" s="114">
        <v>5.21E-2</v>
      </c>
      <c r="G163" s="114">
        <v>0.27205000000000001</v>
      </c>
      <c r="H163" s="114">
        <v>6.5140000000000003E-2</v>
      </c>
      <c r="I163" s="114">
        <v>16.039217000000001</v>
      </c>
      <c r="J163" s="114">
        <v>2.0225499</v>
      </c>
      <c r="K163" s="114">
        <v>45.453000000000003</v>
      </c>
      <c r="L163" s="114">
        <v>0</v>
      </c>
      <c r="M163" s="114">
        <v>0</v>
      </c>
      <c r="N163" s="114">
        <v>0</v>
      </c>
      <c r="O163" s="114">
        <v>0</v>
      </c>
      <c r="P163" s="114">
        <v>0</v>
      </c>
      <c r="Q163" s="114">
        <v>0</v>
      </c>
      <c r="R163" s="114">
        <v>0</v>
      </c>
      <c r="S163" s="114">
        <v>0</v>
      </c>
      <c r="T163" s="114">
        <v>0</v>
      </c>
      <c r="U163" s="114">
        <v>0</v>
      </c>
      <c r="V163" s="114">
        <v>0</v>
      </c>
      <c r="W163" s="114">
        <v>0</v>
      </c>
    </row>
    <row r="164" spans="1:23" hidden="1">
      <c r="A164" s="114" t="str">
        <v>1713.TW</v>
      </c>
      <c r="B164" s="114">
        <v>2.13</v>
      </c>
      <c r="C164" s="114">
        <v>9.9000000000000005E-2</v>
      </c>
      <c r="D164" s="114">
        <v>0</v>
      </c>
      <c r="E164" s="114">
        <v>0.14185001</v>
      </c>
      <c r="F164" s="114">
        <v>-1.171E-2</v>
      </c>
      <c r="G164" s="114">
        <v>5.1269996999999998E-2</v>
      </c>
      <c r="H164" s="114">
        <v>-0.16829</v>
      </c>
      <c r="I164" s="114">
        <v>22.629107000000001</v>
      </c>
      <c r="J164" s="114">
        <v>2.6171471999999998</v>
      </c>
      <c r="K164" s="114">
        <v>2.97</v>
      </c>
      <c r="L164" s="114">
        <v>0</v>
      </c>
      <c r="M164" s="114">
        <v>0</v>
      </c>
      <c r="N164" s="114">
        <v>0</v>
      </c>
      <c r="O164" s="114">
        <v>0</v>
      </c>
      <c r="P164" s="114">
        <v>0</v>
      </c>
      <c r="Q164" s="114">
        <v>0</v>
      </c>
      <c r="R164" s="114">
        <v>0</v>
      </c>
      <c r="S164" s="114">
        <v>0</v>
      </c>
      <c r="T164" s="114">
        <v>0</v>
      </c>
      <c r="U164" s="114">
        <v>0</v>
      </c>
      <c r="V164" s="114">
        <v>0</v>
      </c>
      <c r="W164" s="114">
        <v>0</v>
      </c>
    </row>
    <row r="165" spans="1:23" hidden="1">
      <c r="A165" s="114" t="str">
        <v>1714.TW</v>
      </c>
      <c r="B165" s="114">
        <v>0.74</v>
      </c>
      <c r="C165" s="114">
        <v>0.51100000000000001</v>
      </c>
      <c r="D165" s="114">
        <v>0</v>
      </c>
      <c r="E165" s="114">
        <v>5.3990003000000002E-2</v>
      </c>
      <c r="F165" s="114">
        <v>2.1089999000000002E-2</v>
      </c>
      <c r="G165" s="114">
        <v>9.4440006000000007E-2</v>
      </c>
      <c r="H165" s="114">
        <v>4.6260000000000003E-2</v>
      </c>
      <c r="I165" s="114">
        <v>13.270269000000001</v>
      </c>
      <c r="J165" s="114">
        <v>0.81358739999999996</v>
      </c>
      <c r="K165" s="114">
        <v>20.158000000000001</v>
      </c>
      <c r="L165" s="114">
        <v>0</v>
      </c>
      <c r="M165" s="114">
        <v>0</v>
      </c>
      <c r="N165" s="114">
        <v>0</v>
      </c>
      <c r="O165" s="114">
        <v>0</v>
      </c>
      <c r="P165" s="114">
        <v>0</v>
      </c>
      <c r="Q165" s="114">
        <v>0</v>
      </c>
      <c r="R165" s="114">
        <v>0</v>
      </c>
      <c r="S165" s="114">
        <v>0</v>
      </c>
      <c r="T165" s="114">
        <v>0</v>
      </c>
      <c r="U165" s="114">
        <v>0</v>
      </c>
      <c r="V165" s="114">
        <v>0</v>
      </c>
      <c r="W165" s="114">
        <v>0</v>
      </c>
    </row>
    <row r="166" spans="1:23">
      <c r="A166" s="114" t="str">
        <v>1717.TW</v>
      </c>
      <c r="B166" s="114">
        <v>1.53</v>
      </c>
      <c r="C166" s="114">
        <v>0</v>
      </c>
      <c r="D166" s="114">
        <v>20.324674999999999</v>
      </c>
      <c r="E166" s="114">
        <v>7.281E-2</v>
      </c>
      <c r="F166" s="114">
        <v>2.4109999999999999E-2</v>
      </c>
      <c r="G166" s="114">
        <v>0.20051000999999999</v>
      </c>
      <c r="H166" s="114">
        <v>6.0819999999999999E-2</v>
      </c>
      <c r="I166" s="114">
        <v>20.457515999999998</v>
      </c>
      <c r="J166" s="114">
        <v>1.4372962</v>
      </c>
      <c r="K166" s="114">
        <v>36.149000000000001</v>
      </c>
      <c r="L166" s="114">
        <v>0</v>
      </c>
      <c r="M166" s="114">
        <v>0</v>
      </c>
      <c r="N166" s="114">
        <v>0</v>
      </c>
      <c r="O166" s="114">
        <v>0</v>
      </c>
      <c r="P166" s="114">
        <v>0</v>
      </c>
      <c r="Q166" s="114">
        <v>0</v>
      </c>
      <c r="R166" s="114">
        <v>0</v>
      </c>
      <c r="S166" s="114">
        <v>0</v>
      </c>
      <c r="T166" s="114">
        <v>0</v>
      </c>
      <c r="U166" s="114">
        <v>0</v>
      </c>
      <c r="V166" s="114">
        <v>0</v>
      </c>
      <c r="W166" s="114">
        <v>0</v>
      </c>
    </row>
    <row r="167" spans="1:23">
      <c r="A167" s="114" t="str">
        <v>1718.TW</v>
      </c>
      <c r="B167" s="114">
        <v>-0.83</v>
      </c>
      <c r="C167" s="114">
        <v>0</v>
      </c>
      <c r="D167" s="114">
        <v>0</v>
      </c>
      <c r="E167" s="114">
        <v>5.7779997999999999E-2</v>
      </c>
      <c r="F167" s="114">
        <v>1.286E-2</v>
      </c>
      <c r="G167" s="114">
        <v>0.72163003999999997</v>
      </c>
      <c r="H167" s="114">
        <v>0.54056000000000004</v>
      </c>
      <c r="I167" s="114">
        <v>0</v>
      </c>
      <c r="J167" s="114">
        <v>0.41763460000000002</v>
      </c>
      <c r="K167" s="114">
        <v>30.687999999999999</v>
      </c>
      <c r="L167" s="114">
        <v>0</v>
      </c>
      <c r="M167" s="114">
        <v>0</v>
      </c>
      <c r="N167" s="114">
        <v>0</v>
      </c>
      <c r="O167" s="114">
        <v>0</v>
      </c>
      <c r="P167" s="114">
        <v>0</v>
      </c>
      <c r="Q167" s="114">
        <v>0</v>
      </c>
      <c r="R167" s="114">
        <v>0</v>
      </c>
      <c r="S167" s="114">
        <v>0</v>
      </c>
      <c r="T167" s="114">
        <v>0</v>
      </c>
      <c r="U167" s="114">
        <v>0</v>
      </c>
      <c r="V167" s="114">
        <v>0</v>
      </c>
      <c r="W167" s="114">
        <v>0</v>
      </c>
    </row>
    <row r="168" spans="1:23" hidden="1">
      <c r="A168" s="114" t="str">
        <v>1720.TW</v>
      </c>
      <c r="B168" s="114">
        <v>4.74</v>
      </c>
      <c r="C168" s="114">
        <v>0.14299999999999999</v>
      </c>
      <c r="D168" s="114">
        <v>13.955823000000001</v>
      </c>
      <c r="E168" s="114">
        <v>0.14871000000000001</v>
      </c>
      <c r="F168" s="114">
        <v>7.1059999999999998E-2</v>
      </c>
      <c r="G168" s="114">
        <v>0.43678</v>
      </c>
      <c r="H168" s="114">
        <v>0.19281000000000001</v>
      </c>
      <c r="I168" s="114">
        <v>14.662447999999999</v>
      </c>
      <c r="J168" s="114">
        <v>2.3436973000000001</v>
      </c>
      <c r="K168" s="114">
        <v>34.917999999999999</v>
      </c>
      <c r="L168" s="114">
        <v>0</v>
      </c>
      <c r="M168" s="114">
        <v>0</v>
      </c>
      <c r="N168" s="114">
        <v>0</v>
      </c>
      <c r="O168" s="114">
        <v>0</v>
      </c>
      <c r="P168" s="114">
        <v>0</v>
      </c>
      <c r="Q168" s="114">
        <v>0</v>
      </c>
      <c r="R168" s="114">
        <v>0</v>
      </c>
      <c r="S168" s="114">
        <v>0</v>
      </c>
      <c r="T168" s="114">
        <v>0</v>
      </c>
      <c r="U168" s="114">
        <v>0</v>
      </c>
      <c r="V168" s="114">
        <v>0</v>
      </c>
      <c r="W168" s="114">
        <v>0</v>
      </c>
    </row>
    <row r="169" spans="1:23">
      <c r="A169" s="114" t="str">
        <v>1721.TW</v>
      </c>
      <c r="B169" s="114">
        <v>-1.64</v>
      </c>
      <c r="C169" s="114">
        <v>0.51400000000000001</v>
      </c>
      <c r="D169" s="114">
        <v>0</v>
      </c>
      <c r="E169" s="114">
        <v>-0.123380005</v>
      </c>
      <c r="F169" s="114">
        <v>-4.1100003000000003E-2</v>
      </c>
      <c r="G169" s="114">
        <v>-2.8490000000000001E-2</v>
      </c>
      <c r="H169" s="114">
        <v>-1.7819999E-2</v>
      </c>
      <c r="I169" s="114">
        <v>0</v>
      </c>
      <c r="J169" s="114">
        <v>1.3333333999999999</v>
      </c>
      <c r="K169" s="114">
        <v>11.821999999999999</v>
      </c>
      <c r="L169" s="114">
        <v>0</v>
      </c>
      <c r="M169" s="114">
        <v>0</v>
      </c>
      <c r="N169" s="114">
        <v>0</v>
      </c>
      <c r="O169" s="114">
        <v>0</v>
      </c>
      <c r="P169" s="114">
        <v>0</v>
      </c>
      <c r="Q169" s="114">
        <v>0</v>
      </c>
      <c r="R169" s="114">
        <v>0</v>
      </c>
      <c r="S169" s="114">
        <v>0</v>
      </c>
      <c r="T169" s="114">
        <v>0</v>
      </c>
      <c r="U169" s="114">
        <v>0</v>
      </c>
      <c r="V169" s="114">
        <v>0</v>
      </c>
      <c r="W169" s="114">
        <v>0</v>
      </c>
    </row>
    <row r="170" spans="1:23" hidden="1">
      <c r="A170" s="114" t="str">
        <v>1722.TW</v>
      </c>
      <c r="B170" s="114">
        <v>3.8</v>
      </c>
      <c r="C170" s="114">
        <v>0.42799999999999999</v>
      </c>
      <c r="D170" s="114">
        <v>21.718212000000001</v>
      </c>
      <c r="E170" s="114">
        <v>7.2709999999999997E-2</v>
      </c>
      <c r="F170" s="114">
        <v>2.1240002000000001E-2</v>
      </c>
      <c r="G170" s="114">
        <v>0.27427000000000001</v>
      </c>
      <c r="H170" s="114">
        <v>7.016E-2</v>
      </c>
      <c r="I170" s="114">
        <v>16.631578000000001</v>
      </c>
      <c r="J170" s="114">
        <v>1.1314607999999999</v>
      </c>
      <c r="K170" s="114">
        <v>15.321</v>
      </c>
      <c r="L170" s="114">
        <v>0</v>
      </c>
      <c r="M170" s="114">
        <v>0</v>
      </c>
      <c r="N170" s="114">
        <v>0</v>
      </c>
      <c r="O170" s="114">
        <v>0</v>
      </c>
      <c r="P170" s="114">
        <v>0</v>
      </c>
      <c r="Q170" s="114">
        <v>0</v>
      </c>
      <c r="R170" s="114">
        <v>0</v>
      </c>
      <c r="S170" s="114">
        <v>0</v>
      </c>
      <c r="T170" s="114">
        <v>0</v>
      </c>
      <c r="U170" s="114">
        <v>0</v>
      </c>
      <c r="V170" s="114">
        <v>0</v>
      </c>
      <c r="W170" s="114">
        <v>0</v>
      </c>
    </row>
    <row r="171" spans="1:23" hidden="1">
      <c r="A171" s="114" t="str">
        <v>1723.TW</v>
      </c>
      <c r="B171" s="114">
        <v>5.96</v>
      </c>
      <c r="C171" s="114">
        <v>0.47699999999999998</v>
      </c>
      <c r="D171" s="114">
        <v>18.02233</v>
      </c>
      <c r="E171" s="114">
        <v>0.16455998999999999</v>
      </c>
      <c r="F171" s="114">
        <v>8.0620005999999994E-2</v>
      </c>
      <c r="G171" s="114">
        <v>0.25636998</v>
      </c>
      <c r="H171" s="114">
        <v>0.16047001</v>
      </c>
      <c r="I171" s="114">
        <v>18.959731999999999</v>
      </c>
      <c r="J171" s="114">
        <v>3.1291536999999998</v>
      </c>
      <c r="K171" s="114">
        <v>33.494999999999997</v>
      </c>
      <c r="L171" s="114">
        <v>0</v>
      </c>
      <c r="M171" s="114">
        <v>0</v>
      </c>
      <c r="N171" s="114">
        <v>0</v>
      </c>
      <c r="O171" s="114">
        <v>0</v>
      </c>
      <c r="P171" s="114">
        <v>0</v>
      </c>
      <c r="Q171" s="114">
        <v>0</v>
      </c>
      <c r="R171" s="114">
        <v>0</v>
      </c>
      <c r="S171" s="114">
        <v>0</v>
      </c>
      <c r="T171" s="114">
        <v>0</v>
      </c>
      <c r="U171" s="114">
        <v>0</v>
      </c>
      <c r="V171" s="114">
        <v>0</v>
      </c>
      <c r="W171" s="114">
        <v>0</v>
      </c>
    </row>
    <row r="172" spans="1:23" hidden="1">
      <c r="A172" s="114" t="str">
        <v>1725.TW</v>
      </c>
      <c r="B172" s="114">
        <v>1.24</v>
      </c>
      <c r="C172" s="114">
        <v>0.59899999999999998</v>
      </c>
      <c r="D172" s="114">
        <v>0</v>
      </c>
      <c r="E172" s="114">
        <v>4.5739996999999998E-2</v>
      </c>
      <c r="F172" s="114">
        <v>1.3780001E-2</v>
      </c>
      <c r="G172" s="114">
        <v>5.0560000000000001E-2</v>
      </c>
      <c r="H172" s="114">
        <v>1.8079999999999999E-2</v>
      </c>
      <c r="I172" s="114">
        <v>37.5</v>
      </c>
      <c r="J172" s="114">
        <v>1.8437015999999999</v>
      </c>
      <c r="K172" s="114">
        <v>41.234999999999999</v>
      </c>
      <c r="L172" s="114">
        <v>0</v>
      </c>
      <c r="M172" s="114">
        <v>0</v>
      </c>
      <c r="N172" s="114">
        <v>0</v>
      </c>
      <c r="O172" s="114">
        <v>0</v>
      </c>
      <c r="P172" s="114">
        <v>0</v>
      </c>
      <c r="Q172" s="114">
        <v>0</v>
      </c>
      <c r="R172" s="114">
        <v>0</v>
      </c>
      <c r="S172" s="114">
        <v>0</v>
      </c>
      <c r="T172" s="114">
        <v>0</v>
      </c>
      <c r="U172" s="114">
        <v>0</v>
      </c>
      <c r="V172" s="114">
        <v>0</v>
      </c>
      <c r="W172" s="114">
        <v>0</v>
      </c>
    </row>
    <row r="173" spans="1:23" hidden="1">
      <c r="A173" s="114" t="str">
        <v>1726.TW</v>
      </c>
      <c r="B173" s="114">
        <v>5.09</v>
      </c>
      <c r="C173" s="114">
        <v>0</v>
      </c>
      <c r="D173" s="114">
        <v>0</v>
      </c>
      <c r="E173" s="114">
        <v>8.5870000000000002E-2</v>
      </c>
      <c r="F173" s="114">
        <v>5.1400000000000001E-2</v>
      </c>
      <c r="G173" s="114">
        <v>0.25011</v>
      </c>
      <c r="H173" s="114">
        <v>0.10131999999999999</v>
      </c>
      <c r="I173" s="114">
        <v>16.20825</v>
      </c>
      <c r="J173" s="114">
        <v>1.3666180000000001</v>
      </c>
      <c r="K173" s="114">
        <v>57.731000000000002</v>
      </c>
      <c r="L173" s="114">
        <v>0</v>
      </c>
      <c r="M173" s="114">
        <v>0</v>
      </c>
      <c r="N173" s="114">
        <v>0</v>
      </c>
      <c r="O173" s="114">
        <v>0</v>
      </c>
      <c r="P173" s="114">
        <v>0</v>
      </c>
      <c r="Q173" s="114">
        <v>0</v>
      </c>
      <c r="R173" s="114">
        <v>0</v>
      </c>
      <c r="S173" s="114">
        <v>0</v>
      </c>
      <c r="T173" s="114">
        <v>0</v>
      </c>
      <c r="U173" s="114">
        <v>0</v>
      </c>
      <c r="V173" s="114">
        <v>0</v>
      </c>
      <c r="W173" s="114">
        <v>0</v>
      </c>
    </row>
    <row r="174" spans="1:23" hidden="1">
      <c r="A174" s="114" t="str">
        <v>1727.TW</v>
      </c>
      <c r="B174" s="114">
        <v>0.16</v>
      </c>
      <c r="C174" s="114">
        <v>0.82399999999999995</v>
      </c>
      <c r="D174" s="114">
        <v>0</v>
      </c>
      <c r="E174" s="114">
        <v>1.09399995E-2</v>
      </c>
      <c r="F174" s="114">
        <v>6.7000003999999997E-4</v>
      </c>
      <c r="G174" s="114">
        <v>0.11178</v>
      </c>
      <c r="H174" s="114">
        <v>-2.5190001E-2</v>
      </c>
      <c r="I174" s="114">
        <v>181.25</v>
      </c>
      <c r="J174" s="114">
        <v>1.8660318</v>
      </c>
      <c r="K174" s="114">
        <v>15.227</v>
      </c>
      <c r="L174" s="114">
        <v>0</v>
      </c>
      <c r="M174" s="114">
        <v>0</v>
      </c>
      <c r="N174" s="114">
        <v>0</v>
      </c>
      <c r="O174" s="114">
        <v>0</v>
      </c>
      <c r="P174" s="114">
        <v>0</v>
      </c>
      <c r="Q174" s="114">
        <v>0</v>
      </c>
      <c r="R174" s="114">
        <v>0</v>
      </c>
      <c r="S174" s="114">
        <v>0</v>
      </c>
      <c r="T174" s="114">
        <v>0</v>
      </c>
      <c r="U174" s="114">
        <v>0</v>
      </c>
      <c r="V174" s="114">
        <v>0</v>
      </c>
      <c r="W174" s="114">
        <v>0</v>
      </c>
    </row>
    <row r="175" spans="1:23">
      <c r="A175" s="114" t="str">
        <v>1730.TW</v>
      </c>
      <c r="B175" s="114">
        <v>3.31</v>
      </c>
      <c r="C175" s="114">
        <v>0.27900000000000003</v>
      </c>
      <c r="D175" s="114">
        <v>0</v>
      </c>
      <c r="E175" s="114">
        <v>0.13383001</v>
      </c>
      <c r="F175" s="114">
        <v>7.3139999999999997E-2</v>
      </c>
      <c r="G175" s="114">
        <v>0.47397998000000002</v>
      </c>
      <c r="H175" s="114">
        <v>0.11521000000000001</v>
      </c>
      <c r="I175" s="114">
        <v>17.069486999999999</v>
      </c>
      <c r="J175" s="114">
        <v>1.9425152999999999</v>
      </c>
      <c r="K175" s="114">
        <v>41.374000000000002</v>
      </c>
      <c r="L175" s="114">
        <v>0</v>
      </c>
      <c r="M175" s="114">
        <v>0</v>
      </c>
      <c r="N175" s="114">
        <v>0</v>
      </c>
      <c r="O175" s="114">
        <v>0</v>
      </c>
      <c r="P175" s="114">
        <v>0</v>
      </c>
      <c r="Q175" s="114">
        <v>0</v>
      </c>
      <c r="R175" s="114">
        <v>0</v>
      </c>
      <c r="S175" s="114">
        <v>0</v>
      </c>
      <c r="T175" s="114">
        <v>0</v>
      </c>
      <c r="U175" s="114">
        <v>0</v>
      </c>
      <c r="V175" s="114">
        <v>0</v>
      </c>
      <c r="W175" s="114">
        <v>0</v>
      </c>
    </row>
    <row r="176" spans="1:23" hidden="1">
      <c r="A176" s="114" t="str">
        <v>1731.TW</v>
      </c>
      <c r="B176" s="114">
        <v>1.3</v>
      </c>
      <c r="C176" s="114">
        <v>0.36799999999999999</v>
      </c>
      <c r="D176" s="114">
        <v>22.636361999999998</v>
      </c>
      <c r="E176" s="114">
        <v>8.3830009999999996E-2</v>
      </c>
      <c r="F176" s="114">
        <v>4.5379999999999997E-2</v>
      </c>
      <c r="G176" s="114">
        <v>0.65683997000000005</v>
      </c>
      <c r="H176" s="114">
        <v>0.11251</v>
      </c>
      <c r="I176" s="114">
        <v>19.153846999999999</v>
      </c>
      <c r="J176" s="114">
        <v>1.6245841000000001</v>
      </c>
      <c r="K176" s="114">
        <v>9.7859999999999996</v>
      </c>
      <c r="L176" s="114">
        <v>0</v>
      </c>
      <c r="M176" s="114">
        <v>0</v>
      </c>
      <c r="N176" s="114">
        <v>0</v>
      </c>
      <c r="O176" s="114">
        <v>0</v>
      </c>
      <c r="P176" s="114">
        <v>0</v>
      </c>
      <c r="Q176" s="114">
        <v>0</v>
      </c>
      <c r="R176" s="114">
        <v>0</v>
      </c>
      <c r="S176" s="114">
        <v>0</v>
      </c>
      <c r="T176" s="114">
        <v>0</v>
      </c>
      <c r="U176" s="114">
        <v>0</v>
      </c>
      <c r="V176" s="114">
        <v>0</v>
      </c>
      <c r="W176" s="114">
        <v>0</v>
      </c>
    </row>
    <row r="177" spans="1:23" hidden="1">
      <c r="A177" s="114" t="str">
        <v>1732.TW</v>
      </c>
      <c r="B177" s="114">
        <v>0.02</v>
      </c>
      <c r="C177" s="114">
        <v>0.19900000000000001</v>
      </c>
      <c r="D177" s="114">
        <v>0</v>
      </c>
      <c r="E177" s="114">
        <v>-1.2630000000000001E-2</v>
      </c>
      <c r="F177" s="114">
        <v>-6.7799999999999996E-3</v>
      </c>
      <c r="G177" s="114">
        <v>0.38838001999999999</v>
      </c>
      <c r="H177" s="114">
        <v>-2.4389998999999999E-2</v>
      </c>
      <c r="I177" s="114">
        <v>1455</v>
      </c>
      <c r="J177" s="114">
        <v>2.5898897999999999</v>
      </c>
      <c r="K177" s="114">
        <v>13.058999999999999</v>
      </c>
      <c r="L177" s="114">
        <v>0</v>
      </c>
      <c r="M177" s="114">
        <v>0</v>
      </c>
      <c r="N177" s="114">
        <v>0</v>
      </c>
      <c r="O177" s="114">
        <v>0</v>
      </c>
      <c r="P177" s="114">
        <v>0</v>
      </c>
      <c r="Q177" s="114">
        <v>0</v>
      </c>
      <c r="R177" s="114">
        <v>0</v>
      </c>
      <c r="S177" s="114">
        <v>0</v>
      </c>
      <c r="T177" s="114">
        <v>0</v>
      </c>
      <c r="U177" s="114">
        <v>0</v>
      </c>
      <c r="V177" s="114">
        <v>0</v>
      </c>
      <c r="W177" s="114">
        <v>0</v>
      </c>
    </row>
    <row r="178" spans="1:23" hidden="1">
      <c r="A178" s="114" t="str">
        <v>1733.TW</v>
      </c>
      <c r="B178" s="114">
        <v>1.08</v>
      </c>
      <c r="C178" s="114">
        <v>0.42099999999999999</v>
      </c>
      <c r="D178" s="114">
        <v>17.25131</v>
      </c>
      <c r="E178" s="114">
        <v>6.4019999999999994E-2</v>
      </c>
      <c r="F178" s="114">
        <v>3.6819999999999999E-2</v>
      </c>
      <c r="G178" s="114">
        <v>0.31679000000000002</v>
      </c>
      <c r="H178" s="114">
        <v>9.3439995999999997E-2</v>
      </c>
      <c r="I178" s="114">
        <v>30.509257999999999</v>
      </c>
      <c r="J178" s="114">
        <v>1.8333056000000001</v>
      </c>
      <c r="K178" s="114">
        <v>16.774000000000001</v>
      </c>
      <c r="L178" s="114">
        <v>0</v>
      </c>
      <c r="M178" s="114">
        <v>0</v>
      </c>
      <c r="N178" s="114">
        <v>0</v>
      </c>
      <c r="O178" s="114">
        <v>0</v>
      </c>
      <c r="P178" s="114">
        <v>0</v>
      </c>
      <c r="Q178" s="114">
        <v>0</v>
      </c>
      <c r="R178" s="114">
        <v>0</v>
      </c>
      <c r="S178" s="114">
        <v>0</v>
      </c>
      <c r="T178" s="114">
        <v>0</v>
      </c>
      <c r="U178" s="114">
        <v>0</v>
      </c>
      <c r="V178" s="114">
        <v>0</v>
      </c>
      <c r="W178" s="114">
        <v>0</v>
      </c>
    </row>
    <row r="179" spans="1:23" hidden="1">
      <c r="A179" s="114" t="str">
        <v>1734.TW</v>
      </c>
      <c r="B179" s="114">
        <v>2.41</v>
      </c>
      <c r="C179" s="114">
        <v>0.67400000000000004</v>
      </c>
      <c r="D179" s="114">
        <v>0</v>
      </c>
      <c r="E179" s="114">
        <v>0.10786999999999999</v>
      </c>
      <c r="F179" s="114">
        <v>2.9020000000000001E-2</v>
      </c>
      <c r="G179" s="114">
        <v>0.36919999999999997</v>
      </c>
      <c r="H179" s="114">
        <v>0.15303998999999999</v>
      </c>
      <c r="I179" s="114">
        <v>15.248962000000001</v>
      </c>
      <c r="J179" s="114">
        <v>1.98939</v>
      </c>
      <c r="K179" s="114">
        <v>17.666</v>
      </c>
      <c r="L179" s="114">
        <v>0</v>
      </c>
      <c r="M179" s="114">
        <v>0</v>
      </c>
      <c r="N179" s="114">
        <v>0</v>
      </c>
      <c r="O179" s="114">
        <v>0</v>
      </c>
      <c r="P179" s="114">
        <v>0</v>
      </c>
      <c r="Q179" s="114">
        <v>0</v>
      </c>
      <c r="R179" s="114">
        <v>0</v>
      </c>
      <c r="S179" s="114">
        <v>0</v>
      </c>
      <c r="T179" s="114">
        <v>0</v>
      </c>
      <c r="U179" s="114">
        <v>0</v>
      </c>
      <c r="V179" s="114">
        <v>0</v>
      </c>
      <c r="W179" s="114">
        <v>0</v>
      </c>
    </row>
    <row r="180" spans="1:23" hidden="1">
      <c r="A180" s="114" t="str">
        <v>1735.TW</v>
      </c>
      <c r="B180" s="114">
        <v>0.84</v>
      </c>
      <c r="C180" s="114">
        <v>0.217</v>
      </c>
      <c r="D180" s="114">
        <v>20.465116999999999</v>
      </c>
      <c r="E180" s="114">
        <v>5.0259999999999999E-2</v>
      </c>
      <c r="F180" s="114">
        <v>1.711E-2</v>
      </c>
      <c r="G180" s="114">
        <v>0.18579000000000001</v>
      </c>
      <c r="H180" s="114">
        <v>5.9880000000000003E-2</v>
      </c>
      <c r="I180" s="114">
        <v>20.952380999999999</v>
      </c>
      <c r="J180" s="114">
        <v>1.1679607999999999</v>
      </c>
      <c r="K180" s="114">
        <v>23.821000000000002</v>
      </c>
      <c r="L180" s="114">
        <v>0</v>
      </c>
      <c r="M180" s="114">
        <v>0</v>
      </c>
      <c r="N180" s="114">
        <v>0</v>
      </c>
      <c r="O180" s="114">
        <v>0</v>
      </c>
      <c r="P180" s="114">
        <v>0</v>
      </c>
      <c r="Q180" s="114">
        <v>0</v>
      </c>
      <c r="R180" s="114">
        <v>0</v>
      </c>
      <c r="S180" s="114">
        <v>0</v>
      </c>
      <c r="T180" s="114">
        <v>0</v>
      </c>
      <c r="U180" s="114">
        <v>0</v>
      </c>
      <c r="V180" s="114">
        <v>0</v>
      </c>
      <c r="W180" s="114">
        <v>0</v>
      </c>
    </row>
    <row r="181" spans="1:23" hidden="1">
      <c r="A181" s="114" t="str">
        <v>1736.TW</v>
      </c>
      <c r="B181" s="114">
        <v>4.0199999999999996</v>
      </c>
      <c r="C181" s="114">
        <v>0</v>
      </c>
      <c r="D181" s="114">
        <v>29.288136000000002</v>
      </c>
      <c r="E181" s="114">
        <v>0.13340001000000001</v>
      </c>
      <c r="F181" s="114">
        <v>2.6370000000000001E-2</v>
      </c>
      <c r="G181" s="114">
        <v>0.4909</v>
      </c>
      <c r="H181" s="114">
        <v>-4.1339997000000003E-2</v>
      </c>
      <c r="I181" s="114">
        <v>21.492538</v>
      </c>
      <c r="J181" s="114">
        <v>2.750016</v>
      </c>
      <c r="K181" s="114">
        <v>129.20599999999999</v>
      </c>
      <c r="L181" s="114">
        <v>0</v>
      </c>
      <c r="M181" s="114">
        <v>0</v>
      </c>
      <c r="N181" s="114">
        <v>0</v>
      </c>
      <c r="O181" s="114">
        <v>0</v>
      </c>
      <c r="P181" s="114">
        <v>0</v>
      </c>
      <c r="Q181" s="114">
        <v>0</v>
      </c>
      <c r="R181" s="114">
        <v>0</v>
      </c>
      <c r="S181" s="114">
        <v>0</v>
      </c>
      <c r="T181" s="114">
        <v>0</v>
      </c>
      <c r="U181" s="114">
        <v>0</v>
      </c>
      <c r="V181" s="114">
        <v>0</v>
      </c>
      <c r="W181" s="114">
        <v>0</v>
      </c>
    </row>
    <row r="182" spans="1:23" hidden="1">
      <c r="A182" s="114" t="str">
        <v>1737.TW</v>
      </c>
      <c r="B182" s="114">
        <v>1.48</v>
      </c>
      <c r="C182" s="114">
        <v>0</v>
      </c>
      <c r="D182" s="114">
        <v>0</v>
      </c>
      <c r="E182" s="114">
        <v>2.9610000000000001E-2</v>
      </c>
      <c r="F182" s="114">
        <v>2.4979999999999999E-2</v>
      </c>
      <c r="G182" s="114">
        <v>0.17385</v>
      </c>
      <c r="H182" s="114">
        <v>2.9360002E-2</v>
      </c>
      <c r="I182" s="114">
        <v>23.074325999999999</v>
      </c>
      <c r="J182" s="114">
        <v>1.0393524000000001</v>
      </c>
      <c r="K182" s="114">
        <v>36.262999999999998</v>
      </c>
      <c r="L182" s="114">
        <v>0</v>
      </c>
      <c r="M182" s="114">
        <v>0</v>
      </c>
      <c r="N182" s="114">
        <v>0</v>
      </c>
      <c r="O182" s="114">
        <v>0</v>
      </c>
      <c r="P182" s="114">
        <v>0</v>
      </c>
      <c r="Q182" s="114">
        <v>0</v>
      </c>
      <c r="R182" s="114">
        <v>0</v>
      </c>
      <c r="S182" s="114">
        <v>0</v>
      </c>
      <c r="T182" s="114">
        <v>0</v>
      </c>
      <c r="U182" s="114">
        <v>0</v>
      </c>
      <c r="V182" s="114">
        <v>0</v>
      </c>
      <c r="W182" s="114">
        <v>0</v>
      </c>
    </row>
    <row r="183" spans="1:23" hidden="1">
      <c r="A183" s="114" t="str">
        <v>1752.TW</v>
      </c>
      <c r="B183" s="114">
        <v>1.57</v>
      </c>
      <c r="C183" s="114">
        <v>0</v>
      </c>
      <c r="D183" s="114">
        <v>17.275642000000001</v>
      </c>
      <c r="E183" s="114">
        <v>6.7220000000000002E-2</v>
      </c>
      <c r="F183" s="114">
        <v>3.875E-2</v>
      </c>
      <c r="G183" s="114">
        <v>0.34361000000000003</v>
      </c>
      <c r="H183" s="114">
        <v>0.12291000000000001</v>
      </c>
      <c r="I183" s="114">
        <v>34.331209999999999</v>
      </c>
      <c r="J183" s="114">
        <v>2.4481084000000002</v>
      </c>
      <c r="K183" s="114">
        <v>20.838000000000001</v>
      </c>
      <c r="L183" s="114">
        <v>0</v>
      </c>
      <c r="M183" s="114">
        <v>0</v>
      </c>
      <c r="N183" s="114">
        <v>0</v>
      </c>
      <c r="O183" s="114">
        <v>0</v>
      </c>
      <c r="P183" s="114">
        <v>0</v>
      </c>
      <c r="Q183" s="114">
        <v>0</v>
      </c>
      <c r="R183" s="114">
        <v>0</v>
      </c>
      <c r="S183" s="114">
        <v>0</v>
      </c>
      <c r="T183" s="114">
        <v>0</v>
      </c>
      <c r="U183" s="114">
        <v>0</v>
      </c>
      <c r="V183" s="114">
        <v>0</v>
      </c>
      <c r="W183" s="114">
        <v>0</v>
      </c>
    </row>
    <row r="184" spans="1:23" hidden="1">
      <c r="A184" s="114" t="str">
        <v>1760.TW</v>
      </c>
      <c r="B184" s="114">
        <v>1.1499999999999999</v>
      </c>
      <c r="C184" s="114">
        <v>0.24</v>
      </c>
      <c r="D184" s="114">
        <v>20.354906</v>
      </c>
      <c r="E184" s="114">
        <v>3.9419996999999998E-2</v>
      </c>
      <c r="F184" s="114">
        <v>3.0980000000000001E-2</v>
      </c>
      <c r="G184" s="114">
        <v>0.51778000000000002</v>
      </c>
      <c r="H184" s="114">
        <v>0.10813</v>
      </c>
      <c r="I184" s="114">
        <v>84.782610000000005</v>
      </c>
      <c r="J184" s="114">
        <v>4.3741589999999997</v>
      </c>
      <c r="K184" s="114">
        <v>21.949000000000002</v>
      </c>
      <c r="L184" s="114">
        <v>0</v>
      </c>
      <c r="M184" s="114">
        <v>0</v>
      </c>
      <c r="N184" s="114">
        <v>0</v>
      </c>
      <c r="O184" s="114">
        <v>0</v>
      </c>
      <c r="P184" s="114">
        <v>0</v>
      </c>
      <c r="Q184" s="114">
        <v>0</v>
      </c>
      <c r="R184" s="114">
        <v>0</v>
      </c>
      <c r="S184" s="114">
        <v>0</v>
      </c>
      <c r="T184" s="114">
        <v>0</v>
      </c>
      <c r="U184" s="114">
        <v>0</v>
      </c>
      <c r="V184" s="114">
        <v>0</v>
      </c>
      <c r="W184" s="114">
        <v>0</v>
      </c>
    </row>
    <row r="185" spans="1:23">
      <c r="A185" s="114" t="str">
        <v>1762.TW</v>
      </c>
      <c r="B185" s="114">
        <v>1.62</v>
      </c>
      <c r="C185" s="114">
        <v>0</v>
      </c>
      <c r="D185" s="114">
        <v>17.723880000000001</v>
      </c>
      <c r="E185" s="114">
        <v>3.7199999999999997E-2</v>
      </c>
      <c r="F185" s="114">
        <v>1.091E-2</v>
      </c>
      <c r="G185" s="114">
        <v>0.33438997999999998</v>
      </c>
      <c r="H185" s="114">
        <v>5.6929998000000002E-2</v>
      </c>
      <c r="I185" s="114">
        <v>29.320988</v>
      </c>
      <c r="J185" s="114">
        <v>1.0960103999999999</v>
      </c>
      <c r="K185" s="114">
        <v>20.251000000000001</v>
      </c>
      <c r="L185" s="114">
        <v>0</v>
      </c>
      <c r="M185" s="114">
        <v>0</v>
      </c>
      <c r="N185" s="114">
        <v>0</v>
      </c>
      <c r="O185" s="114">
        <v>0</v>
      </c>
      <c r="P185" s="114">
        <v>0</v>
      </c>
      <c r="Q185" s="114">
        <v>0</v>
      </c>
      <c r="R185" s="114">
        <v>0</v>
      </c>
      <c r="S185" s="114">
        <v>0</v>
      </c>
      <c r="T185" s="114">
        <v>0</v>
      </c>
      <c r="U185" s="114">
        <v>0</v>
      </c>
      <c r="V185" s="114">
        <v>0</v>
      </c>
      <c r="W185" s="114">
        <v>0</v>
      </c>
    </row>
    <row r="186" spans="1:23">
      <c r="A186" s="114" t="str">
        <v>1773.TW</v>
      </c>
      <c r="B186" s="114">
        <v>6.43</v>
      </c>
      <c r="C186" s="114">
        <v>0.81200000000000006</v>
      </c>
      <c r="D186" s="114">
        <v>0</v>
      </c>
      <c r="E186" s="114">
        <v>0.18856001</v>
      </c>
      <c r="F186" s="114">
        <v>8.2129999999999995E-2</v>
      </c>
      <c r="G186" s="114">
        <v>0.32027</v>
      </c>
      <c r="H186" s="114">
        <v>0.19601999000000001</v>
      </c>
      <c r="I186" s="114">
        <v>25.427682999999998</v>
      </c>
      <c r="J186" s="114">
        <v>4.6958469999999997</v>
      </c>
      <c r="K186" s="114">
        <v>39.411999999999999</v>
      </c>
      <c r="L186" s="114">
        <v>0</v>
      </c>
      <c r="M186" s="114">
        <v>0</v>
      </c>
      <c r="N186" s="114">
        <v>0</v>
      </c>
      <c r="O186" s="114">
        <v>0</v>
      </c>
      <c r="P186" s="114">
        <v>0</v>
      </c>
      <c r="Q186" s="114">
        <v>0</v>
      </c>
      <c r="R186" s="114">
        <v>0</v>
      </c>
      <c r="S186" s="114">
        <v>0</v>
      </c>
      <c r="T186" s="114">
        <v>0</v>
      </c>
      <c r="U186" s="114">
        <v>0</v>
      </c>
      <c r="V186" s="114">
        <v>0</v>
      </c>
      <c r="W186" s="114">
        <v>0</v>
      </c>
    </row>
    <row r="187" spans="1:23">
      <c r="A187" s="114" t="str">
        <v>1776.TW</v>
      </c>
      <c r="B187" s="114">
        <v>0.55000000000000004</v>
      </c>
      <c r="C187" s="114">
        <v>0.191</v>
      </c>
      <c r="D187" s="114">
        <v>14.335938000000001</v>
      </c>
      <c r="E187" s="114">
        <v>2.8490000000000001E-2</v>
      </c>
      <c r="F187" s="114">
        <v>4.4600000000000004E-3</v>
      </c>
      <c r="G187" s="114">
        <v>0.15237999999999999</v>
      </c>
      <c r="H187" s="114">
        <v>5.9359997999999997E-2</v>
      </c>
      <c r="I187" s="114">
        <v>33.363636</v>
      </c>
      <c r="J187" s="114">
        <v>1.253244</v>
      </c>
      <c r="K187" s="114">
        <v>18.189</v>
      </c>
      <c r="L187" s="114">
        <v>0</v>
      </c>
      <c r="M187" s="114">
        <v>0</v>
      </c>
      <c r="N187" s="114">
        <v>0</v>
      </c>
      <c r="O187" s="114">
        <v>0</v>
      </c>
      <c r="P187" s="114">
        <v>0</v>
      </c>
      <c r="Q187" s="114">
        <v>0</v>
      </c>
      <c r="R187" s="114">
        <v>0</v>
      </c>
      <c r="S187" s="114">
        <v>0</v>
      </c>
      <c r="T187" s="114">
        <v>0</v>
      </c>
      <c r="U187" s="114">
        <v>0</v>
      </c>
      <c r="V187" s="114">
        <v>0</v>
      </c>
      <c r="W187" s="114">
        <v>0</v>
      </c>
    </row>
    <row r="188" spans="1:23" hidden="1">
      <c r="A188" s="114" t="str">
        <v>1783.TW</v>
      </c>
      <c r="B188" s="114">
        <v>1.65</v>
      </c>
      <c r="C188" s="114">
        <v>0</v>
      </c>
      <c r="D188" s="114">
        <v>0</v>
      </c>
      <c r="E188" s="114">
        <v>0.11108</v>
      </c>
      <c r="F188" s="114">
        <v>5.7750000000000003E-2</v>
      </c>
      <c r="G188" s="114">
        <v>0.68489999999999995</v>
      </c>
      <c r="H188" s="114">
        <v>0.19941</v>
      </c>
      <c r="I188" s="114">
        <v>25.787877999999999</v>
      </c>
      <c r="J188" s="114">
        <v>2.7921779999999998</v>
      </c>
      <c r="K188" s="114">
        <v>6.7530000000000001</v>
      </c>
      <c r="L188" s="114">
        <v>0</v>
      </c>
      <c r="M188" s="114">
        <v>0</v>
      </c>
      <c r="N188" s="114">
        <v>0</v>
      </c>
      <c r="O188" s="114">
        <v>0</v>
      </c>
      <c r="P188" s="114">
        <v>0</v>
      </c>
      <c r="Q188" s="114">
        <v>0</v>
      </c>
      <c r="R188" s="114">
        <v>0</v>
      </c>
      <c r="S188" s="114">
        <v>0</v>
      </c>
      <c r="T188" s="114">
        <v>0</v>
      </c>
      <c r="U188" s="114">
        <v>0</v>
      </c>
      <c r="V188" s="114">
        <v>0</v>
      </c>
      <c r="W188" s="114">
        <v>0</v>
      </c>
    </row>
    <row r="189" spans="1:23" hidden="1">
      <c r="A189" s="114" t="str">
        <v>1786.TW</v>
      </c>
      <c r="B189" s="114">
        <v>2.65</v>
      </c>
      <c r="C189" s="114">
        <v>0.63600000000000001</v>
      </c>
      <c r="D189" s="114">
        <v>14.813153</v>
      </c>
      <c r="E189" s="114">
        <v>0.12639</v>
      </c>
      <c r="F189" s="114">
        <v>5.8799999999999998E-2</v>
      </c>
      <c r="G189" s="114">
        <v>0.74134003999999998</v>
      </c>
      <c r="H189" s="114">
        <v>0.24482999999999999</v>
      </c>
      <c r="I189" s="114">
        <v>37.396225000000001</v>
      </c>
      <c r="J189" s="114">
        <v>4.3723802999999997</v>
      </c>
      <c r="K189" s="114">
        <v>11.721</v>
      </c>
      <c r="L189" s="114">
        <v>0</v>
      </c>
      <c r="M189" s="114">
        <v>0</v>
      </c>
      <c r="N189" s="114">
        <v>0</v>
      </c>
      <c r="O189" s="114">
        <v>0</v>
      </c>
      <c r="P189" s="114">
        <v>0</v>
      </c>
      <c r="Q189" s="114">
        <v>0</v>
      </c>
      <c r="R189" s="114">
        <v>0</v>
      </c>
      <c r="S189" s="114">
        <v>0</v>
      </c>
      <c r="T189" s="114">
        <v>0</v>
      </c>
      <c r="U189" s="114">
        <v>0</v>
      </c>
      <c r="V189" s="114">
        <v>0</v>
      </c>
      <c r="W189" s="114">
        <v>0</v>
      </c>
    </row>
    <row r="190" spans="1:23" hidden="1">
      <c r="A190" s="114" t="str">
        <v>1789.TW</v>
      </c>
      <c r="B190" s="114">
        <v>0.49</v>
      </c>
      <c r="C190" s="114">
        <v>0.29799999999999999</v>
      </c>
      <c r="D190" s="114">
        <v>109.61539</v>
      </c>
      <c r="E190" s="114">
        <v>2.7579999000000001E-2</v>
      </c>
      <c r="F190" s="114">
        <v>1.6629999999999999E-2</v>
      </c>
      <c r="G190" s="114">
        <v>0.38166</v>
      </c>
      <c r="H190" s="114">
        <v>0.17058999999999999</v>
      </c>
      <c r="I190" s="114">
        <v>58.163265000000003</v>
      </c>
      <c r="J190" s="114">
        <v>2.1744105999999999</v>
      </c>
      <c r="K190" s="114">
        <v>4.0289999999999999</v>
      </c>
      <c r="L190" s="114">
        <v>0</v>
      </c>
      <c r="M190" s="114">
        <v>0</v>
      </c>
      <c r="N190" s="114">
        <v>0</v>
      </c>
      <c r="O190" s="114">
        <v>0</v>
      </c>
      <c r="P190" s="114">
        <v>0</v>
      </c>
      <c r="Q190" s="114">
        <v>0</v>
      </c>
      <c r="R190" s="114">
        <v>0</v>
      </c>
      <c r="S190" s="114">
        <v>0</v>
      </c>
      <c r="T190" s="114">
        <v>0</v>
      </c>
      <c r="U190" s="114">
        <v>0</v>
      </c>
      <c r="V190" s="114">
        <v>0</v>
      </c>
      <c r="W190" s="114">
        <v>0</v>
      </c>
    </row>
    <row r="191" spans="1:23" hidden="1">
      <c r="A191" s="114" t="str">
        <v>1795.TW</v>
      </c>
      <c r="B191" s="114">
        <v>15.06</v>
      </c>
      <c r="C191" s="114">
        <v>0.52200000000000002</v>
      </c>
      <c r="D191" s="114">
        <v>11.910829</v>
      </c>
      <c r="E191" s="114">
        <v>0.25278</v>
      </c>
      <c r="F191" s="114">
        <v>8.9969999999999994E-2</v>
      </c>
      <c r="G191" s="114">
        <v>0.53990000000000005</v>
      </c>
      <c r="H191" s="114">
        <v>0.29908000000000001</v>
      </c>
      <c r="I191" s="114">
        <v>18.625498</v>
      </c>
      <c r="J191" s="114">
        <v>4.3243660000000004</v>
      </c>
      <c r="K191" s="114">
        <v>63.627000000000002</v>
      </c>
      <c r="L191" s="114">
        <v>0</v>
      </c>
      <c r="M191" s="114">
        <v>0</v>
      </c>
      <c r="N191" s="114">
        <v>0</v>
      </c>
      <c r="O191" s="114">
        <v>0</v>
      </c>
      <c r="P191" s="114">
        <v>0</v>
      </c>
      <c r="Q191" s="114">
        <v>0</v>
      </c>
      <c r="R191" s="114">
        <v>0</v>
      </c>
      <c r="S191" s="114">
        <v>0</v>
      </c>
      <c r="T191" s="114">
        <v>0</v>
      </c>
      <c r="U191" s="114">
        <v>0</v>
      </c>
      <c r="V191" s="114">
        <v>0</v>
      </c>
      <c r="W191" s="114">
        <v>0</v>
      </c>
    </row>
    <row r="192" spans="1:23" hidden="1">
      <c r="A192" s="114" t="str">
        <v>1802.TW</v>
      </c>
      <c r="B192" s="114">
        <v>0.21</v>
      </c>
      <c r="C192" s="114">
        <v>0</v>
      </c>
      <c r="D192" s="114">
        <v>5.1339290000000002</v>
      </c>
      <c r="E192" s="114">
        <v>1.222E-2</v>
      </c>
      <c r="F192" s="114">
        <v>4.45E-3</v>
      </c>
      <c r="G192" s="114">
        <v>0.12443</v>
      </c>
      <c r="H192" s="114">
        <v>-8.7199990000000008E-3</v>
      </c>
      <c r="I192" s="114">
        <v>82.142859999999999</v>
      </c>
      <c r="J192" s="114">
        <v>1.0130968</v>
      </c>
      <c r="K192" s="114">
        <v>15.78</v>
      </c>
      <c r="L192" s="114">
        <v>0</v>
      </c>
      <c r="M192" s="114">
        <v>0</v>
      </c>
      <c r="N192" s="114">
        <v>0</v>
      </c>
      <c r="O192" s="114">
        <v>0</v>
      </c>
      <c r="P192" s="114">
        <v>0</v>
      </c>
      <c r="Q192" s="114">
        <v>0</v>
      </c>
      <c r="R192" s="114">
        <v>0</v>
      </c>
      <c r="S192" s="114">
        <v>0</v>
      </c>
      <c r="T192" s="114">
        <v>0</v>
      </c>
      <c r="U192" s="114">
        <v>0</v>
      </c>
      <c r="V192" s="114">
        <v>0</v>
      </c>
      <c r="W192" s="114">
        <v>0</v>
      </c>
    </row>
    <row r="193" spans="1:23" hidden="1">
      <c r="A193" s="114" t="str">
        <v>1805.TW</v>
      </c>
      <c r="B193" s="114">
        <v>-1.05</v>
      </c>
      <c r="C193" s="114">
        <v>0</v>
      </c>
      <c r="D193" s="114">
        <v>0</v>
      </c>
      <c r="E193" s="114">
        <v>-8.9660000000000004E-2</v>
      </c>
      <c r="F193" s="114">
        <v>-2.1270001E-2</v>
      </c>
      <c r="G193" s="114">
        <v>3.96E-3</v>
      </c>
      <c r="H193" s="114">
        <v>-7.9265504</v>
      </c>
      <c r="I193" s="114">
        <v>0</v>
      </c>
      <c r="J193" s="114">
        <v>2.4137930000000001</v>
      </c>
      <c r="K193" s="114">
        <v>2.0230000000000001</v>
      </c>
      <c r="L193" s="114">
        <v>0</v>
      </c>
      <c r="M193" s="114">
        <v>0</v>
      </c>
      <c r="N193" s="114">
        <v>0</v>
      </c>
      <c r="O193" s="114">
        <v>0</v>
      </c>
      <c r="P193" s="114">
        <v>0</v>
      </c>
      <c r="Q193" s="114">
        <v>0</v>
      </c>
      <c r="R193" s="114">
        <v>0</v>
      </c>
      <c r="S193" s="114">
        <v>0</v>
      </c>
      <c r="T193" s="114">
        <v>0</v>
      </c>
      <c r="U193" s="114">
        <v>0</v>
      </c>
      <c r="V193" s="114">
        <v>0</v>
      </c>
      <c r="W193" s="114">
        <v>0</v>
      </c>
    </row>
    <row r="194" spans="1:23" hidden="1">
      <c r="A194" s="114" t="str">
        <v>1806.TW</v>
      </c>
      <c r="B194" s="114">
        <v>-0.13</v>
      </c>
      <c r="C194" s="114">
        <v>0.88700000000000001</v>
      </c>
      <c r="D194" s="114">
        <v>34.687503999999997</v>
      </c>
      <c r="E194" s="114">
        <v>-9.1599999999999997E-3</v>
      </c>
      <c r="F194" s="114">
        <v>1.8870000000000001E-2</v>
      </c>
      <c r="G194" s="114">
        <v>0.28853000000000001</v>
      </c>
      <c r="H194" s="114">
        <v>0.13158</v>
      </c>
      <c r="I194" s="114">
        <v>0</v>
      </c>
      <c r="J194" s="114">
        <v>0.80283519999999997</v>
      </c>
      <c r="K194" s="114">
        <v>8.0370000000000008</v>
      </c>
      <c r="L194" s="114">
        <v>0</v>
      </c>
      <c r="M194" s="114">
        <v>0</v>
      </c>
      <c r="N194" s="114">
        <v>0</v>
      </c>
      <c r="O194" s="114">
        <v>0</v>
      </c>
      <c r="P194" s="114">
        <v>0</v>
      </c>
      <c r="Q194" s="114">
        <v>0</v>
      </c>
      <c r="R194" s="114">
        <v>0</v>
      </c>
      <c r="S194" s="114">
        <v>0</v>
      </c>
      <c r="T194" s="114">
        <v>0</v>
      </c>
      <c r="U194" s="114">
        <v>0</v>
      </c>
      <c r="V194" s="114">
        <v>0</v>
      </c>
      <c r="W194" s="114">
        <v>0</v>
      </c>
    </row>
    <row r="195" spans="1:23" hidden="1">
      <c r="A195" s="114" t="str">
        <v>1808.TW</v>
      </c>
      <c r="B195" s="114">
        <v>15.5</v>
      </c>
      <c r="C195" s="114">
        <v>0.20699999999999999</v>
      </c>
      <c r="D195" s="114">
        <v>49.295772999999997</v>
      </c>
      <c r="E195" s="114">
        <v>0.78852999999999995</v>
      </c>
      <c r="F195" s="114">
        <v>0.12968001000000001</v>
      </c>
      <c r="G195" s="114">
        <v>0.36764999999999998</v>
      </c>
      <c r="H195" s="114">
        <v>0.25781999999999999</v>
      </c>
      <c r="I195" s="114">
        <v>6.7741939999999996</v>
      </c>
      <c r="J195" s="114">
        <v>3.5052577999999999</v>
      </c>
      <c r="K195" s="114">
        <v>68.031000000000006</v>
      </c>
      <c r="L195" s="114">
        <v>0</v>
      </c>
      <c r="M195" s="114">
        <v>0</v>
      </c>
      <c r="N195" s="114">
        <v>0</v>
      </c>
      <c r="O195" s="114">
        <v>0</v>
      </c>
      <c r="P195" s="114">
        <v>0</v>
      </c>
      <c r="Q195" s="114">
        <v>0</v>
      </c>
      <c r="R195" s="114">
        <v>0</v>
      </c>
      <c r="S195" s="114">
        <v>0</v>
      </c>
      <c r="T195" s="114">
        <v>0</v>
      </c>
      <c r="U195" s="114">
        <v>0</v>
      </c>
      <c r="V195" s="114">
        <v>0</v>
      </c>
      <c r="W195" s="114">
        <v>0</v>
      </c>
    </row>
    <row r="196" spans="1:23" hidden="1">
      <c r="A196" s="114" t="str">
        <v>1809.TW</v>
      </c>
      <c r="B196" s="114">
        <v>0.09</v>
      </c>
      <c r="C196" s="114">
        <v>1.085</v>
      </c>
      <c r="D196" s="114">
        <v>269.5</v>
      </c>
      <c r="E196" s="114">
        <v>-4.7999998000000004E-3</v>
      </c>
      <c r="F196" s="114">
        <v>-4.5999999999999999E-3</v>
      </c>
      <c r="G196" s="114">
        <v>0.16863</v>
      </c>
      <c r="H196" s="114">
        <v>1.328E-2</v>
      </c>
      <c r="I196" s="114">
        <v>299.44443000000001</v>
      </c>
      <c r="J196" s="114">
        <v>1.5363129</v>
      </c>
      <c r="K196" s="114">
        <v>14.525</v>
      </c>
      <c r="L196" s="114">
        <v>0</v>
      </c>
      <c r="M196" s="114">
        <v>0</v>
      </c>
      <c r="N196" s="114">
        <v>0</v>
      </c>
      <c r="O196" s="114">
        <v>0</v>
      </c>
      <c r="P196" s="114">
        <v>0</v>
      </c>
      <c r="Q196" s="114">
        <v>0</v>
      </c>
      <c r="R196" s="114">
        <v>0</v>
      </c>
      <c r="S196" s="114">
        <v>0</v>
      </c>
      <c r="T196" s="114">
        <v>0</v>
      </c>
      <c r="U196" s="114">
        <v>0</v>
      </c>
      <c r="V196" s="114">
        <v>0</v>
      </c>
      <c r="W196" s="114">
        <v>0</v>
      </c>
    </row>
    <row r="197" spans="1:23">
      <c r="A197" s="114" t="str">
        <v>1810.TW</v>
      </c>
      <c r="B197" s="114">
        <v>0.04</v>
      </c>
      <c r="C197" s="114">
        <v>0</v>
      </c>
      <c r="D197" s="114">
        <v>43.695652000000003</v>
      </c>
      <c r="E197" s="114">
        <v>2.5899999999999999E-3</v>
      </c>
      <c r="F197" s="114">
        <v>-1.1800000000000001E-3</v>
      </c>
      <c r="G197" s="114">
        <v>0.24504999999999999</v>
      </c>
      <c r="H197" s="114">
        <v>-1.9349999999999999E-2</v>
      </c>
      <c r="I197" s="114">
        <v>502.50002999999998</v>
      </c>
      <c r="J197" s="114">
        <v>0.88871204999999998</v>
      </c>
      <c r="K197" s="114">
        <v>16.533000000000001</v>
      </c>
      <c r="L197" s="114">
        <v>0</v>
      </c>
      <c r="M197" s="114">
        <v>0</v>
      </c>
      <c r="N197" s="114">
        <v>0</v>
      </c>
      <c r="O197" s="114">
        <v>0</v>
      </c>
      <c r="P197" s="114">
        <v>0</v>
      </c>
      <c r="Q197" s="114">
        <v>0</v>
      </c>
      <c r="R197" s="114">
        <v>0</v>
      </c>
      <c r="S197" s="114">
        <v>0</v>
      </c>
      <c r="T197" s="114">
        <v>0</v>
      </c>
      <c r="U197" s="114">
        <v>0</v>
      </c>
      <c r="V197" s="114">
        <v>0</v>
      </c>
      <c r="W197" s="114">
        <v>0</v>
      </c>
    </row>
    <row r="198" spans="1:23" hidden="1">
      <c r="A198" s="114" t="str">
        <v>1817.TW</v>
      </c>
      <c r="B198" s="114">
        <v>3.72</v>
      </c>
      <c r="C198" s="114">
        <v>0.39800000000000002</v>
      </c>
      <c r="D198" s="114">
        <v>10.394736999999999</v>
      </c>
      <c r="E198" s="114">
        <v>0.11666000999999999</v>
      </c>
      <c r="F198" s="114">
        <v>6.6430000000000003E-2</v>
      </c>
      <c r="G198" s="114">
        <v>0.34293000000000001</v>
      </c>
      <c r="H198" s="114">
        <v>0.16254999000000001</v>
      </c>
      <c r="I198" s="114">
        <v>10.618278999999999</v>
      </c>
      <c r="J198" s="114">
        <v>1.4181087000000001</v>
      </c>
      <c r="K198" s="114">
        <v>34.697000000000003</v>
      </c>
      <c r="L198" s="114">
        <v>0</v>
      </c>
      <c r="M198" s="114">
        <v>0</v>
      </c>
      <c r="N198" s="114">
        <v>0</v>
      </c>
      <c r="O198" s="114">
        <v>0</v>
      </c>
      <c r="P198" s="114">
        <v>0</v>
      </c>
      <c r="Q198" s="114">
        <v>0</v>
      </c>
      <c r="R198" s="114">
        <v>0</v>
      </c>
      <c r="S198" s="114">
        <v>0</v>
      </c>
      <c r="T198" s="114">
        <v>0</v>
      </c>
      <c r="U198" s="114">
        <v>0</v>
      </c>
      <c r="V198" s="114">
        <v>0</v>
      </c>
      <c r="W198" s="114">
        <v>0</v>
      </c>
    </row>
    <row r="199" spans="1:23" hidden="1">
      <c r="A199" s="114" t="str">
        <v>1903.TW</v>
      </c>
      <c r="B199" s="114">
        <v>0.42</v>
      </c>
      <c r="C199" s="114">
        <v>0.88600000000000001</v>
      </c>
      <c r="D199" s="114">
        <v>0</v>
      </c>
      <c r="E199" s="114">
        <v>1.8249999999999999E-2</v>
      </c>
      <c r="F199" s="114">
        <v>-4.4900000000000001E-3</v>
      </c>
      <c r="G199" s="114">
        <v>0.49650001999999999</v>
      </c>
      <c r="H199" s="114">
        <v>-0.16189999999999999</v>
      </c>
      <c r="I199" s="114">
        <v>151.90477000000001</v>
      </c>
      <c r="J199" s="114">
        <v>3.8568492000000001</v>
      </c>
      <c r="K199" s="114">
        <v>0.65800000000000003</v>
      </c>
      <c r="L199" s="114">
        <v>0</v>
      </c>
      <c r="M199" s="114">
        <v>0</v>
      </c>
      <c r="N199" s="114">
        <v>0</v>
      </c>
      <c r="O199" s="114">
        <v>0</v>
      </c>
      <c r="P199" s="114">
        <v>0</v>
      </c>
      <c r="Q199" s="114">
        <v>0</v>
      </c>
      <c r="R199" s="114">
        <v>0</v>
      </c>
      <c r="S199" s="114">
        <v>0</v>
      </c>
      <c r="T199" s="114">
        <v>0</v>
      </c>
      <c r="U199" s="114">
        <v>0</v>
      </c>
      <c r="V199" s="114">
        <v>0</v>
      </c>
      <c r="W199" s="114">
        <v>0</v>
      </c>
    </row>
    <row r="200" spans="1:23" hidden="1">
      <c r="A200" s="114" t="str">
        <v>1904.TW</v>
      </c>
      <c r="B200" s="114">
        <v>0.77</v>
      </c>
      <c r="C200" s="114">
        <v>0.45700000000000002</v>
      </c>
      <c r="D200" s="114">
        <v>27.216984</v>
      </c>
      <c r="E200" s="114">
        <v>3.1630001999999997E-2</v>
      </c>
      <c r="F200" s="114">
        <v>1.7670000000000002E-2</v>
      </c>
      <c r="G200" s="114">
        <v>0.18167</v>
      </c>
      <c r="H200" s="114">
        <v>7.8869999999999996E-2</v>
      </c>
      <c r="I200" s="114">
        <v>37.467533000000003</v>
      </c>
      <c r="J200" s="114">
        <v>1.1081236999999999</v>
      </c>
      <c r="K200" s="114">
        <v>38.045999999999999</v>
      </c>
      <c r="L200" s="114">
        <v>0</v>
      </c>
      <c r="M200" s="114">
        <v>0</v>
      </c>
      <c r="N200" s="114">
        <v>0</v>
      </c>
      <c r="O200" s="114">
        <v>0</v>
      </c>
      <c r="P200" s="114">
        <v>0</v>
      </c>
      <c r="Q200" s="114">
        <v>0</v>
      </c>
      <c r="R200" s="114">
        <v>0</v>
      </c>
      <c r="S200" s="114">
        <v>0</v>
      </c>
      <c r="T200" s="114">
        <v>0</v>
      </c>
      <c r="U200" s="114">
        <v>0</v>
      </c>
      <c r="V200" s="114">
        <v>0</v>
      </c>
      <c r="W200" s="114">
        <v>0</v>
      </c>
    </row>
    <row r="201" spans="1:23">
      <c r="A201" s="114" t="str">
        <v>1905.TW</v>
      </c>
      <c r="B201" s="114">
        <v>-0.53</v>
      </c>
      <c r="C201" s="114">
        <v>0.97299999999999998</v>
      </c>
      <c r="D201" s="114">
        <v>761.66669999999999</v>
      </c>
      <c r="E201" s="114">
        <v>-3.1170000999999999E-2</v>
      </c>
      <c r="F201" s="114">
        <v>-1.5149999000000001E-2</v>
      </c>
      <c r="G201" s="114">
        <v>5.2010002999999999E-2</v>
      </c>
      <c r="H201" s="114">
        <v>8.6599999999999993E-3</v>
      </c>
      <c r="I201" s="114">
        <v>0</v>
      </c>
      <c r="J201" s="114">
        <v>1.6376406999999999</v>
      </c>
      <c r="K201" s="114">
        <v>19.28</v>
      </c>
      <c r="L201" s="114">
        <v>0</v>
      </c>
      <c r="M201" s="114">
        <v>0</v>
      </c>
      <c r="N201" s="114">
        <v>0</v>
      </c>
      <c r="O201" s="114">
        <v>0</v>
      </c>
      <c r="P201" s="114">
        <v>0</v>
      </c>
      <c r="Q201" s="114">
        <v>0</v>
      </c>
      <c r="R201" s="114">
        <v>0</v>
      </c>
      <c r="S201" s="114">
        <v>0</v>
      </c>
      <c r="T201" s="114">
        <v>0</v>
      </c>
      <c r="U201" s="114">
        <v>0</v>
      </c>
      <c r="V201" s="114">
        <v>0</v>
      </c>
      <c r="W201" s="114">
        <v>0</v>
      </c>
    </row>
    <row r="202" spans="1:23" hidden="1">
      <c r="A202" s="114" t="str">
        <v>1906.TW</v>
      </c>
      <c r="B202" s="114">
        <v>0.78</v>
      </c>
      <c r="C202" s="114">
        <v>0</v>
      </c>
      <c r="D202" s="114">
        <v>0</v>
      </c>
      <c r="E202" s="114">
        <v>2.4969999999999999E-2</v>
      </c>
      <c r="F202" s="114">
        <v>2.5999999999999999E-3</v>
      </c>
      <c r="G202" s="114">
        <v>6.9949999999999998E-2</v>
      </c>
      <c r="H202" s="114">
        <v>5.9100003E-3</v>
      </c>
      <c r="I202" s="114">
        <v>21.089745000000001</v>
      </c>
      <c r="J202" s="114">
        <v>0.56013349999999995</v>
      </c>
      <c r="K202" s="114">
        <v>23.434999999999999</v>
      </c>
      <c r="L202" s="114">
        <v>0</v>
      </c>
      <c r="M202" s="114">
        <v>0</v>
      </c>
      <c r="N202" s="114">
        <v>0</v>
      </c>
      <c r="O202" s="114">
        <v>0</v>
      </c>
      <c r="P202" s="114">
        <v>0</v>
      </c>
      <c r="Q202" s="114">
        <v>0</v>
      </c>
      <c r="R202" s="114">
        <v>0</v>
      </c>
      <c r="S202" s="114">
        <v>0</v>
      </c>
      <c r="T202" s="114">
        <v>0</v>
      </c>
      <c r="U202" s="114">
        <v>0</v>
      </c>
      <c r="V202" s="114">
        <v>0</v>
      </c>
      <c r="W202" s="114">
        <v>0</v>
      </c>
    </row>
    <row r="203" spans="1:23">
      <c r="A203" s="114" t="str">
        <v>1907.TW</v>
      </c>
      <c r="B203" s="114">
        <v>1.28</v>
      </c>
      <c r="C203" s="114">
        <v>0.82199999999999995</v>
      </c>
      <c r="D203" s="114">
        <v>24.834710000000001</v>
      </c>
      <c r="E203" s="114">
        <v>2.9240001000000002E-2</v>
      </c>
      <c r="F203" s="114">
        <v>5.9999996999999996E-4</v>
      </c>
      <c r="G203" s="114">
        <v>0.13650999999999999</v>
      </c>
      <c r="H203" s="114">
        <v>3.041E-2</v>
      </c>
      <c r="I203" s="114">
        <v>23.476562000000001</v>
      </c>
      <c r="J203" s="114">
        <v>0.85328110000000001</v>
      </c>
      <c r="K203" s="114">
        <v>44.488</v>
      </c>
      <c r="L203" s="114">
        <v>0</v>
      </c>
      <c r="M203" s="114">
        <v>0</v>
      </c>
      <c r="N203" s="114">
        <v>0</v>
      </c>
      <c r="O203" s="114">
        <v>0</v>
      </c>
      <c r="P203" s="114">
        <v>0</v>
      </c>
      <c r="Q203" s="114">
        <v>0</v>
      </c>
      <c r="R203" s="114">
        <v>0</v>
      </c>
      <c r="S203" s="114">
        <v>0</v>
      </c>
      <c r="T203" s="114">
        <v>0</v>
      </c>
      <c r="U203" s="114">
        <v>0</v>
      </c>
      <c r="V203" s="114">
        <v>0</v>
      </c>
      <c r="W203" s="114">
        <v>0</v>
      </c>
    </row>
    <row r="204" spans="1:23" hidden="1">
      <c r="A204" s="114" t="str">
        <v>1909.TW</v>
      </c>
      <c r="B204" s="114">
        <v>-0.28999999999999998</v>
      </c>
      <c r="C204" s="114">
        <v>1.1140000000000001</v>
      </c>
      <c r="D204" s="114">
        <v>-48.666663999999997</v>
      </c>
      <c r="E204" s="114">
        <v>-1.6750000000000001E-2</v>
      </c>
      <c r="F204" s="114">
        <v>5.0299999999999997E-3</v>
      </c>
      <c r="G204" s="114">
        <v>0.10732</v>
      </c>
      <c r="H204" s="114">
        <v>1.6539999999999999E-2</v>
      </c>
      <c r="I204" s="114">
        <v>0</v>
      </c>
      <c r="J204" s="114">
        <v>0.86842733999999999</v>
      </c>
      <c r="K204" s="114">
        <v>35.171999999999997</v>
      </c>
      <c r="L204" s="114">
        <v>0</v>
      </c>
      <c r="M204" s="114">
        <v>0</v>
      </c>
      <c r="N204" s="114">
        <v>0</v>
      </c>
      <c r="O204" s="114">
        <v>0</v>
      </c>
      <c r="P204" s="114">
        <v>0</v>
      </c>
      <c r="Q204" s="114">
        <v>0</v>
      </c>
      <c r="R204" s="114">
        <v>0</v>
      </c>
      <c r="S204" s="114">
        <v>0</v>
      </c>
      <c r="T204" s="114">
        <v>0</v>
      </c>
      <c r="U204" s="114">
        <v>0</v>
      </c>
      <c r="V204" s="114">
        <v>0</v>
      </c>
      <c r="W204" s="114">
        <v>0</v>
      </c>
    </row>
    <row r="205" spans="1:23" hidden="1">
      <c r="A205" s="114" t="str">
        <v>2002.TW</v>
      </c>
      <c r="B205" s="114">
        <v>0.2</v>
      </c>
      <c r="C205" s="114">
        <v>0.749</v>
      </c>
      <c r="D205" s="114">
        <v>26.304348000000001</v>
      </c>
      <c r="E205" s="114">
        <v>1.3509999999999999E-2</v>
      </c>
      <c r="F205" s="114">
        <v>3.9199999999999999E-3</v>
      </c>
      <c r="G205" s="114">
        <v>4.759E-2</v>
      </c>
      <c r="H205" s="114">
        <v>8.2000000000000007E-3</v>
      </c>
      <c r="I205" s="114">
        <v>121</v>
      </c>
      <c r="J205" s="114">
        <v>1.1974863</v>
      </c>
      <c r="K205" s="114">
        <v>23.815999999999999</v>
      </c>
      <c r="L205" s="114">
        <v>0</v>
      </c>
      <c r="M205" s="114">
        <v>0</v>
      </c>
      <c r="N205" s="114">
        <v>0</v>
      </c>
      <c r="O205" s="114">
        <v>0</v>
      </c>
      <c r="P205" s="114">
        <v>0</v>
      </c>
      <c r="Q205" s="114">
        <v>0</v>
      </c>
      <c r="R205" s="114">
        <v>0</v>
      </c>
      <c r="S205" s="114">
        <v>0</v>
      </c>
      <c r="T205" s="114">
        <v>0</v>
      </c>
      <c r="U205" s="114">
        <v>0</v>
      </c>
      <c r="V205" s="114">
        <v>0</v>
      </c>
      <c r="W205" s="114">
        <v>0</v>
      </c>
    </row>
    <row r="206" spans="1:23">
      <c r="A206" s="114" t="str">
        <v>2006.TW</v>
      </c>
      <c r="B206" s="114">
        <v>6.38</v>
      </c>
      <c r="C206" s="114">
        <v>0.46899999999999997</v>
      </c>
      <c r="D206" s="114">
        <v>12.375000999999999</v>
      </c>
      <c r="E206" s="114">
        <v>0.16566</v>
      </c>
      <c r="F206" s="114">
        <v>6.6720000000000002E-2</v>
      </c>
      <c r="G206" s="114">
        <v>0.13888</v>
      </c>
      <c r="H206" s="114">
        <v>9.4700000000000006E-2</v>
      </c>
      <c r="I206" s="114">
        <v>10.862069</v>
      </c>
      <c r="J206" s="114">
        <v>1.7342343</v>
      </c>
      <c r="K206" s="114">
        <v>85.45</v>
      </c>
      <c r="L206" s="114">
        <v>0</v>
      </c>
      <c r="M206" s="114">
        <v>0</v>
      </c>
      <c r="N206" s="114">
        <v>0</v>
      </c>
      <c r="O206" s="114">
        <v>0</v>
      </c>
      <c r="P206" s="114">
        <v>0</v>
      </c>
      <c r="Q206" s="114">
        <v>0</v>
      </c>
      <c r="R206" s="114">
        <v>0</v>
      </c>
      <c r="S206" s="114">
        <v>0</v>
      </c>
      <c r="T206" s="114">
        <v>0</v>
      </c>
      <c r="U206" s="114">
        <v>0</v>
      </c>
      <c r="V206" s="114">
        <v>0</v>
      </c>
      <c r="W206" s="114">
        <v>0</v>
      </c>
    </row>
    <row r="207" spans="1:23">
      <c r="A207" s="114" t="str">
        <v>2007.TW</v>
      </c>
      <c r="B207" s="114">
        <v>-1.77</v>
      </c>
      <c r="C207" s="114">
        <v>0.73099999999999998</v>
      </c>
      <c r="D207" s="114">
        <v>0</v>
      </c>
      <c r="E207" s="114">
        <v>-0.15562999</v>
      </c>
      <c r="F207" s="114">
        <v>-3.338E-2</v>
      </c>
      <c r="G207" s="114">
        <v>-9.325E-2</v>
      </c>
      <c r="H207" s="114">
        <v>-0.17468001</v>
      </c>
      <c r="I207" s="114">
        <v>0</v>
      </c>
      <c r="J207" s="114">
        <v>1.1395751000000001</v>
      </c>
      <c r="K207" s="114">
        <v>9.4510000000000005</v>
      </c>
      <c r="L207" s="114">
        <v>0</v>
      </c>
      <c r="M207" s="114">
        <v>0</v>
      </c>
      <c r="N207" s="114">
        <v>0</v>
      </c>
      <c r="O207" s="114">
        <v>0</v>
      </c>
      <c r="P207" s="114">
        <v>0</v>
      </c>
      <c r="Q207" s="114">
        <v>0</v>
      </c>
      <c r="R207" s="114">
        <v>0</v>
      </c>
      <c r="S207" s="114">
        <v>0</v>
      </c>
      <c r="T207" s="114">
        <v>0</v>
      </c>
      <c r="U207" s="114">
        <v>0</v>
      </c>
      <c r="V207" s="114">
        <v>0</v>
      </c>
      <c r="W207" s="114">
        <v>0</v>
      </c>
    </row>
    <row r="208" spans="1:23" hidden="1">
      <c r="A208" s="114" t="str">
        <v>2008.TW</v>
      </c>
      <c r="B208" s="114">
        <v>1.94</v>
      </c>
      <c r="C208" s="114">
        <v>0.42699999999999999</v>
      </c>
      <c r="D208" s="114">
        <v>0</v>
      </c>
      <c r="E208" s="114">
        <v>0.13821</v>
      </c>
      <c r="F208" s="114">
        <v>7.4900000000000001E-3</v>
      </c>
      <c r="G208" s="114">
        <v>0.13800999999999999</v>
      </c>
      <c r="H208" s="114">
        <v>7.7259994999999998E-2</v>
      </c>
      <c r="I208" s="114">
        <v>12.757731</v>
      </c>
      <c r="J208" s="114">
        <v>1.3701285000000001</v>
      </c>
      <c r="K208" s="114">
        <v>7.5549999999999997</v>
      </c>
      <c r="L208" s="114">
        <v>0</v>
      </c>
      <c r="M208" s="114">
        <v>0</v>
      </c>
      <c r="N208" s="114">
        <v>0</v>
      </c>
      <c r="O208" s="114">
        <v>0</v>
      </c>
      <c r="P208" s="114">
        <v>0</v>
      </c>
      <c r="Q208" s="114">
        <v>0</v>
      </c>
      <c r="R208" s="114">
        <v>0</v>
      </c>
      <c r="S208" s="114">
        <v>0</v>
      </c>
      <c r="T208" s="114">
        <v>0</v>
      </c>
      <c r="U208" s="114">
        <v>0</v>
      </c>
      <c r="V208" s="114">
        <v>0</v>
      </c>
      <c r="W208" s="114">
        <v>0</v>
      </c>
    </row>
    <row r="209" spans="1:23" hidden="1">
      <c r="A209" s="114" t="str">
        <v>2009.TW</v>
      </c>
      <c r="B209" s="114">
        <v>-0.04</v>
      </c>
      <c r="C209" s="114">
        <v>0</v>
      </c>
      <c r="D209" s="114">
        <v>55.979377999999997</v>
      </c>
      <c r="E209" s="114">
        <v>-1.9699998999999999E-3</v>
      </c>
      <c r="F209" s="114">
        <v>-5.3100003999999998E-3</v>
      </c>
      <c r="G209" s="114">
        <v>-5.13E-3</v>
      </c>
      <c r="H209" s="114">
        <v>-1.6199999999999999E-3</v>
      </c>
      <c r="I209" s="114">
        <v>0</v>
      </c>
      <c r="J209" s="114">
        <v>3.2655761000000001</v>
      </c>
      <c r="K209" s="114">
        <v>7.3579999999999997</v>
      </c>
      <c r="L209" s="114">
        <v>0</v>
      </c>
      <c r="M209" s="114">
        <v>0</v>
      </c>
      <c r="N209" s="114">
        <v>0</v>
      </c>
      <c r="O209" s="114">
        <v>0</v>
      </c>
      <c r="P209" s="114">
        <v>0</v>
      </c>
      <c r="Q209" s="114">
        <v>0</v>
      </c>
      <c r="R209" s="114">
        <v>0</v>
      </c>
      <c r="S209" s="114">
        <v>0</v>
      </c>
      <c r="T209" s="114">
        <v>0</v>
      </c>
      <c r="U209" s="114">
        <v>0</v>
      </c>
      <c r="V209" s="114">
        <v>0</v>
      </c>
      <c r="W209" s="114">
        <v>0</v>
      </c>
    </row>
    <row r="210" spans="1:23" hidden="1">
      <c r="A210" s="114" t="str">
        <v>2010.TW</v>
      </c>
      <c r="B210" s="114">
        <v>1.34</v>
      </c>
      <c r="C210" s="114">
        <v>0.79900000000000004</v>
      </c>
      <c r="D210" s="114">
        <v>17.820515</v>
      </c>
      <c r="E210" s="114">
        <v>7.5370000000000006E-2</v>
      </c>
      <c r="F210" s="114">
        <v>2.8219999999999999E-2</v>
      </c>
      <c r="G210" s="114">
        <v>8.3239999999999995E-2</v>
      </c>
      <c r="H210" s="114">
        <v>5.2580000000000002E-2</v>
      </c>
      <c r="I210" s="114">
        <v>15.559701</v>
      </c>
      <c r="J210" s="114">
        <v>1.1549327</v>
      </c>
      <c r="K210" s="114">
        <v>32.725000000000001</v>
      </c>
      <c r="L210" s="114">
        <v>0</v>
      </c>
      <c r="M210" s="114">
        <v>0</v>
      </c>
      <c r="N210" s="114">
        <v>0</v>
      </c>
      <c r="O210" s="114">
        <v>0</v>
      </c>
      <c r="P210" s="114">
        <v>0</v>
      </c>
      <c r="Q210" s="114">
        <v>0</v>
      </c>
      <c r="R210" s="114">
        <v>0</v>
      </c>
      <c r="S210" s="114">
        <v>0</v>
      </c>
      <c r="T210" s="114">
        <v>0</v>
      </c>
      <c r="U210" s="114">
        <v>0</v>
      </c>
      <c r="V210" s="114">
        <v>0</v>
      </c>
      <c r="W210" s="114">
        <v>0</v>
      </c>
    </row>
    <row r="211" spans="1:23" hidden="1">
      <c r="A211" s="114" t="str">
        <v>2012.TW</v>
      </c>
      <c r="B211" s="114">
        <v>0.83</v>
      </c>
      <c r="C211" s="114">
        <v>0.64700000000000002</v>
      </c>
      <c r="D211" s="114">
        <v>6.7226889999999999</v>
      </c>
      <c r="E211" s="114">
        <v>7.1080000000000004E-2</v>
      </c>
      <c r="F211" s="114">
        <v>2.3009999999999999E-2</v>
      </c>
      <c r="G211" s="114">
        <v>0.15590999999999999</v>
      </c>
      <c r="H211" s="114">
        <v>5.289E-2</v>
      </c>
      <c r="I211" s="114">
        <v>28.915662999999999</v>
      </c>
      <c r="J211" s="114">
        <v>1.5638236000000001</v>
      </c>
      <c r="K211" s="114">
        <v>30.353999999999999</v>
      </c>
      <c r="L211" s="114">
        <v>0</v>
      </c>
      <c r="M211" s="114">
        <v>0</v>
      </c>
      <c r="N211" s="114">
        <v>0</v>
      </c>
      <c r="O211" s="114">
        <v>0</v>
      </c>
      <c r="P211" s="114">
        <v>0</v>
      </c>
      <c r="Q211" s="114">
        <v>0</v>
      </c>
      <c r="R211" s="114">
        <v>0</v>
      </c>
      <c r="S211" s="114">
        <v>0</v>
      </c>
      <c r="T211" s="114">
        <v>0</v>
      </c>
      <c r="U211" s="114">
        <v>0</v>
      </c>
      <c r="V211" s="114">
        <v>0</v>
      </c>
      <c r="W211" s="114">
        <v>0</v>
      </c>
    </row>
    <row r="212" spans="1:23" hidden="1">
      <c r="A212" s="114" t="str">
        <v>2013.TW</v>
      </c>
      <c r="B212" s="114">
        <v>2.78</v>
      </c>
      <c r="C212" s="114">
        <v>0.72199999999999998</v>
      </c>
      <c r="D212" s="114">
        <v>0</v>
      </c>
      <c r="E212" s="114">
        <v>0.10288999</v>
      </c>
      <c r="F212" s="114">
        <v>2.4039999999999999E-2</v>
      </c>
      <c r="G212" s="114">
        <v>4.9939999999999998E-2</v>
      </c>
      <c r="H212" s="114">
        <v>3.2379999999999999E-2</v>
      </c>
      <c r="I212" s="114">
        <v>21.115107999999999</v>
      </c>
      <c r="J212" s="114">
        <v>2.1557107000000002</v>
      </c>
      <c r="K212" s="114">
        <v>93.001000000000005</v>
      </c>
      <c r="L212" s="114">
        <v>0</v>
      </c>
      <c r="M212" s="114">
        <v>0</v>
      </c>
      <c r="N212" s="114">
        <v>0</v>
      </c>
      <c r="O212" s="114">
        <v>0</v>
      </c>
      <c r="P212" s="114">
        <v>0</v>
      </c>
      <c r="Q212" s="114">
        <v>0</v>
      </c>
      <c r="R212" s="114">
        <v>0</v>
      </c>
      <c r="S212" s="114">
        <v>0</v>
      </c>
      <c r="T212" s="114">
        <v>0</v>
      </c>
      <c r="U212" s="114">
        <v>0</v>
      </c>
      <c r="V212" s="114">
        <v>0</v>
      </c>
      <c r="W212" s="114">
        <v>0</v>
      </c>
    </row>
    <row r="213" spans="1:23" hidden="1">
      <c r="A213" s="114" t="str">
        <v>2014.TW</v>
      </c>
      <c r="B213" s="114">
        <v>-0.13</v>
      </c>
      <c r="C213" s="114">
        <v>1.5620000000000001</v>
      </c>
      <c r="D213" s="114">
        <v>12.734807</v>
      </c>
      <c r="E213" s="114">
        <v>-1.048E-2</v>
      </c>
      <c r="F213" s="114">
        <v>-8.2799999999999992E-3</v>
      </c>
      <c r="G213" s="114">
        <v>1.9300000000000001E-3</v>
      </c>
      <c r="H213" s="114">
        <v>5.62E-3</v>
      </c>
      <c r="I213" s="114">
        <v>0</v>
      </c>
      <c r="J213" s="114">
        <v>2.1745280999999999</v>
      </c>
      <c r="K213" s="114">
        <v>25.652000000000001</v>
      </c>
      <c r="L213" s="114">
        <v>0</v>
      </c>
      <c r="M213" s="114">
        <v>0</v>
      </c>
      <c r="N213" s="114">
        <v>0</v>
      </c>
      <c r="O213" s="114">
        <v>0</v>
      </c>
      <c r="P213" s="114">
        <v>0</v>
      </c>
      <c r="Q213" s="114">
        <v>0</v>
      </c>
      <c r="R213" s="114">
        <v>0</v>
      </c>
      <c r="S213" s="114">
        <v>0</v>
      </c>
      <c r="T213" s="114">
        <v>0</v>
      </c>
      <c r="U213" s="114">
        <v>0</v>
      </c>
      <c r="V213" s="114">
        <v>0</v>
      </c>
      <c r="W213" s="114">
        <v>0</v>
      </c>
    </row>
    <row r="214" spans="1:23" hidden="1">
      <c r="A214" s="114" t="str">
        <v>2015.TW</v>
      </c>
      <c r="B214" s="114">
        <v>4.08</v>
      </c>
      <c r="C214" s="114">
        <v>0.71599999999999997</v>
      </c>
      <c r="D214" s="114">
        <v>16.252822999999999</v>
      </c>
      <c r="E214" s="114">
        <v>0.11726</v>
      </c>
      <c r="F214" s="114">
        <v>6.3079999999999997E-2</v>
      </c>
      <c r="G214" s="114">
        <v>0.102919996</v>
      </c>
      <c r="H214" s="114">
        <v>8.1619999999999998E-2</v>
      </c>
      <c r="I214" s="114">
        <v>17.647058000000001</v>
      </c>
      <c r="J214" s="114">
        <v>2.0470247000000001</v>
      </c>
      <c r="K214" s="114">
        <v>59.55</v>
      </c>
      <c r="L214" s="114">
        <v>0</v>
      </c>
      <c r="M214" s="114">
        <v>0</v>
      </c>
      <c r="N214" s="114">
        <v>0</v>
      </c>
      <c r="O214" s="114">
        <v>0</v>
      </c>
      <c r="P214" s="114">
        <v>0</v>
      </c>
      <c r="Q214" s="114">
        <v>0</v>
      </c>
      <c r="R214" s="114">
        <v>0</v>
      </c>
      <c r="S214" s="114">
        <v>0</v>
      </c>
      <c r="T214" s="114">
        <v>0</v>
      </c>
      <c r="U214" s="114">
        <v>0</v>
      </c>
      <c r="V214" s="114">
        <v>0</v>
      </c>
      <c r="W214" s="114">
        <v>0</v>
      </c>
    </row>
    <row r="215" spans="1:23" hidden="1">
      <c r="A215" s="114" t="str">
        <v>2017.TW</v>
      </c>
      <c r="B215" s="114">
        <v>0.06</v>
      </c>
      <c r="C215" s="114">
        <v>0.65</v>
      </c>
      <c r="D215" s="114">
        <v>0</v>
      </c>
      <c r="E215" s="114">
        <v>-3.3230000000000003E-2</v>
      </c>
      <c r="F215" s="114">
        <v>-2.5579999999999999E-2</v>
      </c>
      <c r="G215" s="114">
        <v>-1.635E-2</v>
      </c>
      <c r="H215" s="114">
        <v>-0.20752999999999999</v>
      </c>
      <c r="I215" s="114">
        <v>245.83333999999999</v>
      </c>
      <c r="J215" s="114">
        <v>1.1831235</v>
      </c>
      <c r="K215" s="114">
        <v>8.0020000000000007</v>
      </c>
      <c r="L215" s="114">
        <v>0</v>
      </c>
      <c r="M215" s="114">
        <v>0</v>
      </c>
      <c r="N215" s="114">
        <v>0</v>
      </c>
      <c r="O215" s="114">
        <v>0</v>
      </c>
      <c r="P215" s="114">
        <v>0</v>
      </c>
      <c r="Q215" s="114">
        <v>0</v>
      </c>
      <c r="R215" s="114">
        <v>0</v>
      </c>
      <c r="S215" s="114">
        <v>0</v>
      </c>
      <c r="T215" s="114">
        <v>0</v>
      </c>
      <c r="U215" s="114">
        <v>0</v>
      </c>
      <c r="V215" s="114">
        <v>0</v>
      </c>
      <c r="W215" s="114">
        <v>0</v>
      </c>
    </row>
    <row r="216" spans="1:23" hidden="1">
      <c r="A216" s="114" t="str">
        <v>2020.TW</v>
      </c>
      <c r="B216" s="114">
        <v>5.77</v>
      </c>
      <c r="C216" s="114">
        <v>0</v>
      </c>
      <c r="D216" s="114">
        <v>30.220586999999998</v>
      </c>
      <c r="E216" s="114">
        <v>0.35467997000000001</v>
      </c>
      <c r="F216" s="114">
        <v>3.9170000000000003E-2</v>
      </c>
      <c r="G216" s="114">
        <v>0.12401</v>
      </c>
      <c r="H216" s="114">
        <v>8.5070000000000007E-2</v>
      </c>
      <c r="I216" s="114">
        <v>7.1230500000000001</v>
      </c>
      <c r="J216" s="114">
        <v>2.2433274000000001</v>
      </c>
      <c r="K216" s="114">
        <v>30.477</v>
      </c>
      <c r="L216" s="114">
        <v>0</v>
      </c>
      <c r="M216" s="114">
        <v>0</v>
      </c>
      <c r="N216" s="114">
        <v>0</v>
      </c>
      <c r="O216" s="114">
        <v>0</v>
      </c>
      <c r="P216" s="114">
        <v>0</v>
      </c>
      <c r="Q216" s="114">
        <v>0</v>
      </c>
      <c r="R216" s="114">
        <v>0</v>
      </c>
      <c r="S216" s="114">
        <v>0</v>
      </c>
      <c r="T216" s="114">
        <v>0</v>
      </c>
      <c r="U216" s="114">
        <v>0</v>
      </c>
      <c r="V216" s="114">
        <v>0</v>
      </c>
      <c r="W216" s="114">
        <v>0</v>
      </c>
    </row>
    <row r="217" spans="1:23" hidden="1">
      <c r="A217" s="114" t="str">
        <v>2022.TW</v>
      </c>
      <c r="B217" s="114">
        <v>0.61</v>
      </c>
      <c r="C217" s="114">
        <v>1.056</v>
      </c>
      <c r="D217" s="114">
        <v>0</v>
      </c>
      <c r="E217" s="114">
        <v>5.1240000000000001E-2</v>
      </c>
      <c r="F217" s="114">
        <v>2.895E-2</v>
      </c>
      <c r="G217" s="114">
        <v>0.14102000000000001</v>
      </c>
      <c r="H217" s="114">
        <v>4.795E-2</v>
      </c>
      <c r="I217" s="114">
        <v>19.918032</v>
      </c>
      <c r="J217" s="114">
        <v>1.1328670999999999</v>
      </c>
      <c r="K217" s="114">
        <v>24.972999999999999</v>
      </c>
      <c r="L217" s="114">
        <v>0</v>
      </c>
      <c r="M217" s="114">
        <v>0</v>
      </c>
      <c r="N217" s="114">
        <v>0</v>
      </c>
      <c r="O217" s="114">
        <v>0</v>
      </c>
      <c r="P217" s="114">
        <v>0</v>
      </c>
      <c r="Q217" s="114">
        <v>0</v>
      </c>
      <c r="R217" s="114">
        <v>0</v>
      </c>
      <c r="S217" s="114">
        <v>0</v>
      </c>
      <c r="T217" s="114">
        <v>0</v>
      </c>
      <c r="U217" s="114">
        <v>0</v>
      </c>
      <c r="V217" s="114">
        <v>0</v>
      </c>
      <c r="W217" s="114">
        <v>0</v>
      </c>
    </row>
    <row r="218" spans="1:23" hidden="1">
      <c r="A218" s="114" t="str">
        <v>2023.TW</v>
      </c>
      <c r="B218" s="114">
        <v>-0.54</v>
      </c>
      <c r="C218" s="114">
        <v>0.748</v>
      </c>
      <c r="D218" s="114">
        <v>41.052630000000001</v>
      </c>
      <c r="E218" s="114">
        <v>-4.5969999999999997E-2</v>
      </c>
      <c r="F218" s="114">
        <v>1.0779999E-2</v>
      </c>
      <c r="G218" s="114">
        <v>9.1560000000000002E-2</v>
      </c>
      <c r="H218" s="114">
        <v>1.264E-2</v>
      </c>
      <c r="I218" s="114">
        <v>0</v>
      </c>
      <c r="J218" s="114">
        <v>1.0264508999999999</v>
      </c>
      <c r="K218" s="114">
        <v>37.341999999999999</v>
      </c>
      <c r="L218" s="114">
        <v>0</v>
      </c>
      <c r="M218" s="114">
        <v>0</v>
      </c>
      <c r="N218" s="114">
        <v>0</v>
      </c>
      <c r="O218" s="114">
        <v>0</v>
      </c>
      <c r="P218" s="114">
        <v>0</v>
      </c>
      <c r="Q218" s="114">
        <v>0</v>
      </c>
      <c r="R218" s="114">
        <v>0</v>
      </c>
      <c r="S218" s="114">
        <v>0</v>
      </c>
      <c r="T218" s="114">
        <v>0</v>
      </c>
      <c r="U218" s="114">
        <v>0</v>
      </c>
      <c r="V218" s="114">
        <v>0</v>
      </c>
      <c r="W218" s="114">
        <v>0</v>
      </c>
    </row>
    <row r="219" spans="1:23" hidden="1">
      <c r="A219" s="114" t="str">
        <v>2024.TW</v>
      </c>
      <c r="B219" s="114">
        <v>-0.41</v>
      </c>
      <c r="C219" s="114">
        <v>0.28799999999999998</v>
      </c>
      <c r="D219" s="114">
        <v>0</v>
      </c>
      <c r="E219" s="114">
        <v>-4.7840000000000001E-2</v>
      </c>
      <c r="F219" s="114">
        <v>-1.396E-2</v>
      </c>
      <c r="G219" s="114">
        <v>1.9949999999999999E-2</v>
      </c>
      <c r="H219" s="114">
        <v>-2.6020000000000001E-2</v>
      </c>
      <c r="I219" s="114">
        <v>0</v>
      </c>
      <c r="J219" s="114">
        <v>2.0814881000000001</v>
      </c>
      <c r="K219" s="114">
        <v>9.3989999999999991</v>
      </c>
      <c r="L219" s="114">
        <v>0</v>
      </c>
      <c r="M219" s="114">
        <v>0</v>
      </c>
      <c r="N219" s="114">
        <v>0</v>
      </c>
      <c r="O219" s="114">
        <v>0</v>
      </c>
      <c r="P219" s="114">
        <v>0</v>
      </c>
      <c r="Q219" s="114">
        <v>0</v>
      </c>
      <c r="R219" s="114">
        <v>0</v>
      </c>
      <c r="S219" s="114">
        <v>0</v>
      </c>
      <c r="T219" s="114">
        <v>0</v>
      </c>
      <c r="U219" s="114">
        <v>0</v>
      </c>
      <c r="V219" s="114">
        <v>0</v>
      </c>
      <c r="W219" s="114">
        <v>0</v>
      </c>
    </row>
    <row r="220" spans="1:23" hidden="1">
      <c r="A220" s="114" t="str">
        <v>2025.TW</v>
      </c>
      <c r="B220" s="114">
        <v>0.6</v>
      </c>
      <c r="C220" s="114">
        <v>0.495</v>
      </c>
      <c r="D220" s="114">
        <v>0</v>
      </c>
      <c r="E220" s="114">
        <v>0.14391999999999999</v>
      </c>
      <c r="F220" s="114">
        <v>-7.1129999999999999E-2</v>
      </c>
      <c r="G220" s="114">
        <v>-0.21096000000000001</v>
      </c>
      <c r="H220" s="114">
        <v>-0.25656000000000001</v>
      </c>
      <c r="I220" s="114">
        <v>20.916665999999999</v>
      </c>
      <c r="J220" s="114">
        <v>2.0702739000000001</v>
      </c>
      <c r="K220" s="114">
        <v>2.6269999999999998</v>
      </c>
      <c r="L220" s="114">
        <v>0</v>
      </c>
      <c r="M220" s="114">
        <v>0</v>
      </c>
      <c r="N220" s="114">
        <v>0</v>
      </c>
      <c r="O220" s="114">
        <v>0</v>
      </c>
      <c r="P220" s="114">
        <v>0</v>
      </c>
      <c r="Q220" s="114">
        <v>0</v>
      </c>
      <c r="R220" s="114">
        <v>0</v>
      </c>
      <c r="S220" s="114">
        <v>0</v>
      </c>
      <c r="T220" s="114">
        <v>0</v>
      </c>
      <c r="U220" s="114">
        <v>0</v>
      </c>
      <c r="V220" s="114">
        <v>0</v>
      </c>
      <c r="W220" s="114">
        <v>0</v>
      </c>
    </row>
    <row r="221" spans="1:23" hidden="1">
      <c r="A221" s="114" t="str">
        <v>2027.TW</v>
      </c>
      <c r="B221" s="114">
        <v>1.92</v>
      </c>
      <c r="C221" s="114">
        <v>0.73099999999999998</v>
      </c>
      <c r="D221" s="114">
        <v>13.065068</v>
      </c>
      <c r="E221" s="114">
        <v>9.1800004000000004E-2</v>
      </c>
      <c r="F221" s="114">
        <v>3.9379999999999998E-2</v>
      </c>
      <c r="G221" s="114">
        <v>0.19214999999999999</v>
      </c>
      <c r="H221" s="114">
        <v>4.5700002000000003E-2</v>
      </c>
      <c r="I221" s="114">
        <v>19.869793000000001</v>
      </c>
      <c r="J221" s="114">
        <v>1.2970014999999999</v>
      </c>
      <c r="K221" s="114">
        <v>43.603999999999999</v>
      </c>
      <c r="L221" s="114">
        <v>0</v>
      </c>
      <c r="M221" s="114">
        <v>0</v>
      </c>
      <c r="N221" s="114">
        <v>0</v>
      </c>
      <c r="O221" s="114">
        <v>0</v>
      </c>
      <c r="P221" s="114">
        <v>0</v>
      </c>
      <c r="Q221" s="114">
        <v>0</v>
      </c>
      <c r="R221" s="114">
        <v>0</v>
      </c>
      <c r="S221" s="114">
        <v>0</v>
      </c>
      <c r="T221" s="114">
        <v>0</v>
      </c>
      <c r="U221" s="114">
        <v>0</v>
      </c>
      <c r="V221" s="114">
        <v>0</v>
      </c>
      <c r="W221" s="114">
        <v>0</v>
      </c>
    </row>
    <row r="222" spans="1:23">
      <c r="A222" s="114" t="str">
        <v>2028.TW</v>
      </c>
      <c r="B222" s="114">
        <v>1.19</v>
      </c>
      <c r="C222" s="114">
        <v>1.244</v>
      </c>
      <c r="D222" s="114">
        <v>0</v>
      </c>
      <c r="E222" s="114">
        <v>9.4259999999999997E-2</v>
      </c>
      <c r="F222" s="114">
        <v>3.739E-2</v>
      </c>
      <c r="G222" s="114">
        <v>6.5349995999999994E-2</v>
      </c>
      <c r="H222" s="114">
        <v>5.0440001999999998E-2</v>
      </c>
      <c r="I222" s="114">
        <v>23.067226000000002</v>
      </c>
      <c r="J222" s="114">
        <v>1.9952027999999999</v>
      </c>
      <c r="K222" s="114">
        <v>32.316000000000003</v>
      </c>
      <c r="L222" s="114">
        <v>0</v>
      </c>
      <c r="M222" s="114">
        <v>0</v>
      </c>
      <c r="N222" s="114">
        <v>0</v>
      </c>
      <c r="O222" s="114">
        <v>0</v>
      </c>
      <c r="P222" s="114">
        <v>0</v>
      </c>
      <c r="Q222" s="114">
        <v>0</v>
      </c>
      <c r="R222" s="114">
        <v>0</v>
      </c>
      <c r="S222" s="114">
        <v>0</v>
      </c>
      <c r="T222" s="114">
        <v>0</v>
      </c>
      <c r="U222" s="114">
        <v>0</v>
      </c>
      <c r="V222" s="114">
        <v>0</v>
      </c>
      <c r="W222" s="114">
        <v>0</v>
      </c>
    </row>
    <row r="223" spans="1:23" hidden="1">
      <c r="A223" s="114" t="str">
        <v>2029.TW</v>
      </c>
      <c r="B223" s="114">
        <v>1.94</v>
      </c>
      <c r="C223" s="114">
        <v>0.88200000000000001</v>
      </c>
      <c r="D223" s="114">
        <v>45</v>
      </c>
      <c r="E223" s="114">
        <v>6.3719999999999999E-2</v>
      </c>
      <c r="F223" s="114">
        <v>4.3439999999999999E-2</v>
      </c>
      <c r="G223" s="114">
        <v>0.109639995</v>
      </c>
      <c r="H223" s="114">
        <v>7.0360000000000006E-2</v>
      </c>
      <c r="I223" s="114">
        <v>14.613401</v>
      </c>
      <c r="J223" s="114">
        <v>0.91487026000000005</v>
      </c>
      <c r="K223" s="114">
        <v>38.573999999999998</v>
      </c>
      <c r="L223" s="114">
        <v>0</v>
      </c>
      <c r="M223" s="114">
        <v>0</v>
      </c>
      <c r="N223" s="114">
        <v>0</v>
      </c>
      <c r="O223" s="114">
        <v>0</v>
      </c>
      <c r="P223" s="114">
        <v>0</v>
      </c>
      <c r="Q223" s="114">
        <v>0</v>
      </c>
      <c r="R223" s="114">
        <v>0</v>
      </c>
      <c r="S223" s="114">
        <v>0</v>
      </c>
      <c r="T223" s="114">
        <v>0</v>
      </c>
      <c r="U223" s="114">
        <v>0</v>
      </c>
      <c r="V223" s="114">
        <v>0</v>
      </c>
      <c r="W223" s="114">
        <v>0</v>
      </c>
    </row>
    <row r="224" spans="1:23">
      <c r="A224" s="114" t="str">
        <v>2030.TW</v>
      </c>
      <c r="B224" s="114">
        <v>-0.46</v>
      </c>
      <c r="C224" s="114">
        <v>0.56899999999999995</v>
      </c>
      <c r="D224" s="114">
        <v>12.000000999999999</v>
      </c>
      <c r="E224" s="114">
        <v>1.0140000999999999E-2</v>
      </c>
      <c r="F224" s="114">
        <v>1.2990000999999999E-2</v>
      </c>
      <c r="G224" s="114">
        <v>7.2889999999999996E-2</v>
      </c>
      <c r="H224" s="114">
        <v>1.0720001E-2</v>
      </c>
      <c r="I224" s="114">
        <v>0</v>
      </c>
      <c r="J224" s="114">
        <v>1.0825283999999999</v>
      </c>
      <c r="K224" s="114">
        <v>45.831000000000003</v>
      </c>
      <c r="L224" s="114">
        <v>0</v>
      </c>
      <c r="M224" s="114">
        <v>0</v>
      </c>
      <c r="N224" s="114">
        <v>0</v>
      </c>
      <c r="O224" s="114">
        <v>0</v>
      </c>
      <c r="P224" s="114">
        <v>0</v>
      </c>
      <c r="Q224" s="114">
        <v>0</v>
      </c>
      <c r="R224" s="114">
        <v>0</v>
      </c>
      <c r="S224" s="114">
        <v>0</v>
      </c>
      <c r="T224" s="114">
        <v>0</v>
      </c>
      <c r="U224" s="114">
        <v>0</v>
      </c>
      <c r="V224" s="114">
        <v>0</v>
      </c>
      <c r="W224" s="114">
        <v>0</v>
      </c>
    </row>
    <row r="225" spans="1:23" hidden="1">
      <c r="A225" s="114" t="str">
        <v>2031.TW</v>
      </c>
      <c r="B225" s="114">
        <v>6.07</v>
      </c>
      <c r="C225" s="114">
        <v>1.163</v>
      </c>
      <c r="D225" s="114">
        <v>10.770576999999999</v>
      </c>
      <c r="E225" s="114">
        <v>0.15642998999999999</v>
      </c>
      <c r="F225" s="114">
        <v>2.0320000000000001E-2</v>
      </c>
      <c r="G225" s="114">
        <v>8.9940004000000004E-2</v>
      </c>
      <c r="H225" s="114">
        <v>4.5440003E-2</v>
      </c>
      <c r="I225" s="114">
        <v>10.131796</v>
      </c>
      <c r="J225" s="114">
        <v>1.7418642</v>
      </c>
      <c r="K225" s="114">
        <v>50.055</v>
      </c>
      <c r="L225" s="114">
        <v>0</v>
      </c>
      <c r="M225" s="114">
        <v>0</v>
      </c>
      <c r="N225" s="114">
        <v>0</v>
      </c>
      <c r="O225" s="114">
        <v>0</v>
      </c>
      <c r="P225" s="114">
        <v>0</v>
      </c>
      <c r="Q225" s="114">
        <v>0</v>
      </c>
      <c r="R225" s="114">
        <v>0</v>
      </c>
      <c r="S225" s="114">
        <v>0</v>
      </c>
      <c r="T225" s="114">
        <v>0</v>
      </c>
      <c r="U225" s="114">
        <v>0</v>
      </c>
      <c r="V225" s="114">
        <v>0</v>
      </c>
      <c r="W225" s="114">
        <v>0</v>
      </c>
    </row>
    <row r="226" spans="1:23">
      <c r="A226" s="114" t="str">
        <v>2032.TW</v>
      </c>
      <c r="B226" s="114">
        <v>0.03</v>
      </c>
      <c r="C226" s="114">
        <v>0.94599999999999995</v>
      </c>
      <c r="D226" s="114">
        <v>0</v>
      </c>
      <c r="E226" s="114">
        <v>-1.239E-2</v>
      </c>
      <c r="F226" s="114">
        <v>-1.9279999999999999E-2</v>
      </c>
      <c r="G226" s="114">
        <v>1.5440000000000001E-2</v>
      </c>
      <c r="H226" s="114">
        <v>-2.341E-2</v>
      </c>
      <c r="I226" s="114">
        <v>586.66669999999999</v>
      </c>
      <c r="J226" s="114">
        <v>1.3870281</v>
      </c>
      <c r="K226" s="114">
        <v>21.928999999999998</v>
      </c>
      <c r="L226" s="114">
        <v>0</v>
      </c>
      <c r="M226" s="114">
        <v>0</v>
      </c>
      <c r="N226" s="114">
        <v>0</v>
      </c>
      <c r="O226" s="114">
        <v>0</v>
      </c>
      <c r="P226" s="114">
        <v>0</v>
      </c>
      <c r="Q226" s="114">
        <v>0</v>
      </c>
      <c r="R226" s="114">
        <v>0</v>
      </c>
      <c r="S226" s="114">
        <v>0</v>
      </c>
      <c r="T226" s="114">
        <v>0</v>
      </c>
      <c r="U226" s="114">
        <v>0</v>
      </c>
      <c r="V226" s="114">
        <v>0</v>
      </c>
      <c r="W226" s="114">
        <v>0</v>
      </c>
    </row>
    <row r="227" spans="1:23" hidden="1">
      <c r="A227" s="114" t="str">
        <v>2033.TW</v>
      </c>
      <c r="B227" s="114">
        <v>0.08</v>
      </c>
      <c r="C227" s="114">
        <v>0.75600000000000001</v>
      </c>
      <c r="D227" s="114">
        <v>70.652175999999997</v>
      </c>
      <c r="E227" s="114">
        <v>-3.0300000000000001E-3</v>
      </c>
      <c r="F227" s="114">
        <v>-2.9699997999999999E-3</v>
      </c>
      <c r="G227" s="114">
        <v>8.8859999999999995E-2</v>
      </c>
      <c r="H227" s="114">
        <v>2.479E-2</v>
      </c>
      <c r="I227" s="114">
        <v>203.125</v>
      </c>
      <c r="J227" s="114">
        <v>1.2748098000000001</v>
      </c>
      <c r="K227" s="114">
        <v>7.2690000000000001</v>
      </c>
      <c r="L227" s="114">
        <v>0</v>
      </c>
      <c r="M227" s="114">
        <v>0</v>
      </c>
      <c r="N227" s="114">
        <v>0</v>
      </c>
      <c r="O227" s="114">
        <v>0</v>
      </c>
      <c r="P227" s="114">
        <v>0</v>
      </c>
      <c r="Q227" s="114">
        <v>0</v>
      </c>
      <c r="R227" s="114">
        <v>0</v>
      </c>
      <c r="S227" s="114">
        <v>0</v>
      </c>
      <c r="T227" s="114">
        <v>0</v>
      </c>
      <c r="U227" s="114">
        <v>0</v>
      </c>
      <c r="V227" s="114">
        <v>0</v>
      </c>
      <c r="W227" s="114">
        <v>0</v>
      </c>
    </row>
    <row r="228" spans="1:23">
      <c r="A228" s="114" t="str">
        <v>2034.TW</v>
      </c>
      <c r="B228" s="114">
        <v>-0.49</v>
      </c>
      <c r="C228" s="114">
        <v>0</v>
      </c>
      <c r="D228" s="114">
        <v>19.11111</v>
      </c>
      <c r="E228" s="114">
        <v>-2.1059999999999999E-2</v>
      </c>
      <c r="F228" s="114">
        <v>1.401E-2</v>
      </c>
      <c r="G228" s="114">
        <v>8.695E-2</v>
      </c>
      <c r="H228" s="114">
        <v>7.1120000000000003E-2</v>
      </c>
      <c r="I228" s="114">
        <v>0</v>
      </c>
      <c r="J228" s="114">
        <v>1.3106426</v>
      </c>
      <c r="K228" s="114">
        <v>31.54</v>
      </c>
      <c r="L228" s="114">
        <v>0</v>
      </c>
      <c r="M228" s="114">
        <v>0</v>
      </c>
      <c r="N228" s="114">
        <v>0</v>
      </c>
      <c r="O228" s="114">
        <v>0</v>
      </c>
      <c r="P228" s="114">
        <v>0</v>
      </c>
      <c r="Q228" s="114">
        <v>0</v>
      </c>
      <c r="R228" s="114">
        <v>0</v>
      </c>
      <c r="S228" s="114">
        <v>0</v>
      </c>
      <c r="T228" s="114">
        <v>0</v>
      </c>
      <c r="U228" s="114">
        <v>0</v>
      </c>
      <c r="V228" s="114">
        <v>0</v>
      </c>
      <c r="W228" s="114">
        <v>0</v>
      </c>
    </row>
    <row r="229" spans="1:23" hidden="1">
      <c r="A229" s="114" t="str">
        <v>2038.TW</v>
      </c>
      <c r="B229" s="114">
        <v>0.25</v>
      </c>
      <c r="C229" s="114">
        <v>1.56</v>
      </c>
      <c r="D229" s="114">
        <v>0</v>
      </c>
      <c r="E229" s="114">
        <v>7.5900000000000004E-3</v>
      </c>
      <c r="F229" s="114">
        <v>3.2100000000000002E-3</v>
      </c>
      <c r="G229" s="114">
        <v>2.6939999999999999E-2</v>
      </c>
      <c r="H229" s="114">
        <v>6.4900000000000001E-3</v>
      </c>
      <c r="I229" s="114">
        <v>85.4</v>
      </c>
      <c r="J229" s="114">
        <v>1.0985336000000001</v>
      </c>
      <c r="K229" s="114">
        <v>49.204999999999998</v>
      </c>
      <c r="L229" s="114">
        <v>0</v>
      </c>
      <c r="M229" s="114">
        <v>0</v>
      </c>
      <c r="N229" s="114">
        <v>0</v>
      </c>
      <c r="O229" s="114">
        <v>0</v>
      </c>
      <c r="P229" s="114">
        <v>0</v>
      </c>
      <c r="Q229" s="114">
        <v>0</v>
      </c>
      <c r="R229" s="114">
        <v>0</v>
      </c>
      <c r="S229" s="114">
        <v>0</v>
      </c>
      <c r="T229" s="114">
        <v>0</v>
      </c>
      <c r="U229" s="114">
        <v>0</v>
      </c>
      <c r="V229" s="114">
        <v>0</v>
      </c>
      <c r="W229" s="114">
        <v>0</v>
      </c>
    </row>
    <row r="230" spans="1:23" hidden="1">
      <c r="A230" s="114" t="str">
        <v>2049.TW</v>
      </c>
      <c r="B230" s="114">
        <v>5.62</v>
      </c>
      <c r="C230" s="114">
        <v>1.409</v>
      </c>
      <c r="D230" s="114">
        <v>23.150963000000001</v>
      </c>
      <c r="E230" s="114">
        <v>5.2270003000000002E-2</v>
      </c>
      <c r="F230" s="114">
        <v>3.1989999999999998E-2</v>
      </c>
      <c r="G230" s="114">
        <v>0.31078</v>
      </c>
      <c r="H230" s="114">
        <v>3.1050000000000001E-2</v>
      </c>
      <c r="I230" s="114">
        <v>40.658363000000001</v>
      </c>
      <c r="J230" s="114">
        <v>2.3098774</v>
      </c>
      <c r="K230" s="114">
        <v>69.625</v>
      </c>
      <c r="L230" s="114">
        <v>0</v>
      </c>
      <c r="M230" s="114">
        <v>0</v>
      </c>
      <c r="N230" s="114">
        <v>0</v>
      </c>
      <c r="O230" s="114">
        <v>0</v>
      </c>
      <c r="P230" s="114">
        <v>0</v>
      </c>
      <c r="Q230" s="114">
        <v>0</v>
      </c>
      <c r="R230" s="114">
        <v>0</v>
      </c>
      <c r="S230" s="114">
        <v>0</v>
      </c>
      <c r="T230" s="114">
        <v>0</v>
      </c>
      <c r="U230" s="114">
        <v>0</v>
      </c>
      <c r="V230" s="114">
        <v>0</v>
      </c>
      <c r="W230" s="114">
        <v>0</v>
      </c>
    </row>
    <row r="231" spans="1:23">
      <c r="A231" s="114" t="str">
        <v>2059.TW</v>
      </c>
      <c r="B231" s="114">
        <v>37.74</v>
      </c>
      <c r="C231" s="114">
        <v>0</v>
      </c>
      <c r="D231" s="114">
        <v>22.317361999999999</v>
      </c>
      <c r="E231" s="114">
        <v>0.21405001000000001</v>
      </c>
      <c r="F231" s="114">
        <v>0.10067</v>
      </c>
      <c r="G231" s="114">
        <v>0.62111000000000005</v>
      </c>
      <c r="H231" s="114">
        <v>0.52182996000000004</v>
      </c>
      <c r="I231" s="114">
        <v>32.458927000000003</v>
      </c>
      <c r="J231" s="114">
        <v>6.5400305000000003</v>
      </c>
      <c r="K231" s="114">
        <v>68.628</v>
      </c>
      <c r="L231" s="114">
        <v>0</v>
      </c>
      <c r="M231" s="114">
        <v>0</v>
      </c>
      <c r="N231" s="114">
        <v>0</v>
      </c>
      <c r="O231" s="114">
        <v>0</v>
      </c>
      <c r="P231" s="114">
        <v>0</v>
      </c>
      <c r="Q231" s="114">
        <v>0</v>
      </c>
      <c r="R231" s="114">
        <v>0</v>
      </c>
      <c r="S231" s="114">
        <v>0</v>
      </c>
      <c r="T231" s="114">
        <v>0</v>
      </c>
      <c r="U231" s="114">
        <v>0</v>
      </c>
      <c r="V231" s="114">
        <v>0</v>
      </c>
      <c r="W231" s="114">
        <v>0</v>
      </c>
    </row>
    <row r="232" spans="1:23" hidden="1">
      <c r="A232" s="114" t="str">
        <v>2062.TW</v>
      </c>
      <c r="B232" s="114">
        <v>2.48</v>
      </c>
      <c r="C232" s="114">
        <v>0.68799999999999994</v>
      </c>
      <c r="D232" s="114">
        <v>11.310862</v>
      </c>
      <c r="E232" s="114">
        <v>4.2909999999999997E-2</v>
      </c>
      <c r="F232" s="114">
        <v>1.6889999999999999E-2</v>
      </c>
      <c r="G232" s="114">
        <v>0.119160004</v>
      </c>
      <c r="H232" s="114">
        <v>6.8059999999999996E-2</v>
      </c>
      <c r="I232" s="114">
        <v>12.17742</v>
      </c>
      <c r="J232" s="114">
        <v>0.82237289999999996</v>
      </c>
      <c r="K232" s="114">
        <v>37.835999999999999</v>
      </c>
      <c r="L232" s="114">
        <v>0</v>
      </c>
      <c r="M232" s="114">
        <v>0</v>
      </c>
      <c r="N232" s="114">
        <v>0</v>
      </c>
      <c r="O232" s="114">
        <v>0</v>
      </c>
      <c r="P232" s="114">
        <v>0</v>
      </c>
      <c r="Q232" s="114">
        <v>0</v>
      </c>
      <c r="R232" s="114">
        <v>0</v>
      </c>
      <c r="S232" s="114">
        <v>0</v>
      </c>
      <c r="T232" s="114">
        <v>0</v>
      </c>
      <c r="U232" s="114">
        <v>0</v>
      </c>
      <c r="V232" s="114">
        <v>0</v>
      </c>
      <c r="W232" s="114">
        <v>0</v>
      </c>
    </row>
    <row r="233" spans="1:23" hidden="1">
      <c r="A233" s="114" t="str">
        <v>2069.TW</v>
      </c>
      <c r="B233" s="114">
        <v>-1.18</v>
      </c>
      <c r="C233" s="114">
        <v>0.64200000000000002</v>
      </c>
      <c r="D233" s="114">
        <v>0</v>
      </c>
      <c r="E233" s="114">
        <v>-4.947E-2</v>
      </c>
      <c r="F233" s="114">
        <v>0</v>
      </c>
      <c r="G233" s="114">
        <v>3.3439999999999998E-2</v>
      </c>
      <c r="H233" s="114">
        <v>-2.8889999E-2</v>
      </c>
      <c r="I233" s="114">
        <v>0</v>
      </c>
      <c r="J233" s="114">
        <v>0.74378330000000004</v>
      </c>
      <c r="K233" s="114">
        <v>68.748000000000005</v>
      </c>
      <c r="L233" s="114">
        <v>0</v>
      </c>
      <c r="M233" s="114">
        <v>0</v>
      </c>
      <c r="N233" s="114">
        <v>0</v>
      </c>
      <c r="O233" s="114">
        <v>0</v>
      </c>
      <c r="P233" s="114">
        <v>0</v>
      </c>
      <c r="Q233" s="114">
        <v>0</v>
      </c>
      <c r="R233" s="114">
        <v>0</v>
      </c>
      <c r="S233" s="114">
        <v>0</v>
      </c>
      <c r="T233" s="114">
        <v>0</v>
      </c>
      <c r="U233" s="114">
        <v>0</v>
      </c>
      <c r="V233" s="114">
        <v>0</v>
      </c>
      <c r="W233" s="114">
        <v>0</v>
      </c>
    </row>
    <row r="234" spans="1:23" hidden="1">
      <c r="A234" s="114" t="str">
        <v>2101.TW</v>
      </c>
      <c r="B234" s="114">
        <v>0.24</v>
      </c>
      <c r="C234" s="114">
        <v>0.35699999999999998</v>
      </c>
      <c r="D234" s="114">
        <v>118.54167</v>
      </c>
      <c r="E234" s="114">
        <v>1.29700005E-2</v>
      </c>
      <c r="F234" s="114">
        <v>6.9999998000000001E-3</v>
      </c>
      <c r="G234" s="114">
        <v>0.19511998999999999</v>
      </c>
      <c r="H234" s="114">
        <v>9.9809999999999996E-2</v>
      </c>
      <c r="I234" s="114">
        <v>237.08333999999999</v>
      </c>
      <c r="J234" s="114">
        <v>4.5809517</v>
      </c>
      <c r="K234" s="114">
        <v>9.4160000000000004</v>
      </c>
      <c r="L234" s="114">
        <v>0</v>
      </c>
      <c r="M234" s="114">
        <v>0</v>
      </c>
      <c r="N234" s="114">
        <v>0</v>
      </c>
      <c r="O234" s="114">
        <v>0</v>
      </c>
      <c r="P234" s="114">
        <v>0</v>
      </c>
      <c r="Q234" s="114">
        <v>0</v>
      </c>
      <c r="R234" s="114">
        <v>0</v>
      </c>
      <c r="S234" s="114">
        <v>0</v>
      </c>
      <c r="T234" s="114">
        <v>0</v>
      </c>
      <c r="U234" s="114">
        <v>0</v>
      </c>
      <c r="V234" s="114">
        <v>0</v>
      </c>
      <c r="W234" s="114">
        <v>0</v>
      </c>
    </row>
    <row r="235" spans="1:23" hidden="1">
      <c r="A235" s="114" t="str">
        <v>2102.TW</v>
      </c>
      <c r="B235" s="114">
        <v>-2.88</v>
      </c>
      <c r="C235" s="114">
        <v>0.63900000000000001</v>
      </c>
      <c r="D235" s="114">
        <v>0</v>
      </c>
      <c r="E235" s="114">
        <v>-0.30963000000000002</v>
      </c>
      <c r="F235" s="114">
        <v>-5.6570000000000002E-2</v>
      </c>
      <c r="G235" s="114">
        <v>-0.62028000000000005</v>
      </c>
      <c r="H235" s="114">
        <v>-3.0824600000000002</v>
      </c>
      <c r="I235" s="114">
        <v>0</v>
      </c>
      <c r="J235" s="114">
        <v>1.2976220999999999</v>
      </c>
      <c r="K235" s="114">
        <v>1.0409999999999999</v>
      </c>
      <c r="L235" s="114">
        <v>0</v>
      </c>
      <c r="M235" s="114">
        <v>0</v>
      </c>
      <c r="N235" s="114">
        <v>0</v>
      </c>
      <c r="O235" s="114">
        <v>0</v>
      </c>
      <c r="P235" s="114">
        <v>0</v>
      </c>
      <c r="Q235" s="114">
        <v>0</v>
      </c>
      <c r="R235" s="114">
        <v>0</v>
      </c>
      <c r="S235" s="114">
        <v>0</v>
      </c>
      <c r="T235" s="114">
        <v>0</v>
      </c>
      <c r="U235" s="114">
        <v>0</v>
      </c>
      <c r="V235" s="114">
        <v>0</v>
      </c>
      <c r="W235" s="114">
        <v>0</v>
      </c>
    </row>
    <row r="236" spans="1:23" hidden="1">
      <c r="A236" s="114" t="str">
        <v>2103.TW</v>
      </c>
      <c r="B236" s="114">
        <v>0.83</v>
      </c>
      <c r="C236" s="114">
        <v>0</v>
      </c>
      <c r="D236" s="114">
        <v>25.860213999999999</v>
      </c>
      <c r="E236" s="114">
        <v>4.6100000000000002E-2</v>
      </c>
      <c r="F236" s="114">
        <v>1.694E-2</v>
      </c>
      <c r="G236" s="114">
        <v>0.10750999999999999</v>
      </c>
      <c r="H236" s="114">
        <v>4.7559999999999998E-2</v>
      </c>
      <c r="I236" s="114">
        <v>28.975902999999999</v>
      </c>
      <c r="J236" s="114">
        <v>0.98792310000000005</v>
      </c>
      <c r="K236" s="114">
        <v>38.938000000000002</v>
      </c>
      <c r="L236" s="114">
        <v>0</v>
      </c>
      <c r="M236" s="114">
        <v>0</v>
      </c>
      <c r="N236" s="114">
        <v>0</v>
      </c>
      <c r="O236" s="114">
        <v>0</v>
      </c>
      <c r="P236" s="114">
        <v>0</v>
      </c>
      <c r="Q236" s="114">
        <v>0</v>
      </c>
      <c r="R236" s="114">
        <v>0</v>
      </c>
      <c r="S236" s="114">
        <v>0</v>
      </c>
      <c r="T236" s="114">
        <v>0</v>
      </c>
      <c r="U236" s="114">
        <v>0</v>
      </c>
      <c r="V236" s="114">
        <v>0</v>
      </c>
      <c r="W236" s="114">
        <v>0</v>
      </c>
    </row>
    <row r="237" spans="1:23" hidden="1">
      <c r="A237" s="114" t="str">
        <v>2104.TW</v>
      </c>
      <c r="B237" s="114">
        <v>-0.78</v>
      </c>
      <c r="C237" s="114">
        <v>0.73099999999999998</v>
      </c>
      <c r="D237" s="114">
        <v>66.111109999999996</v>
      </c>
      <c r="E237" s="114">
        <v>-1.52900005E-2</v>
      </c>
      <c r="F237" s="114">
        <v>1.6300001E-3</v>
      </c>
      <c r="G237" s="114">
        <v>8.1999995000000006E-2</v>
      </c>
      <c r="H237" s="114">
        <v>3.424E-2</v>
      </c>
      <c r="I237" s="114">
        <v>0</v>
      </c>
      <c r="J237" s="114">
        <v>0.51576180000000005</v>
      </c>
      <c r="K237" s="114">
        <v>18.428000000000001</v>
      </c>
      <c r="L237" s="114">
        <v>0</v>
      </c>
      <c r="M237" s="114">
        <v>0</v>
      </c>
      <c r="N237" s="114">
        <v>0</v>
      </c>
      <c r="O237" s="114">
        <v>0</v>
      </c>
      <c r="P237" s="114">
        <v>0</v>
      </c>
      <c r="Q237" s="114">
        <v>0</v>
      </c>
      <c r="R237" s="114">
        <v>0</v>
      </c>
      <c r="S237" s="114">
        <v>0</v>
      </c>
      <c r="T237" s="114">
        <v>0</v>
      </c>
      <c r="U237" s="114">
        <v>0</v>
      </c>
      <c r="V237" s="114">
        <v>0</v>
      </c>
      <c r="W237" s="114">
        <v>0</v>
      </c>
    </row>
    <row r="238" spans="1:23">
      <c r="A238" s="114" t="str">
        <v>2105.TW</v>
      </c>
      <c r="B238" s="114">
        <v>2.0299999999999998</v>
      </c>
      <c r="C238" s="114">
        <v>0.51400000000000001</v>
      </c>
      <c r="D238" s="114">
        <v>18.790849999999999</v>
      </c>
      <c r="E238" s="114">
        <v>9.5219999999999999E-2</v>
      </c>
      <c r="F238" s="114">
        <v>4.8759999999999998E-2</v>
      </c>
      <c r="G238" s="114">
        <v>0.25247999999999998</v>
      </c>
      <c r="H238" s="114">
        <v>0.115830004</v>
      </c>
      <c r="I238" s="114">
        <v>28.325123000000001</v>
      </c>
      <c r="J238" s="114">
        <v>2.2639577000000002</v>
      </c>
      <c r="K238" s="114">
        <v>29.707999999999998</v>
      </c>
      <c r="L238" s="114">
        <v>0</v>
      </c>
      <c r="M238" s="114">
        <v>0</v>
      </c>
      <c r="N238" s="114">
        <v>0</v>
      </c>
      <c r="O238" s="114">
        <v>0</v>
      </c>
      <c r="P238" s="114">
        <v>0</v>
      </c>
      <c r="Q238" s="114">
        <v>0</v>
      </c>
      <c r="R238" s="114">
        <v>0</v>
      </c>
      <c r="S238" s="114">
        <v>0</v>
      </c>
      <c r="T238" s="114">
        <v>0</v>
      </c>
      <c r="U238" s="114">
        <v>0</v>
      </c>
      <c r="V238" s="114">
        <v>0</v>
      </c>
      <c r="W238" s="114">
        <v>0</v>
      </c>
    </row>
    <row r="239" spans="1:23" hidden="1">
      <c r="A239" s="114" t="str">
        <v>2106.TW</v>
      </c>
      <c r="B239" s="114">
        <v>1.78</v>
      </c>
      <c r="C239" s="114">
        <v>0.29299999999999998</v>
      </c>
      <c r="D239" s="114">
        <v>23.943663000000001</v>
      </c>
      <c r="E239" s="114">
        <v>4.5229997000000001E-2</v>
      </c>
      <c r="F239" s="114">
        <v>1.7919999999999998E-2</v>
      </c>
      <c r="G239" s="114">
        <v>0.19373000000000001</v>
      </c>
      <c r="H239" s="114">
        <v>7.4950000000000003E-2</v>
      </c>
      <c r="I239" s="114">
        <v>19.101123999999999</v>
      </c>
      <c r="J239" s="114">
        <v>1.6586984</v>
      </c>
      <c r="K239" s="114">
        <v>36.070999999999998</v>
      </c>
      <c r="L239" s="114">
        <v>0</v>
      </c>
      <c r="M239" s="114">
        <v>0</v>
      </c>
      <c r="N239" s="114">
        <v>0</v>
      </c>
      <c r="O239" s="114">
        <v>0</v>
      </c>
      <c r="P239" s="114">
        <v>0</v>
      </c>
      <c r="Q239" s="114">
        <v>0</v>
      </c>
      <c r="R239" s="114">
        <v>0</v>
      </c>
      <c r="S239" s="114">
        <v>0</v>
      </c>
      <c r="T239" s="114">
        <v>0</v>
      </c>
      <c r="U239" s="114">
        <v>0</v>
      </c>
      <c r="V239" s="114">
        <v>0</v>
      </c>
      <c r="W239" s="114">
        <v>0</v>
      </c>
    </row>
    <row r="240" spans="1:23" hidden="1">
      <c r="A240" s="114" t="str">
        <v>2107.TW</v>
      </c>
      <c r="B240" s="114">
        <v>1.8</v>
      </c>
      <c r="C240" s="114">
        <v>0.60299999999999998</v>
      </c>
      <c r="D240" s="114">
        <v>0</v>
      </c>
      <c r="E240" s="114">
        <v>4.2770000000000002E-2</v>
      </c>
      <c r="F240" s="114">
        <v>8.909999E-3</v>
      </c>
      <c r="G240" s="114">
        <v>0.30934</v>
      </c>
      <c r="H240" s="114">
        <v>9.9779989999999999E-2</v>
      </c>
      <c r="I240" s="114">
        <v>14.722222</v>
      </c>
      <c r="J240" s="114">
        <v>0.64868300000000001</v>
      </c>
      <c r="K240" s="114">
        <v>4.2060000000000004</v>
      </c>
      <c r="L240" s="114">
        <v>0</v>
      </c>
      <c r="M240" s="114">
        <v>0</v>
      </c>
      <c r="N240" s="114">
        <v>0</v>
      </c>
      <c r="O240" s="114">
        <v>0</v>
      </c>
      <c r="P240" s="114">
        <v>0</v>
      </c>
      <c r="Q240" s="114">
        <v>0</v>
      </c>
      <c r="R240" s="114">
        <v>0</v>
      </c>
      <c r="S240" s="114">
        <v>0</v>
      </c>
      <c r="T240" s="114">
        <v>0</v>
      </c>
      <c r="U240" s="114">
        <v>0</v>
      </c>
      <c r="V240" s="114">
        <v>0</v>
      </c>
      <c r="W240" s="114">
        <v>0</v>
      </c>
    </row>
    <row r="241" spans="1:23" hidden="1">
      <c r="A241" s="114" t="str">
        <v>2108.TW</v>
      </c>
      <c r="B241" s="114">
        <v>1.3</v>
      </c>
      <c r="C241" s="114">
        <v>0</v>
      </c>
      <c r="D241" s="114">
        <v>10.237389</v>
      </c>
      <c r="E241" s="114">
        <v>6.0049999999999999E-2</v>
      </c>
      <c r="F241" s="114">
        <v>2.8330000000000001E-2</v>
      </c>
      <c r="G241" s="114">
        <v>0.23066998999999999</v>
      </c>
      <c r="H241" s="114">
        <v>7.671E-2</v>
      </c>
      <c r="I241" s="114">
        <v>26.538461999999999</v>
      </c>
      <c r="J241" s="114">
        <v>1.2196847</v>
      </c>
      <c r="K241" s="114">
        <v>18.038</v>
      </c>
      <c r="L241" s="114">
        <v>0</v>
      </c>
      <c r="M241" s="114">
        <v>0</v>
      </c>
      <c r="N241" s="114">
        <v>0</v>
      </c>
      <c r="O241" s="114">
        <v>0</v>
      </c>
      <c r="P241" s="114">
        <v>0</v>
      </c>
      <c r="Q241" s="114">
        <v>0</v>
      </c>
      <c r="R241" s="114">
        <v>0</v>
      </c>
      <c r="S241" s="114">
        <v>0</v>
      </c>
      <c r="T241" s="114">
        <v>0</v>
      </c>
      <c r="U241" s="114">
        <v>0</v>
      </c>
      <c r="V241" s="114">
        <v>0</v>
      </c>
      <c r="W241" s="114">
        <v>0</v>
      </c>
    </row>
    <row r="242" spans="1:23" hidden="1">
      <c r="A242" s="114" t="str">
        <v>2109.TW</v>
      </c>
      <c r="B242" s="114">
        <v>1.75</v>
      </c>
      <c r="C242" s="114">
        <v>0.48299999999999998</v>
      </c>
      <c r="D242" s="114">
        <v>0</v>
      </c>
      <c r="E242" s="114">
        <v>0.10829999999999999</v>
      </c>
      <c r="F242" s="114">
        <v>3.5529999999999999E-2</v>
      </c>
      <c r="G242" s="114">
        <v>0.21945999999999999</v>
      </c>
      <c r="H242" s="114">
        <v>0.18432999999999999</v>
      </c>
      <c r="I242" s="114">
        <v>10.571427999999999</v>
      </c>
      <c r="J242" s="114">
        <v>1.4982184000000001</v>
      </c>
      <c r="K242" s="114">
        <v>16.733000000000001</v>
      </c>
      <c r="L242" s="114">
        <v>0</v>
      </c>
      <c r="M242" s="114">
        <v>0</v>
      </c>
      <c r="N242" s="114">
        <v>0</v>
      </c>
      <c r="O242" s="114">
        <v>0</v>
      </c>
      <c r="P242" s="114">
        <v>0</v>
      </c>
      <c r="Q242" s="114">
        <v>0</v>
      </c>
      <c r="R242" s="114">
        <v>0</v>
      </c>
      <c r="S242" s="114">
        <v>0</v>
      </c>
      <c r="T242" s="114">
        <v>0</v>
      </c>
      <c r="U242" s="114">
        <v>0</v>
      </c>
      <c r="V242" s="114">
        <v>0</v>
      </c>
      <c r="W242" s="114">
        <v>0</v>
      </c>
    </row>
    <row r="243" spans="1:23" hidden="1">
      <c r="A243" s="114" t="str">
        <v>2114.TW</v>
      </c>
      <c r="B243" s="114">
        <v>6.02</v>
      </c>
      <c r="C243" s="114">
        <v>0.39100000000000001</v>
      </c>
      <c r="D243" s="114">
        <v>0</v>
      </c>
      <c r="E243" s="114">
        <v>0.15404999999999999</v>
      </c>
      <c r="F243" s="114">
        <v>8.906E-2</v>
      </c>
      <c r="G243" s="114">
        <v>0.42312</v>
      </c>
      <c r="H243" s="114">
        <v>0.33838000000000001</v>
      </c>
      <c r="I243" s="114">
        <v>18.521595000000001</v>
      </c>
      <c r="J243" s="114">
        <v>2.8155142999999998</v>
      </c>
      <c r="K243" s="114">
        <v>19.978000000000002</v>
      </c>
      <c r="L243" s="114">
        <v>0</v>
      </c>
      <c r="M243" s="114">
        <v>0</v>
      </c>
      <c r="N243" s="114">
        <v>0</v>
      </c>
      <c r="O243" s="114">
        <v>0</v>
      </c>
      <c r="P243" s="114">
        <v>0</v>
      </c>
      <c r="Q243" s="114">
        <v>0</v>
      </c>
      <c r="R243" s="114">
        <v>0</v>
      </c>
      <c r="S243" s="114">
        <v>0</v>
      </c>
      <c r="T243" s="114">
        <v>0</v>
      </c>
      <c r="U243" s="114">
        <v>0</v>
      </c>
      <c r="V243" s="114">
        <v>0</v>
      </c>
      <c r="W243" s="114">
        <v>0</v>
      </c>
    </row>
    <row r="244" spans="1:23" hidden="1">
      <c r="A244" s="114" t="str">
        <v>2115.TW</v>
      </c>
      <c r="B244" s="114">
        <v>0.94</v>
      </c>
      <c r="C244" s="114">
        <v>0</v>
      </c>
      <c r="D244" s="114">
        <v>13.072288500000001</v>
      </c>
      <c r="E244" s="114">
        <v>2.9690001000000001E-2</v>
      </c>
      <c r="F244" s="114">
        <v>2.8269999000000001E-2</v>
      </c>
      <c r="G244" s="114">
        <v>0.20660999999999999</v>
      </c>
      <c r="H244" s="114">
        <v>0.10047</v>
      </c>
      <c r="I244" s="114">
        <v>34.627659999999999</v>
      </c>
      <c r="J244" s="114">
        <v>1.0154105</v>
      </c>
      <c r="K244" s="114">
        <v>27.498999999999999</v>
      </c>
      <c r="L244" s="114">
        <v>0</v>
      </c>
      <c r="M244" s="114">
        <v>0</v>
      </c>
      <c r="N244" s="114">
        <v>0</v>
      </c>
      <c r="O244" s="114">
        <v>0</v>
      </c>
      <c r="P244" s="114">
        <v>0</v>
      </c>
      <c r="Q244" s="114">
        <v>0</v>
      </c>
      <c r="R244" s="114">
        <v>0</v>
      </c>
      <c r="S244" s="114">
        <v>0</v>
      </c>
      <c r="T244" s="114">
        <v>0</v>
      </c>
      <c r="U244" s="114">
        <v>0</v>
      </c>
      <c r="V244" s="114">
        <v>0</v>
      </c>
      <c r="W244" s="114">
        <v>0</v>
      </c>
    </row>
    <row r="245" spans="1:23" hidden="1">
      <c r="A245" s="114" t="str">
        <v>2201.TW</v>
      </c>
      <c r="B245" s="114">
        <v>4.01</v>
      </c>
      <c r="C245" s="114">
        <v>0.92200000000000004</v>
      </c>
      <c r="D245" s="114">
        <v>11.860465</v>
      </c>
      <c r="E245" s="114">
        <v>0.105349995</v>
      </c>
      <c r="F245" s="114">
        <v>1.4710000000000001E-2</v>
      </c>
      <c r="G245" s="114">
        <v>0.35410999999999998</v>
      </c>
      <c r="H245" s="114">
        <v>7.1690000000000004E-2</v>
      </c>
      <c r="I245" s="114">
        <v>17.805485000000001</v>
      </c>
      <c r="J245" s="114">
        <v>1.2661595000000001</v>
      </c>
      <c r="K245" s="114">
        <v>81.069000000000003</v>
      </c>
      <c r="L245" s="114">
        <v>0</v>
      </c>
      <c r="M245" s="114">
        <v>0</v>
      </c>
      <c r="N245" s="114">
        <v>0</v>
      </c>
      <c r="O245" s="114">
        <v>0</v>
      </c>
      <c r="P245" s="114">
        <v>0</v>
      </c>
      <c r="Q245" s="114">
        <v>0</v>
      </c>
      <c r="R245" s="114">
        <v>0</v>
      </c>
      <c r="S245" s="114">
        <v>0</v>
      </c>
      <c r="T245" s="114">
        <v>0</v>
      </c>
      <c r="U245" s="114">
        <v>0</v>
      </c>
      <c r="V245" s="114">
        <v>0</v>
      </c>
      <c r="W245" s="114">
        <v>0</v>
      </c>
    </row>
    <row r="246" spans="1:23" hidden="1">
      <c r="A246" s="114" t="str">
        <v>2204.TW</v>
      </c>
      <c r="B246" s="114">
        <v>9.93</v>
      </c>
      <c r="C246" s="114">
        <v>0</v>
      </c>
      <c r="D246" s="114">
        <v>10.786802</v>
      </c>
      <c r="E246" s="114">
        <v>0.15473999999999999</v>
      </c>
      <c r="F246" s="114">
        <v>3.6199997999999997E-2</v>
      </c>
      <c r="G246" s="114">
        <v>0.15537999999999999</v>
      </c>
      <c r="H246" s="114">
        <v>7.2410000000000002E-2</v>
      </c>
      <c r="I246" s="114">
        <v>12.839879</v>
      </c>
      <c r="J246" s="114">
        <v>2.0526110000000002</v>
      </c>
      <c r="K246" s="114">
        <v>76.397000000000006</v>
      </c>
      <c r="L246" s="114">
        <v>0</v>
      </c>
      <c r="M246" s="114">
        <v>0</v>
      </c>
      <c r="N246" s="114">
        <v>0</v>
      </c>
      <c r="O246" s="114">
        <v>0</v>
      </c>
      <c r="P246" s="114">
        <v>0</v>
      </c>
      <c r="Q246" s="114">
        <v>0</v>
      </c>
      <c r="R246" s="114">
        <v>0</v>
      </c>
      <c r="S246" s="114">
        <v>0</v>
      </c>
      <c r="T246" s="114">
        <v>0</v>
      </c>
      <c r="U246" s="114">
        <v>0</v>
      </c>
      <c r="V246" s="114">
        <v>0</v>
      </c>
      <c r="W246" s="114">
        <v>0</v>
      </c>
    </row>
    <row r="247" spans="1:23" hidden="1">
      <c r="A247" s="114" t="str">
        <v>2206.TW</v>
      </c>
      <c r="B247" s="114">
        <v>7.98</v>
      </c>
      <c r="C247" s="114">
        <v>0.32600000000000001</v>
      </c>
      <c r="D247" s="114">
        <v>0</v>
      </c>
      <c r="E247" s="114">
        <v>0.29202</v>
      </c>
      <c r="F247" s="114">
        <v>6.3729999999999995E-2</v>
      </c>
      <c r="G247" s="114">
        <v>0.20802999999999999</v>
      </c>
      <c r="H247" s="114">
        <v>7.0949999999999999E-2</v>
      </c>
      <c r="I247" s="114">
        <v>9.7243110000000001</v>
      </c>
      <c r="J247" s="114">
        <v>2.7448619999999999</v>
      </c>
      <c r="K247" s="114">
        <v>81.328000000000003</v>
      </c>
      <c r="L247" s="114">
        <v>0</v>
      </c>
      <c r="M247" s="114">
        <v>0</v>
      </c>
      <c r="N247" s="114">
        <v>0</v>
      </c>
      <c r="O247" s="114">
        <v>0</v>
      </c>
      <c r="P247" s="114">
        <v>0</v>
      </c>
      <c r="Q247" s="114">
        <v>0</v>
      </c>
      <c r="R247" s="114">
        <v>0</v>
      </c>
      <c r="S247" s="114">
        <v>0</v>
      </c>
      <c r="T247" s="114">
        <v>0</v>
      </c>
      <c r="U247" s="114">
        <v>0</v>
      </c>
      <c r="V247" s="114">
        <v>0</v>
      </c>
      <c r="W247" s="114">
        <v>0</v>
      </c>
    </row>
    <row r="248" spans="1:23" hidden="1">
      <c r="A248" s="114" t="str">
        <v>2207.TW</v>
      </c>
      <c r="B248" s="114">
        <v>42.46</v>
      </c>
      <c r="C248" s="114">
        <v>0.83799999999999997</v>
      </c>
      <c r="D248" s="114">
        <v>12.988676999999999</v>
      </c>
      <c r="E248" s="114">
        <v>0.31234000000000001</v>
      </c>
      <c r="F248" s="114">
        <v>4.8839998000000003E-2</v>
      </c>
      <c r="G248" s="114">
        <v>0.21023000999999999</v>
      </c>
      <c r="H248" s="114">
        <v>0.14083000000000001</v>
      </c>
      <c r="I248" s="114">
        <v>14.31936</v>
      </c>
      <c r="J248" s="114">
        <v>5.1539396999999996</v>
      </c>
      <c r="K248" s="114">
        <v>506.75</v>
      </c>
      <c r="L248" s="114">
        <v>0</v>
      </c>
      <c r="M248" s="114">
        <v>0</v>
      </c>
      <c r="N248" s="114">
        <v>0</v>
      </c>
      <c r="O248" s="114">
        <v>0</v>
      </c>
      <c r="P248" s="114">
        <v>0</v>
      </c>
      <c r="Q248" s="114">
        <v>0</v>
      </c>
      <c r="R248" s="114">
        <v>0</v>
      </c>
      <c r="S248" s="114">
        <v>0</v>
      </c>
      <c r="T248" s="114">
        <v>0</v>
      </c>
      <c r="U248" s="114">
        <v>0</v>
      </c>
      <c r="V248" s="114">
        <v>0</v>
      </c>
      <c r="W248" s="114">
        <v>0</v>
      </c>
    </row>
    <row r="249" spans="1:23" hidden="1">
      <c r="A249" s="114" t="str">
        <v>2208.TW</v>
      </c>
      <c r="B249" s="114">
        <v>-2.77</v>
      </c>
      <c r="C249" s="114">
        <v>0.95799999999999996</v>
      </c>
      <c r="D249" s="114">
        <v>-4.2263279999999996</v>
      </c>
      <c r="E249" s="114">
        <v>-0.49145</v>
      </c>
      <c r="F249" s="114">
        <v>-4.1250000000000002E-2</v>
      </c>
      <c r="G249" s="114">
        <v>-0.11228</v>
      </c>
      <c r="H249" s="114">
        <v>-0.10536</v>
      </c>
      <c r="I249" s="114">
        <v>0</v>
      </c>
      <c r="J249" s="114">
        <v>2.5540821999999999</v>
      </c>
      <c r="K249" s="114">
        <v>23.015000000000001</v>
      </c>
      <c r="L249" s="114">
        <v>0</v>
      </c>
      <c r="M249" s="114">
        <v>0</v>
      </c>
      <c r="N249" s="114">
        <v>0</v>
      </c>
      <c r="O249" s="114">
        <v>0</v>
      </c>
      <c r="P249" s="114">
        <v>0</v>
      </c>
      <c r="Q249" s="114">
        <v>0</v>
      </c>
      <c r="R249" s="114">
        <v>0</v>
      </c>
      <c r="S249" s="114">
        <v>0</v>
      </c>
      <c r="T249" s="114">
        <v>0</v>
      </c>
      <c r="U249" s="114">
        <v>0</v>
      </c>
      <c r="V249" s="114">
        <v>0</v>
      </c>
      <c r="W249" s="114">
        <v>0</v>
      </c>
    </row>
    <row r="250" spans="1:23" hidden="1">
      <c r="A250" s="114" t="str">
        <v>2211.TW</v>
      </c>
      <c r="B250" s="114">
        <v>8.7799999999999994</v>
      </c>
      <c r="C250" s="114">
        <v>0.58499999999999996</v>
      </c>
      <c r="D250" s="114">
        <v>28.150406</v>
      </c>
      <c r="E250" s="114">
        <v>0.16409999</v>
      </c>
      <c r="F250" s="114">
        <v>6.1550002999999999E-2</v>
      </c>
      <c r="G250" s="114">
        <v>0.35127000000000003</v>
      </c>
      <c r="H250" s="114">
        <v>0.30717</v>
      </c>
      <c r="I250" s="114">
        <v>15.774487499999999</v>
      </c>
      <c r="J250" s="114">
        <v>2.3762546000000002</v>
      </c>
      <c r="K250" s="114">
        <v>26.59</v>
      </c>
      <c r="L250" s="114">
        <v>0</v>
      </c>
      <c r="M250" s="114">
        <v>0</v>
      </c>
      <c r="N250" s="114">
        <v>0</v>
      </c>
      <c r="O250" s="114">
        <v>0</v>
      </c>
      <c r="P250" s="114">
        <v>0</v>
      </c>
      <c r="Q250" s="114">
        <v>0</v>
      </c>
      <c r="R250" s="114">
        <v>0</v>
      </c>
      <c r="S250" s="114">
        <v>0</v>
      </c>
      <c r="T250" s="114">
        <v>0</v>
      </c>
      <c r="U250" s="114">
        <v>0</v>
      </c>
      <c r="V250" s="114">
        <v>0</v>
      </c>
      <c r="W250" s="114">
        <v>0</v>
      </c>
    </row>
    <row r="251" spans="1:23" hidden="1">
      <c r="A251" s="114" t="str">
        <v>2227.TW</v>
      </c>
      <c r="B251" s="114">
        <v>4.58</v>
      </c>
      <c r="C251" s="114">
        <v>0.52700000000000002</v>
      </c>
      <c r="D251" s="114">
        <v>6.9889783999999997</v>
      </c>
      <c r="E251" s="114">
        <v>7.1129999999999999E-2</v>
      </c>
      <c r="F251" s="114">
        <v>6.4099999999999999E-3</v>
      </c>
      <c r="G251" s="114">
        <v>0.12020001</v>
      </c>
      <c r="H251" s="114">
        <v>3.6389999999999999E-2</v>
      </c>
      <c r="I251" s="114">
        <v>30.458514999999998</v>
      </c>
      <c r="J251" s="114">
        <v>2.2060217999999998</v>
      </c>
      <c r="K251" s="114">
        <v>88.841999999999999</v>
      </c>
      <c r="L251" s="114">
        <v>0</v>
      </c>
      <c r="M251" s="114">
        <v>0</v>
      </c>
      <c r="N251" s="114">
        <v>0</v>
      </c>
      <c r="O251" s="114">
        <v>0</v>
      </c>
      <c r="P251" s="114">
        <v>0</v>
      </c>
      <c r="Q251" s="114">
        <v>0</v>
      </c>
      <c r="R251" s="114">
        <v>0</v>
      </c>
      <c r="S251" s="114">
        <v>0</v>
      </c>
      <c r="T251" s="114">
        <v>0</v>
      </c>
      <c r="U251" s="114">
        <v>0</v>
      </c>
      <c r="V251" s="114">
        <v>0</v>
      </c>
      <c r="W251" s="114">
        <v>0</v>
      </c>
    </row>
    <row r="252" spans="1:23">
      <c r="A252" s="114" t="str">
        <v>2228.TW</v>
      </c>
      <c r="B252" s="114">
        <v>9.02</v>
      </c>
      <c r="C252" s="114">
        <v>0.624</v>
      </c>
      <c r="D252" s="114">
        <v>13.836104000000001</v>
      </c>
      <c r="E252" s="114">
        <v>0.15221999999999999</v>
      </c>
      <c r="F252" s="114">
        <v>6.0939997000000003E-2</v>
      </c>
      <c r="G252" s="114">
        <v>0.25152999999999998</v>
      </c>
      <c r="H252" s="114">
        <v>0.11921</v>
      </c>
      <c r="I252" s="114">
        <v>12.915742</v>
      </c>
      <c r="J252" s="114">
        <v>1.8760365999999999</v>
      </c>
      <c r="K252" s="114">
        <v>66.14</v>
      </c>
      <c r="L252" s="114">
        <v>0</v>
      </c>
      <c r="M252" s="114">
        <v>0</v>
      </c>
      <c r="N252" s="114">
        <v>0</v>
      </c>
      <c r="O252" s="114">
        <v>0</v>
      </c>
      <c r="P252" s="114">
        <v>0</v>
      </c>
      <c r="Q252" s="114">
        <v>0</v>
      </c>
      <c r="R252" s="114">
        <v>0</v>
      </c>
      <c r="S252" s="114">
        <v>0</v>
      </c>
      <c r="T252" s="114">
        <v>0</v>
      </c>
      <c r="U252" s="114">
        <v>0</v>
      </c>
      <c r="V252" s="114">
        <v>0</v>
      </c>
      <c r="W252" s="114">
        <v>0</v>
      </c>
    </row>
    <row r="253" spans="1:23" hidden="1">
      <c r="A253" s="114" t="str">
        <v>2231.TW</v>
      </c>
      <c r="B253" s="114">
        <v>2.74</v>
      </c>
      <c r="C253" s="114">
        <v>0.874</v>
      </c>
      <c r="D253" s="114">
        <v>14.435389499999999</v>
      </c>
      <c r="E253" s="114">
        <v>6.1109999999999998E-2</v>
      </c>
      <c r="F253" s="114">
        <v>2.7650000000000001E-2</v>
      </c>
      <c r="G253" s="114">
        <v>0.39751998</v>
      </c>
      <c r="H253" s="114">
        <v>-4.2119999999999998E-2</v>
      </c>
      <c r="I253" s="114">
        <v>45.255474</v>
      </c>
      <c r="J253" s="114">
        <v>4.1504890000000003</v>
      </c>
      <c r="K253" s="114">
        <v>31.215</v>
      </c>
      <c r="L253" s="114">
        <v>0</v>
      </c>
      <c r="M253" s="114">
        <v>0</v>
      </c>
      <c r="N253" s="114">
        <v>0</v>
      </c>
      <c r="O253" s="114">
        <v>0</v>
      </c>
      <c r="P253" s="114">
        <v>0</v>
      </c>
      <c r="Q253" s="114">
        <v>0</v>
      </c>
      <c r="R253" s="114">
        <v>0</v>
      </c>
      <c r="S253" s="114">
        <v>0</v>
      </c>
      <c r="T253" s="114">
        <v>0</v>
      </c>
      <c r="U253" s="114">
        <v>0</v>
      </c>
      <c r="V253" s="114">
        <v>0</v>
      </c>
      <c r="W253" s="114">
        <v>0</v>
      </c>
    </row>
    <row r="254" spans="1:23">
      <c r="A254" s="114" t="str">
        <v>2233.TW</v>
      </c>
      <c r="B254" s="114">
        <v>9.6999999999999993</v>
      </c>
      <c r="C254" s="114">
        <v>0</v>
      </c>
      <c r="D254" s="114">
        <v>12.641508999999999</v>
      </c>
      <c r="E254" s="114">
        <v>0.15861</v>
      </c>
      <c r="F254" s="114">
        <v>7.1239999999999998E-2</v>
      </c>
      <c r="G254" s="114">
        <v>0.34429999999999999</v>
      </c>
      <c r="H254" s="114">
        <v>0.18740999999999999</v>
      </c>
      <c r="I254" s="114">
        <v>13.814432999999999</v>
      </c>
      <c r="J254" s="114">
        <v>2.1169704999999999</v>
      </c>
      <c r="K254" s="114">
        <v>56.71</v>
      </c>
      <c r="L254" s="114">
        <v>0</v>
      </c>
      <c r="M254" s="114">
        <v>0</v>
      </c>
      <c r="N254" s="114">
        <v>0</v>
      </c>
      <c r="O254" s="114">
        <v>0</v>
      </c>
      <c r="P254" s="114">
        <v>0</v>
      </c>
      <c r="Q254" s="114">
        <v>0</v>
      </c>
      <c r="R254" s="114">
        <v>0</v>
      </c>
      <c r="S254" s="114">
        <v>0</v>
      </c>
      <c r="T254" s="114">
        <v>0</v>
      </c>
      <c r="U254" s="114">
        <v>0</v>
      </c>
      <c r="V254" s="114">
        <v>0</v>
      </c>
      <c r="W254" s="114">
        <v>0</v>
      </c>
    </row>
    <row r="255" spans="1:23">
      <c r="A255" s="114" t="str">
        <v>2236.TW</v>
      </c>
      <c r="B255" s="114">
        <v>2.5</v>
      </c>
      <c r="C255" s="114">
        <v>0.90600000000000003</v>
      </c>
      <c r="D255" s="114">
        <v>17.678570000000001</v>
      </c>
      <c r="E255" s="114">
        <v>9.3280000000000002E-2</v>
      </c>
      <c r="F255" s="114">
        <v>4.9930000000000002E-2</v>
      </c>
      <c r="G255" s="114">
        <v>0.31859999999999999</v>
      </c>
      <c r="H255" s="114">
        <v>0.18391001000000001</v>
      </c>
      <c r="I255" s="114">
        <v>31.679998000000001</v>
      </c>
      <c r="J255" s="114">
        <v>2.5808973000000002</v>
      </c>
      <c r="K255" s="114">
        <v>39</v>
      </c>
      <c r="L255" s="114">
        <v>0</v>
      </c>
      <c r="M255" s="114">
        <v>0</v>
      </c>
      <c r="N255" s="114">
        <v>0</v>
      </c>
      <c r="O255" s="114">
        <v>0</v>
      </c>
      <c r="P255" s="114">
        <v>0</v>
      </c>
      <c r="Q255" s="114">
        <v>0</v>
      </c>
      <c r="R255" s="114">
        <v>0</v>
      </c>
      <c r="S255" s="114">
        <v>0</v>
      </c>
      <c r="T255" s="114">
        <v>0</v>
      </c>
      <c r="U255" s="114">
        <v>0</v>
      </c>
      <c r="V255" s="114">
        <v>0</v>
      </c>
      <c r="W255" s="114">
        <v>0</v>
      </c>
    </row>
    <row r="256" spans="1:23">
      <c r="A256" s="114" t="str">
        <v>2239.TW</v>
      </c>
      <c r="B256" s="114">
        <v>2.2000000000000002</v>
      </c>
      <c r="C256" s="114">
        <v>0.97499999999999998</v>
      </c>
      <c r="D256" s="114">
        <v>7.5261784</v>
      </c>
      <c r="E256" s="114">
        <v>1.512E-2</v>
      </c>
      <c r="F256" s="114">
        <v>1.0190001000000001E-2</v>
      </c>
      <c r="G256" s="114">
        <v>0.12925</v>
      </c>
      <c r="H256" s="114">
        <v>3.533E-2</v>
      </c>
      <c r="I256" s="114">
        <v>26.136364</v>
      </c>
      <c r="J256" s="114">
        <v>0.58596336999999998</v>
      </c>
      <c r="K256" s="114">
        <v>203.03700000000001</v>
      </c>
      <c r="L256" s="114">
        <v>0</v>
      </c>
      <c r="M256" s="114">
        <v>0</v>
      </c>
      <c r="N256" s="114">
        <v>0</v>
      </c>
      <c r="O256" s="114">
        <v>0</v>
      </c>
      <c r="P256" s="114">
        <v>0</v>
      </c>
      <c r="Q256" s="114">
        <v>0</v>
      </c>
      <c r="R256" s="114">
        <v>0</v>
      </c>
      <c r="S256" s="114">
        <v>0</v>
      </c>
      <c r="T256" s="114">
        <v>0</v>
      </c>
      <c r="U256" s="114">
        <v>0</v>
      </c>
      <c r="V256" s="114">
        <v>0</v>
      </c>
      <c r="W256" s="114">
        <v>0</v>
      </c>
    </row>
    <row r="257" spans="1:23" hidden="1">
      <c r="A257" s="114" t="str">
        <v>2241.TW</v>
      </c>
      <c r="B257" s="114">
        <v>-2.0299999999999998</v>
      </c>
      <c r="C257" s="114">
        <v>0.621</v>
      </c>
      <c r="D257" s="114">
        <v>0</v>
      </c>
      <c r="E257" s="114">
        <v>-0.15528</v>
      </c>
      <c r="F257" s="114">
        <v>-5.203E-2</v>
      </c>
      <c r="G257" s="114">
        <v>-6.7600000000000004E-3</v>
      </c>
      <c r="H257" s="114">
        <v>-0.28804000000000002</v>
      </c>
      <c r="I257" s="114">
        <v>0</v>
      </c>
      <c r="J257" s="114">
        <v>3.3069641999999999</v>
      </c>
      <c r="K257" s="114">
        <v>9.7840000000000007</v>
      </c>
      <c r="L257" s="114">
        <v>0</v>
      </c>
      <c r="M257" s="114">
        <v>0</v>
      </c>
      <c r="N257" s="114">
        <v>0</v>
      </c>
      <c r="O257" s="114">
        <v>0</v>
      </c>
      <c r="P257" s="114">
        <v>0</v>
      </c>
      <c r="Q257" s="114">
        <v>0</v>
      </c>
      <c r="R257" s="114">
        <v>0</v>
      </c>
      <c r="S257" s="114">
        <v>0</v>
      </c>
      <c r="T257" s="114">
        <v>0</v>
      </c>
      <c r="U257" s="114">
        <v>0</v>
      </c>
      <c r="V257" s="114">
        <v>0</v>
      </c>
      <c r="W257" s="114">
        <v>0</v>
      </c>
    </row>
    <row r="258" spans="1:23" hidden="1">
      <c r="A258" s="114" t="str">
        <v>2243.TW</v>
      </c>
      <c r="B258" s="114">
        <v>-1.33</v>
      </c>
      <c r="C258" s="114">
        <v>1.1060000000000001</v>
      </c>
      <c r="D258" s="114">
        <v>0</v>
      </c>
      <c r="E258" s="114">
        <v>-0.24681998999999999</v>
      </c>
      <c r="F258" s="114">
        <v>-2.1979999E-2</v>
      </c>
      <c r="G258" s="114">
        <v>6.6699999999999997E-3</v>
      </c>
      <c r="H258" s="114">
        <v>-0.10281</v>
      </c>
      <c r="I258" s="114">
        <v>0</v>
      </c>
      <c r="J258" s="114">
        <v>1.8401145999999999</v>
      </c>
      <c r="K258" s="114">
        <v>25.683</v>
      </c>
      <c r="L258" s="114">
        <v>0</v>
      </c>
      <c r="M258" s="114">
        <v>0</v>
      </c>
      <c r="N258" s="114">
        <v>0</v>
      </c>
      <c r="O258" s="114">
        <v>0</v>
      </c>
      <c r="P258" s="114">
        <v>0</v>
      </c>
      <c r="Q258" s="114">
        <v>0</v>
      </c>
      <c r="R258" s="114">
        <v>0</v>
      </c>
      <c r="S258" s="114">
        <v>0</v>
      </c>
      <c r="T258" s="114">
        <v>0</v>
      </c>
      <c r="U258" s="114">
        <v>0</v>
      </c>
      <c r="V258" s="114">
        <v>0</v>
      </c>
      <c r="W258" s="114">
        <v>0</v>
      </c>
    </row>
    <row r="259" spans="1:23">
      <c r="A259" s="114" t="str">
        <v>2247.TW</v>
      </c>
      <c r="B259" s="114">
        <v>22.35</v>
      </c>
      <c r="C259" s="114">
        <v>0</v>
      </c>
      <c r="D259" s="114">
        <v>0</v>
      </c>
      <c r="E259" s="114">
        <v>0.15554999999999999</v>
      </c>
      <c r="F259" s="114">
        <v>6.1780000000000002E-2</v>
      </c>
      <c r="G259" s="114">
        <v>0.11464000000000001</v>
      </c>
      <c r="H259" s="114">
        <v>3.8289999999999998E-2</v>
      </c>
      <c r="I259" s="114">
        <v>14.474273</v>
      </c>
      <c r="J259" s="114">
        <v>2.2178802000000002</v>
      </c>
      <c r="K259" s="114">
        <v>646.34100000000001</v>
      </c>
      <c r="L259" s="114">
        <v>0</v>
      </c>
      <c r="M259" s="114">
        <v>0</v>
      </c>
      <c r="N259" s="114">
        <v>0</v>
      </c>
      <c r="O259" s="114">
        <v>0</v>
      </c>
      <c r="P259" s="114">
        <v>0</v>
      </c>
      <c r="Q259" s="114">
        <v>0</v>
      </c>
      <c r="R259" s="114">
        <v>0</v>
      </c>
      <c r="S259" s="114">
        <v>0</v>
      </c>
      <c r="T259" s="114">
        <v>0</v>
      </c>
      <c r="U259" s="114">
        <v>0</v>
      </c>
      <c r="V259" s="114">
        <v>0</v>
      </c>
      <c r="W259" s="114">
        <v>0</v>
      </c>
    </row>
    <row r="260" spans="1:23">
      <c r="A260" s="114" t="str">
        <v>2250.TW</v>
      </c>
      <c r="B260" s="114">
        <v>5.48</v>
      </c>
      <c r="C260" s="114">
        <v>0</v>
      </c>
      <c r="D260" s="114">
        <v>0</v>
      </c>
      <c r="E260" s="114">
        <v>9.5290004999999997E-2</v>
      </c>
      <c r="F260" s="114">
        <v>4.2389999999999997E-2</v>
      </c>
      <c r="G260" s="114">
        <v>0.19554000999999999</v>
      </c>
      <c r="H260" s="114">
        <v>6.0370001999999999E-2</v>
      </c>
      <c r="I260" s="114">
        <v>23.448906000000001</v>
      </c>
      <c r="J260" s="114">
        <v>2.0784807000000001</v>
      </c>
      <c r="K260" s="114">
        <v>127.77</v>
      </c>
      <c r="L260" s="114">
        <v>0</v>
      </c>
      <c r="M260" s="114">
        <v>0</v>
      </c>
      <c r="N260" s="114">
        <v>0</v>
      </c>
      <c r="O260" s="114">
        <v>0</v>
      </c>
      <c r="P260" s="114">
        <v>0</v>
      </c>
      <c r="Q260" s="114">
        <v>0</v>
      </c>
      <c r="R260" s="114">
        <v>0</v>
      </c>
      <c r="S260" s="114">
        <v>0</v>
      </c>
      <c r="T260" s="114">
        <v>0</v>
      </c>
      <c r="U260" s="114">
        <v>0</v>
      </c>
      <c r="V260" s="114">
        <v>0</v>
      </c>
      <c r="W260" s="114">
        <v>0</v>
      </c>
    </row>
    <row r="261" spans="1:23" hidden="1">
      <c r="A261" s="114" t="str">
        <v>2301.TW</v>
      </c>
      <c r="B261" s="114">
        <v>6.3</v>
      </c>
      <c r="C261" s="114">
        <v>0.52700000000000002</v>
      </c>
      <c r="D261" s="114">
        <v>16.762589999999999</v>
      </c>
      <c r="E261" s="114">
        <v>0.18106001999999999</v>
      </c>
      <c r="F261" s="114">
        <v>4.9369999999999997E-2</v>
      </c>
      <c r="G261" s="114">
        <v>0.22453000000000001</v>
      </c>
      <c r="H261" s="114">
        <v>7.7520000000000006E-2</v>
      </c>
      <c r="I261" s="114">
        <v>18.492063999999999</v>
      </c>
      <c r="J261" s="114">
        <v>3.2190322999999998</v>
      </c>
      <c r="K261" s="114">
        <v>62.414000000000001</v>
      </c>
      <c r="L261" s="114">
        <v>0</v>
      </c>
      <c r="M261" s="114">
        <v>0</v>
      </c>
      <c r="N261" s="114">
        <v>0</v>
      </c>
      <c r="O261" s="114">
        <v>0</v>
      </c>
      <c r="P261" s="114">
        <v>0</v>
      </c>
      <c r="Q261" s="114">
        <v>0</v>
      </c>
      <c r="R261" s="114">
        <v>0</v>
      </c>
      <c r="S261" s="114">
        <v>0</v>
      </c>
      <c r="T261" s="114">
        <v>0</v>
      </c>
      <c r="U261" s="114">
        <v>0</v>
      </c>
      <c r="V261" s="114">
        <v>0</v>
      </c>
      <c r="W261" s="114">
        <v>0</v>
      </c>
    </row>
    <row r="262" spans="1:23">
      <c r="A262" s="114" t="str">
        <v>2302.TW</v>
      </c>
      <c r="B262" s="114">
        <v>0.56999999999999995</v>
      </c>
      <c r="C262" s="114">
        <v>0</v>
      </c>
      <c r="D262" s="114">
        <v>0</v>
      </c>
      <c r="E262" s="114">
        <v>5.4390002E-2</v>
      </c>
      <c r="F262" s="114">
        <v>2.0930000000000001E-2</v>
      </c>
      <c r="G262" s="114">
        <v>0.37109002000000002</v>
      </c>
      <c r="H262" s="114">
        <v>6.9830000000000003E-2</v>
      </c>
      <c r="I262" s="114">
        <v>33.68421</v>
      </c>
      <c r="J262" s="114">
        <v>1.8188709000000001</v>
      </c>
      <c r="K262" s="114">
        <v>4.2610000000000001</v>
      </c>
      <c r="L262" s="114">
        <v>0</v>
      </c>
      <c r="M262" s="114">
        <v>0</v>
      </c>
      <c r="N262" s="114">
        <v>0</v>
      </c>
      <c r="O262" s="114">
        <v>0</v>
      </c>
      <c r="P262" s="114">
        <v>0</v>
      </c>
      <c r="Q262" s="114">
        <v>0</v>
      </c>
      <c r="R262" s="114">
        <v>0</v>
      </c>
      <c r="S262" s="114">
        <v>0</v>
      </c>
      <c r="T262" s="114">
        <v>0</v>
      </c>
      <c r="U262" s="114">
        <v>0</v>
      </c>
      <c r="V262" s="114">
        <v>0</v>
      </c>
      <c r="W262" s="114">
        <v>0</v>
      </c>
    </row>
    <row r="263" spans="1:23" hidden="1">
      <c r="A263" s="114" t="str">
        <v>2303.TW</v>
      </c>
      <c r="B263" s="114">
        <v>4.37</v>
      </c>
      <c r="C263" s="114">
        <v>1.18</v>
      </c>
      <c r="D263" s="114">
        <v>12.287580999999999</v>
      </c>
      <c r="E263" s="114">
        <v>0.15123</v>
      </c>
      <c r="F263" s="114">
        <v>6.1379999999999997E-2</v>
      </c>
      <c r="G263" s="114">
        <v>0.33827000000000002</v>
      </c>
      <c r="H263" s="114">
        <v>0.21290999999999999</v>
      </c>
      <c r="I263" s="114">
        <v>12.906179</v>
      </c>
      <c r="J263" s="114">
        <v>1.8698406000000001</v>
      </c>
      <c r="K263" s="114">
        <v>17.998999999999999</v>
      </c>
      <c r="L263" s="114">
        <v>0</v>
      </c>
      <c r="M263" s="114">
        <v>0</v>
      </c>
      <c r="N263" s="114">
        <v>0</v>
      </c>
      <c r="O263" s="114">
        <v>0</v>
      </c>
      <c r="P263" s="114">
        <v>0</v>
      </c>
      <c r="Q263" s="114">
        <v>0</v>
      </c>
      <c r="R263" s="114">
        <v>0</v>
      </c>
      <c r="S263" s="114">
        <v>0</v>
      </c>
      <c r="T263" s="114">
        <v>0</v>
      </c>
      <c r="U263" s="114">
        <v>0</v>
      </c>
      <c r="V263" s="114">
        <v>0</v>
      </c>
      <c r="W263" s="114">
        <v>0</v>
      </c>
    </row>
    <row r="264" spans="1:23" hidden="1">
      <c r="A264" s="114" t="str">
        <v>2305.TW</v>
      </c>
      <c r="B264" s="114">
        <v>0.21</v>
      </c>
      <c r="C264" s="114">
        <v>0.65200000000000002</v>
      </c>
      <c r="D264" s="114">
        <v>0</v>
      </c>
      <c r="E264" s="114">
        <v>9.9800010000000005E-3</v>
      </c>
      <c r="F264" s="114">
        <v>-2.9899999999999999E-2</v>
      </c>
      <c r="G264" s="114">
        <v>0.30499999999999999</v>
      </c>
      <c r="H264" s="114">
        <v>-0.17988999999999999</v>
      </c>
      <c r="I264" s="114">
        <v>116.19047500000001</v>
      </c>
      <c r="J264" s="114">
        <v>2.2752705</v>
      </c>
      <c r="K264" s="114">
        <v>2.8410000000000002</v>
      </c>
      <c r="L264" s="114">
        <v>0</v>
      </c>
      <c r="M264" s="114">
        <v>0</v>
      </c>
      <c r="N264" s="114">
        <v>0</v>
      </c>
      <c r="O264" s="114">
        <v>0</v>
      </c>
      <c r="P264" s="114">
        <v>0</v>
      </c>
      <c r="Q264" s="114">
        <v>0</v>
      </c>
      <c r="R264" s="114">
        <v>0</v>
      </c>
      <c r="S264" s="114">
        <v>0</v>
      </c>
      <c r="T264" s="114">
        <v>0</v>
      </c>
      <c r="U264" s="114">
        <v>0</v>
      </c>
      <c r="V264" s="114">
        <v>0</v>
      </c>
      <c r="W264" s="114">
        <v>0</v>
      </c>
    </row>
    <row r="265" spans="1:23">
      <c r="A265" s="114" t="str">
        <v>2308.TW</v>
      </c>
      <c r="B265" s="114">
        <v>12.35</v>
      </c>
      <c r="C265" s="114">
        <v>1.139</v>
      </c>
      <c r="D265" s="114">
        <v>21.683354999999999</v>
      </c>
      <c r="E265" s="114">
        <v>0.15440999999999999</v>
      </c>
      <c r="F265" s="114">
        <v>5.5539999999999999E-2</v>
      </c>
      <c r="G265" s="114">
        <v>0.29672999999999999</v>
      </c>
      <c r="H265" s="114">
        <v>8.1000000000000003E-2</v>
      </c>
      <c r="I265" s="114">
        <v>28.056678999999999</v>
      </c>
      <c r="J265" s="114">
        <v>4.2634606000000002</v>
      </c>
      <c r="K265" s="114">
        <v>153.863</v>
      </c>
      <c r="L265" s="114">
        <v>0</v>
      </c>
      <c r="M265" s="114">
        <v>0</v>
      </c>
      <c r="N265" s="114">
        <v>0</v>
      </c>
      <c r="O265" s="114">
        <v>0</v>
      </c>
      <c r="P265" s="114">
        <v>0</v>
      </c>
      <c r="Q265" s="114">
        <v>0</v>
      </c>
      <c r="R265" s="114">
        <v>0</v>
      </c>
      <c r="S265" s="114">
        <v>0</v>
      </c>
      <c r="T265" s="114">
        <v>0</v>
      </c>
      <c r="U265" s="114">
        <v>0</v>
      </c>
      <c r="V265" s="114">
        <v>0</v>
      </c>
      <c r="W265" s="114">
        <v>0</v>
      </c>
    </row>
    <row r="266" spans="1:23">
      <c r="A266" s="114" t="str">
        <v>2312.TW</v>
      </c>
      <c r="B266" s="114">
        <v>0.64</v>
      </c>
      <c r="C266" s="114">
        <v>0.754</v>
      </c>
      <c r="D266" s="114">
        <v>0</v>
      </c>
      <c r="E266" s="114">
        <v>2.6400001999999999E-2</v>
      </c>
      <c r="F266" s="114">
        <v>1.549E-2</v>
      </c>
      <c r="G266" s="114">
        <v>6.1469999999999997E-2</v>
      </c>
      <c r="H266" s="114">
        <v>1.3250001000000001E-2</v>
      </c>
      <c r="I266" s="114">
        <v>26.171875</v>
      </c>
      <c r="J266" s="114">
        <v>1.1558899</v>
      </c>
      <c r="K266" s="114">
        <v>108.458</v>
      </c>
      <c r="L266" s="114">
        <v>0</v>
      </c>
      <c r="M266" s="114">
        <v>0</v>
      </c>
      <c r="N266" s="114">
        <v>0</v>
      </c>
      <c r="O266" s="114">
        <v>0</v>
      </c>
      <c r="P266" s="114">
        <v>0</v>
      </c>
      <c r="Q266" s="114">
        <v>0</v>
      </c>
      <c r="R266" s="114">
        <v>0</v>
      </c>
      <c r="S266" s="114">
        <v>0</v>
      </c>
      <c r="T266" s="114">
        <v>0</v>
      </c>
      <c r="U266" s="114">
        <v>0</v>
      </c>
      <c r="V266" s="114">
        <v>0</v>
      </c>
      <c r="W266" s="114">
        <v>0</v>
      </c>
    </row>
    <row r="267" spans="1:23">
      <c r="A267" s="114" t="str">
        <v>2313.TW</v>
      </c>
      <c r="B267" s="114">
        <v>4.01</v>
      </c>
      <c r="C267" s="114">
        <v>0.92500000000000004</v>
      </c>
      <c r="D267" s="114">
        <v>10.026809999999999</v>
      </c>
      <c r="E267" s="114">
        <v>0.106920004</v>
      </c>
      <c r="F267" s="114">
        <v>4.1050002000000002E-2</v>
      </c>
      <c r="G267" s="114">
        <v>0.15096999999999999</v>
      </c>
      <c r="H267" s="114">
        <v>0.10349999999999999</v>
      </c>
      <c r="I267" s="114">
        <v>18.653365999999998</v>
      </c>
      <c r="J267" s="114">
        <v>2.2711399999999999</v>
      </c>
      <c r="K267" s="114">
        <v>56.283000000000001</v>
      </c>
      <c r="L267" s="114">
        <v>0</v>
      </c>
      <c r="M267" s="114">
        <v>0</v>
      </c>
      <c r="N267" s="114">
        <v>0</v>
      </c>
      <c r="O267" s="114">
        <v>0</v>
      </c>
      <c r="P267" s="114">
        <v>0</v>
      </c>
      <c r="Q267" s="114">
        <v>0</v>
      </c>
      <c r="R267" s="114">
        <v>0</v>
      </c>
      <c r="S267" s="114">
        <v>0</v>
      </c>
      <c r="T267" s="114">
        <v>0</v>
      </c>
      <c r="U267" s="114">
        <v>0</v>
      </c>
      <c r="V267" s="114">
        <v>0</v>
      </c>
      <c r="W267" s="114">
        <v>0</v>
      </c>
    </row>
    <row r="268" spans="1:23" hidden="1">
      <c r="A268" s="114" t="str">
        <v>2314.TW</v>
      </c>
      <c r="B268" s="114">
        <v>-3.06</v>
      </c>
      <c r="C268" s="114">
        <v>1.236</v>
      </c>
      <c r="D268" s="114">
        <v>24.375</v>
      </c>
      <c r="E268" s="114">
        <v>-0.31304001999999997</v>
      </c>
      <c r="F268" s="114">
        <v>-5.4759997999999997E-2</v>
      </c>
      <c r="G268" s="114">
        <v>0.12926000000000001</v>
      </c>
      <c r="H268" s="114">
        <v>-0.48459997999999999</v>
      </c>
      <c r="I268" s="114">
        <v>0</v>
      </c>
      <c r="J268" s="114">
        <v>4.4395340000000001</v>
      </c>
      <c r="K268" s="114">
        <v>14.051</v>
      </c>
      <c r="L268" s="114">
        <v>0</v>
      </c>
      <c r="M268" s="114">
        <v>0</v>
      </c>
      <c r="N268" s="114">
        <v>0</v>
      </c>
      <c r="O268" s="114">
        <v>0</v>
      </c>
      <c r="P268" s="114">
        <v>0</v>
      </c>
      <c r="Q268" s="114">
        <v>0</v>
      </c>
      <c r="R268" s="114">
        <v>0</v>
      </c>
      <c r="S268" s="114">
        <v>0</v>
      </c>
      <c r="T268" s="114">
        <v>0</v>
      </c>
      <c r="U268" s="114">
        <v>0</v>
      </c>
      <c r="V268" s="114">
        <v>0</v>
      </c>
      <c r="W268" s="114">
        <v>0</v>
      </c>
    </row>
    <row r="269" spans="1:23" hidden="1">
      <c r="A269" s="114" t="str">
        <v>2316.TW</v>
      </c>
      <c r="B269" s="114">
        <v>5.79</v>
      </c>
      <c r="C269" s="114">
        <v>0</v>
      </c>
      <c r="D269" s="114">
        <v>0</v>
      </c>
      <c r="E269" s="114">
        <v>0.12164999999999999</v>
      </c>
      <c r="F269" s="114">
        <v>-2.7309999000000001E-2</v>
      </c>
      <c r="G269" s="114">
        <v>-6.1120000000000001E-2</v>
      </c>
      <c r="H269" s="114">
        <v>-0.14688999999999999</v>
      </c>
      <c r="I269" s="114">
        <v>7.9620030000000002</v>
      </c>
      <c r="J269" s="114">
        <v>0.91061723000000006</v>
      </c>
      <c r="K269" s="114">
        <v>19.309000000000001</v>
      </c>
      <c r="L269" s="114">
        <v>0</v>
      </c>
      <c r="M269" s="114">
        <v>0</v>
      </c>
      <c r="N269" s="114">
        <v>0</v>
      </c>
      <c r="O269" s="114">
        <v>0</v>
      </c>
      <c r="P269" s="114">
        <v>0</v>
      </c>
      <c r="Q269" s="114">
        <v>0</v>
      </c>
      <c r="R269" s="114">
        <v>0</v>
      </c>
      <c r="S269" s="114">
        <v>0</v>
      </c>
      <c r="T269" s="114">
        <v>0</v>
      </c>
      <c r="U269" s="114">
        <v>0</v>
      </c>
      <c r="V269" s="114">
        <v>0</v>
      </c>
      <c r="W269" s="114">
        <v>0</v>
      </c>
    </row>
    <row r="270" spans="1:23" hidden="1">
      <c r="A270" s="114" t="str">
        <v>2317.TW</v>
      </c>
      <c r="B270" s="114">
        <v>10.73</v>
      </c>
      <c r="C270" s="114">
        <v>0.61599999999999999</v>
      </c>
      <c r="D270" s="114">
        <v>13.202847</v>
      </c>
      <c r="E270" s="114">
        <v>0.100839995</v>
      </c>
      <c r="F270" s="114">
        <v>2.7369999999999998E-2</v>
      </c>
      <c r="G270" s="114">
        <v>6.3630000000000006E-2</v>
      </c>
      <c r="H270" s="114">
        <v>2.776E-2</v>
      </c>
      <c r="I270" s="114">
        <v>17.287980000000001</v>
      </c>
      <c r="J270" s="114">
        <v>1.7260150000000001</v>
      </c>
      <c r="K270" s="114">
        <v>434.56900000000002</v>
      </c>
      <c r="L270" s="114">
        <v>0</v>
      </c>
      <c r="M270" s="114">
        <v>0</v>
      </c>
      <c r="N270" s="114">
        <v>0</v>
      </c>
      <c r="O270" s="114">
        <v>0</v>
      </c>
      <c r="P270" s="114">
        <v>0</v>
      </c>
      <c r="Q270" s="114">
        <v>0</v>
      </c>
      <c r="R270" s="114">
        <v>0</v>
      </c>
      <c r="S270" s="114">
        <v>0</v>
      </c>
      <c r="T270" s="114">
        <v>0</v>
      </c>
      <c r="U270" s="114">
        <v>0</v>
      </c>
      <c r="V270" s="114">
        <v>0</v>
      </c>
      <c r="W270" s="114">
        <v>0</v>
      </c>
    </row>
    <row r="271" spans="1:23">
      <c r="A271" s="114" t="str">
        <v>2321.TW</v>
      </c>
      <c r="B271" s="114">
        <v>-1.88</v>
      </c>
      <c r="C271" s="114">
        <v>0.98499999999999999</v>
      </c>
      <c r="D271" s="114">
        <v>0</v>
      </c>
      <c r="E271" s="114">
        <v>-4.2969998000000002E-2</v>
      </c>
      <c r="F271" s="114">
        <v>-8.3300000000000006E-3</v>
      </c>
      <c r="G271" s="114">
        <v>0.25995000000000001</v>
      </c>
      <c r="H271" s="114">
        <v>2.1999999999999999E-2</v>
      </c>
      <c r="I271" s="114">
        <v>0</v>
      </c>
      <c r="J271" s="114">
        <v>4.9566298</v>
      </c>
      <c r="K271" s="114">
        <v>56.89</v>
      </c>
      <c r="L271" s="114">
        <v>0</v>
      </c>
      <c r="M271" s="114">
        <v>0</v>
      </c>
      <c r="N271" s="114">
        <v>0</v>
      </c>
      <c r="O271" s="114">
        <v>0</v>
      </c>
      <c r="P271" s="114">
        <v>0</v>
      </c>
      <c r="Q271" s="114">
        <v>0</v>
      </c>
      <c r="R271" s="114">
        <v>0</v>
      </c>
      <c r="S271" s="114">
        <v>0</v>
      </c>
      <c r="T271" s="114">
        <v>0</v>
      </c>
      <c r="U271" s="114">
        <v>0</v>
      </c>
      <c r="V271" s="114">
        <v>0</v>
      </c>
      <c r="W271" s="114">
        <v>0</v>
      </c>
    </row>
    <row r="272" spans="1:23" hidden="1">
      <c r="A272" s="114" t="str">
        <v>2323.TW</v>
      </c>
      <c r="B272" s="114">
        <v>0.74</v>
      </c>
      <c r="C272" s="114">
        <v>0.74</v>
      </c>
      <c r="D272" s="114">
        <v>0</v>
      </c>
      <c r="E272" s="114">
        <v>9.8599999999999993E-2</v>
      </c>
      <c r="F272" s="114">
        <v>-8.8699999999999994E-3</v>
      </c>
      <c r="G272" s="114">
        <v>0.22483</v>
      </c>
      <c r="H272" s="114">
        <v>-5.2399996999999997E-2</v>
      </c>
      <c r="I272" s="114">
        <v>17.635135999999999</v>
      </c>
      <c r="J272" s="114">
        <v>0.76927610000000002</v>
      </c>
      <c r="K272" s="114">
        <v>6.7789999999999999</v>
      </c>
      <c r="L272" s="114">
        <v>0</v>
      </c>
      <c r="M272" s="114">
        <v>0</v>
      </c>
      <c r="N272" s="114">
        <v>0</v>
      </c>
      <c r="O272" s="114">
        <v>0</v>
      </c>
      <c r="P272" s="114">
        <v>0</v>
      </c>
      <c r="Q272" s="114">
        <v>0</v>
      </c>
      <c r="R272" s="114">
        <v>0</v>
      </c>
      <c r="S272" s="114">
        <v>0</v>
      </c>
      <c r="T272" s="114">
        <v>0</v>
      </c>
      <c r="U272" s="114">
        <v>0</v>
      </c>
      <c r="V272" s="114">
        <v>0</v>
      </c>
      <c r="W272" s="114">
        <v>0</v>
      </c>
    </row>
    <row r="273" spans="1:23">
      <c r="A273" s="114" t="str">
        <v>2324.TW</v>
      </c>
      <c r="B273" s="114">
        <v>1.86</v>
      </c>
      <c r="C273" s="114">
        <v>0.41399999999999998</v>
      </c>
      <c r="D273" s="114">
        <v>13.935017999999999</v>
      </c>
      <c r="E273" s="114">
        <v>7.6409995999999994E-2</v>
      </c>
      <c r="F273" s="114">
        <v>1.7729999999999999E-2</v>
      </c>
      <c r="G273" s="114">
        <v>4.5739996999999998E-2</v>
      </c>
      <c r="H273" s="114">
        <v>1.422E-2</v>
      </c>
      <c r="I273" s="114">
        <v>20.752687000000002</v>
      </c>
      <c r="J273" s="114">
        <v>1.3988041</v>
      </c>
      <c r="K273" s="114">
        <v>215.01</v>
      </c>
      <c r="L273" s="114">
        <v>0</v>
      </c>
      <c r="M273" s="114">
        <v>0</v>
      </c>
      <c r="N273" s="114">
        <v>0</v>
      </c>
      <c r="O273" s="114">
        <v>0</v>
      </c>
      <c r="P273" s="114">
        <v>0</v>
      </c>
      <c r="Q273" s="114">
        <v>0</v>
      </c>
      <c r="R273" s="114">
        <v>0</v>
      </c>
      <c r="S273" s="114">
        <v>0</v>
      </c>
      <c r="T273" s="114">
        <v>0</v>
      </c>
      <c r="U273" s="114">
        <v>0</v>
      </c>
      <c r="V273" s="114">
        <v>0</v>
      </c>
      <c r="W273" s="114">
        <v>0</v>
      </c>
    </row>
    <row r="274" spans="1:23" hidden="1">
      <c r="A274" s="114" t="str">
        <v>2327.TW</v>
      </c>
      <c r="B274" s="114">
        <v>41.82</v>
      </c>
      <c r="C274" s="114">
        <v>1.5920000000000001</v>
      </c>
      <c r="D274" s="114">
        <v>11.548420999999999</v>
      </c>
      <c r="E274" s="114">
        <v>0.13897999999999999</v>
      </c>
      <c r="F274" s="114">
        <v>4.0770000000000001E-2</v>
      </c>
      <c r="G274" s="114">
        <v>0.33673999999999998</v>
      </c>
      <c r="H274" s="114">
        <v>0.17413998999999999</v>
      </c>
      <c r="I274" s="114">
        <v>15.99713</v>
      </c>
      <c r="J274" s="114">
        <v>2.0567465</v>
      </c>
      <c r="K274" s="114">
        <v>263.137</v>
      </c>
      <c r="L274" s="114">
        <v>0</v>
      </c>
      <c r="M274" s="114">
        <v>0</v>
      </c>
      <c r="N274" s="114">
        <v>0</v>
      </c>
      <c r="O274" s="114">
        <v>0</v>
      </c>
      <c r="P274" s="114">
        <v>0</v>
      </c>
      <c r="Q274" s="114">
        <v>0</v>
      </c>
      <c r="R274" s="114">
        <v>0</v>
      </c>
      <c r="S274" s="114">
        <v>0</v>
      </c>
      <c r="T274" s="114">
        <v>0</v>
      </c>
      <c r="U274" s="114">
        <v>0</v>
      </c>
      <c r="V274" s="114">
        <v>0</v>
      </c>
      <c r="W274" s="114">
        <v>0</v>
      </c>
    </row>
    <row r="275" spans="1:23">
      <c r="A275" s="114" t="str">
        <v>2328.TW</v>
      </c>
      <c r="B275" s="114">
        <v>2.17</v>
      </c>
      <c r="C275" s="114">
        <v>0.879</v>
      </c>
      <c r="D275" s="114">
        <v>17.995170000000002</v>
      </c>
      <c r="E275" s="114">
        <v>9.8929993999999993E-2</v>
      </c>
      <c r="F275" s="114">
        <v>4.02E-2</v>
      </c>
      <c r="G275" s="114">
        <v>0.123859994</v>
      </c>
      <c r="H275" s="114">
        <v>6.9839999999999999E-2</v>
      </c>
      <c r="I275" s="114">
        <v>17.165897000000001</v>
      </c>
      <c r="J275" s="114">
        <v>1.4402257000000001</v>
      </c>
      <c r="K275" s="114">
        <v>49.454000000000001</v>
      </c>
      <c r="L275" s="114">
        <v>0</v>
      </c>
      <c r="M275" s="114">
        <v>0</v>
      </c>
      <c r="N275" s="114">
        <v>0</v>
      </c>
      <c r="O275" s="114">
        <v>0</v>
      </c>
      <c r="P275" s="114">
        <v>0</v>
      </c>
      <c r="Q275" s="114">
        <v>0</v>
      </c>
      <c r="R275" s="114">
        <v>0</v>
      </c>
      <c r="S275" s="114">
        <v>0</v>
      </c>
      <c r="T275" s="114">
        <v>0</v>
      </c>
      <c r="U275" s="114">
        <v>0</v>
      </c>
      <c r="V275" s="114">
        <v>0</v>
      </c>
      <c r="W275" s="114">
        <v>0</v>
      </c>
    </row>
    <row r="276" spans="1:23" hidden="1">
      <c r="A276" s="114" t="str">
        <v>2329.TW</v>
      </c>
      <c r="B276" s="114">
        <v>2.98</v>
      </c>
      <c r="C276" s="114">
        <v>1.288</v>
      </c>
      <c r="D276" s="114">
        <v>21.478874000000001</v>
      </c>
      <c r="E276" s="114">
        <v>0.20743998999999999</v>
      </c>
      <c r="F276" s="114">
        <v>8.7849999999999998E-2</v>
      </c>
      <c r="G276" s="114">
        <v>0.21690999999999999</v>
      </c>
      <c r="H276" s="114">
        <v>0.12409000000000001</v>
      </c>
      <c r="I276" s="114">
        <v>20.469798999999998</v>
      </c>
      <c r="J276" s="114">
        <v>3.654226</v>
      </c>
      <c r="K276" s="114">
        <v>31.718</v>
      </c>
      <c r="L276" s="114">
        <v>0</v>
      </c>
      <c r="M276" s="114">
        <v>0</v>
      </c>
      <c r="N276" s="114">
        <v>0</v>
      </c>
      <c r="O276" s="114">
        <v>0</v>
      </c>
      <c r="P276" s="114">
        <v>0</v>
      </c>
      <c r="Q276" s="114">
        <v>0</v>
      </c>
      <c r="R276" s="114">
        <v>0</v>
      </c>
      <c r="S276" s="114">
        <v>0</v>
      </c>
      <c r="T276" s="114">
        <v>0</v>
      </c>
      <c r="U276" s="114">
        <v>0</v>
      </c>
      <c r="V276" s="114">
        <v>0</v>
      </c>
      <c r="W276" s="114">
        <v>0</v>
      </c>
    </row>
    <row r="277" spans="1:23">
      <c r="A277" s="114" t="str">
        <v>2330.TW</v>
      </c>
      <c r="B277" s="114">
        <v>33.54</v>
      </c>
      <c r="C277" s="114">
        <v>1.24</v>
      </c>
      <c r="D277" s="114">
        <v>17.732676999999999</v>
      </c>
      <c r="E277" s="114">
        <v>0.25331999999999999</v>
      </c>
      <c r="F277" s="114">
        <v>0.10836999999999999</v>
      </c>
      <c r="G277" s="114">
        <v>0.53573000000000004</v>
      </c>
      <c r="H277" s="114">
        <v>0.42018001999999999</v>
      </c>
      <c r="I277" s="114">
        <v>25.790099999999999</v>
      </c>
      <c r="J277" s="114">
        <v>6.1700214999999998</v>
      </c>
      <c r="K277" s="114">
        <v>86.611000000000004</v>
      </c>
      <c r="L277" s="114">
        <v>0</v>
      </c>
      <c r="M277" s="114">
        <v>0</v>
      </c>
      <c r="N277" s="114">
        <v>0</v>
      </c>
      <c r="O277" s="114">
        <v>0</v>
      </c>
      <c r="P277" s="114">
        <v>0</v>
      </c>
      <c r="Q277" s="114">
        <v>0</v>
      </c>
      <c r="R277" s="114">
        <v>0</v>
      </c>
      <c r="S277" s="114">
        <v>0</v>
      </c>
      <c r="T277" s="114">
        <v>0</v>
      </c>
      <c r="U277" s="114">
        <v>0</v>
      </c>
      <c r="V277" s="114">
        <v>0</v>
      </c>
      <c r="W277" s="114">
        <v>0</v>
      </c>
    </row>
    <row r="278" spans="1:23">
      <c r="A278" s="114" t="str">
        <v>2331.TW</v>
      </c>
      <c r="B278" s="114">
        <v>1.86</v>
      </c>
      <c r="C278" s="114">
        <v>0.88500000000000001</v>
      </c>
      <c r="D278" s="114">
        <v>-173.42106999999999</v>
      </c>
      <c r="E278" s="114">
        <v>8.5930005000000004E-2</v>
      </c>
      <c r="F278" s="114">
        <v>1.5709999999999998E-2</v>
      </c>
      <c r="G278" s="114">
        <v>0.16070999</v>
      </c>
      <c r="H278" s="114">
        <v>2.6870001000000001E-2</v>
      </c>
      <c r="I278" s="114">
        <v>17.715053999999999</v>
      </c>
      <c r="J278" s="114">
        <v>1.5250393</v>
      </c>
      <c r="K278" s="114">
        <v>35.417000000000002</v>
      </c>
      <c r="L278" s="114">
        <v>0</v>
      </c>
      <c r="M278" s="114">
        <v>0</v>
      </c>
      <c r="N278" s="114">
        <v>0</v>
      </c>
      <c r="O278" s="114">
        <v>0</v>
      </c>
      <c r="P278" s="114">
        <v>0</v>
      </c>
      <c r="Q278" s="114">
        <v>0</v>
      </c>
      <c r="R278" s="114">
        <v>0</v>
      </c>
      <c r="S278" s="114">
        <v>0</v>
      </c>
      <c r="T278" s="114">
        <v>0</v>
      </c>
      <c r="U278" s="114">
        <v>0</v>
      </c>
      <c r="V278" s="114">
        <v>0</v>
      </c>
      <c r="W278" s="114">
        <v>0</v>
      </c>
    </row>
    <row r="279" spans="1:23">
      <c r="A279" s="114" t="str">
        <v>2332.TW</v>
      </c>
      <c r="B279" s="114">
        <v>0.63</v>
      </c>
      <c r="C279" s="114">
        <v>0.72199999999999998</v>
      </c>
      <c r="D279" s="114">
        <v>62.833331999999999</v>
      </c>
      <c r="E279" s="114">
        <v>6.5949999999999995E-2</v>
      </c>
      <c r="F279" s="114">
        <v>4.9199999999999999E-3</v>
      </c>
      <c r="G279" s="114">
        <v>0.24115998999999999</v>
      </c>
      <c r="H279" s="114">
        <v>-2.3259999999999999E-2</v>
      </c>
      <c r="I279" s="114">
        <v>29.920635000000001</v>
      </c>
      <c r="J279" s="114">
        <v>1.2402131999999999</v>
      </c>
      <c r="K279" s="114">
        <v>26.651</v>
      </c>
      <c r="L279" s="114">
        <v>0</v>
      </c>
      <c r="M279" s="114">
        <v>0</v>
      </c>
      <c r="N279" s="114">
        <v>0</v>
      </c>
      <c r="O279" s="114">
        <v>0</v>
      </c>
      <c r="P279" s="114">
        <v>0</v>
      </c>
      <c r="Q279" s="114">
        <v>0</v>
      </c>
      <c r="R279" s="114">
        <v>0</v>
      </c>
      <c r="S279" s="114">
        <v>0</v>
      </c>
      <c r="T279" s="114">
        <v>0</v>
      </c>
      <c r="U279" s="114">
        <v>0</v>
      </c>
      <c r="V279" s="114">
        <v>0</v>
      </c>
      <c r="W279" s="114">
        <v>0</v>
      </c>
    </row>
    <row r="280" spans="1:23" hidden="1">
      <c r="A280" s="114" t="str">
        <v>2337.TW</v>
      </c>
      <c r="B280" s="114">
        <v>-1.31</v>
      </c>
      <c r="C280" s="114">
        <v>1.089</v>
      </c>
      <c r="D280" s="114">
        <v>33.475613000000003</v>
      </c>
      <c r="E280" s="114">
        <v>-4.8249997000000003E-2</v>
      </c>
      <c r="F280" s="114">
        <v>-2.5610002E-2</v>
      </c>
      <c r="G280" s="114">
        <v>0.23277001</v>
      </c>
      <c r="H280" s="114">
        <v>-0.22595999999999999</v>
      </c>
      <c r="I280" s="114">
        <v>0</v>
      </c>
      <c r="J280" s="114">
        <v>1.0645724999999999</v>
      </c>
      <c r="K280" s="114">
        <v>14.176</v>
      </c>
      <c r="L280" s="114">
        <v>0</v>
      </c>
      <c r="M280" s="114">
        <v>0</v>
      </c>
      <c r="N280" s="114">
        <v>0</v>
      </c>
      <c r="O280" s="114">
        <v>0</v>
      </c>
      <c r="P280" s="114">
        <v>0</v>
      </c>
      <c r="Q280" s="114">
        <v>0</v>
      </c>
      <c r="R280" s="114">
        <v>0</v>
      </c>
      <c r="S280" s="114">
        <v>0</v>
      </c>
      <c r="T280" s="114">
        <v>0</v>
      </c>
      <c r="U280" s="114">
        <v>0</v>
      </c>
      <c r="V280" s="114">
        <v>0</v>
      </c>
      <c r="W280" s="114">
        <v>0</v>
      </c>
    </row>
    <row r="281" spans="1:23" hidden="1">
      <c r="A281" s="114" t="str">
        <v>2338.TW</v>
      </c>
      <c r="B281" s="114">
        <v>3.62</v>
      </c>
      <c r="C281" s="114">
        <v>1.3879999999999999</v>
      </c>
      <c r="D281" s="114">
        <v>245.66664</v>
      </c>
      <c r="E281" s="114">
        <v>3.4649998000000001E-2</v>
      </c>
      <c r="F281" s="114">
        <v>2.4109999999999999E-2</v>
      </c>
      <c r="G281" s="114">
        <v>0.25505</v>
      </c>
      <c r="H281" s="114">
        <v>0.11384</v>
      </c>
      <c r="I281" s="114">
        <v>20.359116</v>
      </c>
      <c r="J281" s="114">
        <v>3.0663613999999999</v>
      </c>
      <c r="K281" s="114">
        <v>34.42</v>
      </c>
      <c r="L281" s="114">
        <v>0</v>
      </c>
      <c r="M281" s="114">
        <v>0</v>
      </c>
      <c r="N281" s="114">
        <v>0</v>
      </c>
      <c r="O281" s="114">
        <v>0</v>
      </c>
      <c r="P281" s="114">
        <v>0</v>
      </c>
      <c r="Q281" s="114">
        <v>0</v>
      </c>
      <c r="R281" s="114">
        <v>0</v>
      </c>
      <c r="S281" s="114">
        <v>0</v>
      </c>
      <c r="T281" s="114">
        <v>0</v>
      </c>
      <c r="U281" s="114">
        <v>0</v>
      </c>
      <c r="V281" s="114">
        <v>0</v>
      </c>
      <c r="W281" s="114">
        <v>0</v>
      </c>
    </row>
    <row r="282" spans="1:23" hidden="1">
      <c r="A282" s="114" t="str">
        <v>2340.TW</v>
      </c>
      <c r="B282" s="114">
        <v>0.46</v>
      </c>
      <c r="C282" s="114">
        <v>0.97499999999999998</v>
      </c>
      <c r="D282" s="114">
        <v>77.090909999999994</v>
      </c>
      <c r="E282" s="114">
        <v>3.5740000000000001E-2</v>
      </c>
      <c r="F282" s="114">
        <v>4.2700000000000004E-3</v>
      </c>
      <c r="G282" s="114">
        <v>0.23422999999999999</v>
      </c>
      <c r="H282" s="114">
        <v>-9.8099999999999993E-3</v>
      </c>
      <c r="I282" s="114">
        <v>92.173910000000006</v>
      </c>
      <c r="J282" s="114">
        <v>2.231344</v>
      </c>
      <c r="K282" s="114">
        <v>9.0719999999999992</v>
      </c>
      <c r="L282" s="114">
        <v>0</v>
      </c>
      <c r="M282" s="114">
        <v>0</v>
      </c>
      <c r="N282" s="114">
        <v>0</v>
      </c>
      <c r="O282" s="114">
        <v>0</v>
      </c>
      <c r="P282" s="114">
        <v>0</v>
      </c>
      <c r="Q282" s="114">
        <v>0</v>
      </c>
      <c r="R282" s="114">
        <v>0</v>
      </c>
      <c r="S282" s="114">
        <v>0</v>
      </c>
      <c r="T282" s="114">
        <v>0</v>
      </c>
      <c r="U282" s="114">
        <v>0</v>
      </c>
      <c r="V282" s="114">
        <v>0</v>
      </c>
      <c r="W282" s="114">
        <v>0</v>
      </c>
    </row>
    <row r="283" spans="1:23">
      <c r="A283" s="114" t="str">
        <v>2342.TW</v>
      </c>
      <c r="B283" s="114">
        <v>-0.88</v>
      </c>
      <c r="C283" s="114">
        <v>1.054</v>
      </c>
      <c r="D283" s="114">
        <v>17.880436</v>
      </c>
      <c r="E283" s="114">
        <v>-6.9949999999999998E-2</v>
      </c>
      <c r="F283" s="114">
        <v>-3.2169999999999997E-2</v>
      </c>
      <c r="G283" s="114">
        <v>4.3610000000000003E-2</v>
      </c>
      <c r="H283" s="114">
        <v>-0.34958</v>
      </c>
      <c r="I283" s="114">
        <v>0</v>
      </c>
      <c r="J283" s="114">
        <v>2.2089433999999999</v>
      </c>
      <c r="K283" s="114">
        <v>9.4979999999999993</v>
      </c>
      <c r="L283" s="114">
        <v>0</v>
      </c>
      <c r="M283" s="114">
        <v>0</v>
      </c>
      <c r="N283" s="114">
        <v>0</v>
      </c>
      <c r="O283" s="114">
        <v>0</v>
      </c>
      <c r="P283" s="114">
        <v>0</v>
      </c>
      <c r="Q283" s="114">
        <v>0</v>
      </c>
      <c r="R283" s="114">
        <v>0</v>
      </c>
      <c r="S283" s="114">
        <v>0</v>
      </c>
      <c r="T283" s="114">
        <v>0</v>
      </c>
      <c r="U283" s="114">
        <v>0</v>
      </c>
      <c r="V283" s="114">
        <v>0</v>
      </c>
      <c r="W283" s="114">
        <v>0</v>
      </c>
    </row>
    <row r="284" spans="1:23" hidden="1">
      <c r="A284" s="114" t="str">
        <v>2344.TW</v>
      </c>
      <c r="B284" s="114">
        <v>-0.15</v>
      </c>
      <c r="C284" s="114">
        <v>1.3109999999999999</v>
      </c>
      <c r="D284" s="114">
        <v>12.41784</v>
      </c>
      <c r="E284" s="114">
        <v>4.5999999999999999E-3</v>
      </c>
      <c r="F284" s="114">
        <v>-2.4199999999999998E-3</v>
      </c>
      <c r="G284" s="114">
        <v>0.29760998</v>
      </c>
      <c r="H284" s="114">
        <v>-9.2800000000000001E-3</v>
      </c>
      <c r="I284" s="114">
        <v>0</v>
      </c>
      <c r="J284" s="114">
        <v>1.2154772</v>
      </c>
      <c r="K284" s="114">
        <v>19.120999999999999</v>
      </c>
      <c r="L284" s="114">
        <v>0</v>
      </c>
      <c r="M284" s="114">
        <v>0</v>
      </c>
      <c r="N284" s="114">
        <v>0</v>
      </c>
      <c r="O284" s="114">
        <v>0</v>
      </c>
      <c r="P284" s="114">
        <v>0</v>
      </c>
      <c r="Q284" s="114">
        <v>0</v>
      </c>
      <c r="R284" s="114">
        <v>0</v>
      </c>
      <c r="S284" s="114">
        <v>0</v>
      </c>
      <c r="T284" s="114">
        <v>0</v>
      </c>
      <c r="U284" s="114">
        <v>0</v>
      </c>
      <c r="V284" s="114">
        <v>0</v>
      </c>
      <c r="W284" s="114">
        <v>0</v>
      </c>
    </row>
    <row r="285" spans="1:23" hidden="1">
      <c r="A285" s="114" t="str">
        <v>2345.TW</v>
      </c>
      <c r="B285" s="114">
        <v>16.239999999999998</v>
      </c>
      <c r="C285" s="114">
        <v>0.374</v>
      </c>
      <c r="D285" s="114">
        <v>20.821235999999999</v>
      </c>
      <c r="E285" s="114">
        <v>0.34539002000000002</v>
      </c>
      <c r="F285" s="114">
        <v>0.12203</v>
      </c>
      <c r="G285" s="114">
        <v>0.22656999999999999</v>
      </c>
      <c r="H285" s="114">
        <v>0.10193000000000001</v>
      </c>
      <c r="I285" s="114">
        <v>30.911331000000001</v>
      </c>
      <c r="J285" s="114">
        <v>9.2445959999999996</v>
      </c>
      <c r="K285" s="114">
        <v>149.36500000000001</v>
      </c>
      <c r="L285" s="114">
        <v>0</v>
      </c>
      <c r="M285" s="114">
        <v>0</v>
      </c>
      <c r="N285" s="114">
        <v>0</v>
      </c>
      <c r="O285" s="114">
        <v>0</v>
      </c>
      <c r="P285" s="114">
        <v>0</v>
      </c>
      <c r="Q285" s="114">
        <v>0</v>
      </c>
      <c r="R285" s="114">
        <v>0</v>
      </c>
      <c r="S285" s="114">
        <v>0</v>
      </c>
      <c r="T285" s="114">
        <v>0</v>
      </c>
      <c r="U285" s="114">
        <v>0</v>
      </c>
      <c r="V285" s="114">
        <v>0</v>
      </c>
      <c r="W285" s="114">
        <v>0</v>
      </c>
    </row>
    <row r="286" spans="1:23" hidden="1">
      <c r="A286" s="114" t="str">
        <v>2347.TW</v>
      </c>
      <c r="B286" s="114">
        <v>4.6500000000000004</v>
      </c>
      <c r="C286" s="114">
        <v>0.27200000000000002</v>
      </c>
      <c r="D286" s="114">
        <v>16.275229</v>
      </c>
      <c r="E286" s="114">
        <v>0.11663</v>
      </c>
      <c r="F286" s="114">
        <v>2.8119999999999999E-2</v>
      </c>
      <c r="G286" s="114">
        <v>4.3150000000000001E-2</v>
      </c>
      <c r="H286" s="114">
        <v>2.3359998999999999E-2</v>
      </c>
      <c r="I286" s="114">
        <v>19.075268000000001</v>
      </c>
      <c r="J286" s="114">
        <v>2.100104</v>
      </c>
      <c r="K286" s="114">
        <v>246.49600000000001</v>
      </c>
      <c r="L286" s="114">
        <v>0</v>
      </c>
      <c r="M286" s="114">
        <v>0</v>
      </c>
      <c r="N286" s="114">
        <v>0</v>
      </c>
      <c r="O286" s="114">
        <v>0</v>
      </c>
      <c r="P286" s="114">
        <v>0</v>
      </c>
      <c r="Q286" s="114">
        <v>0</v>
      </c>
      <c r="R286" s="114">
        <v>0</v>
      </c>
      <c r="S286" s="114">
        <v>0</v>
      </c>
      <c r="T286" s="114">
        <v>0</v>
      </c>
      <c r="U286" s="114">
        <v>0</v>
      </c>
      <c r="V286" s="114">
        <v>0</v>
      </c>
      <c r="W286" s="114">
        <v>0</v>
      </c>
    </row>
    <row r="287" spans="1:23">
      <c r="A287" s="114" t="str">
        <v>2348.TW</v>
      </c>
      <c r="B287" s="114">
        <v>21.48</v>
      </c>
      <c r="C287" s="114">
        <v>0.59299999999999997</v>
      </c>
      <c r="D287" s="114">
        <v>0</v>
      </c>
      <c r="E287" s="114">
        <v>0.23162000999999999</v>
      </c>
      <c r="F287" s="114">
        <v>4.1250000000000002E-2</v>
      </c>
      <c r="G287" s="114">
        <v>0.34596001999999998</v>
      </c>
      <c r="H287" s="114">
        <v>0.20624999999999999</v>
      </c>
      <c r="I287" s="114">
        <v>9.1480449999999998</v>
      </c>
      <c r="J287" s="114">
        <v>3.3856544</v>
      </c>
      <c r="K287" s="114">
        <v>66.867999999999995</v>
      </c>
      <c r="L287" s="114">
        <v>0</v>
      </c>
      <c r="M287" s="114">
        <v>0</v>
      </c>
      <c r="N287" s="114">
        <v>0</v>
      </c>
      <c r="O287" s="114">
        <v>0</v>
      </c>
      <c r="P287" s="114">
        <v>0</v>
      </c>
      <c r="Q287" s="114">
        <v>0</v>
      </c>
      <c r="R287" s="114">
        <v>0</v>
      </c>
      <c r="S287" s="114">
        <v>0</v>
      </c>
      <c r="T287" s="114">
        <v>0</v>
      </c>
      <c r="U287" s="114">
        <v>0</v>
      </c>
      <c r="V287" s="114">
        <v>0</v>
      </c>
      <c r="W287" s="114">
        <v>0</v>
      </c>
    </row>
    <row r="288" spans="1:23" hidden="1">
      <c r="A288" s="114" t="str">
        <v>2349.TW</v>
      </c>
      <c r="B288" s="114">
        <v>-0.28000000000000003</v>
      </c>
      <c r="C288" s="114">
        <v>0</v>
      </c>
      <c r="D288" s="114">
        <v>8.6915879999999994</v>
      </c>
      <c r="E288" s="114">
        <v>-2.325E-2</v>
      </c>
      <c r="F288" s="114">
        <v>-1.193E-2</v>
      </c>
      <c r="G288" s="114">
        <v>0.15507000000000001</v>
      </c>
      <c r="H288" s="114">
        <v>-3.1570002E-2</v>
      </c>
      <c r="I288" s="114">
        <v>0</v>
      </c>
      <c r="J288" s="114">
        <v>1.3014273999999999</v>
      </c>
      <c r="K288" s="114">
        <v>10.819000000000001</v>
      </c>
      <c r="L288" s="114">
        <v>0</v>
      </c>
      <c r="M288" s="114">
        <v>0</v>
      </c>
      <c r="N288" s="114">
        <v>0</v>
      </c>
      <c r="O288" s="114">
        <v>0</v>
      </c>
      <c r="P288" s="114">
        <v>0</v>
      </c>
      <c r="Q288" s="114">
        <v>0</v>
      </c>
      <c r="R288" s="114">
        <v>0</v>
      </c>
      <c r="S288" s="114">
        <v>0</v>
      </c>
      <c r="T288" s="114">
        <v>0</v>
      </c>
      <c r="U288" s="114">
        <v>0</v>
      </c>
      <c r="V288" s="114">
        <v>0</v>
      </c>
      <c r="W288" s="114">
        <v>0</v>
      </c>
    </row>
    <row r="289" spans="1:23">
      <c r="A289" s="114" t="str">
        <v>2351.TW</v>
      </c>
      <c r="B289" s="114">
        <v>3.76</v>
      </c>
      <c r="C289" s="114">
        <v>1.3120000000000001</v>
      </c>
      <c r="D289" s="114">
        <v>18.904322000000001</v>
      </c>
      <c r="E289" s="114">
        <v>0.11073</v>
      </c>
      <c r="F289" s="114">
        <v>4.8820000000000002E-2</v>
      </c>
      <c r="G289" s="114">
        <v>0.17080000000000001</v>
      </c>
      <c r="H289" s="114">
        <v>7.8320000000000001E-2</v>
      </c>
      <c r="I289" s="114">
        <v>32.579790000000003</v>
      </c>
      <c r="J289" s="114">
        <v>3.297088</v>
      </c>
      <c r="K289" s="114">
        <v>59.604999999999997</v>
      </c>
      <c r="L289" s="114">
        <v>0</v>
      </c>
      <c r="M289" s="114">
        <v>0</v>
      </c>
      <c r="N289" s="114">
        <v>0</v>
      </c>
      <c r="O289" s="114">
        <v>0</v>
      </c>
      <c r="P289" s="114">
        <v>0</v>
      </c>
      <c r="Q289" s="114">
        <v>0</v>
      </c>
      <c r="R289" s="114">
        <v>0</v>
      </c>
      <c r="S289" s="114">
        <v>0</v>
      </c>
      <c r="T289" s="114">
        <v>0</v>
      </c>
      <c r="U289" s="114">
        <v>0</v>
      </c>
      <c r="V289" s="114">
        <v>0</v>
      </c>
      <c r="W289" s="114">
        <v>0</v>
      </c>
    </row>
    <row r="290" spans="1:23">
      <c r="A290" s="114" t="str">
        <v>2352.TW</v>
      </c>
      <c r="B290" s="114">
        <v>1.48</v>
      </c>
      <c r="C290" s="114">
        <v>0.86</v>
      </c>
      <c r="D290" s="114">
        <v>15.304182000000001</v>
      </c>
      <c r="E290" s="114">
        <v>6.3240000000000005E-2</v>
      </c>
      <c r="F290" s="114">
        <v>1.4370000000000001E-2</v>
      </c>
      <c r="G290" s="114">
        <v>0.16291</v>
      </c>
      <c r="H290" s="114">
        <v>1.976E-2</v>
      </c>
      <c r="I290" s="114">
        <v>27.195945999999999</v>
      </c>
      <c r="J290" s="114">
        <v>2.1699283</v>
      </c>
      <c r="K290" s="114">
        <v>102.355</v>
      </c>
      <c r="L290" s="114">
        <v>0</v>
      </c>
      <c r="M290" s="114">
        <v>0</v>
      </c>
      <c r="N290" s="114">
        <v>0</v>
      </c>
      <c r="O290" s="114">
        <v>0</v>
      </c>
      <c r="P290" s="114">
        <v>0</v>
      </c>
      <c r="Q290" s="114">
        <v>0</v>
      </c>
      <c r="R290" s="114">
        <v>0</v>
      </c>
      <c r="S290" s="114">
        <v>0</v>
      </c>
      <c r="T290" s="114">
        <v>0</v>
      </c>
      <c r="U290" s="114">
        <v>0</v>
      </c>
      <c r="V290" s="114">
        <v>0</v>
      </c>
      <c r="W290" s="114">
        <v>0</v>
      </c>
    </row>
    <row r="291" spans="1:23" hidden="1">
      <c r="A291" s="114" t="str">
        <v>2353.TW</v>
      </c>
      <c r="B291" s="114">
        <v>1.87</v>
      </c>
      <c r="C291" s="114">
        <v>0.753</v>
      </c>
      <c r="D291" s="114">
        <v>25.178571999999999</v>
      </c>
      <c r="E291" s="114">
        <v>8.6219995999999993E-2</v>
      </c>
      <c r="F291" s="114">
        <v>1.4680001E-2</v>
      </c>
      <c r="G291" s="114">
        <v>0.10761999999999999</v>
      </c>
      <c r="H291" s="114">
        <v>1.3270000000000001E-2</v>
      </c>
      <c r="I291" s="114">
        <v>30.160429000000001</v>
      </c>
      <c r="J291" s="114">
        <v>2.2996943000000001</v>
      </c>
      <c r="K291" s="114">
        <v>82.495000000000005</v>
      </c>
      <c r="L291" s="114">
        <v>0</v>
      </c>
      <c r="M291" s="114">
        <v>0</v>
      </c>
      <c r="N291" s="114">
        <v>0</v>
      </c>
      <c r="O291" s="114">
        <v>0</v>
      </c>
      <c r="P291" s="114">
        <v>0</v>
      </c>
      <c r="Q291" s="114">
        <v>0</v>
      </c>
      <c r="R291" s="114">
        <v>0</v>
      </c>
      <c r="S291" s="114">
        <v>0</v>
      </c>
      <c r="T291" s="114">
        <v>0</v>
      </c>
      <c r="U291" s="114">
        <v>0</v>
      </c>
      <c r="V291" s="114">
        <v>0</v>
      </c>
      <c r="W291" s="114">
        <v>0</v>
      </c>
    </row>
    <row r="292" spans="1:23" hidden="1">
      <c r="A292" s="114" t="str">
        <v>2354.TW</v>
      </c>
      <c r="B292" s="114">
        <v>3.02</v>
      </c>
      <c r="C292" s="114">
        <v>0.753</v>
      </c>
      <c r="D292" s="114">
        <v>25.243053</v>
      </c>
      <c r="E292" s="114">
        <v>4.1410000000000002E-2</v>
      </c>
      <c r="F292" s="114">
        <v>6.43E-3</v>
      </c>
      <c r="G292" s="114">
        <v>7.6829999999999996E-2</v>
      </c>
      <c r="H292" s="114">
        <v>2.6020000000000001E-2</v>
      </c>
      <c r="I292" s="114">
        <v>24.072846999999999</v>
      </c>
      <c r="J292" s="114">
        <v>0.97670420000000002</v>
      </c>
      <c r="K292" s="114">
        <v>52.692999999999998</v>
      </c>
      <c r="L292" s="114">
        <v>0</v>
      </c>
      <c r="M292" s="114">
        <v>0</v>
      </c>
      <c r="N292" s="114">
        <v>0</v>
      </c>
      <c r="O292" s="114">
        <v>0</v>
      </c>
      <c r="P292" s="114">
        <v>0</v>
      </c>
      <c r="Q292" s="114">
        <v>0</v>
      </c>
      <c r="R292" s="114">
        <v>0</v>
      </c>
      <c r="S292" s="114">
        <v>0</v>
      </c>
      <c r="T292" s="114">
        <v>0</v>
      </c>
      <c r="U292" s="114">
        <v>0</v>
      </c>
      <c r="V292" s="114">
        <v>0</v>
      </c>
      <c r="W292" s="114">
        <v>0</v>
      </c>
    </row>
    <row r="293" spans="1:23" hidden="1">
      <c r="A293" s="114" t="str">
        <v>2355.TW</v>
      </c>
      <c r="B293" s="114">
        <v>2.62</v>
      </c>
      <c r="C293" s="114">
        <v>1.1020000000000001</v>
      </c>
      <c r="D293" s="114">
        <v>12.070845</v>
      </c>
      <c r="E293" s="114">
        <v>4.7739999999999998E-2</v>
      </c>
      <c r="F293" s="114">
        <v>2.2689999999999998E-2</v>
      </c>
      <c r="G293" s="114">
        <v>0.13073000000000001</v>
      </c>
      <c r="H293" s="114">
        <v>7.9469999999999999E-2</v>
      </c>
      <c r="I293" s="114">
        <v>16.908397999999998</v>
      </c>
      <c r="J293" s="114">
        <v>1.0935842</v>
      </c>
      <c r="K293" s="114">
        <v>42.137</v>
      </c>
      <c r="L293" s="114">
        <v>0</v>
      </c>
      <c r="M293" s="114">
        <v>0</v>
      </c>
      <c r="N293" s="114">
        <v>0</v>
      </c>
      <c r="O293" s="114">
        <v>0</v>
      </c>
      <c r="P293" s="114">
        <v>0</v>
      </c>
      <c r="Q293" s="114">
        <v>0</v>
      </c>
      <c r="R293" s="114">
        <v>0</v>
      </c>
      <c r="S293" s="114">
        <v>0</v>
      </c>
      <c r="T293" s="114">
        <v>0</v>
      </c>
      <c r="U293" s="114">
        <v>0</v>
      </c>
      <c r="V293" s="114">
        <v>0</v>
      </c>
      <c r="W293" s="114">
        <v>0</v>
      </c>
    </row>
    <row r="294" spans="1:23" hidden="1">
      <c r="A294" s="114" t="str">
        <v>2356.TW</v>
      </c>
      <c r="B294" s="114">
        <v>1.76</v>
      </c>
      <c r="C294" s="114">
        <v>0.45100000000000001</v>
      </c>
      <c r="D294" s="114">
        <v>17.904762000000002</v>
      </c>
      <c r="E294" s="114">
        <v>0.10949001</v>
      </c>
      <c r="F294" s="114">
        <v>2.1540001E-2</v>
      </c>
      <c r="G294" s="114">
        <v>5.1990000000000001E-2</v>
      </c>
      <c r="H294" s="114">
        <v>1.6379999999999999E-2</v>
      </c>
      <c r="I294" s="114">
        <v>32.045456000000001</v>
      </c>
      <c r="J294" s="114">
        <v>3.3782570000000001</v>
      </c>
      <c r="K294" s="114">
        <v>146.36199999999999</v>
      </c>
      <c r="L294" s="114">
        <v>0</v>
      </c>
      <c r="M294" s="114">
        <v>0</v>
      </c>
      <c r="N294" s="114">
        <v>0</v>
      </c>
      <c r="O294" s="114">
        <v>0</v>
      </c>
      <c r="P294" s="114">
        <v>0</v>
      </c>
      <c r="Q294" s="114">
        <v>0</v>
      </c>
      <c r="R294" s="114">
        <v>0</v>
      </c>
      <c r="S294" s="114">
        <v>0</v>
      </c>
      <c r="T294" s="114">
        <v>0</v>
      </c>
      <c r="U294" s="114">
        <v>0</v>
      </c>
      <c r="V294" s="114">
        <v>0</v>
      </c>
      <c r="W294" s="114">
        <v>0</v>
      </c>
    </row>
    <row r="295" spans="1:23" hidden="1">
      <c r="A295" s="114" t="str">
        <v>2357.TW</v>
      </c>
      <c r="B295" s="114">
        <v>30.94</v>
      </c>
      <c r="C295" s="114">
        <v>0.55900000000000005</v>
      </c>
      <c r="D295" s="114">
        <v>14.398908</v>
      </c>
      <c r="E295" s="114">
        <v>9.8960000000000006E-2</v>
      </c>
      <c r="F295" s="114">
        <v>2.478E-2</v>
      </c>
      <c r="G295" s="114">
        <v>0.16486000000000001</v>
      </c>
      <c r="H295" s="114">
        <v>3.9829999999999997E-2</v>
      </c>
      <c r="I295" s="114">
        <v>17.032966999999999</v>
      </c>
      <c r="J295" s="114">
        <v>1.5050433999999999</v>
      </c>
      <c r="K295" s="114">
        <v>663.22</v>
      </c>
      <c r="L295" s="114">
        <v>0</v>
      </c>
      <c r="M295" s="114">
        <v>0</v>
      </c>
      <c r="N295" s="114">
        <v>0</v>
      </c>
      <c r="O295" s="114">
        <v>0</v>
      </c>
      <c r="P295" s="114">
        <v>0</v>
      </c>
      <c r="Q295" s="114">
        <v>0</v>
      </c>
      <c r="R295" s="114">
        <v>0</v>
      </c>
      <c r="S295" s="114">
        <v>0</v>
      </c>
      <c r="T295" s="114">
        <v>0</v>
      </c>
      <c r="U295" s="114">
        <v>0</v>
      </c>
      <c r="V295" s="114">
        <v>0</v>
      </c>
      <c r="W295" s="114">
        <v>0</v>
      </c>
    </row>
    <row r="296" spans="1:23">
      <c r="A296" s="114" t="str">
        <v>2358.TW</v>
      </c>
      <c r="B296" s="114">
        <v>-3.47</v>
      </c>
      <c r="C296" s="114">
        <v>0.46300000000000002</v>
      </c>
      <c r="D296" s="114">
        <v>2.1923077000000002</v>
      </c>
      <c r="E296" s="114">
        <v>-0.28244000000000002</v>
      </c>
      <c r="F296" s="114">
        <v>-8.3890000000000006E-2</v>
      </c>
      <c r="G296" s="114">
        <v>-4.1989997000000001E-2</v>
      </c>
      <c r="H296" s="114">
        <v>-2.0143401999999999</v>
      </c>
      <c r="I296" s="114">
        <v>0</v>
      </c>
      <c r="J296" s="114">
        <v>0.41819513000000003</v>
      </c>
      <c r="K296" s="114">
        <v>10.994999999999999</v>
      </c>
      <c r="L296" s="114">
        <v>0</v>
      </c>
      <c r="M296" s="114">
        <v>0</v>
      </c>
      <c r="N296" s="114">
        <v>0</v>
      </c>
      <c r="O296" s="114">
        <v>0</v>
      </c>
      <c r="P296" s="114">
        <v>0</v>
      </c>
      <c r="Q296" s="114">
        <v>0</v>
      </c>
      <c r="R296" s="114">
        <v>0</v>
      </c>
      <c r="S296" s="114">
        <v>0</v>
      </c>
      <c r="T296" s="114">
        <v>0</v>
      </c>
      <c r="U296" s="114">
        <v>0</v>
      </c>
      <c r="V296" s="114">
        <v>0</v>
      </c>
      <c r="W296" s="114">
        <v>0</v>
      </c>
    </row>
    <row r="297" spans="1:23" hidden="1">
      <c r="A297" s="114" t="str">
        <v>2359.TW</v>
      </c>
      <c r="B297" s="114">
        <v>3.09</v>
      </c>
      <c r="C297" s="114">
        <v>0.89700000000000002</v>
      </c>
      <c r="D297" s="114">
        <v>0</v>
      </c>
      <c r="E297" s="114">
        <v>0.10154000000000001</v>
      </c>
      <c r="F297" s="114">
        <v>1.0279999999999999E-2</v>
      </c>
      <c r="G297" s="114">
        <v>0.22955998999999999</v>
      </c>
      <c r="H297" s="114">
        <v>5.781E-2</v>
      </c>
      <c r="I297" s="114">
        <v>56.634304</v>
      </c>
      <c r="J297" s="114">
        <v>5.7416580000000002</v>
      </c>
      <c r="K297" s="114">
        <v>24.623999999999999</v>
      </c>
      <c r="L297" s="114">
        <v>0</v>
      </c>
      <c r="M297" s="114">
        <v>0</v>
      </c>
      <c r="N297" s="114">
        <v>0</v>
      </c>
      <c r="O297" s="114">
        <v>0</v>
      </c>
      <c r="P297" s="114">
        <v>0</v>
      </c>
      <c r="Q297" s="114">
        <v>0</v>
      </c>
      <c r="R297" s="114">
        <v>0</v>
      </c>
      <c r="S297" s="114">
        <v>0</v>
      </c>
      <c r="T297" s="114">
        <v>0</v>
      </c>
      <c r="U297" s="114">
        <v>0</v>
      </c>
      <c r="V297" s="114">
        <v>0</v>
      </c>
      <c r="W297" s="114">
        <v>0</v>
      </c>
    </row>
    <row r="298" spans="1:23" hidden="1">
      <c r="A298" s="114" t="str">
        <v>2360.TW</v>
      </c>
      <c r="B298" s="114">
        <v>9.48</v>
      </c>
      <c r="C298" s="114">
        <v>0.80300000000000005</v>
      </c>
      <c r="D298" s="114">
        <v>20.233196</v>
      </c>
      <c r="E298" s="114">
        <v>0</v>
      </c>
      <c r="F298" s="114">
        <v>0</v>
      </c>
      <c r="G298" s="114">
        <v>0.56972003000000004</v>
      </c>
      <c r="H298" s="114">
        <v>0.20371</v>
      </c>
      <c r="I298" s="114">
        <v>31.118144999999998</v>
      </c>
      <c r="J298" s="114">
        <v>5.6930019999999999</v>
      </c>
      <c r="K298" s="114">
        <v>44.420999999999999</v>
      </c>
      <c r="L298" s="114">
        <v>0</v>
      </c>
      <c r="M298" s="114">
        <v>0</v>
      </c>
      <c r="N298" s="114">
        <v>0</v>
      </c>
      <c r="O298" s="114">
        <v>0</v>
      </c>
      <c r="P298" s="114">
        <v>0</v>
      </c>
      <c r="Q298" s="114">
        <v>0</v>
      </c>
      <c r="R298" s="114">
        <v>0</v>
      </c>
      <c r="S298" s="114">
        <v>0</v>
      </c>
      <c r="T298" s="114">
        <v>0</v>
      </c>
      <c r="U298" s="114">
        <v>0</v>
      </c>
      <c r="V298" s="114">
        <v>0</v>
      </c>
      <c r="W298" s="114">
        <v>0</v>
      </c>
    </row>
    <row r="299" spans="1:23" hidden="1">
      <c r="A299" s="114" t="str">
        <v>2362.TW</v>
      </c>
      <c r="B299" s="114">
        <v>2.85</v>
      </c>
      <c r="C299" s="114">
        <v>0.59499999999999997</v>
      </c>
      <c r="D299" s="114">
        <v>0</v>
      </c>
      <c r="E299" s="114">
        <v>2.555E-2</v>
      </c>
      <c r="F299" s="114">
        <v>1.149E-2</v>
      </c>
      <c r="G299" s="114">
        <v>0.20039000000000001</v>
      </c>
      <c r="H299" s="114">
        <v>6.3579999999999998E-2</v>
      </c>
      <c r="I299" s="114">
        <v>23.192983999999999</v>
      </c>
      <c r="J299" s="114">
        <v>0.93928060000000002</v>
      </c>
      <c r="K299" s="114">
        <v>41.658999999999999</v>
      </c>
      <c r="L299" s="114">
        <v>0</v>
      </c>
      <c r="M299" s="114">
        <v>0</v>
      </c>
      <c r="N299" s="114">
        <v>0</v>
      </c>
      <c r="O299" s="114">
        <v>0</v>
      </c>
      <c r="P299" s="114">
        <v>0</v>
      </c>
      <c r="Q299" s="114">
        <v>0</v>
      </c>
      <c r="R299" s="114">
        <v>0</v>
      </c>
      <c r="S299" s="114">
        <v>0</v>
      </c>
      <c r="T299" s="114">
        <v>0</v>
      </c>
      <c r="U299" s="114">
        <v>0</v>
      </c>
      <c r="V299" s="114">
        <v>0</v>
      </c>
      <c r="W299" s="114">
        <v>0</v>
      </c>
    </row>
    <row r="300" spans="1:23" hidden="1">
      <c r="A300" s="114" t="str">
        <v>2363.TW</v>
      </c>
      <c r="B300" s="114">
        <v>0.78</v>
      </c>
      <c r="C300" s="114">
        <v>0.51800000000000002</v>
      </c>
      <c r="D300" s="114">
        <v>0</v>
      </c>
      <c r="E300" s="114">
        <v>3.0159999999999999E-2</v>
      </c>
      <c r="F300" s="114">
        <v>-1.4989999E-2</v>
      </c>
      <c r="G300" s="114">
        <v>0.34909000000000001</v>
      </c>
      <c r="H300" s="114">
        <v>-3.01986</v>
      </c>
      <c r="I300" s="114">
        <v>77.948719999999994</v>
      </c>
      <c r="J300" s="114">
        <v>2.4256929999999999</v>
      </c>
      <c r="K300" s="114">
        <v>0.251</v>
      </c>
      <c r="L300" s="114">
        <v>0</v>
      </c>
      <c r="M300" s="114">
        <v>0</v>
      </c>
      <c r="N300" s="114">
        <v>0</v>
      </c>
      <c r="O300" s="114">
        <v>0</v>
      </c>
      <c r="P300" s="114">
        <v>0</v>
      </c>
      <c r="Q300" s="114">
        <v>0</v>
      </c>
      <c r="R300" s="114">
        <v>0</v>
      </c>
      <c r="S300" s="114">
        <v>0</v>
      </c>
      <c r="T300" s="114">
        <v>0</v>
      </c>
      <c r="U300" s="114">
        <v>0</v>
      </c>
      <c r="V300" s="114">
        <v>0</v>
      </c>
      <c r="W300" s="114">
        <v>0</v>
      </c>
    </row>
    <row r="301" spans="1:23">
      <c r="A301" s="114" t="str">
        <v>2364.TW</v>
      </c>
      <c r="B301" s="114">
        <v>3.81</v>
      </c>
      <c r="C301" s="114">
        <v>0</v>
      </c>
      <c r="D301" s="114">
        <v>0</v>
      </c>
      <c r="E301" s="114">
        <v>0.28460000000000002</v>
      </c>
      <c r="F301" s="114">
        <v>3.2230000000000002E-2</v>
      </c>
      <c r="G301" s="114">
        <v>0.36770000000000003</v>
      </c>
      <c r="H301" s="114">
        <v>3.4959999999999998E-2</v>
      </c>
      <c r="I301" s="114">
        <v>23.727035999999998</v>
      </c>
      <c r="J301" s="114">
        <v>5.808649</v>
      </c>
      <c r="K301" s="114">
        <v>34.6</v>
      </c>
      <c r="L301" s="114">
        <v>0</v>
      </c>
      <c r="M301" s="114">
        <v>0</v>
      </c>
      <c r="N301" s="114">
        <v>0</v>
      </c>
      <c r="O301" s="114">
        <v>0</v>
      </c>
      <c r="P301" s="114">
        <v>0</v>
      </c>
      <c r="Q301" s="114">
        <v>0</v>
      </c>
      <c r="R301" s="114">
        <v>0</v>
      </c>
      <c r="S301" s="114">
        <v>0</v>
      </c>
      <c r="T301" s="114">
        <v>0</v>
      </c>
      <c r="U301" s="114">
        <v>0</v>
      </c>
      <c r="V301" s="114">
        <v>0</v>
      </c>
      <c r="W301" s="114">
        <v>0</v>
      </c>
    </row>
    <row r="302" spans="1:23" hidden="1">
      <c r="A302" s="114" t="str">
        <v>2365.TW</v>
      </c>
      <c r="B302" s="114">
        <v>0.41</v>
      </c>
      <c r="C302" s="114">
        <v>0.497</v>
      </c>
      <c r="D302" s="114">
        <v>0</v>
      </c>
      <c r="E302" s="114">
        <v>2.3910000000000001E-2</v>
      </c>
      <c r="F302" s="114">
        <v>1.1800000000000001E-3</v>
      </c>
      <c r="G302" s="114">
        <v>0.37765998000000001</v>
      </c>
      <c r="H302" s="114">
        <v>-5.416E-2</v>
      </c>
      <c r="I302" s="114">
        <v>88.048775000000006</v>
      </c>
      <c r="J302" s="114">
        <v>2.6792340000000001</v>
      </c>
      <c r="K302" s="114">
        <v>3.4740000000000002</v>
      </c>
      <c r="L302" s="114">
        <v>0</v>
      </c>
      <c r="M302" s="114">
        <v>0</v>
      </c>
      <c r="N302" s="114">
        <v>0</v>
      </c>
      <c r="O302" s="114">
        <v>0</v>
      </c>
      <c r="P302" s="114">
        <v>0</v>
      </c>
      <c r="Q302" s="114">
        <v>0</v>
      </c>
      <c r="R302" s="114">
        <v>0</v>
      </c>
      <c r="S302" s="114">
        <v>0</v>
      </c>
      <c r="T302" s="114">
        <v>0</v>
      </c>
      <c r="U302" s="114">
        <v>0</v>
      </c>
      <c r="V302" s="114">
        <v>0</v>
      </c>
      <c r="W302" s="114">
        <v>0</v>
      </c>
    </row>
    <row r="303" spans="1:23">
      <c r="A303" s="114" t="str">
        <v>2367.TW</v>
      </c>
      <c r="B303" s="114">
        <v>0.49</v>
      </c>
      <c r="C303" s="114">
        <v>0.78500000000000003</v>
      </c>
      <c r="D303" s="114">
        <v>13.487083999999999</v>
      </c>
      <c r="E303" s="114">
        <v>-3.3509999999999998E-2</v>
      </c>
      <c r="F303" s="114">
        <v>-1.081E-2</v>
      </c>
      <c r="G303" s="114">
        <v>9.0500004999999994E-2</v>
      </c>
      <c r="H303" s="114">
        <v>-2.2630000000000001E-2</v>
      </c>
      <c r="I303" s="114">
        <v>74.591835000000003</v>
      </c>
      <c r="J303" s="114">
        <v>2.4904606</v>
      </c>
      <c r="K303" s="114">
        <v>22.349</v>
      </c>
      <c r="L303" s="114">
        <v>0</v>
      </c>
      <c r="M303" s="114">
        <v>0</v>
      </c>
      <c r="N303" s="114">
        <v>0</v>
      </c>
      <c r="O303" s="114">
        <v>0</v>
      </c>
      <c r="P303" s="114">
        <v>0</v>
      </c>
      <c r="Q303" s="114">
        <v>0</v>
      </c>
      <c r="R303" s="114">
        <v>0</v>
      </c>
      <c r="S303" s="114">
        <v>0</v>
      </c>
      <c r="T303" s="114">
        <v>0</v>
      </c>
      <c r="U303" s="114">
        <v>0</v>
      </c>
      <c r="V303" s="114">
        <v>0</v>
      </c>
      <c r="W303" s="114">
        <v>0</v>
      </c>
    </row>
    <row r="304" spans="1:23" hidden="1">
      <c r="A304" s="114" t="str">
        <v>2368.TW</v>
      </c>
      <c r="B304" s="114">
        <v>8.7899999999999991</v>
      </c>
      <c r="C304" s="114">
        <v>0.17199999999999999</v>
      </c>
      <c r="D304" s="114">
        <v>12.972454000000001</v>
      </c>
      <c r="E304" s="114">
        <v>0.29049000000000003</v>
      </c>
      <c r="F304" s="114">
        <v>0.12088</v>
      </c>
      <c r="G304" s="114">
        <v>0.27061000000000002</v>
      </c>
      <c r="H304" s="114">
        <v>0.19045000000000001</v>
      </c>
      <c r="I304" s="114">
        <v>23.037541999999998</v>
      </c>
      <c r="J304" s="114">
        <v>5.9217453000000004</v>
      </c>
      <c r="K304" s="114">
        <v>67.421000000000006</v>
      </c>
      <c r="L304" s="114">
        <v>0</v>
      </c>
      <c r="M304" s="114">
        <v>0</v>
      </c>
      <c r="N304" s="114">
        <v>0</v>
      </c>
      <c r="O304" s="114">
        <v>0</v>
      </c>
      <c r="P304" s="114">
        <v>0</v>
      </c>
      <c r="Q304" s="114">
        <v>0</v>
      </c>
      <c r="R304" s="114">
        <v>0</v>
      </c>
      <c r="S304" s="114">
        <v>0</v>
      </c>
      <c r="T304" s="114">
        <v>0</v>
      </c>
      <c r="U304" s="114">
        <v>0</v>
      </c>
      <c r="V304" s="114">
        <v>0</v>
      </c>
      <c r="W304" s="114">
        <v>0</v>
      </c>
    </row>
    <row r="305" spans="1:23">
      <c r="A305" s="114" t="str">
        <v>2369.TW</v>
      </c>
      <c r="B305" s="114">
        <v>-0.32</v>
      </c>
      <c r="C305" s="114">
        <v>0.98699999999999999</v>
      </c>
      <c r="D305" s="114">
        <v>14.375</v>
      </c>
      <c r="E305" s="114">
        <v>-2.1780000000000001E-2</v>
      </c>
      <c r="F305" s="114">
        <v>-1.5650000000000001E-2</v>
      </c>
      <c r="G305" s="114">
        <v>4.1799999999999997E-2</v>
      </c>
      <c r="H305" s="114">
        <v>-5.049E-2</v>
      </c>
      <c r="I305" s="114">
        <v>0</v>
      </c>
      <c r="J305" s="114">
        <v>1.6852757</v>
      </c>
      <c r="K305" s="114">
        <v>15.42</v>
      </c>
      <c r="L305" s="114">
        <v>0</v>
      </c>
      <c r="M305" s="114">
        <v>0</v>
      </c>
      <c r="N305" s="114">
        <v>0</v>
      </c>
      <c r="O305" s="114">
        <v>0</v>
      </c>
      <c r="P305" s="114">
        <v>0</v>
      </c>
      <c r="Q305" s="114">
        <v>0</v>
      </c>
      <c r="R305" s="114">
        <v>0</v>
      </c>
      <c r="S305" s="114">
        <v>0</v>
      </c>
      <c r="T305" s="114">
        <v>0</v>
      </c>
      <c r="U305" s="114">
        <v>0</v>
      </c>
      <c r="V305" s="114">
        <v>0</v>
      </c>
      <c r="W305" s="114">
        <v>0</v>
      </c>
    </row>
    <row r="306" spans="1:23" hidden="1">
      <c r="A306" s="114" t="str">
        <v>2371.TW</v>
      </c>
      <c r="B306" s="114">
        <v>1.21</v>
      </c>
      <c r="C306" s="114">
        <v>0</v>
      </c>
      <c r="D306" s="114">
        <v>26.509436000000001</v>
      </c>
      <c r="E306" s="114">
        <v>4.7230000000000001E-2</v>
      </c>
      <c r="F306" s="114">
        <v>5.3E-3</v>
      </c>
      <c r="G306" s="114">
        <v>0.16240999</v>
      </c>
      <c r="H306" s="114">
        <v>3.9280000000000002E-2</v>
      </c>
      <c r="I306" s="114">
        <v>46.446280000000002</v>
      </c>
      <c r="J306" s="114">
        <v>2.4002732999999998</v>
      </c>
      <c r="K306" s="114">
        <v>21.527999999999999</v>
      </c>
      <c r="L306" s="114">
        <v>0</v>
      </c>
      <c r="M306" s="114">
        <v>0</v>
      </c>
      <c r="N306" s="114">
        <v>0</v>
      </c>
      <c r="O306" s="114">
        <v>0</v>
      </c>
      <c r="P306" s="114">
        <v>0</v>
      </c>
      <c r="Q306" s="114">
        <v>0</v>
      </c>
      <c r="R306" s="114">
        <v>0</v>
      </c>
      <c r="S306" s="114">
        <v>0</v>
      </c>
      <c r="T306" s="114">
        <v>0</v>
      </c>
      <c r="U306" s="114">
        <v>0</v>
      </c>
      <c r="V306" s="114">
        <v>0</v>
      </c>
      <c r="W306" s="114">
        <v>0</v>
      </c>
    </row>
    <row r="307" spans="1:23" hidden="1">
      <c r="A307" s="114" t="str">
        <v>2373.TW</v>
      </c>
      <c r="B307" s="114">
        <v>4.8099999999999996</v>
      </c>
      <c r="C307" s="114">
        <v>9.2999999999999999E-2</v>
      </c>
      <c r="D307" s="114">
        <v>10.334262000000001</v>
      </c>
      <c r="E307" s="114">
        <v>0.13350001</v>
      </c>
      <c r="F307" s="114">
        <v>3.5619999999999999E-2</v>
      </c>
      <c r="G307" s="114">
        <v>0.46128000000000002</v>
      </c>
      <c r="H307" s="114">
        <v>0.11161</v>
      </c>
      <c r="I307" s="114">
        <v>15.426195</v>
      </c>
      <c r="J307" s="114">
        <v>2.2475312000000001</v>
      </c>
      <c r="K307" s="114">
        <v>51.302</v>
      </c>
      <c r="L307" s="114">
        <v>0</v>
      </c>
      <c r="M307" s="114">
        <v>0</v>
      </c>
      <c r="N307" s="114">
        <v>0</v>
      </c>
      <c r="O307" s="114">
        <v>0</v>
      </c>
      <c r="P307" s="114">
        <v>0</v>
      </c>
      <c r="Q307" s="114">
        <v>0</v>
      </c>
      <c r="R307" s="114">
        <v>0</v>
      </c>
      <c r="S307" s="114">
        <v>0</v>
      </c>
      <c r="T307" s="114">
        <v>0</v>
      </c>
      <c r="U307" s="114">
        <v>0</v>
      </c>
      <c r="V307" s="114">
        <v>0</v>
      </c>
      <c r="W307" s="114">
        <v>0</v>
      </c>
    </row>
    <row r="308" spans="1:23">
      <c r="A308" s="114" t="str">
        <v>2374.TW</v>
      </c>
      <c r="B308" s="114">
        <v>1.72</v>
      </c>
      <c r="C308" s="114">
        <v>0.66200000000000003</v>
      </c>
      <c r="D308" s="114">
        <v>-104.38596</v>
      </c>
      <c r="E308" s="114">
        <v>3.635E-2</v>
      </c>
      <c r="F308" s="114">
        <v>8.5599999999999999E-3</v>
      </c>
      <c r="G308" s="114">
        <v>0.26514998000000001</v>
      </c>
      <c r="H308" s="114">
        <v>6.6149995000000003E-2</v>
      </c>
      <c r="I308" s="114">
        <v>34.593020000000003</v>
      </c>
      <c r="J308" s="114">
        <v>2.6534070000000001</v>
      </c>
      <c r="K308" s="114">
        <v>17.305</v>
      </c>
      <c r="L308" s="114">
        <v>0</v>
      </c>
      <c r="M308" s="114">
        <v>0</v>
      </c>
      <c r="N308" s="114">
        <v>0</v>
      </c>
      <c r="O308" s="114">
        <v>0</v>
      </c>
      <c r="P308" s="114">
        <v>0</v>
      </c>
      <c r="Q308" s="114">
        <v>0</v>
      </c>
      <c r="R308" s="114">
        <v>0</v>
      </c>
      <c r="S308" s="114">
        <v>0</v>
      </c>
      <c r="T308" s="114">
        <v>0</v>
      </c>
      <c r="U308" s="114">
        <v>0</v>
      </c>
      <c r="V308" s="114">
        <v>0</v>
      </c>
      <c r="W308" s="114">
        <v>0</v>
      </c>
    </row>
    <row r="309" spans="1:23" hidden="1">
      <c r="A309" s="114" t="str">
        <v>2375.TW</v>
      </c>
      <c r="B309" s="114">
        <v>3.07</v>
      </c>
      <c r="C309" s="114">
        <v>1.54</v>
      </c>
      <c r="D309" s="114">
        <v>12.767526999999999</v>
      </c>
      <c r="E309" s="114">
        <v>2.9819999999999999E-2</v>
      </c>
      <c r="F309" s="114">
        <v>7.3699999999999998E-3</v>
      </c>
      <c r="G309" s="114">
        <v>0.15178000999999999</v>
      </c>
      <c r="H309" s="114">
        <v>2.341E-2</v>
      </c>
      <c r="I309" s="114">
        <v>22.540716</v>
      </c>
      <c r="J309" s="114">
        <v>0.8376709</v>
      </c>
      <c r="K309" s="114">
        <v>44.268000000000001</v>
      </c>
      <c r="L309" s="114">
        <v>0</v>
      </c>
      <c r="M309" s="114">
        <v>0</v>
      </c>
      <c r="N309" s="114">
        <v>0</v>
      </c>
      <c r="O309" s="114">
        <v>0</v>
      </c>
      <c r="P309" s="114">
        <v>0</v>
      </c>
      <c r="Q309" s="114">
        <v>0</v>
      </c>
      <c r="R309" s="114">
        <v>0</v>
      </c>
      <c r="S309" s="114">
        <v>0</v>
      </c>
      <c r="T309" s="114">
        <v>0</v>
      </c>
      <c r="U309" s="114">
        <v>0</v>
      </c>
      <c r="V309" s="114">
        <v>0</v>
      </c>
      <c r="W309" s="114">
        <v>0</v>
      </c>
    </row>
    <row r="310" spans="1:23" hidden="1">
      <c r="A310" s="114" t="str">
        <v>2376.TW</v>
      </c>
      <c r="B310" s="114">
        <v>8.94</v>
      </c>
      <c r="C310" s="114">
        <v>0.82499999999999996</v>
      </c>
      <c r="D310" s="114">
        <v>16.897081</v>
      </c>
      <c r="E310" s="114">
        <v>0.15074000000000001</v>
      </c>
      <c r="F310" s="114">
        <v>4.7300000000000002E-2</v>
      </c>
      <c r="G310" s="114">
        <v>0.11752</v>
      </c>
      <c r="H310" s="114">
        <v>5.5789999999999999E-2</v>
      </c>
      <c r="I310" s="114">
        <v>36.912754</v>
      </c>
      <c r="J310" s="114">
        <v>5.2866819999999999</v>
      </c>
      <c r="K310" s="114">
        <v>257.84300000000002</v>
      </c>
      <c r="L310" s="114">
        <v>0</v>
      </c>
      <c r="M310" s="114">
        <v>0</v>
      </c>
      <c r="N310" s="114">
        <v>0</v>
      </c>
      <c r="O310" s="114">
        <v>0</v>
      </c>
      <c r="P310" s="114">
        <v>0</v>
      </c>
      <c r="Q310" s="114">
        <v>0</v>
      </c>
      <c r="R310" s="114">
        <v>0</v>
      </c>
      <c r="S310" s="114">
        <v>0</v>
      </c>
      <c r="T310" s="114">
        <v>0</v>
      </c>
      <c r="U310" s="114">
        <v>0</v>
      </c>
      <c r="V310" s="114">
        <v>0</v>
      </c>
      <c r="W310" s="114">
        <v>0</v>
      </c>
    </row>
    <row r="311" spans="1:23" hidden="1">
      <c r="A311" s="114" t="str">
        <v>2377.TW</v>
      </c>
      <c r="B311" s="114">
        <v>8.92</v>
      </c>
      <c r="C311" s="114">
        <v>0.72399999999999998</v>
      </c>
      <c r="D311" s="114">
        <v>13.477088999999999</v>
      </c>
      <c r="E311" s="114">
        <v>0.16137000000000001</v>
      </c>
      <c r="F311" s="114">
        <v>5.4719999999999998E-2</v>
      </c>
      <c r="G311" s="114">
        <v>0.12196</v>
      </c>
      <c r="H311" s="114">
        <v>4.6800000000000001E-2</v>
      </c>
      <c r="I311" s="114">
        <v>22.421524000000002</v>
      </c>
      <c r="J311" s="114">
        <v>3.4929008000000001</v>
      </c>
      <c r="K311" s="114">
        <v>221.32900000000001</v>
      </c>
      <c r="L311" s="114">
        <v>0</v>
      </c>
      <c r="M311" s="114">
        <v>0</v>
      </c>
      <c r="N311" s="114">
        <v>0</v>
      </c>
      <c r="O311" s="114">
        <v>0</v>
      </c>
      <c r="P311" s="114">
        <v>0</v>
      </c>
      <c r="Q311" s="114">
        <v>0</v>
      </c>
      <c r="R311" s="114">
        <v>0</v>
      </c>
      <c r="S311" s="114">
        <v>0</v>
      </c>
      <c r="T311" s="114">
        <v>0</v>
      </c>
      <c r="U311" s="114">
        <v>0</v>
      </c>
      <c r="V311" s="114">
        <v>0</v>
      </c>
      <c r="W311" s="114">
        <v>0</v>
      </c>
    </row>
    <row r="312" spans="1:23">
      <c r="A312" s="114" t="str">
        <v>2379.TW</v>
      </c>
      <c r="B312" s="114">
        <v>20.22</v>
      </c>
      <c r="C312" s="114">
        <v>1.0489999999999999</v>
      </c>
      <c r="D312" s="114">
        <v>16.241367</v>
      </c>
      <c r="E312" s="114">
        <v>0.21922000999999999</v>
      </c>
      <c r="F312" s="114">
        <v>4.8070002000000001E-2</v>
      </c>
      <c r="G312" s="114">
        <v>0.44779997999999999</v>
      </c>
      <c r="H312" s="114">
        <v>0.10706</v>
      </c>
      <c r="I312" s="114">
        <v>26.755687999999999</v>
      </c>
      <c r="J312" s="114">
        <v>5.8313750000000004</v>
      </c>
      <c r="K312" s="114">
        <v>197.279</v>
      </c>
      <c r="L312" s="114">
        <v>0</v>
      </c>
      <c r="M312" s="114">
        <v>0</v>
      </c>
      <c r="N312" s="114">
        <v>0</v>
      </c>
      <c r="O312" s="114">
        <v>0</v>
      </c>
      <c r="P312" s="114">
        <v>0</v>
      </c>
      <c r="Q312" s="114">
        <v>0</v>
      </c>
      <c r="R312" s="114">
        <v>0</v>
      </c>
      <c r="S312" s="114">
        <v>0</v>
      </c>
      <c r="T312" s="114">
        <v>0</v>
      </c>
      <c r="U312" s="114">
        <v>0</v>
      </c>
      <c r="V312" s="114">
        <v>0</v>
      </c>
      <c r="W312" s="114">
        <v>0</v>
      </c>
    </row>
    <row r="313" spans="1:23" hidden="1">
      <c r="A313" s="114" t="str">
        <v>2380.TW</v>
      </c>
      <c r="B313" s="114">
        <v>-1.4</v>
      </c>
      <c r="C313" s="114">
        <v>1.1839999999999999</v>
      </c>
      <c r="D313" s="114">
        <v>0</v>
      </c>
      <c r="E313" s="114">
        <v>-0.41293999999999997</v>
      </c>
      <c r="F313" s="114">
        <v>-9.7320005000000001E-2</v>
      </c>
      <c r="G313" s="114">
        <v>0.19791001</v>
      </c>
      <c r="H313" s="114">
        <v>-2.3449999999999999E-2</v>
      </c>
      <c r="I313" s="114">
        <v>0</v>
      </c>
      <c r="J313" s="114">
        <v>1.8370127999999999</v>
      </c>
      <c r="K313" s="114">
        <v>9.1449999999999996</v>
      </c>
      <c r="L313" s="114">
        <v>0</v>
      </c>
      <c r="M313" s="114">
        <v>0</v>
      </c>
      <c r="N313" s="114">
        <v>0</v>
      </c>
      <c r="O313" s="114">
        <v>0</v>
      </c>
      <c r="P313" s="114">
        <v>0</v>
      </c>
      <c r="Q313" s="114">
        <v>0</v>
      </c>
      <c r="R313" s="114">
        <v>0</v>
      </c>
      <c r="S313" s="114">
        <v>0</v>
      </c>
      <c r="T313" s="114">
        <v>0</v>
      </c>
      <c r="U313" s="114">
        <v>0</v>
      </c>
      <c r="V313" s="114">
        <v>0</v>
      </c>
      <c r="W313" s="114">
        <v>0</v>
      </c>
    </row>
    <row r="314" spans="1:23">
      <c r="A314" s="114" t="str">
        <v>2382.TW</v>
      </c>
      <c r="B314" s="114">
        <v>11.68</v>
      </c>
      <c r="C314" s="114">
        <v>0.64800000000000002</v>
      </c>
      <c r="D314" s="114">
        <v>17.534825999999999</v>
      </c>
      <c r="E314" s="114">
        <v>0.27445000000000003</v>
      </c>
      <c r="F314" s="114">
        <v>4.1100003000000003E-2</v>
      </c>
      <c r="G314" s="114">
        <v>8.2779995999999995E-2</v>
      </c>
      <c r="H314" s="114">
        <v>4.5179999999999998E-2</v>
      </c>
      <c r="I314" s="114">
        <v>24.785957</v>
      </c>
      <c r="J314" s="114">
        <v>6.6104946</v>
      </c>
      <c r="K314" s="114">
        <v>279.76799999999997</v>
      </c>
      <c r="L314" s="114">
        <v>0</v>
      </c>
      <c r="M314" s="114">
        <v>0</v>
      </c>
      <c r="N314" s="114">
        <v>0</v>
      </c>
      <c r="O314" s="114">
        <v>0</v>
      </c>
      <c r="P314" s="114">
        <v>0</v>
      </c>
      <c r="Q314" s="114">
        <v>0</v>
      </c>
      <c r="R314" s="114">
        <v>0</v>
      </c>
      <c r="S314" s="114">
        <v>0</v>
      </c>
      <c r="T314" s="114">
        <v>0</v>
      </c>
      <c r="U314" s="114">
        <v>0</v>
      </c>
      <c r="V314" s="114">
        <v>0</v>
      </c>
      <c r="W314" s="114">
        <v>0</v>
      </c>
    </row>
    <row r="315" spans="1:23">
      <c r="A315" s="114" t="str">
        <v>2383.TW</v>
      </c>
      <c r="B315" s="114">
        <v>13.9</v>
      </c>
      <c r="C315" s="114">
        <v>1.0629999999999999</v>
      </c>
      <c r="D315" s="114">
        <v>14.111556</v>
      </c>
      <c r="E315" s="114">
        <v>0.30528998000000002</v>
      </c>
      <c r="F315" s="114">
        <v>0.10795999000000001</v>
      </c>
      <c r="G315" s="114">
        <v>0.28819</v>
      </c>
      <c r="H315" s="114">
        <v>0.19653000000000001</v>
      </c>
      <c r="I315" s="114">
        <v>30.395685</v>
      </c>
      <c r="J315" s="114">
        <v>5.6007004</v>
      </c>
      <c r="K315" s="114">
        <v>138.428</v>
      </c>
      <c r="L315" s="114">
        <v>0</v>
      </c>
      <c r="M315" s="114">
        <v>0</v>
      </c>
      <c r="N315" s="114">
        <v>0</v>
      </c>
      <c r="O315" s="114">
        <v>0</v>
      </c>
      <c r="P315" s="114">
        <v>0</v>
      </c>
      <c r="Q315" s="114">
        <v>0</v>
      </c>
      <c r="R315" s="114">
        <v>0</v>
      </c>
      <c r="S315" s="114">
        <v>0</v>
      </c>
      <c r="T315" s="114">
        <v>0</v>
      </c>
      <c r="U315" s="114">
        <v>0</v>
      </c>
      <c r="V315" s="114">
        <v>0</v>
      </c>
      <c r="W315" s="114">
        <v>0</v>
      </c>
    </row>
    <row r="316" spans="1:23" hidden="1">
      <c r="A316" s="114" t="str">
        <v>2385.TW</v>
      </c>
      <c r="B316" s="114">
        <v>10.6</v>
      </c>
      <c r="C316" s="114">
        <v>0.39700000000000002</v>
      </c>
      <c r="D316" s="114">
        <v>13.307031</v>
      </c>
      <c r="E316" s="114">
        <v>0.22711000000000001</v>
      </c>
      <c r="F316" s="114">
        <v>6.9599999999999995E-2</v>
      </c>
      <c r="G316" s="114">
        <v>0.20106001000000001</v>
      </c>
      <c r="H316" s="114">
        <v>9.9750005000000003E-2</v>
      </c>
      <c r="I316" s="114">
        <v>17.5</v>
      </c>
      <c r="J316" s="114">
        <v>3.124263</v>
      </c>
      <c r="K316" s="114">
        <v>135.97300000000001</v>
      </c>
      <c r="L316" s="114">
        <v>0</v>
      </c>
      <c r="M316" s="114">
        <v>0</v>
      </c>
      <c r="N316" s="114">
        <v>0</v>
      </c>
      <c r="O316" s="114">
        <v>0</v>
      </c>
      <c r="P316" s="114">
        <v>0</v>
      </c>
      <c r="Q316" s="114">
        <v>0</v>
      </c>
      <c r="R316" s="114">
        <v>0</v>
      </c>
      <c r="S316" s="114">
        <v>0</v>
      </c>
      <c r="T316" s="114">
        <v>0</v>
      </c>
      <c r="U316" s="114">
        <v>0</v>
      </c>
      <c r="V316" s="114">
        <v>0</v>
      </c>
      <c r="W316" s="114">
        <v>0</v>
      </c>
    </row>
    <row r="317" spans="1:23" hidden="1">
      <c r="A317" s="114" t="str">
        <v>2387.TW</v>
      </c>
      <c r="B317" s="114">
        <v>7.5</v>
      </c>
      <c r="C317" s="114">
        <v>0.85499999999999998</v>
      </c>
      <c r="D317" s="114">
        <v>6.9153675999999997</v>
      </c>
      <c r="E317" s="114">
        <v>0.119160004</v>
      </c>
      <c r="F317" s="114">
        <v>4.9959999999999997E-2</v>
      </c>
      <c r="G317" s="114">
        <v>0.15704000000000001</v>
      </c>
      <c r="H317" s="114">
        <v>8.3159999999999998E-2</v>
      </c>
      <c r="I317" s="114">
        <v>8.2799999999999994</v>
      </c>
      <c r="J317" s="114">
        <v>1.2768318999999999</v>
      </c>
      <c r="K317" s="114">
        <v>111.99299999999999</v>
      </c>
      <c r="L317" s="114">
        <v>0</v>
      </c>
      <c r="M317" s="114">
        <v>0</v>
      </c>
      <c r="N317" s="114">
        <v>0</v>
      </c>
      <c r="O317" s="114">
        <v>0</v>
      </c>
      <c r="P317" s="114">
        <v>0</v>
      </c>
      <c r="Q317" s="114">
        <v>0</v>
      </c>
      <c r="R317" s="114">
        <v>0</v>
      </c>
      <c r="S317" s="114">
        <v>0</v>
      </c>
      <c r="T317" s="114">
        <v>0</v>
      </c>
      <c r="U317" s="114">
        <v>0</v>
      </c>
      <c r="V317" s="114">
        <v>0</v>
      </c>
      <c r="W317" s="114">
        <v>0</v>
      </c>
    </row>
    <row r="318" spans="1:23">
      <c r="A318" s="114" t="str">
        <v>2388.TW</v>
      </c>
      <c r="B318" s="114">
        <v>1.1299999999999999</v>
      </c>
      <c r="C318" s="114">
        <v>1.843</v>
      </c>
      <c r="D318" s="114">
        <v>0</v>
      </c>
      <c r="E318" s="114">
        <v>3.3660000000000002E-2</v>
      </c>
      <c r="F318" s="114">
        <v>-6.7000003999999997E-4</v>
      </c>
      <c r="G318" s="114">
        <v>0.25280999999999998</v>
      </c>
      <c r="H318" s="114">
        <v>3.2849999999999997E-2</v>
      </c>
      <c r="I318" s="114">
        <v>105.30974000000001</v>
      </c>
      <c r="J318" s="114">
        <v>4.473516</v>
      </c>
      <c r="K318" s="114">
        <v>25.356000000000002</v>
      </c>
      <c r="L318" s="114">
        <v>0</v>
      </c>
      <c r="M318" s="114">
        <v>0</v>
      </c>
      <c r="N318" s="114">
        <v>0</v>
      </c>
      <c r="O318" s="114">
        <v>0</v>
      </c>
      <c r="P318" s="114">
        <v>0</v>
      </c>
      <c r="Q318" s="114">
        <v>0</v>
      </c>
      <c r="R318" s="114">
        <v>0</v>
      </c>
      <c r="S318" s="114">
        <v>0</v>
      </c>
      <c r="T318" s="114">
        <v>0</v>
      </c>
      <c r="U318" s="114">
        <v>0</v>
      </c>
      <c r="V318" s="114">
        <v>0</v>
      </c>
      <c r="W318" s="114">
        <v>0</v>
      </c>
    </row>
    <row r="319" spans="1:23" hidden="1">
      <c r="A319" s="114" t="str">
        <v>2390.TW</v>
      </c>
      <c r="B319" s="114">
        <v>-0.65</v>
      </c>
      <c r="C319" s="114">
        <v>0</v>
      </c>
      <c r="D319" s="114">
        <v>0</v>
      </c>
      <c r="E319" s="114">
        <v>-5.0549999999999998E-2</v>
      </c>
      <c r="F319" s="114">
        <v>-5.0000000000000001E-3</v>
      </c>
      <c r="G319" s="114">
        <v>0.24517</v>
      </c>
      <c r="H319" s="114">
        <v>-5.2529998000000001E-2</v>
      </c>
      <c r="I319" s="114">
        <v>0</v>
      </c>
      <c r="J319" s="114">
        <v>1.0744587999999999</v>
      </c>
      <c r="K319" s="114">
        <v>3.371</v>
      </c>
      <c r="L319" s="114">
        <v>0</v>
      </c>
      <c r="M319" s="114">
        <v>0</v>
      </c>
      <c r="N319" s="114">
        <v>0</v>
      </c>
      <c r="O319" s="114">
        <v>0</v>
      </c>
      <c r="P319" s="114">
        <v>0</v>
      </c>
      <c r="Q319" s="114">
        <v>0</v>
      </c>
      <c r="R319" s="114">
        <v>0</v>
      </c>
      <c r="S319" s="114">
        <v>0</v>
      </c>
      <c r="T319" s="114">
        <v>0</v>
      </c>
      <c r="U319" s="114">
        <v>0</v>
      </c>
      <c r="V319" s="114">
        <v>0</v>
      </c>
      <c r="W319" s="114">
        <v>0</v>
      </c>
    </row>
    <row r="320" spans="1:23" hidden="1">
      <c r="A320" s="114" t="str">
        <v>2392.TW</v>
      </c>
      <c r="B320" s="114">
        <v>5.2</v>
      </c>
      <c r="C320" s="114">
        <v>0.98</v>
      </c>
      <c r="D320" s="114">
        <v>16.127659999999999</v>
      </c>
      <c r="E320" s="114">
        <v>5.7520000000000002E-2</v>
      </c>
      <c r="F320" s="114">
        <v>1.7760001000000001E-2</v>
      </c>
      <c r="G320" s="114">
        <v>0.12913999000000001</v>
      </c>
      <c r="H320" s="114">
        <v>4.3070003000000003E-2</v>
      </c>
      <c r="I320" s="114">
        <v>14.576924</v>
      </c>
      <c r="J320" s="114">
        <v>1.4502459999999999</v>
      </c>
      <c r="K320" s="114">
        <v>192.03100000000001</v>
      </c>
      <c r="L320" s="114">
        <v>0</v>
      </c>
      <c r="M320" s="114">
        <v>0</v>
      </c>
      <c r="N320" s="114">
        <v>0</v>
      </c>
      <c r="O320" s="114">
        <v>0</v>
      </c>
      <c r="P320" s="114">
        <v>0</v>
      </c>
      <c r="Q320" s="114">
        <v>0</v>
      </c>
      <c r="R320" s="114">
        <v>0</v>
      </c>
      <c r="S320" s="114">
        <v>0</v>
      </c>
      <c r="T320" s="114">
        <v>0</v>
      </c>
      <c r="U320" s="114">
        <v>0</v>
      </c>
      <c r="V320" s="114">
        <v>0</v>
      </c>
      <c r="W320" s="114">
        <v>0</v>
      </c>
    </row>
    <row r="321" spans="1:23" hidden="1">
      <c r="A321" s="114" t="str">
        <v>2393.TW</v>
      </c>
      <c r="B321" s="114">
        <v>3.91</v>
      </c>
      <c r="C321" s="114">
        <v>0.85499999999999998</v>
      </c>
      <c r="D321" s="114">
        <v>14.723927</v>
      </c>
      <c r="E321" s="114">
        <v>8.0170006000000002E-2</v>
      </c>
      <c r="F321" s="114">
        <v>4.2919997000000001E-2</v>
      </c>
      <c r="G321" s="114">
        <v>0.29078999999999999</v>
      </c>
      <c r="H321" s="114">
        <v>9.3770000000000006E-2</v>
      </c>
      <c r="I321" s="114">
        <v>18.414321999999999</v>
      </c>
      <c r="J321" s="114">
        <v>1.7208824</v>
      </c>
      <c r="K321" s="114">
        <v>40.247</v>
      </c>
      <c r="L321" s="114">
        <v>0</v>
      </c>
      <c r="M321" s="114">
        <v>0</v>
      </c>
      <c r="N321" s="114">
        <v>0</v>
      </c>
      <c r="O321" s="114">
        <v>0</v>
      </c>
      <c r="P321" s="114">
        <v>0</v>
      </c>
      <c r="Q321" s="114">
        <v>0</v>
      </c>
      <c r="R321" s="114">
        <v>0</v>
      </c>
      <c r="S321" s="114">
        <v>0</v>
      </c>
      <c r="T321" s="114">
        <v>0</v>
      </c>
      <c r="U321" s="114">
        <v>0</v>
      </c>
      <c r="V321" s="114">
        <v>0</v>
      </c>
      <c r="W321" s="114">
        <v>0</v>
      </c>
    </row>
    <row r="322" spans="1:23">
      <c r="A322" s="114" t="str">
        <v>2395.TW</v>
      </c>
      <c r="B322" s="114">
        <v>11.42</v>
      </c>
      <c r="C322" s="114">
        <v>0.73299999999999998</v>
      </c>
      <c r="D322" s="114">
        <v>25.579761999999999</v>
      </c>
      <c r="E322" s="114">
        <v>0.23624999999999999</v>
      </c>
      <c r="F322" s="114">
        <v>9.3729999999999994E-2</v>
      </c>
      <c r="G322" s="114">
        <v>0.40619</v>
      </c>
      <c r="H322" s="114">
        <v>0.13814999</v>
      </c>
      <c r="I322" s="114">
        <v>31.873905000000001</v>
      </c>
      <c r="J322" s="114">
        <v>7.3038100000000004</v>
      </c>
      <c r="K322" s="114">
        <v>71.194000000000003</v>
      </c>
      <c r="L322" s="114">
        <v>0</v>
      </c>
      <c r="M322" s="114">
        <v>0</v>
      </c>
      <c r="N322" s="114">
        <v>0</v>
      </c>
      <c r="O322" s="114">
        <v>0</v>
      </c>
      <c r="P322" s="114">
        <v>0</v>
      </c>
      <c r="Q322" s="114">
        <v>0</v>
      </c>
      <c r="R322" s="114">
        <v>0</v>
      </c>
      <c r="S322" s="114">
        <v>0</v>
      </c>
      <c r="T322" s="114">
        <v>0</v>
      </c>
      <c r="U322" s="114">
        <v>0</v>
      </c>
      <c r="V322" s="114">
        <v>0</v>
      </c>
      <c r="W322" s="114">
        <v>0</v>
      </c>
    </row>
    <row r="323" spans="1:23" hidden="1">
      <c r="A323" s="114" t="str">
        <v>2397.TW</v>
      </c>
      <c r="B323" s="114">
        <v>2.5299999999999998</v>
      </c>
      <c r="C323" s="114">
        <v>0.38</v>
      </c>
      <c r="D323" s="114">
        <v>15.247934000000001</v>
      </c>
      <c r="E323" s="114">
        <v>6.7900000000000002E-2</v>
      </c>
      <c r="F323" s="114">
        <v>3.0569999E-2</v>
      </c>
      <c r="G323" s="114">
        <v>0.26512999999999998</v>
      </c>
      <c r="H323" s="114">
        <v>5.9320003000000003E-2</v>
      </c>
      <c r="I323" s="114">
        <v>29.169962000000002</v>
      </c>
      <c r="J323" s="114">
        <v>2.6720738000000002</v>
      </c>
      <c r="K323" s="114">
        <v>80.218999999999994</v>
      </c>
      <c r="L323" s="114">
        <v>0</v>
      </c>
      <c r="M323" s="114">
        <v>0</v>
      </c>
      <c r="N323" s="114">
        <v>0</v>
      </c>
      <c r="O323" s="114">
        <v>0</v>
      </c>
      <c r="P323" s="114">
        <v>0</v>
      </c>
      <c r="Q323" s="114">
        <v>0</v>
      </c>
      <c r="R323" s="114">
        <v>0</v>
      </c>
      <c r="S323" s="114">
        <v>0</v>
      </c>
      <c r="T323" s="114">
        <v>0</v>
      </c>
      <c r="U323" s="114">
        <v>0</v>
      </c>
      <c r="V323" s="114">
        <v>0</v>
      </c>
      <c r="W323" s="114">
        <v>0</v>
      </c>
    </row>
    <row r="324" spans="1:23" hidden="1">
      <c r="A324" s="114" t="str">
        <v>2399.TW</v>
      </c>
      <c r="B324" s="114">
        <v>-0.6</v>
      </c>
      <c r="C324" s="114">
        <v>0.876</v>
      </c>
      <c r="D324" s="114">
        <v>71.666663999999997</v>
      </c>
      <c r="E324" s="114">
        <v>-5.1609996999999998E-2</v>
      </c>
      <c r="F324" s="114">
        <v>-2.8979999999999999E-2</v>
      </c>
      <c r="G324" s="114">
        <v>5.7729996999999998E-2</v>
      </c>
      <c r="H324" s="114">
        <v>-0.11978999999999999</v>
      </c>
      <c r="I324" s="114">
        <v>0</v>
      </c>
      <c r="J324" s="114">
        <v>1.7846766999999999</v>
      </c>
      <c r="K324" s="114">
        <v>13.164</v>
      </c>
      <c r="L324" s="114">
        <v>0</v>
      </c>
      <c r="M324" s="114">
        <v>0</v>
      </c>
      <c r="N324" s="114">
        <v>0</v>
      </c>
      <c r="O324" s="114">
        <v>0</v>
      </c>
      <c r="P324" s="114">
        <v>0</v>
      </c>
      <c r="Q324" s="114">
        <v>0</v>
      </c>
      <c r="R324" s="114">
        <v>0</v>
      </c>
      <c r="S324" s="114">
        <v>0</v>
      </c>
      <c r="T324" s="114">
        <v>0</v>
      </c>
      <c r="U324" s="114">
        <v>0</v>
      </c>
      <c r="V324" s="114">
        <v>0</v>
      </c>
      <c r="W324" s="114">
        <v>0</v>
      </c>
    </row>
    <row r="325" spans="1:23">
      <c r="A325" s="114" t="str">
        <v>2401.TW</v>
      </c>
      <c r="B325" s="114">
        <v>-0.28999999999999998</v>
      </c>
      <c r="C325" s="114">
        <v>0.83099999999999996</v>
      </c>
      <c r="D325" s="114">
        <v>18.134329000000001</v>
      </c>
      <c r="E325" s="114">
        <v>-1.9640000000000001E-2</v>
      </c>
      <c r="F325" s="114">
        <v>-1.0670001E-2</v>
      </c>
      <c r="G325" s="114">
        <v>0.45601999999999998</v>
      </c>
      <c r="H325" s="114">
        <v>-7.6230004000000004E-2</v>
      </c>
      <c r="I325" s="114">
        <v>0</v>
      </c>
      <c r="J325" s="114">
        <v>2.5277392999999999</v>
      </c>
      <c r="K325" s="114">
        <v>9.407</v>
      </c>
      <c r="L325" s="114">
        <v>0</v>
      </c>
      <c r="M325" s="114">
        <v>0</v>
      </c>
      <c r="N325" s="114">
        <v>0</v>
      </c>
      <c r="O325" s="114">
        <v>0</v>
      </c>
      <c r="P325" s="114">
        <v>0</v>
      </c>
      <c r="Q325" s="114">
        <v>0</v>
      </c>
      <c r="R325" s="114">
        <v>0</v>
      </c>
      <c r="S325" s="114">
        <v>0</v>
      </c>
      <c r="T325" s="114">
        <v>0</v>
      </c>
      <c r="U325" s="114">
        <v>0</v>
      </c>
      <c r="V325" s="114">
        <v>0</v>
      </c>
      <c r="W325" s="114">
        <v>0</v>
      </c>
    </row>
    <row r="326" spans="1:23" hidden="1">
      <c r="A326" s="114" t="str">
        <v>2402.TW</v>
      </c>
      <c r="B326" s="114">
        <v>1.73</v>
      </c>
      <c r="C326" s="114">
        <v>0.59499999999999997</v>
      </c>
      <c r="D326" s="114">
        <v>12.283735999999999</v>
      </c>
      <c r="E326" s="114">
        <v>7.5789999999999996E-2</v>
      </c>
      <c r="F326" s="114">
        <v>3.0210000000000001E-2</v>
      </c>
      <c r="G326" s="114">
        <v>0.14879999999999999</v>
      </c>
      <c r="H326" s="114">
        <v>6.6879999999999995E-2</v>
      </c>
      <c r="I326" s="114">
        <v>20.520230999999999</v>
      </c>
      <c r="J326" s="114">
        <v>1.7163854000000001</v>
      </c>
      <c r="K326" s="114">
        <v>28.684999999999999</v>
      </c>
      <c r="L326" s="114">
        <v>0</v>
      </c>
      <c r="M326" s="114">
        <v>0</v>
      </c>
      <c r="N326" s="114">
        <v>0</v>
      </c>
      <c r="O326" s="114">
        <v>0</v>
      </c>
      <c r="P326" s="114">
        <v>0</v>
      </c>
      <c r="Q326" s="114">
        <v>0</v>
      </c>
      <c r="R326" s="114">
        <v>0</v>
      </c>
      <c r="S326" s="114">
        <v>0</v>
      </c>
      <c r="T326" s="114">
        <v>0</v>
      </c>
      <c r="U326" s="114">
        <v>0</v>
      </c>
      <c r="V326" s="114">
        <v>0</v>
      </c>
      <c r="W326" s="114">
        <v>0</v>
      </c>
    </row>
    <row r="327" spans="1:23" hidden="1">
      <c r="A327" s="114" t="str">
        <v>2404.TW</v>
      </c>
      <c r="B327" s="114">
        <v>25.27</v>
      </c>
      <c r="C327" s="114">
        <v>0.71899999999999997</v>
      </c>
      <c r="D327" s="114">
        <v>14.111288999999999</v>
      </c>
      <c r="E327" s="114">
        <v>0.42081000000000002</v>
      </c>
      <c r="F327" s="114">
        <v>9.4790003999999997E-2</v>
      </c>
      <c r="G327" s="114">
        <v>0.10932</v>
      </c>
      <c r="H327" s="114">
        <v>9.0389999999999998E-2</v>
      </c>
      <c r="I327" s="114">
        <v>13.949346999999999</v>
      </c>
      <c r="J327" s="114">
        <v>5.4516773000000001</v>
      </c>
      <c r="K327" s="114">
        <v>367.24099999999999</v>
      </c>
      <c r="L327" s="114">
        <v>0</v>
      </c>
      <c r="M327" s="114">
        <v>0</v>
      </c>
      <c r="N327" s="114">
        <v>0</v>
      </c>
      <c r="O327" s="114">
        <v>0</v>
      </c>
      <c r="P327" s="114">
        <v>0</v>
      </c>
      <c r="Q327" s="114">
        <v>0</v>
      </c>
      <c r="R327" s="114">
        <v>0</v>
      </c>
      <c r="S327" s="114">
        <v>0</v>
      </c>
      <c r="T327" s="114">
        <v>0</v>
      </c>
      <c r="U327" s="114">
        <v>0</v>
      </c>
      <c r="V327" s="114">
        <v>0</v>
      </c>
      <c r="W327" s="114">
        <v>0</v>
      </c>
    </row>
    <row r="328" spans="1:23">
      <c r="A328" s="114" t="str">
        <v>2405.TW</v>
      </c>
      <c r="B328" s="114">
        <v>0.13</v>
      </c>
      <c r="C328" s="114">
        <v>1.256</v>
      </c>
      <c r="D328" s="114">
        <v>0</v>
      </c>
      <c r="E328" s="114">
        <v>3.7799999999999999E-3</v>
      </c>
      <c r="F328" s="114">
        <v>-2.9300001999999999E-3</v>
      </c>
      <c r="G328" s="114">
        <v>0.40749002000000001</v>
      </c>
      <c r="H328" s="114">
        <v>5.1599997E-3</v>
      </c>
      <c r="I328" s="114">
        <v>163.46154999999999</v>
      </c>
      <c r="J328" s="114">
        <v>1.9891417</v>
      </c>
      <c r="K328" s="114">
        <v>4.9790000000000001</v>
      </c>
      <c r="L328" s="114">
        <v>0</v>
      </c>
      <c r="M328" s="114">
        <v>0</v>
      </c>
      <c r="N328" s="114">
        <v>0</v>
      </c>
      <c r="O328" s="114">
        <v>0</v>
      </c>
      <c r="P328" s="114">
        <v>0</v>
      </c>
      <c r="Q328" s="114">
        <v>0</v>
      </c>
      <c r="R328" s="114">
        <v>0</v>
      </c>
      <c r="S328" s="114">
        <v>0</v>
      </c>
      <c r="T328" s="114">
        <v>0</v>
      </c>
      <c r="U328" s="114">
        <v>0</v>
      </c>
      <c r="V328" s="114">
        <v>0</v>
      </c>
      <c r="W328" s="114">
        <v>0</v>
      </c>
    </row>
    <row r="329" spans="1:23" hidden="1">
      <c r="A329" s="114" t="str">
        <v>2406.TW</v>
      </c>
      <c r="B329" s="114">
        <v>-0.8</v>
      </c>
      <c r="C329" s="114">
        <v>0.379</v>
      </c>
      <c r="D329" s="114">
        <v>0</v>
      </c>
      <c r="E329" s="114">
        <v>-0.13020000000000001</v>
      </c>
      <c r="F329" s="114">
        <v>-4.1169999999999998E-2</v>
      </c>
      <c r="G329" s="114">
        <v>-1.6100000000000001E-3</v>
      </c>
      <c r="H329" s="114">
        <v>-0.22541</v>
      </c>
      <c r="I329" s="114">
        <v>0</v>
      </c>
      <c r="J329" s="114">
        <v>2.0257580000000002</v>
      </c>
      <c r="K329" s="114">
        <v>11.228</v>
      </c>
      <c r="L329" s="114">
        <v>0</v>
      </c>
      <c r="M329" s="114">
        <v>0</v>
      </c>
      <c r="N329" s="114">
        <v>0</v>
      </c>
      <c r="O329" s="114">
        <v>0</v>
      </c>
      <c r="P329" s="114">
        <v>0</v>
      </c>
      <c r="Q329" s="114">
        <v>0</v>
      </c>
      <c r="R329" s="114">
        <v>0</v>
      </c>
      <c r="S329" s="114">
        <v>0</v>
      </c>
      <c r="T329" s="114">
        <v>0</v>
      </c>
      <c r="U329" s="114">
        <v>0</v>
      </c>
      <c r="V329" s="114">
        <v>0</v>
      </c>
      <c r="W329" s="114">
        <v>0</v>
      </c>
    </row>
    <row r="330" spans="1:23" hidden="1">
      <c r="A330" s="114" t="str">
        <v>2408.TW</v>
      </c>
      <c r="B330" s="114">
        <v>-2.25</v>
      </c>
      <c r="C330" s="114">
        <v>1.081</v>
      </c>
      <c r="D330" s="114">
        <v>11.707746500000001</v>
      </c>
      <c r="E330" s="114">
        <v>-4.0949997000000002E-2</v>
      </c>
      <c r="F330" s="114">
        <v>-4.6120000000000001E-2</v>
      </c>
      <c r="G330" s="114">
        <v>-0.12755</v>
      </c>
      <c r="H330" s="114">
        <v>-0.30708997999999998</v>
      </c>
      <c r="I330" s="114">
        <v>0</v>
      </c>
      <c r="J330" s="114">
        <v>1.2277073999999999</v>
      </c>
      <c r="K330" s="114">
        <v>10.641999999999999</v>
      </c>
      <c r="L330" s="114">
        <v>0</v>
      </c>
      <c r="M330" s="114">
        <v>0</v>
      </c>
      <c r="N330" s="114">
        <v>0</v>
      </c>
      <c r="O330" s="114">
        <v>0</v>
      </c>
      <c r="P330" s="114">
        <v>0</v>
      </c>
      <c r="Q330" s="114">
        <v>0</v>
      </c>
      <c r="R330" s="114">
        <v>0</v>
      </c>
      <c r="S330" s="114">
        <v>0</v>
      </c>
      <c r="T330" s="114">
        <v>0</v>
      </c>
      <c r="U330" s="114">
        <v>0</v>
      </c>
      <c r="V330" s="114">
        <v>0</v>
      </c>
      <c r="W330" s="114">
        <v>0</v>
      </c>
    </row>
    <row r="331" spans="1:23" hidden="1">
      <c r="A331" s="114" t="str">
        <v>2409.TW</v>
      </c>
      <c r="B331" s="114">
        <v>-1.41</v>
      </c>
      <c r="C331" s="114">
        <v>1.2689999999999999</v>
      </c>
      <c r="D331" s="114">
        <v>24.078946999999999</v>
      </c>
      <c r="E331" s="114">
        <v>-6.4159999999999995E-2</v>
      </c>
      <c r="F331" s="114">
        <v>-2.5700000000000001E-2</v>
      </c>
      <c r="G331" s="114">
        <v>4.4600000000000001E-2</v>
      </c>
      <c r="H331" s="114">
        <v>-8.3059999999999995E-2</v>
      </c>
      <c r="I331" s="114">
        <v>0</v>
      </c>
      <c r="J331" s="114">
        <v>0.93267409999999995</v>
      </c>
      <c r="K331" s="114">
        <v>33.418999999999997</v>
      </c>
      <c r="L331" s="114">
        <v>0</v>
      </c>
      <c r="M331" s="114">
        <v>0</v>
      </c>
      <c r="N331" s="114">
        <v>0</v>
      </c>
      <c r="O331" s="114">
        <v>0</v>
      </c>
      <c r="P331" s="114">
        <v>0</v>
      </c>
      <c r="Q331" s="114">
        <v>0</v>
      </c>
      <c r="R331" s="114">
        <v>0</v>
      </c>
      <c r="S331" s="114">
        <v>0</v>
      </c>
      <c r="T331" s="114">
        <v>0</v>
      </c>
      <c r="U331" s="114">
        <v>0</v>
      </c>
      <c r="V331" s="114">
        <v>0</v>
      </c>
      <c r="W331" s="114">
        <v>0</v>
      </c>
    </row>
    <row r="332" spans="1:23" hidden="1">
      <c r="A332" s="114" t="str">
        <v>2412.TW</v>
      </c>
      <c r="B332" s="114">
        <v>4.7300000000000004</v>
      </c>
      <c r="C332" s="114">
        <v>0.06</v>
      </c>
      <c r="D332" s="114">
        <v>24.803149999999999</v>
      </c>
      <c r="E332" s="114">
        <v>9.3530000000000002E-2</v>
      </c>
      <c r="F332" s="114">
        <v>5.5480000000000002E-2</v>
      </c>
      <c r="G332" s="114">
        <v>0.36324000000000001</v>
      </c>
      <c r="H332" s="114">
        <v>0.21698000000000001</v>
      </c>
      <c r="I332" s="114">
        <v>26.638477000000002</v>
      </c>
      <c r="J332" s="114">
        <v>2.4902663</v>
      </c>
      <c r="K332" s="114">
        <v>28.867999999999999</v>
      </c>
      <c r="L332" s="114">
        <v>0</v>
      </c>
      <c r="M332" s="114">
        <v>0</v>
      </c>
      <c r="N332" s="114">
        <v>0</v>
      </c>
      <c r="O332" s="114">
        <v>0</v>
      </c>
      <c r="P332" s="114">
        <v>0</v>
      </c>
      <c r="Q332" s="114">
        <v>0</v>
      </c>
      <c r="R332" s="114">
        <v>0</v>
      </c>
      <c r="S332" s="114">
        <v>0</v>
      </c>
      <c r="T332" s="114">
        <v>0</v>
      </c>
      <c r="U332" s="114">
        <v>0</v>
      </c>
      <c r="V332" s="114">
        <v>0</v>
      </c>
      <c r="W332" s="114">
        <v>0</v>
      </c>
    </row>
    <row r="333" spans="1:23" hidden="1">
      <c r="A333" s="114" t="str">
        <v>2413.TW</v>
      </c>
      <c r="B333" s="114">
        <v>0.6</v>
      </c>
      <c r="C333" s="114">
        <v>1.228</v>
      </c>
      <c r="D333" s="114">
        <v>0</v>
      </c>
      <c r="E333" s="114">
        <v>5.2299999999999999E-2</v>
      </c>
      <c r="F333" s="114">
        <v>1.0290001E-2</v>
      </c>
      <c r="G333" s="114">
        <v>0.14876</v>
      </c>
      <c r="H333" s="114">
        <v>-2.3179999999999999E-2</v>
      </c>
      <c r="I333" s="114">
        <v>42.416668000000001</v>
      </c>
      <c r="J333" s="114">
        <v>1.5994219000000001</v>
      </c>
      <c r="K333" s="114">
        <v>36.301000000000002</v>
      </c>
      <c r="L333" s="114">
        <v>0</v>
      </c>
      <c r="M333" s="114">
        <v>0</v>
      </c>
      <c r="N333" s="114">
        <v>0</v>
      </c>
      <c r="O333" s="114">
        <v>0</v>
      </c>
      <c r="P333" s="114">
        <v>0</v>
      </c>
      <c r="Q333" s="114">
        <v>0</v>
      </c>
      <c r="R333" s="114">
        <v>0</v>
      </c>
      <c r="S333" s="114">
        <v>0</v>
      </c>
      <c r="T333" s="114">
        <v>0</v>
      </c>
      <c r="U333" s="114">
        <v>0</v>
      </c>
      <c r="V333" s="114">
        <v>0</v>
      </c>
      <c r="W333" s="114">
        <v>0</v>
      </c>
    </row>
    <row r="334" spans="1:23" hidden="1">
      <c r="A334" s="114" t="str">
        <v>2414.TW</v>
      </c>
      <c r="B334" s="114">
        <v>2.3199999999999998</v>
      </c>
      <c r="C334" s="114">
        <v>0.438</v>
      </c>
      <c r="D334" s="114">
        <v>0</v>
      </c>
      <c r="E334" s="114">
        <v>9.8820000000000005E-2</v>
      </c>
      <c r="F334" s="114">
        <v>3.492E-2</v>
      </c>
      <c r="G334" s="114">
        <v>8.3129994999999998E-2</v>
      </c>
      <c r="H334" s="114">
        <v>2.332E-2</v>
      </c>
      <c r="I334" s="114">
        <v>16.120691000000001</v>
      </c>
      <c r="J334" s="114">
        <v>1.9877757</v>
      </c>
      <c r="K334" s="114">
        <v>142.95099999999999</v>
      </c>
      <c r="L334" s="114">
        <v>0</v>
      </c>
      <c r="M334" s="114">
        <v>0</v>
      </c>
      <c r="N334" s="114">
        <v>0</v>
      </c>
      <c r="O334" s="114">
        <v>0</v>
      </c>
      <c r="P334" s="114">
        <v>0</v>
      </c>
      <c r="Q334" s="114">
        <v>0</v>
      </c>
      <c r="R334" s="114">
        <v>0</v>
      </c>
      <c r="S334" s="114">
        <v>0</v>
      </c>
      <c r="T334" s="114">
        <v>0</v>
      </c>
      <c r="U334" s="114">
        <v>0</v>
      </c>
      <c r="V334" s="114">
        <v>0</v>
      </c>
      <c r="W334" s="114">
        <v>0</v>
      </c>
    </row>
    <row r="335" spans="1:23" hidden="1">
      <c r="A335" s="114" t="str">
        <v>2415.TW</v>
      </c>
      <c r="B335" s="114">
        <v>0.21</v>
      </c>
      <c r="C335" s="114">
        <v>0</v>
      </c>
      <c r="D335" s="114">
        <v>0</v>
      </c>
      <c r="E335" s="114">
        <v>1.5360001E-2</v>
      </c>
      <c r="F335" s="114">
        <v>2.8309999999999998E-2</v>
      </c>
      <c r="G335" s="114">
        <v>0.31111</v>
      </c>
      <c r="H335" s="114">
        <v>0.11685</v>
      </c>
      <c r="I335" s="114">
        <v>131.42857000000001</v>
      </c>
      <c r="J335" s="114">
        <v>1.5179849000000001</v>
      </c>
      <c r="K335" s="114">
        <v>26.504999999999999</v>
      </c>
      <c r="L335" s="114">
        <v>0</v>
      </c>
      <c r="M335" s="114">
        <v>0</v>
      </c>
      <c r="N335" s="114">
        <v>0</v>
      </c>
      <c r="O335" s="114">
        <v>0</v>
      </c>
      <c r="P335" s="114">
        <v>0</v>
      </c>
      <c r="Q335" s="114">
        <v>0</v>
      </c>
      <c r="R335" s="114">
        <v>0</v>
      </c>
      <c r="S335" s="114">
        <v>0</v>
      </c>
      <c r="T335" s="114">
        <v>0</v>
      </c>
      <c r="U335" s="114">
        <v>0</v>
      </c>
      <c r="V335" s="114">
        <v>0</v>
      </c>
      <c r="W335" s="114">
        <v>0</v>
      </c>
    </row>
    <row r="336" spans="1:23">
      <c r="A336" s="114" t="str">
        <v>2417.TW</v>
      </c>
      <c r="B336" s="114">
        <v>0.36</v>
      </c>
      <c r="C336" s="114">
        <v>1.341</v>
      </c>
      <c r="D336" s="114">
        <v>0</v>
      </c>
      <c r="E336" s="114">
        <v>2.9979998000000001E-2</v>
      </c>
      <c r="F336" s="114">
        <v>-9.1299999999999992E-3</v>
      </c>
      <c r="G336" s="114">
        <v>0.55201</v>
      </c>
      <c r="H336" s="114">
        <v>4.2680003000000001E-2</v>
      </c>
      <c r="I336" s="114">
        <v>126.11111</v>
      </c>
      <c r="J336" s="114">
        <v>2.0883164000000001</v>
      </c>
      <c r="K336" s="114">
        <v>24.131</v>
      </c>
      <c r="L336" s="114">
        <v>0</v>
      </c>
      <c r="M336" s="114">
        <v>0</v>
      </c>
      <c r="N336" s="114">
        <v>0</v>
      </c>
      <c r="O336" s="114">
        <v>0</v>
      </c>
      <c r="P336" s="114">
        <v>0</v>
      </c>
      <c r="Q336" s="114">
        <v>0</v>
      </c>
      <c r="R336" s="114">
        <v>0</v>
      </c>
      <c r="S336" s="114">
        <v>0</v>
      </c>
      <c r="T336" s="114">
        <v>0</v>
      </c>
      <c r="U336" s="114">
        <v>0</v>
      </c>
      <c r="V336" s="114">
        <v>0</v>
      </c>
      <c r="W336" s="114">
        <v>0</v>
      </c>
    </row>
    <row r="337" spans="1:23">
      <c r="A337" s="114" t="str">
        <v>2419.TW</v>
      </c>
      <c r="B337" s="114">
        <v>-0.16</v>
      </c>
      <c r="C337" s="114">
        <v>1.127</v>
      </c>
      <c r="D337" s="114">
        <v>36.966293</v>
      </c>
      <c r="E337" s="114">
        <v>2.2509999999999999E-2</v>
      </c>
      <c r="F337" s="114">
        <v>9.3600000000000003E-3</v>
      </c>
      <c r="G337" s="114">
        <v>0.2147</v>
      </c>
      <c r="H337" s="114">
        <v>9.4900000000000002E-3</v>
      </c>
      <c r="I337" s="114">
        <v>0</v>
      </c>
      <c r="J337" s="114">
        <v>2.1472394000000001</v>
      </c>
      <c r="K337" s="114">
        <v>27.085000000000001</v>
      </c>
      <c r="L337" s="114">
        <v>0</v>
      </c>
      <c r="M337" s="114">
        <v>0</v>
      </c>
      <c r="N337" s="114">
        <v>0</v>
      </c>
      <c r="O337" s="114">
        <v>0</v>
      </c>
      <c r="P337" s="114">
        <v>0</v>
      </c>
      <c r="Q337" s="114">
        <v>0</v>
      </c>
      <c r="R337" s="114">
        <v>0</v>
      </c>
      <c r="S337" s="114">
        <v>0</v>
      </c>
      <c r="T337" s="114">
        <v>0</v>
      </c>
      <c r="U337" s="114">
        <v>0</v>
      </c>
      <c r="V337" s="114">
        <v>0</v>
      </c>
      <c r="W337" s="114">
        <v>0</v>
      </c>
    </row>
    <row r="338" spans="1:23" hidden="1">
      <c r="A338" s="114" t="str">
        <v>2420.TW</v>
      </c>
      <c r="B338" s="114">
        <v>3.91</v>
      </c>
      <c r="C338" s="114">
        <v>0</v>
      </c>
      <c r="D338" s="114">
        <v>15.995146999999999</v>
      </c>
      <c r="E338" s="114">
        <v>0.15404001</v>
      </c>
      <c r="F338" s="114">
        <v>6.2119998000000003E-2</v>
      </c>
      <c r="G338" s="114">
        <v>0.44306000000000001</v>
      </c>
      <c r="H338" s="114">
        <v>0.28192</v>
      </c>
      <c r="I338" s="114">
        <v>16.854220000000002</v>
      </c>
      <c r="J338" s="114">
        <v>2.6021717</v>
      </c>
      <c r="K338" s="114">
        <v>13.952999999999999</v>
      </c>
      <c r="L338" s="114">
        <v>0</v>
      </c>
      <c r="M338" s="114">
        <v>0</v>
      </c>
      <c r="N338" s="114">
        <v>0</v>
      </c>
      <c r="O338" s="114">
        <v>0</v>
      </c>
      <c r="P338" s="114">
        <v>0</v>
      </c>
      <c r="Q338" s="114">
        <v>0</v>
      </c>
      <c r="R338" s="114">
        <v>0</v>
      </c>
      <c r="S338" s="114">
        <v>0</v>
      </c>
      <c r="T338" s="114">
        <v>0</v>
      </c>
      <c r="U338" s="114">
        <v>0</v>
      </c>
      <c r="V338" s="114">
        <v>0</v>
      </c>
      <c r="W338" s="114">
        <v>0</v>
      </c>
    </row>
    <row r="339" spans="1:23" hidden="1">
      <c r="A339" s="114" t="str">
        <v>2421.TW</v>
      </c>
      <c r="B339" s="114">
        <v>5.16</v>
      </c>
      <c r="C339" s="114">
        <v>0.96799999999999997</v>
      </c>
      <c r="D339" s="114">
        <v>14.508095000000001</v>
      </c>
      <c r="E339" s="114">
        <v>0.20993999999999999</v>
      </c>
      <c r="F339" s="114">
        <v>7.374E-2</v>
      </c>
      <c r="G339" s="114">
        <v>0.27808001999999998</v>
      </c>
      <c r="H339" s="114">
        <v>8.9840000000000003E-2</v>
      </c>
      <c r="I339" s="114">
        <v>22.57752</v>
      </c>
      <c r="J339" s="114">
        <v>4.1525574000000001</v>
      </c>
      <c r="K339" s="114">
        <v>48.862000000000002</v>
      </c>
      <c r="L339" s="114">
        <v>0</v>
      </c>
      <c r="M339" s="114">
        <v>0</v>
      </c>
      <c r="N339" s="114">
        <v>0</v>
      </c>
      <c r="O339" s="114">
        <v>0</v>
      </c>
      <c r="P339" s="114">
        <v>0</v>
      </c>
      <c r="Q339" s="114">
        <v>0</v>
      </c>
      <c r="R339" s="114">
        <v>0</v>
      </c>
      <c r="S339" s="114">
        <v>0</v>
      </c>
      <c r="T339" s="114">
        <v>0</v>
      </c>
      <c r="U339" s="114">
        <v>0</v>
      </c>
      <c r="V339" s="114">
        <v>0</v>
      </c>
      <c r="W339" s="114">
        <v>0</v>
      </c>
    </row>
    <row r="340" spans="1:23" hidden="1">
      <c r="A340" s="114" t="str">
        <v>2423.TW</v>
      </c>
      <c r="B340" s="114">
        <v>2.97</v>
      </c>
      <c r="C340" s="114">
        <v>0.29399999999999998</v>
      </c>
      <c r="D340" s="114">
        <v>15.631769</v>
      </c>
      <c r="E340" s="114">
        <v>0.15038000000000001</v>
      </c>
      <c r="F340" s="114">
        <v>7.3130003999999998E-2</v>
      </c>
      <c r="G340" s="114">
        <v>0.50402000000000002</v>
      </c>
      <c r="H340" s="114">
        <v>0.14679</v>
      </c>
      <c r="I340" s="114">
        <v>14.579124</v>
      </c>
      <c r="J340" s="114">
        <v>2.4818020000000001</v>
      </c>
      <c r="K340" s="114">
        <v>20.215</v>
      </c>
      <c r="L340" s="114">
        <v>0</v>
      </c>
      <c r="M340" s="114">
        <v>0</v>
      </c>
      <c r="N340" s="114">
        <v>0</v>
      </c>
      <c r="O340" s="114">
        <v>0</v>
      </c>
      <c r="P340" s="114">
        <v>0</v>
      </c>
      <c r="Q340" s="114">
        <v>0</v>
      </c>
      <c r="R340" s="114">
        <v>0</v>
      </c>
      <c r="S340" s="114">
        <v>0</v>
      </c>
      <c r="T340" s="114">
        <v>0</v>
      </c>
      <c r="U340" s="114">
        <v>0</v>
      </c>
      <c r="V340" s="114">
        <v>0</v>
      </c>
      <c r="W340" s="114">
        <v>0</v>
      </c>
    </row>
    <row r="341" spans="1:23">
      <c r="A341" s="114" t="str">
        <v>2424.TW</v>
      </c>
      <c r="B341" s="114">
        <v>-4.41</v>
      </c>
      <c r="C341" s="114">
        <v>0</v>
      </c>
      <c r="D341" s="114">
        <v>0</v>
      </c>
      <c r="E341" s="114">
        <v>-0.82245999999999997</v>
      </c>
      <c r="F341" s="114">
        <v>-0.22775999</v>
      </c>
      <c r="G341" s="114">
        <v>-0.68024004000000005</v>
      </c>
      <c r="H341" s="114">
        <v>-3.3286699999999998</v>
      </c>
      <c r="I341" s="114">
        <v>0</v>
      </c>
      <c r="J341" s="114">
        <v>5.4654373999999999</v>
      </c>
      <c r="K341" s="114">
        <v>2.024</v>
      </c>
      <c r="L341" s="114">
        <v>0</v>
      </c>
      <c r="M341" s="114">
        <v>0</v>
      </c>
      <c r="N341" s="114">
        <v>0</v>
      </c>
      <c r="O341" s="114">
        <v>0</v>
      </c>
      <c r="P341" s="114">
        <v>0</v>
      </c>
      <c r="Q341" s="114">
        <v>0</v>
      </c>
      <c r="R341" s="114">
        <v>0</v>
      </c>
      <c r="S341" s="114">
        <v>0</v>
      </c>
      <c r="T341" s="114">
        <v>0</v>
      </c>
      <c r="U341" s="114">
        <v>0</v>
      </c>
      <c r="V341" s="114">
        <v>0</v>
      </c>
      <c r="W341" s="114">
        <v>0</v>
      </c>
    </row>
    <row r="342" spans="1:23" hidden="1">
      <c r="A342" s="114" t="str">
        <v>2425.TW</v>
      </c>
      <c r="B342" s="114">
        <v>1.67</v>
      </c>
      <c r="C342" s="114">
        <v>0.52200000000000002</v>
      </c>
      <c r="D342" s="114">
        <v>0</v>
      </c>
      <c r="E342" s="114">
        <v>9.6610000000000001E-2</v>
      </c>
      <c r="F342" s="114">
        <v>4.0980000000000003E-2</v>
      </c>
      <c r="G342" s="114">
        <v>0.10002</v>
      </c>
      <c r="H342" s="114">
        <v>2.3990000000000001E-2</v>
      </c>
      <c r="I342" s="114">
        <v>22.694613</v>
      </c>
      <c r="J342" s="114">
        <v>1.6788483000000001</v>
      </c>
      <c r="K342" s="114">
        <v>70.709999999999994</v>
      </c>
      <c r="L342" s="114">
        <v>0</v>
      </c>
      <c r="M342" s="114">
        <v>0</v>
      </c>
      <c r="N342" s="114">
        <v>0</v>
      </c>
      <c r="O342" s="114">
        <v>0</v>
      </c>
      <c r="P342" s="114">
        <v>0</v>
      </c>
      <c r="Q342" s="114">
        <v>0</v>
      </c>
      <c r="R342" s="114">
        <v>0</v>
      </c>
      <c r="S342" s="114">
        <v>0</v>
      </c>
      <c r="T342" s="114">
        <v>0</v>
      </c>
      <c r="U342" s="114">
        <v>0</v>
      </c>
      <c r="V342" s="114">
        <v>0</v>
      </c>
      <c r="W342" s="114">
        <v>0</v>
      </c>
    </row>
    <row r="343" spans="1:23" hidden="1">
      <c r="A343" s="114" t="str">
        <v>2426.TW</v>
      </c>
      <c r="B343" s="114">
        <v>-0.57999999999999996</v>
      </c>
      <c r="C343" s="114">
        <v>1.121</v>
      </c>
      <c r="D343" s="114">
        <v>15.327869</v>
      </c>
      <c r="E343" s="114">
        <v>-3.4459999999999998E-2</v>
      </c>
      <c r="F343" s="114">
        <v>-1.6670000000000001E-2</v>
      </c>
      <c r="G343" s="114">
        <v>0.10241</v>
      </c>
      <c r="H343" s="114">
        <v>-2.4230001000000001E-2</v>
      </c>
      <c r="I343" s="114">
        <v>0</v>
      </c>
      <c r="J343" s="114">
        <v>1.4645991</v>
      </c>
      <c r="K343" s="114">
        <v>7.5430000000000001</v>
      </c>
      <c r="L343" s="114">
        <v>0</v>
      </c>
      <c r="M343" s="114">
        <v>0</v>
      </c>
      <c r="N343" s="114">
        <v>0</v>
      </c>
      <c r="O343" s="114">
        <v>0</v>
      </c>
      <c r="P343" s="114">
        <v>0</v>
      </c>
      <c r="Q343" s="114">
        <v>0</v>
      </c>
      <c r="R343" s="114">
        <v>0</v>
      </c>
      <c r="S343" s="114">
        <v>0</v>
      </c>
      <c r="T343" s="114">
        <v>0</v>
      </c>
      <c r="U343" s="114">
        <v>0</v>
      </c>
      <c r="V343" s="114">
        <v>0</v>
      </c>
      <c r="W343" s="114">
        <v>0</v>
      </c>
    </row>
    <row r="344" spans="1:23" hidden="1">
      <c r="A344" s="114" t="str">
        <v>2427.TW</v>
      </c>
      <c r="B344" s="114">
        <v>1.41</v>
      </c>
      <c r="C344" s="114">
        <v>0.28499999999999998</v>
      </c>
      <c r="D344" s="114">
        <v>0</v>
      </c>
      <c r="E344" s="114">
        <v>9.1660000000000005E-2</v>
      </c>
      <c r="F344" s="114">
        <v>3.1199999999999999E-2</v>
      </c>
      <c r="G344" s="114">
        <v>0.35249999999999998</v>
      </c>
      <c r="H344" s="114">
        <v>0.11013000000000001</v>
      </c>
      <c r="I344" s="114">
        <v>19.539007000000002</v>
      </c>
      <c r="J344" s="114">
        <v>1.7745571</v>
      </c>
      <c r="K344" s="114">
        <v>21.492999999999999</v>
      </c>
      <c r="L344" s="114">
        <v>0</v>
      </c>
      <c r="M344" s="114">
        <v>0</v>
      </c>
      <c r="N344" s="114">
        <v>0</v>
      </c>
      <c r="O344" s="114">
        <v>0</v>
      </c>
      <c r="P344" s="114">
        <v>0</v>
      </c>
      <c r="Q344" s="114">
        <v>0</v>
      </c>
      <c r="R344" s="114">
        <v>0</v>
      </c>
      <c r="S344" s="114">
        <v>0</v>
      </c>
      <c r="T344" s="114">
        <v>0</v>
      </c>
      <c r="U344" s="114">
        <v>0</v>
      </c>
      <c r="V344" s="114">
        <v>0</v>
      </c>
      <c r="W344" s="114">
        <v>0</v>
      </c>
    </row>
    <row r="345" spans="1:23" hidden="1">
      <c r="A345" s="114" t="str">
        <v>2428.TW</v>
      </c>
      <c r="B345" s="114">
        <v>10.43</v>
      </c>
      <c r="C345" s="114">
        <v>0</v>
      </c>
      <c r="D345" s="114">
        <v>13.348946</v>
      </c>
      <c r="E345" s="114">
        <v>0.13814999</v>
      </c>
      <c r="F345" s="114">
        <v>7.0400000000000004E-2</v>
      </c>
      <c r="G345" s="114">
        <v>0.39440999999999998</v>
      </c>
      <c r="H345" s="114">
        <v>0.23669000000000001</v>
      </c>
      <c r="I345" s="114">
        <v>16.395014</v>
      </c>
      <c r="J345" s="114">
        <v>2.1813172999999999</v>
      </c>
      <c r="K345" s="114">
        <v>54.351999999999997</v>
      </c>
      <c r="L345" s="114">
        <v>0</v>
      </c>
      <c r="M345" s="114">
        <v>0</v>
      </c>
      <c r="N345" s="114">
        <v>0</v>
      </c>
      <c r="O345" s="114">
        <v>0</v>
      </c>
      <c r="P345" s="114">
        <v>0</v>
      </c>
      <c r="Q345" s="114">
        <v>0</v>
      </c>
      <c r="R345" s="114">
        <v>0</v>
      </c>
      <c r="S345" s="114">
        <v>0</v>
      </c>
      <c r="T345" s="114">
        <v>0</v>
      </c>
      <c r="U345" s="114">
        <v>0</v>
      </c>
      <c r="V345" s="114">
        <v>0</v>
      </c>
      <c r="W345" s="114">
        <v>0</v>
      </c>
    </row>
    <row r="346" spans="1:23" hidden="1">
      <c r="A346" s="114" t="str">
        <v>2429.TW</v>
      </c>
      <c r="B346" s="114">
        <v>-0.49</v>
      </c>
      <c r="C346" s="114">
        <v>0.65100000000000002</v>
      </c>
      <c r="D346" s="114">
        <v>0</v>
      </c>
      <c r="E346" s="114">
        <v>-0.18211000999999999</v>
      </c>
      <c r="F346" s="114">
        <v>-7.9369999999999996E-2</v>
      </c>
      <c r="G346" s="114">
        <v>4.6809999999999997E-2</v>
      </c>
      <c r="H346" s="114">
        <v>-0.32759997000000002</v>
      </c>
      <c r="I346" s="114">
        <v>0</v>
      </c>
      <c r="J346" s="114">
        <v>3.8965904999999998</v>
      </c>
      <c r="K346" s="114">
        <v>11.715999999999999</v>
      </c>
      <c r="L346" s="114">
        <v>0</v>
      </c>
      <c r="M346" s="114">
        <v>0</v>
      </c>
      <c r="N346" s="114">
        <v>0</v>
      </c>
      <c r="O346" s="114">
        <v>0</v>
      </c>
      <c r="P346" s="114">
        <v>0</v>
      </c>
      <c r="Q346" s="114">
        <v>0</v>
      </c>
      <c r="R346" s="114">
        <v>0</v>
      </c>
      <c r="S346" s="114">
        <v>0</v>
      </c>
      <c r="T346" s="114">
        <v>0</v>
      </c>
      <c r="U346" s="114">
        <v>0</v>
      </c>
      <c r="V346" s="114">
        <v>0</v>
      </c>
      <c r="W346" s="114">
        <v>0</v>
      </c>
    </row>
    <row r="347" spans="1:23" hidden="1">
      <c r="A347" s="114" t="str">
        <v>2430.TW</v>
      </c>
      <c r="B347" s="114">
        <v>1.92</v>
      </c>
      <c r="C347" s="114">
        <v>0.378</v>
      </c>
      <c r="D347" s="114">
        <v>0</v>
      </c>
      <c r="E347" s="114">
        <v>6.0060002000000001E-2</v>
      </c>
      <c r="F347" s="114">
        <v>1.5310001E-2</v>
      </c>
      <c r="G347" s="114">
        <v>0.14913999999999999</v>
      </c>
      <c r="H347" s="114">
        <v>2.1240002000000001E-2</v>
      </c>
      <c r="I347" s="114">
        <v>18.984375</v>
      </c>
      <c r="J347" s="114">
        <v>0.93483110000000003</v>
      </c>
      <c r="K347" s="114">
        <v>171.10300000000001</v>
      </c>
      <c r="L347" s="114">
        <v>0</v>
      </c>
      <c r="M347" s="114">
        <v>0</v>
      </c>
      <c r="N347" s="114">
        <v>0</v>
      </c>
      <c r="O347" s="114">
        <v>0</v>
      </c>
      <c r="P347" s="114">
        <v>0</v>
      </c>
      <c r="Q347" s="114">
        <v>0</v>
      </c>
      <c r="R347" s="114">
        <v>0</v>
      </c>
      <c r="S347" s="114">
        <v>0</v>
      </c>
      <c r="T347" s="114">
        <v>0</v>
      </c>
      <c r="U347" s="114">
        <v>0</v>
      </c>
      <c r="V347" s="114">
        <v>0</v>
      </c>
      <c r="W347" s="114">
        <v>0</v>
      </c>
    </row>
    <row r="348" spans="1:23" hidden="1">
      <c r="A348" s="114" t="str">
        <v>2431.TW</v>
      </c>
      <c r="B348" s="114">
        <v>-0.87</v>
      </c>
      <c r="C348" s="114">
        <v>0</v>
      </c>
      <c r="D348" s="114">
        <v>0</v>
      </c>
      <c r="E348" s="114">
        <v>-6.898E-2</v>
      </c>
      <c r="F348" s="114">
        <v>-5.262E-2</v>
      </c>
      <c r="G348" s="114">
        <v>-4.9970000000000001E-2</v>
      </c>
      <c r="H348" s="114">
        <v>-0.29342000000000001</v>
      </c>
      <c r="I348" s="114">
        <v>0</v>
      </c>
      <c r="J348" s="114">
        <v>1.0615711000000001</v>
      </c>
      <c r="K348" s="114">
        <v>4.8330000000000002</v>
      </c>
      <c r="L348" s="114">
        <v>0</v>
      </c>
      <c r="M348" s="114">
        <v>0</v>
      </c>
      <c r="N348" s="114">
        <v>0</v>
      </c>
      <c r="O348" s="114">
        <v>0</v>
      </c>
      <c r="P348" s="114">
        <v>0</v>
      </c>
      <c r="Q348" s="114">
        <v>0</v>
      </c>
      <c r="R348" s="114">
        <v>0</v>
      </c>
      <c r="S348" s="114">
        <v>0</v>
      </c>
      <c r="T348" s="114">
        <v>0</v>
      </c>
      <c r="U348" s="114">
        <v>0</v>
      </c>
      <c r="V348" s="114">
        <v>0</v>
      </c>
      <c r="W348" s="114">
        <v>0</v>
      </c>
    </row>
    <row r="349" spans="1:23" hidden="1">
      <c r="A349" s="114" t="str">
        <v>2433.TW</v>
      </c>
      <c r="B349" s="114">
        <v>3.33</v>
      </c>
      <c r="C349" s="114">
        <v>0.27100000000000002</v>
      </c>
      <c r="D349" s="114">
        <v>0</v>
      </c>
      <c r="E349" s="114">
        <v>0.11132</v>
      </c>
      <c r="F349" s="114">
        <v>3.5669997000000002E-2</v>
      </c>
      <c r="G349" s="114">
        <v>0.34255999999999998</v>
      </c>
      <c r="H349" s="114">
        <v>0.15773000000000001</v>
      </c>
      <c r="I349" s="114">
        <v>16.096095999999999</v>
      </c>
      <c r="J349" s="114">
        <v>2.019593</v>
      </c>
      <c r="K349" s="114">
        <v>20.026</v>
      </c>
      <c r="L349" s="114">
        <v>0</v>
      </c>
      <c r="M349" s="114">
        <v>0</v>
      </c>
      <c r="N349" s="114">
        <v>0</v>
      </c>
      <c r="O349" s="114">
        <v>0</v>
      </c>
      <c r="P349" s="114">
        <v>0</v>
      </c>
      <c r="Q349" s="114">
        <v>0</v>
      </c>
      <c r="R349" s="114">
        <v>0</v>
      </c>
      <c r="S349" s="114">
        <v>0</v>
      </c>
      <c r="T349" s="114">
        <v>0</v>
      </c>
      <c r="U349" s="114">
        <v>0</v>
      </c>
      <c r="V349" s="114">
        <v>0</v>
      </c>
      <c r="W349" s="114">
        <v>0</v>
      </c>
    </row>
    <row r="350" spans="1:23">
      <c r="A350" s="114" t="str">
        <v>2434.TW</v>
      </c>
      <c r="B350" s="114">
        <v>-1.66</v>
      </c>
      <c r="C350" s="114">
        <v>0</v>
      </c>
      <c r="D350" s="114">
        <v>0</v>
      </c>
      <c r="E350" s="114">
        <v>5.2679999999999998E-2</v>
      </c>
      <c r="F350" s="114">
        <v>-4.6519999999999999E-2</v>
      </c>
      <c r="G350" s="114">
        <v>3.9019999999999999E-2</v>
      </c>
      <c r="H350" s="114">
        <v>-1.3696699000000001</v>
      </c>
      <c r="I350" s="114">
        <v>0</v>
      </c>
      <c r="J350" s="114">
        <v>2.379067</v>
      </c>
      <c r="K350" s="114">
        <v>1.6819999999999999</v>
      </c>
      <c r="L350" s="114">
        <v>0</v>
      </c>
      <c r="M350" s="114">
        <v>0</v>
      </c>
      <c r="N350" s="114">
        <v>0</v>
      </c>
      <c r="O350" s="114">
        <v>0</v>
      </c>
      <c r="P350" s="114">
        <v>0</v>
      </c>
      <c r="Q350" s="114">
        <v>0</v>
      </c>
      <c r="R350" s="114">
        <v>0</v>
      </c>
      <c r="S350" s="114">
        <v>0</v>
      </c>
      <c r="T350" s="114">
        <v>0</v>
      </c>
      <c r="U350" s="114">
        <v>0</v>
      </c>
      <c r="V350" s="114">
        <v>0</v>
      </c>
      <c r="W350" s="114">
        <v>0</v>
      </c>
    </row>
    <row r="351" spans="1:23" hidden="1">
      <c r="A351" s="114" t="str">
        <v>2436.TW</v>
      </c>
      <c r="B351" s="114">
        <v>1.43</v>
      </c>
      <c r="C351" s="114">
        <v>0</v>
      </c>
      <c r="D351" s="114">
        <v>58.727269999999997</v>
      </c>
      <c r="E351" s="114">
        <v>6.9339999999999999E-2</v>
      </c>
      <c r="F351" s="114">
        <v>9.3800010000000007E-3</v>
      </c>
      <c r="G351" s="114">
        <v>0.28135001999999998</v>
      </c>
      <c r="H351" s="114">
        <v>-1.8000001E-3</v>
      </c>
      <c r="I351" s="114">
        <v>45.174827999999998</v>
      </c>
      <c r="J351" s="114">
        <v>3.1939087000000002</v>
      </c>
      <c r="K351" s="114">
        <v>16.946000000000002</v>
      </c>
      <c r="L351" s="114">
        <v>0</v>
      </c>
      <c r="M351" s="114">
        <v>0</v>
      </c>
      <c r="N351" s="114">
        <v>0</v>
      </c>
      <c r="O351" s="114">
        <v>0</v>
      </c>
      <c r="P351" s="114">
        <v>0</v>
      </c>
      <c r="Q351" s="114">
        <v>0</v>
      </c>
      <c r="R351" s="114">
        <v>0</v>
      </c>
      <c r="S351" s="114">
        <v>0</v>
      </c>
      <c r="T351" s="114">
        <v>0</v>
      </c>
      <c r="U351" s="114">
        <v>0</v>
      </c>
      <c r="V351" s="114">
        <v>0</v>
      </c>
      <c r="W351" s="114">
        <v>0</v>
      </c>
    </row>
    <row r="352" spans="1:23">
      <c r="A352" s="114" t="str">
        <v>2438.TW</v>
      </c>
      <c r="B352" s="114">
        <v>-1.45</v>
      </c>
      <c r="C352" s="114">
        <v>0.77400000000000002</v>
      </c>
      <c r="D352" s="114">
        <v>0</v>
      </c>
      <c r="E352" s="114">
        <v>-9.5460000000000003E-2</v>
      </c>
      <c r="F352" s="114">
        <v>-3.9019999999999999E-2</v>
      </c>
      <c r="G352" s="114">
        <v>-0.12973999999999999</v>
      </c>
      <c r="H352" s="114">
        <v>-1.3312999999999999</v>
      </c>
      <c r="I352" s="114">
        <v>0</v>
      </c>
      <c r="J352" s="114">
        <v>2.721009</v>
      </c>
      <c r="K352" s="114">
        <v>2.0430000000000001</v>
      </c>
      <c r="L352" s="114">
        <v>0</v>
      </c>
      <c r="M352" s="114">
        <v>0</v>
      </c>
      <c r="N352" s="114">
        <v>0</v>
      </c>
      <c r="O352" s="114">
        <v>0</v>
      </c>
      <c r="P352" s="114">
        <v>0</v>
      </c>
      <c r="Q352" s="114">
        <v>0</v>
      </c>
      <c r="R352" s="114">
        <v>0</v>
      </c>
      <c r="S352" s="114">
        <v>0</v>
      </c>
      <c r="T352" s="114">
        <v>0</v>
      </c>
      <c r="U352" s="114">
        <v>0</v>
      </c>
      <c r="V352" s="114">
        <v>0</v>
      </c>
      <c r="W352" s="114">
        <v>0</v>
      </c>
    </row>
    <row r="353" spans="1:23">
      <c r="A353" s="114" t="str">
        <v>2439.TW</v>
      </c>
      <c r="B353" s="114">
        <v>6.73</v>
      </c>
      <c r="C353" s="114">
        <v>0.68500000000000005</v>
      </c>
      <c r="D353" s="114">
        <v>13.76652</v>
      </c>
      <c r="E353" s="114">
        <v>0.13941999999999999</v>
      </c>
      <c r="F353" s="114">
        <v>2.4649999999999998E-2</v>
      </c>
      <c r="G353" s="114">
        <v>0.13016</v>
      </c>
      <c r="H353" s="114">
        <v>2.1579999999999998E-2</v>
      </c>
      <c r="I353" s="114">
        <v>18.573550999999998</v>
      </c>
      <c r="J353" s="114">
        <v>2.2343771000000001</v>
      </c>
      <c r="K353" s="114">
        <v>176.65100000000001</v>
      </c>
      <c r="L353" s="114">
        <v>0</v>
      </c>
      <c r="M353" s="114">
        <v>0</v>
      </c>
      <c r="N353" s="114">
        <v>0</v>
      </c>
      <c r="O353" s="114">
        <v>0</v>
      </c>
      <c r="P353" s="114">
        <v>0</v>
      </c>
      <c r="Q353" s="114">
        <v>0</v>
      </c>
      <c r="R353" s="114">
        <v>0</v>
      </c>
      <c r="S353" s="114">
        <v>0</v>
      </c>
      <c r="T353" s="114">
        <v>0</v>
      </c>
      <c r="U353" s="114">
        <v>0</v>
      </c>
      <c r="V353" s="114">
        <v>0</v>
      </c>
      <c r="W353" s="114">
        <v>0</v>
      </c>
    </row>
    <row r="354" spans="1:23" hidden="1">
      <c r="A354" s="114" t="str">
        <v>2440.TW</v>
      </c>
      <c r="B354" s="114">
        <v>-0.87</v>
      </c>
      <c r="C354" s="114">
        <v>0.74</v>
      </c>
      <c r="D354" s="114">
        <v>0</v>
      </c>
      <c r="E354" s="114">
        <v>-0.10462</v>
      </c>
      <c r="F354" s="114">
        <v>-2.2969997999999998E-2</v>
      </c>
      <c r="G354" s="114">
        <v>2.3400000000000001E-2</v>
      </c>
      <c r="H354" s="114">
        <v>-1.856E-2</v>
      </c>
      <c r="I354" s="114">
        <v>0</v>
      </c>
      <c r="J354" s="114">
        <v>1.9352290000000001</v>
      </c>
      <c r="K354" s="114">
        <v>21.257999999999999</v>
      </c>
      <c r="L354" s="114">
        <v>0</v>
      </c>
      <c r="M354" s="114">
        <v>0</v>
      </c>
      <c r="N354" s="114">
        <v>0</v>
      </c>
      <c r="O354" s="114">
        <v>0</v>
      </c>
      <c r="P354" s="114">
        <v>0</v>
      </c>
      <c r="Q354" s="114">
        <v>0</v>
      </c>
      <c r="R354" s="114">
        <v>0</v>
      </c>
      <c r="S354" s="114">
        <v>0</v>
      </c>
      <c r="T354" s="114">
        <v>0</v>
      </c>
      <c r="U354" s="114">
        <v>0</v>
      </c>
      <c r="V354" s="114">
        <v>0</v>
      </c>
      <c r="W354" s="114">
        <v>0</v>
      </c>
    </row>
    <row r="355" spans="1:23">
      <c r="A355" s="114" t="str">
        <v>2441.TW</v>
      </c>
      <c r="B355" s="114">
        <v>3.76</v>
      </c>
      <c r="C355" s="114">
        <v>0.625</v>
      </c>
      <c r="D355" s="114">
        <v>10.899653000000001</v>
      </c>
      <c r="E355" s="114">
        <v>9.7890000000000005E-2</v>
      </c>
      <c r="F355" s="114">
        <v>5.9339999999999997E-2</v>
      </c>
      <c r="G355" s="114">
        <v>0.21275999000000001</v>
      </c>
      <c r="H355" s="114">
        <v>0.15459000000000001</v>
      </c>
      <c r="I355" s="114">
        <v>16.755320000000001</v>
      </c>
      <c r="J355" s="114">
        <v>1.5714250999999999</v>
      </c>
      <c r="K355" s="114">
        <v>24.669</v>
      </c>
      <c r="L355" s="114">
        <v>0</v>
      </c>
      <c r="M355" s="114">
        <v>0</v>
      </c>
      <c r="N355" s="114">
        <v>0</v>
      </c>
      <c r="O355" s="114">
        <v>0</v>
      </c>
      <c r="P355" s="114">
        <v>0</v>
      </c>
      <c r="Q355" s="114">
        <v>0</v>
      </c>
      <c r="R355" s="114">
        <v>0</v>
      </c>
      <c r="S355" s="114">
        <v>0</v>
      </c>
      <c r="T355" s="114">
        <v>0</v>
      </c>
      <c r="U355" s="114">
        <v>0</v>
      </c>
      <c r="V355" s="114">
        <v>0</v>
      </c>
      <c r="W355" s="114">
        <v>0</v>
      </c>
    </row>
    <row r="356" spans="1:23" hidden="1">
      <c r="A356" s="114" t="str">
        <v>2442.TW</v>
      </c>
      <c r="B356" s="114">
        <v>2.61</v>
      </c>
      <c r="C356" s="114">
        <v>0.66200000000000003</v>
      </c>
      <c r="D356" s="114">
        <v>0</v>
      </c>
      <c r="E356" s="114">
        <v>8.9160000000000003E-2</v>
      </c>
      <c r="F356" s="114">
        <v>1.367E-2</v>
      </c>
      <c r="G356" s="114">
        <v>0.26978999999999997</v>
      </c>
      <c r="H356" s="114">
        <v>0.19606000000000001</v>
      </c>
      <c r="I356" s="114">
        <v>12.796936000000001</v>
      </c>
      <c r="J356" s="114">
        <v>1.973179</v>
      </c>
      <c r="K356" s="114">
        <v>9.8040000000000003</v>
      </c>
      <c r="L356" s="114">
        <v>0</v>
      </c>
      <c r="M356" s="114">
        <v>0</v>
      </c>
      <c r="N356" s="114">
        <v>0</v>
      </c>
      <c r="O356" s="114">
        <v>0</v>
      </c>
      <c r="P356" s="114">
        <v>0</v>
      </c>
      <c r="Q356" s="114">
        <v>0</v>
      </c>
      <c r="R356" s="114">
        <v>0</v>
      </c>
      <c r="S356" s="114">
        <v>0</v>
      </c>
      <c r="T356" s="114">
        <v>0</v>
      </c>
      <c r="U356" s="114">
        <v>0</v>
      </c>
      <c r="V356" s="114">
        <v>0</v>
      </c>
      <c r="W356" s="114">
        <v>0</v>
      </c>
    </row>
    <row r="357" spans="1:23">
      <c r="A357" s="114" t="str">
        <v>2443.TW</v>
      </c>
      <c r="B357" s="114">
        <v>1.1499999999999999</v>
      </c>
      <c r="C357" s="114">
        <v>0.315</v>
      </c>
      <c r="D357" s="114">
        <v>0</v>
      </c>
      <c r="E357" s="114">
        <v>0.39279997</v>
      </c>
      <c r="F357" s="114">
        <v>-6.3890000000000002E-2</v>
      </c>
      <c r="G357" s="114">
        <v>-0.32079999999999997</v>
      </c>
      <c r="H357" s="114">
        <v>-4.43011</v>
      </c>
      <c r="I357" s="114">
        <v>3.1043479999999999</v>
      </c>
      <c r="J357" s="114">
        <v>1.0650358</v>
      </c>
      <c r="K357" s="114">
        <v>8.1000000000000003E-2</v>
      </c>
      <c r="L357" s="114">
        <v>0</v>
      </c>
      <c r="M357" s="114">
        <v>0</v>
      </c>
      <c r="N357" s="114">
        <v>0</v>
      </c>
      <c r="O357" s="114">
        <v>0</v>
      </c>
      <c r="P357" s="114">
        <v>0</v>
      </c>
      <c r="Q357" s="114">
        <v>0</v>
      </c>
      <c r="R357" s="114">
        <v>0</v>
      </c>
      <c r="S357" s="114">
        <v>0</v>
      </c>
      <c r="T357" s="114">
        <v>0</v>
      </c>
      <c r="U357" s="114">
        <v>0</v>
      </c>
      <c r="V357" s="114">
        <v>0</v>
      </c>
      <c r="W357" s="114">
        <v>0</v>
      </c>
    </row>
    <row r="358" spans="1:23" hidden="1">
      <c r="A358" s="114" t="str">
        <v>2444.TW</v>
      </c>
      <c r="B358" s="114">
        <v>-0.13</v>
      </c>
      <c r="C358" s="114">
        <v>0.85699999999999998</v>
      </c>
      <c r="D358" s="114">
        <v>0</v>
      </c>
      <c r="E358" s="114">
        <v>-1.6080000000000001E-2</v>
      </c>
      <c r="F358" s="114">
        <v>5.1000000000000004E-4</v>
      </c>
      <c r="G358" s="114">
        <v>0.10571</v>
      </c>
      <c r="H358" s="114">
        <v>4.7489999999999997E-2</v>
      </c>
      <c r="I358" s="114">
        <v>0</v>
      </c>
      <c r="J358" s="114">
        <v>1.2793950999999999</v>
      </c>
      <c r="K358" s="114">
        <v>17.940000000000001</v>
      </c>
      <c r="L358" s="114">
        <v>0</v>
      </c>
      <c r="M358" s="114">
        <v>0</v>
      </c>
      <c r="N358" s="114">
        <v>0</v>
      </c>
      <c r="O358" s="114">
        <v>0</v>
      </c>
      <c r="P358" s="114">
        <v>0</v>
      </c>
      <c r="Q358" s="114">
        <v>0</v>
      </c>
      <c r="R358" s="114">
        <v>0</v>
      </c>
      <c r="S358" s="114">
        <v>0</v>
      </c>
      <c r="T358" s="114">
        <v>0</v>
      </c>
      <c r="U358" s="114">
        <v>0</v>
      </c>
      <c r="V358" s="114">
        <v>0</v>
      </c>
      <c r="W358" s="114">
        <v>0</v>
      </c>
    </row>
    <row r="359" spans="1:23" hidden="1">
      <c r="A359" s="114" t="str">
        <v>2449.TW</v>
      </c>
      <c r="B359" s="114">
        <v>4.8899999999999997</v>
      </c>
      <c r="C359" s="114">
        <v>0</v>
      </c>
      <c r="D359" s="114">
        <v>13.412817</v>
      </c>
      <c r="E359" s="114">
        <v>0.15298999999999999</v>
      </c>
      <c r="F359" s="114">
        <v>6.1979998000000001E-2</v>
      </c>
      <c r="G359" s="114">
        <v>0.33848998000000002</v>
      </c>
      <c r="H359" s="114">
        <v>0.21417</v>
      </c>
      <c r="I359" s="114">
        <v>18.404910000000001</v>
      </c>
      <c r="J359" s="114">
        <v>2.6824036000000002</v>
      </c>
      <c r="K359" s="114">
        <v>27.404</v>
      </c>
      <c r="L359" s="114">
        <v>0</v>
      </c>
      <c r="M359" s="114">
        <v>0</v>
      </c>
      <c r="N359" s="114">
        <v>0</v>
      </c>
      <c r="O359" s="114">
        <v>0</v>
      </c>
      <c r="P359" s="114">
        <v>0</v>
      </c>
      <c r="Q359" s="114">
        <v>0</v>
      </c>
      <c r="R359" s="114">
        <v>0</v>
      </c>
      <c r="S359" s="114">
        <v>0</v>
      </c>
      <c r="T359" s="114">
        <v>0</v>
      </c>
      <c r="U359" s="114">
        <v>0</v>
      </c>
      <c r="V359" s="114">
        <v>0</v>
      </c>
      <c r="W359" s="114">
        <v>0</v>
      </c>
    </row>
    <row r="360" spans="1:23" hidden="1">
      <c r="A360" s="114" t="str">
        <v>2450.TW</v>
      </c>
      <c r="B360" s="114">
        <v>2.48</v>
      </c>
      <c r="C360" s="114">
        <v>0.54</v>
      </c>
      <c r="D360" s="114">
        <v>11.642442000000001</v>
      </c>
      <c r="E360" s="114">
        <v>0.10697</v>
      </c>
      <c r="F360" s="114">
        <v>2.647E-2</v>
      </c>
      <c r="G360" s="114">
        <v>0.10931</v>
      </c>
      <c r="H360" s="114">
        <v>1.6039999999999999E-2</v>
      </c>
      <c r="I360" s="114">
        <v>16.149193</v>
      </c>
      <c r="J360" s="114">
        <v>1.7063609</v>
      </c>
      <c r="K360" s="114">
        <v>120.783</v>
      </c>
      <c r="L360" s="114">
        <v>0</v>
      </c>
      <c r="M360" s="114">
        <v>0</v>
      </c>
      <c r="N360" s="114">
        <v>0</v>
      </c>
      <c r="O360" s="114">
        <v>0</v>
      </c>
      <c r="P360" s="114">
        <v>0</v>
      </c>
      <c r="Q360" s="114">
        <v>0</v>
      </c>
      <c r="R360" s="114">
        <v>0</v>
      </c>
      <c r="S360" s="114">
        <v>0</v>
      </c>
      <c r="T360" s="114">
        <v>0</v>
      </c>
      <c r="U360" s="114">
        <v>0</v>
      </c>
      <c r="V360" s="114">
        <v>0</v>
      </c>
      <c r="W360" s="114">
        <v>0</v>
      </c>
    </row>
    <row r="361" spans="1:23" hidden="1">
      <c r="A361" s="114" t="str">
        <v>2451.TW</v>
      </c>
      <c r="B361" s="114">
        <v>3.5</v>
      </c>
      <c r="C361" s="114">
        <v>0.36</v>
      </c>
      <c r="D361" s="114">
        <v>19.893426999999999</v>
      </c>
      <c r="E361" s="114">
        <v>0.10226</v>
      </c>
      <c r="F361" s="114">
        <v>5.391E-2</v>
      </c>
      <c r="G361" s="114">
        <v>0.29006999999999999</v>
      </c>
      <c r="H361" s="114">
        <v>0.28495002000000003</v>
      </c>
      <c r="I361" s="114">
        <v>32</v>
      </c>
      <c r="J361" s="114">
        <v>2.4939322000000002</v>
      </c>
      <c r="K361" s="114">
        <v>24.463000000000001</v>
      </c>
      <c r="L361" s="114">
        <v>0</v>
      </c>
      <c r="M361" s="114">
        <v>0</v>
      </c>
      <c r="N361" s="114">
        <v>0</v>
      </c>
      <c r="O361" s="114">
        <v>0</v>
      </c>
      <c r="P361" s="114">
        <v>0</v>
      </c>
      <c r="Q361" s="114">
        <v>0</v>
      </c>
      <c r="R361" s="114">
        <v>0</v>
      </c>
      <c r="S361" s="114">
        <v>0</v>
      </c>
      <c r="T361" s="114">
        <v>0</v>
      </c>
      <c r="U361" s="114">
        <v>0</v>
      </c>
      <c r="V361" s="114">
        <v>0</v>
      </c>
      <c r="W361" s="114">
        <v>0</v>
      </c>
    </row>
    <row r="362" spans="1:23" hidden="1">
      <c r="A362" s="114" t="str">
        <v>2453.TW</v>
      </c>
      <c r="B362" s="114">
        <v>2.79</v>
      </c>
      <c r="C362" s="114">
        <v>0</v>
      </c>
      <c r="D362" s="114">
        <v>0</v>
      </c>
      <c r="E362" s="114">
        <v>0.13500000000000001</v>
      </c>
      <c r="F362" s="114">
        <v>4.054E-2</v>
      </c>
      <c r="G362" s="114">
        <v>0.25784000000000001</v>
      </c>
      <c r="H362" s="114">
        <v>6.5960005000000002E-2</v>
      </c>
      <c r="I362" s="114">
        <v>24.982078999999999</v>
      </c>
      <c r="J362" s="114">
        <v>3.5583010000000002</v>
      </c>
      <c r="K362" s="114">
        <v>65.510000000000005</v>
      </c>
      <c r="L362" s="114">
        <v>0</v>
      </c>
      <c r="M362" s="114">
        <v>0</v>
      </c>
      <c r="N362" s="114">
        <v>0</v>
      </c>
      <c r="O362" s="114">
        <v>0</v>
      </c>
      <c r="P362" s="114">
        <v>0</v>
      </c>
      <c r="Q362" s="114">
        <v>0</v>
      </c>
      <c r="R362" s="114">
        <v>0</v>
      </c>
      <c r="S362" s="114">
        <v>0</v>
      </c>
      <c r="T362" s="114">
        <v>0</v>
      </c>
      <c r="U362" s="114">
        <v>0</v>
      </c>
      <c r="V362" s="114">
        <v>0</v>
      </c>
      <c r="W362" s="114">
        <v>0</v>
      </c>
    </row>
    <row r="363" spans="1:23" hidden="1">
      <c r="A363" s="114" t="str">
        <v>2454.TW</v>
      </c>
      <c r="B363" s="114">
        <v>57.57</v>
      </c>
      <c r="C363" s="114">
        <v>1.1439999999999999</v>
      </c>
      <c r="D363" s="114">
        <v>18.743739999999999</v>
      </c>
      <c r="E363" s="114">
        <v>0.25763000000000003</v>
      </c>
      <c r="F363" s="114">
        <v>8.8920004999999996E-2</v>
      </c>
      <c r="G363" s="114">
        <v>0.49093999999999999</v>
      </c>
      <c r="H363" s="114">
        <v>0.24112</v>
      </c>
      <c r="I363" s="114">
        <v>22.754908</v>
      </c>
      <c r="J363" s="114">
        <v>5.6523013000000004</v>
      </c>
      <c r="K363" s="114">
        <v>296.84100000000001</v>
      </c>
      <c r="L363" s="114">
        <v>0</v>
      </c>
      <c r="M363" s="114">
        <v>0</v>
      </c>
      <c r="N363" s="114">
        <v>0</v>
      </c>
      <c r="O363" s="114">
        <v>0</v>
      </c>
      <c r="P363" s="114">
        <v>0</v>
      </c>
      <c r="Q363" s="114">
        <v>0</v>
      </c>
      <c r="R363" s="114">
        <v>0</v>
      </c>
      <c r="S363" s="114">
        <v>0</v>
      </c>
      <c r="T363" s="114">
        <v>0</v>
      </c>
      <c r="U363" s="114">
        <v>0</v>
      </c>
      <c r="V363" s="114">
        <v>0</v>
      </c>
      <c r="W363" s="114">
        <v>0</v>
      </c>
    </row>
    <row r="364" spans="1:23" hidden="1">
      <c r="A364" s="114" t="str">
        <v>2455.TW</v>
      </c>
      <c r="B364" s="114">
        <v>1.62</v>
      </c>
      <c r="C364" s="114">
        <v>1.526</v>
      </c>
      <c r="D364" s="114">
        <v>26.827093000000001</v>
      </c>
      <c r="E364" s="114">
        <v>0.19867000000000001</v>
      </c>
      <c r="F364" s="114">
        <v>9.9159999999999998E-2</v>
      </c>
      <c r="G364" s="114">
        <v>0.41319</v>
      </c>
      <c r="H364" s="114">
        <v>0.23791000000000001</v>
      </c>
      <c r="I364" s="114">
        <v>92.901240000000001</v>
      </c>
      <c r="J364" s="114">
        <v>8.5302950000000006</v>
      </c>
      <c r="K364" s="114">
        <v>16.966000000000001</v>
      </c>
      <c r="L364" s="114">
        <v>0</v>
      </c>
      <c r="M364" s="114">
        <v>0</v>
      </c>
      <c r="N364" s="114">
        <v>0</v>
      </c>
      <c r="O364" s="114">
        <v>0</v>
      </c>
      <c r="P364" s="114">
        <v>0</v>
      </c>
      <c r="Q364" s="114">
        <v>0</v>
      </c>
      <c r="R364" s="114">
        <v>0</v>
      </c>
      <c r="S364" s="114">
        <v>0</v>
      </c>
      <c r="T364" s="114">
        <v>0</v>
      </c>
      <c r="U364" s="114">
        <v>0</v>
      </c>
      <c r="V364" s="114">
        <v>0</v>
      </c>
      <c r="W364" s="114">
        <v>0</v>
      </c>
    </row>
    <row r="365" spans="1:23">
      <c r="A365" s="114" t="str">
        <v>2457.TW</v>
      </c>
      <c r="B365" s="114">
        <v>0.72</v>
      </c>
      <c r="C365" s="114">
        <v>0</v>
      </c>
      <c r="D365" s="114">
        <v>0</v>
      </c>
      <c r="E365" s="114">
        <v>3.576E-2</v>
      </c>
      <c r="F365" s="114">
        <v>1.1639999999999999E-2</v>
      </c>
      <c r="G365" s="114">
        <v>0.27450000000000002</v>
      </c>
      <c r="H365" s="114">
        <v>3.6999999999999999E-4</v>
      </c>
      <c r="I365" s="114">
        <v>72.222219999999993</v>
      </c>
      <c r="J365" s="114">
        <v>2.2369439999999998</v>
      </c>
      <c r="K365" s="114">
        <v>29.866</v>
      </c>
      <c r="L365" s="114">
        <v>0</v>
      </c>
      <c r="M365" s="114">
        <v>0</v>
      </c>
      <c r="N365" s="114">
        <v>0</v>
      </c>
      <c r="O365" s="114">
        <v>0</v>
      </c>
      <c r="P365" s="114">
        <v>0</v>
      </c>
      <c r="Q365" s="114">
        <v>0</v>
      </c>
      <c r="R365" s="114">
        <v>0</v>
      </c>
      <c r="S365" s="114">
        <v>0</v>
      </c>
      <c r="T365" s="114">
        <v>0</v>
      </c>
      <c r="U365" s="114">
        <v>0</v>
      </c>
      <c r="V365" s="114">
        <v>0</v>
      </c>
      <c r="W365" s="114">
        <v>0</v>
      </c>
    </row>
    <row r="366" spans="1:23" hidden="1">
      <c r="A366" s="114" t="str">
        <v>2458.TW</v>
      </c>
      <c r="B366" s="114">
        <v>8.77</v>
      </c>
      <c r="C366" s="114">
        <v>0</v>
      </c>
      <c r="D366" s="114">
        <v>15.163570999999999</v>
      </c>
      <c r="E366" s="114">
        <v>0.27679002000000003</v>
      </c>
      <c r="F366" s="114">
        <v>0.12559000000000001</v>
      </c>
      <c r="G366" s="114">
        <v>0.46550997999999999</v>
      </c>
      <c r="H366" s="114">
        <v>0.20905000000000001</v>
      </c>
      <c r="I366" s="114">
        <v>19.555302000000001</v>
      </c>
      <c r="J366" s="114">
        <v>5.5381536000000002</v>
      </c>
      <c r="K366" s="114">
        <v>44.808</v>
      </c>
      <c r="L366" s="114">
        <v>0</v>
      </c>
      <c r="M366" s="114">
        <v>0</v>
      </c>
      <c r="N366" s="114">
        <v>0</v>
      </c>
      <c r="O366" s="114">
        <v>0</v>
      </c>
      <c r="P366" s="114">
        <v>0</v>
      </c>
      <c r="Q366" s="114">
        <v>0</v>
      </c>
      <c r="R366" s="114">
        <v>0</v>
      </c>
      <c r="S366" s="114">
        <v>0</v>
      </c>
      <c r="T366" s="114">
        <v>0</v>
      </c>
      <c r="U366" s="114">
        <v>0</v>
      </c>
      <c r="V366" s="114">
        <v>0</v>
      </c>
      <c r="W366" s="114">
        <v>0</v>
      </c>
    </row>
    <row r="367" spans="1:23">
      <c r="A367" s="114" t="str">
        <v>2459.TW</v>
      </c>
      <c r="B367" s="114">
        <v>5.77</v>
      </c>
      <c r="C367" s="114">
        <v>0.31900000000000001</v>
      </c>
      <c r="D367" s="114">
        <v>16.651482000000001</v>
      </c>
      <c r="E367" s="114">
        <v>0.10695</v>
      </c>
      <c r="F367" s="114">
        <v>4.4510002999999999E-2</v>
      </c>
      <c r="G367" s="114">
        <v>0.19577</v>
      </c>
      <c r="H367" s="114">
        <v>0.12388</v>
      </c>
      <c r="I367" s="114">
        <v>12.668977</v>
      </c>
      <c r="J367" s="114">
        <v>1.461883</v>
      </c>
      <c r="K367" s="114">
        <v>70.269000000000005</v>
      </c>
      <c r="L367" s="114">
        <v>0</v>
      </c>
      <c r="M367" s="114">
        <v>0</v>
      </c>
      <c r="N367" s="114">
        <v>0</v>
      </c>
      <c r="O367" s="114">
        <v>0</v>
      </c>
      <c r="P367" s="114">
        <v>0</v>
      </c>
      <c r="Q367" s="114">
        <v>0</v>
      </c>
      <c r="R367" s="114">
        <v>0</v>
      </c>
      <c r="S367" s="114">
        <v>0</v>
      </c>
      <c r="T367" s="114">
        <v>0</v>
      </c>
      <c r="U367" s="114">
        <v>0</v>
      </c>
      <c r="V367" s="114">
        <v>0</v>
      </c>
      <c r="W367" s="114">
        <v>0</v>
      </c>
    </row>
    <row r="368" spans="1:23">
      <c r="A368" s="114" t="str">
        <v>2460.TW</v>
      </c>
      <c r="B368" s="114">
        <v>-1.24</v>
      </c>
      <c r="C368" s="114">
        <v>0</v>
      </c>
      <c r="D368" s="114">
        <v>34.705883</v>
      </c>
      <c r="E368" s="114">
        <v>-9.3830003999999995E-2</v>
      </c>
      <c r="F368" s="114">
        <v>-3.3669999999999999E-2</v>
      </c>
      <c r="G368" s="114">
        <v>2.657E-2</v>
      </c>
      <c r="H368" s="114">
        <v>-0.10284001</v>
      </c>
      <c r="I368" s="114">
        <v>0</v>
      </c>
      <c r="J368" s="114">
        <v>2.8347216</v>
      </c>
      <c r="K368" s="114">
        <v>15.920999999999999</v>
      </c>
      <c r="L368" s="114">
        <v>0</v>
      </c>
      <c r="M368" s="114">
        <v>0</v>
      </c>
      <c r="N368" s="114">
        <v>0</v>
      </c>
      <c r="O368" s="114">
        <v>0</v>
      </c>
      <c r="P368" s="114">
        <v>0</v>
      </c>
      <c r="Q368" s="114">
        <v>0</v>
      </c>
      <c r="R368" s="114">
        <v>0</v>
      </c>
      <c r="S368" s="114">
        <v>0</v>
      </c>
      <c r="T368" s="114">
        <v>0</v>
      </c>
      <c r="U368" s="114">
        <v>0</v>
      </c>
      <c r="V368" s="114">
        <v>0</v>
      </c>
      <c r="W368" s="114">
        <v>0</v>
      </c>
    </row>
    <row r="369" spans="1:23" hidden="1">
      <c r="A369" s="114" t="str">
        <v>2461.TW</v>
      </c>
      <c r="B369" s="114">
        <v>0.37</v>
      </c>
      <c r="C369" s="114">
        <v>0.68300000000000005</v>
      </c>
      <c r="D369" s="114">
        <v>26.648935000000002</v>
      </c>
      <c r="E369" s="114">
        <v>-2.0029999999999999E-2</v>
      </c>
      <c r="F369" s="114">
        <v>-2.7000001999999998E-4</v>
      </c>
      <c r="G369" s="114">
        <v>0.21288000000000001</v>
      </c>
      <c r="H369" s="114">
        <v>-3.3750000000000002E-2</v>
      </c>
      <c r="I369" s="114">
        <v>67.702699999999993</v>
      </c>
      <c r="J369" s="114">
        <v>1.4489818999999999</v>
      </c>
      <c r="K369" s="114">
        <v>35.826000000000001</v>
      </c>
      <c r="L369" s="114">
        <v>0</v>
      </c>
      <c r="M369" s="114">
        <v>0</v>
      </c>
      <c r="N369" s="114">
        <v>0</v>
      </c>
      <c r="O369" s="114">
        <v>0</v>
      </c>
      <c r="P369" s="114">
        <v>0</v>
      </c>
      <c r="Q369" s="114">
        <v>0</v>
      </c>
      <c r="R369" s="114">
        <v>0</v>
      </c>
      <c r="S369" s="114">
        <v>0</v>
      </c>
      <c r="T369" s="114">
        <v>0</v>
      </c>
      <c r="U369" s="114">
        <v>0</v>
      </c>
      <c r="V369" s="114">
        <v>0</v>
      </c>
      <c r="W369" s="114">
        <v>0</v>
      </c>
    </row>
    <row r="370" spans="1:23" hidden="1">
      <c r="A370" s="114" t="str">
        <v>2462.TW</v>
      </c>
      <c r="B370" s="114">
        <v>1.85</v>
      </c>
      <c r="C370" s="114">
        <v>0.56499999999999995</v>
      </c>
      <c r="D370" s="114">
        <v>10.481928</v>
      </c>
      <c r="E370" s="114">
        <v>9.8430009999999998E-2</v>
      </c>
      <c r="F370" s="114">
        <v>2.332E-2</v>
      </c>
      <c r="G370" s="114">
        <v>0.15453</v>
      </c>
      <c r="H370" s="114">
        <v>3.5200000000000001E-3</v>
      </c>
      <c r="I370" s="114">
        <v>18.81081</v>
      </c>
      <c r="J370" s="114">
        <v>1.6476492</v>
      </c>
      <c r="K370" s="114">
        <v>26.024999999999999</v>
      </c>
      <c r="L370" s="114">
        <v>0</v>
      </c>
      <c r="M370" s="114">
        <v>0</v>
      </c>
      <c r="N370" s="114">
        <v>0</v>
      </c>
      <c r="O370" s="114">
        <v>0</v>
      </c>
      <c r="P370" s="114">
        <v>0</v>
      </c>
      <c r="Q370" s="114">
        <v>0</v>
      </c>
      <c r="R370" s="114">
        <v>0</v>
      </c>
      <c r="S370" s="114">
        <v>0</v>
      </c>
      <c r="T370" s="114">
        <v>0</v>
      </c>
      <c r="U370" s="114">
        <v>0</v>
      </c>
      <c r="V370" s="114">
        <v>0</v>
      </c>
      <c r="W370" s="114">
        <v>0</v>
      </c>
    </row>
    <row r="371" spans="1:23">
      <c r="A371" s="114" t="str">
        <v>2464.TW</v>
      </c>
      <c r="B371" s="114">
        <v>0.9</v>
      </c>
      <c r="C371" s="114">
        <v>0.54400000000000004</v>
      </c>
      <c r="D371" s="114">
        <v>12.463236</v>
      </c>
      <c r="E371" s="114">
        <v>4.2579997000000001E-2</v>
      </c>
      <c r="F371" s="114">
        <v>3.2000002E-4</v>
      </c>
      <c r="G371" s="114">
        <v>0.17282</v>
      </c>
      <c r="H371" s="114">
        <v>-2.777E-2</v>
      </c>
      <c r="I371" s="114">
        <v>75.333336000000003</v>
      </c>
      <c r="J371" s="114">
        <v>3.1713366999999999</v>
      </c>
      <c r="K371" s="114">
        <v>45.070999999999998</v>
      </c>
      <c r="L371" s="114">
        <v>0</v>
      </c>
      <c r="M371" s="114">
        <v>0</v>
      </c>
      <c r="N371" s="114">
        <v>0</v>
      </c>
      <c r="O371" s="114">
        <v>0</v>
      </c>
      <c r="P371" s="114">
        <v>0</v>
      </c>
      <c r="Q371" s="114">
        <v>0</v>
      </c>
      <c r="R371" s="114">
        <v>0</v>
      </c>
      <c r="S371" s="114">
        <v>0</v>
      </c>
      <c r="T371" s="114">
        <v>0</v>
      </c>
      <c r="U371" s="114">
        <v>0</v>
      </c>
      <c r="V371" s="114">
        <v>0</v>
      </c>
      <c r="W371" s="114">
        <v>0</v>
      </c>
    </row>
    <row r="372" spans="1:23">
      <c r="A372" s="114" t="str">
        <v>2465.TW</v>
      </c>
      <c r="B372" s="114">
        <v>-2.36</v>
      </c>
      <c r="C372" s="114">
        <v>1.3580000000000001</v>
      </c>
      <c r="D372" s="114">
        <v>0</v>
      </c>
      <c r="E372" s="114">
        <v>-0.21065999999999999</v>
      </c>
      <c r="F372" s="114">
        <v>-2.8280000999999999E-2</v>
      </c>
      <c r="G372" s="114">
        <v>0.14693000000000001</v>
      </c>
      <c r="H372" s="114">
        <v>1.4659999999999999E-2</v>
      </c>
      <c r="I372" s="114">
        <v>0</v>
      </c>
      <c r="J372" s="114">
        <v>10.378612</v>
      </c>
      <c r="K372" s="114">
        <v>67.753</v>
      </c>
      <c r="L372" s="114">
        <v>0</v>
      </c>
      <c r="M372" s="114">
        <v>0</v>
      </c>
      <c r="N372" s="114">
        <v>0</v>
      </c>
      <c r="O372" s="114">
        <v>0</v>
      </c>
      <c r="P372" s="114">
        <v>0</v>
      </c>
      <c r="Q372" s="114">
        <v>0</v>
      </c>
      <c r="R372" s="114">
        <v>0</v>
      </c>
      <c r="S372" s="114">
        <v>0</v>
      </c>
      <c r="T372" s="114">
        <v>0</v>
      </c>
      <c r="U372" s="114">
        <v>0</v>
      </c>
      <c r="V372" s="114">
        <v>0</v>
      </c>
      <c r="W372" s="114">
        <v>0</v>
      </c>
    </row>
    <row r="373" spans="1:23" hidden="1">
      <c r="A373" s="114" t="str">
        <v>2466.TW</v>
      </c>
      <c r="B373" s="114">
        <v>-0.05</v>
      </c>
      <c r="C373" s="114">
        <v>0.26200000000000001</v>
      </c>
      <c r="D373" s="114">
        <v>0</v>
      </c>
      <c r="E373" s="114">
        <v>1.5910000000000001E-2</v>
      </c>
      <c r="F373" s="114">
        <v>-1.617E-2</v>
      </c>
      <c r="G373" s="114">
        <v>0.14793000000000001</v>
      </c>
      <c r="H373" s="114">
        <v>-0.62002000000000002</v>
      </c>
      <c r="I373" s="114">
        <v>0</v>
      </c>
      <c r="J373" s="114">
        <v>3.407124</v>
      </c>
      <c r="K373" s="114">
        <v>6.1440000000000001</v>
      </c>
      <c r="L373" s="114">
        <v>0</v>
      </c>
      <c r="M373" s="114">
        <v>0</v>
      </c>
      <c r="N373" s="114">
        <v>0</v>
      </c>
      <c r="O373" s="114">
        <v>0</v>
      </c>
      <c r="P373" s="114">
        <v>0</v>
      </c>
      <c r="Q373" s="114">
        <v>0</v>
      </c>
      <c r="R373" s="114">
        <v>0</v>
      </c>
      <c r="S373" s="114">
        <v>0</v>
      </c>
      <c r="T373" s="114">
        <v>0</v>
      </c>
      <c r="U373" s="114">
        <v>0</v>
      </c>
      <c r="V373" s="114">
        <v>0</v>
      </c>
      <c r="W373" s="114">
        <v>0</v>
      </c>
    </row>
    <row r="374" spans="1:23" hidden="1">
      <c r="A374" s="114" t="str">
        <v>2467.TW</v>
      </c>
      <c r="B374" s="114">
        <v>3.44</v>
      </c>
      <c r="C374" s="114">
        <v>0</v>
      </c>
      <c r="D374" s="114">
        <v>0</v>
      </c>
      <c r="E374" s="114">
        <v>0.16128000000000001</v>
      </c>
      <c r="F374" s="114">
        <v>3.1960000000000002E-2</v>
      </c>
      <c r="G374" s="114">
        <v>0.43103000000000002</v>
      </c>
      <c r="H374" s="114">
        <v>0.14345999000000001</v>
      </c>
      <c r="I374" s="114">
        <v>40.552326000000001</v>
      </c>
      <c r="J374" s="114">
        <v>6.0025816000000001</v>
      </c>
      <c r="K374" s="114">
        <v>24.291</v>
      </c>
      <c r="L374" s="114">
        <v>0</v>
      </c>
      <c r="M374" s="114">
        <v>0</v>
      </c>
      <c r="N374" s="114">
        <v>0</v>
      </c>
      <c r="O374" s="114">
        <v>0</v>
      </c>
      <c r="P374" s="114">
        <v>0</v>
      </c>
      <c r="Q374" s="114">
        <v>0</v>
      </c>
      <c r="R374" s="114">
        <v>0</v>
      </c>
      <c r="S374" s="114">
        <v>0</v>
      </c>
      <c r="T374" s="114">
        <v>0</v>
      </c>
      <c r="U374" s="114">
        <v>0</v>
      </c>
      <c r="V374" s="114">
        <v>0</v>
      </c>
      <c r="W374" s="114">
        <v>0</v>
      </c>
    </row>
    <row r="375" spans="1:23">
      <c r="A375" s="114" t="str">
        <v>2468.TW</v>
      </c>
      <c r="B375" s="114">
        <v>1.21</v>
      </c>
      <c r="C375" s="114">
        <v>0.64600000000000002</v>
      </c>
      <c r="D375" s="114">
        <v>0</v>
      </c>
      <c r="E375" s="114">
        <v>6.4460000000000003E-2</v>
      </c>
      <c r="F375" s="114">
        <v>2.6870001000000001E-2</v>
      </c>
      <c r="G375" s="114">
        <v>0.11579</v>
      </c>
      <c r="H375" s="114">
        <v>4.5640002999999998E-2</v>
      </c>
      <c r="I375" s="114">
        <v>22.603306</v>
      </c>
      <c r="J375" s="114">
        <v>1.5510691000000001</v>
      </c>
      <c r="K375" s="114">
        <v>33.423999999999999</v>
      </c>
      <c r="L375" s="114">
        <v>0</v>
      </c>
      <c r="M375" s="114">
        <v>0</v>
      </c>
      <c r="N375" s="114">
        <v>0</v>
      </c>
      <c r="O375" s="114">
        <v>0</v>
      </c>
      <c r="P375" s="114">
        <v>0</v>
      </c>
      <c r="Q375" s="114">
        <v>0</v>
      </c>
      <c r="R375" s="114">
        <v>0</v>
      </c>
      <c r="S375" s="114">
        <v>0</v>
      </c>
      <c r="T375" s="114">
        <v>0</v>
      </c>
      <c r="U375" s="114">
        <v>0</v>
      </c>
      <c r="V375" s="114">
        <v>0</v>
      </c>
      <c r="W375" s="114">
        <v>0</v>
      </c>
    </row>
    <row r="376" spans="1:23">
      <c r="A376" s="114" t="str">
        <v>2471.TW</v>
      </c>
      <c r="B376" s="114">
        <v>3.65</v>
      </c>
      <c r="C376" s="114">
        <v>0.29599999999999999</v>
      </c>
      <c r="D376" s="114">
        <v>0</v>
      </c>
      <c r="E376" s="114">
        <v>0.19319001</v>
      </c>
      <c r="F376" s="114">
        <v>4.4249999999999998E-2</v>
      </c>
      <c r="G376" s="114">
        <v>0.40838000000000002</v>
      </c>
      <c r="H376" s="114">
        <v>0.23300000000000001</v>
      </c>
      <c r="I376" s="114">
        <v>15.808218999999999</v>
      </c>
      <c r="J376" s="114">
        <v>2.9952242</v>
      </c>
      <c r="K376" s="114">
        <v>17.815000000000001</v>
      </c>
      <c r="L376" s="114">
        <v>0</v>
      </c>
      <c r="M376" s="114">
        <v>0</v>
      </c>
      <c r="N376" s="114">
        <v>0</v>
      </c>
      <c r="O376" s="114">
        <v>0</v>
      </c>
      <c r="P376" s="114">
        <v>0</v>
      </c>
      <c r="Q376" s="114">
        <v>0</v>
      </c>
      <c r="R376" s="114">
        <v>0</v>
      </c>
      <c r="S376" s="114">
        <v>0</v>
      </c>
      <c r="T376" s="114">
        <v>0</v>
      </c>
      <c r="U376" s="114">
        <v>0</v>
      </c>
      <c r="V376" s="114">
        <v>0</v>
      </c>
      <c r="W376" s="114">
        <v>0</v>
      </c>
    </row>
    <row r="377" spans="1:23" hidden="1">
      <c r="A377" s="114" t="str">
        <v>2472.TW</v>
      </c>
      <c r="B377" s="114">
        <v>6.01</v>
      </c>
      <c r="C377" s="114">
        <v>1.2969999999999999</v>
      </c>
      <c r="D377" s="114">
        <v>10.154043</v>
      </c>
      <c r="E377" s="114">
        <v>0.120670006</v>
      </c>
      <c r="F377" s="114">
        <v>6.2509999999999996E-2</v>
      </c>
      <c r="G377" s="114">
        <v>0.28681000000000001</v>
      </c>
      <c r="H377" s="114">
        <v>0.19040000000000001</v>
      </c>
      <c r="I377" s="114">
        <v>13.161396999999999</v>
      </c>
      <c r="J377" s="114">
        <v>1.8449838999999999</v>
      </c>
      <c r="K377" s="114">
        <v>54.673000000000002</v>
      </c>
      <c r="L377" s="114">
        <v>0</v>
      </c>
      <c r="M377" s="114">
        <v>0</v>
      </c>
      <c r="N377" s="114">
        <v>0</v>
      </c>
      <c r="O377" s="114">
        <v>0</v>
      </c>
      <c r="P377" s="114">
        <v>0</v>
      </c>
      <c r="Q377" s="114">
        <v>0</v>
      </c>
      <c r="R377" s="114">
        <v>0</v>
      </c>
      <c r="S377" s="114">
        <v>0</v>
      </c>
      <c r="T377" s="114">
        <v>0</v>
      </c>
      <c r="U377" s="114">
        <v>0</v>
      </c>
      <c r="V377" s="114">
        <v>0</v>
      </c>
      <c r="W377" s="114">
        <v>0</v>
      </c>
    </row>
    <row r="378" spans="1:23">
      <c r="A378" s="114" t="str">
        <v>2474.TW</v>
      </c>
      <c r="B378" s="114">
        <v>18.78</v>
      </c>
      <c r="C378" s="114">
        <v>0.54400000000000004</v>
      </c>
      <c r="D378" s="114">
        <v>16.046348999999999</v>
      </c>
      <c r="E378" s="114">
        <v>7.8460000000000002E-2</v>
      </c>
      <c r="F378" s="114">
        <v>4.8500000000000001E-3</v>
      </c>
      <c r="G378" s="114">
        <v>0.28265000000000001</v>
      </c>
      <c r="H378" s="114">
        <v>7.8750000000000001E-2</v>
      </c>
      <c r="I378" s="114">
        <v>12.167199</v>
      </c>
      <c r="J378" s="114">
        <v>0.93369347000000003</v>
      </c>
      <c r="K378" s="114">
        <v>26.74</v>
      </c>
      <c r="L378" s="114">
        <v>0</v>
      </c>
      <c r="M378" s="114">
        <v>0</v>
      </c>
      <c r="N378" s="114">
        <v>0</v>
      </c>
      <c r="O378" s="114">
        <v>0</v>
      </c>
      <c r="P378" s="114">
        <v>0</v>
      </c>
      <c r="Q378" s="114">
        <v>0</v>
      </c>
      <c r="R378" s="114">
        <v>0</v>
      </c>
      <c r="S378" s="114">
        <v>0</v>
      </c>
      <c r="T378" s="114">
        <v>0</v>
      </c>
      <c r="U378" s="114">
        <v>0</v>
      </c>
      <c r="V378" s="114">
        <v>0</v>
      </c>
      <c r="W378" s="114">
        <v>0</v>
      </c>
    </row>
    <row r="379" spans="1:23" hidden="1">
      <c r="A379" s="114" t="str">
        <v>2476.TW</v>
      </c>
      <c r="B379" s="114">
        <v>4.3</v>
      </c>
      <c r="C379" s="114">
        <v>0.90100000000000002</v>
      </c>
      <c r="D379" s="114">
        <v>0</v>
      </c>
      <c r="E379" s="114">
        <v>0.11512999</v>
      </c>
      <c r="F379" s="114">
        <v>4.861E-2</v>
      </c>
      <c r="G379" s="114">
        <v>0.28965000000000002</v>
      </c>
      <c r="H379" s="114">
        <v>0.15038000000000001</v>
      </c>
      <c r="I379" s="114">
        <v>21.651160999999998</v>
      </c>
      <c r="J379" s="114">
        <v>2.9281332</v>
      </c>
      <c r="K379" s="114">
        <v>30.138999999999999</v>
      </c>
      <c r="L379" s="114">
        <v>0</v>
      </c>
      <c r="M379" s="114">
        <v>0</v>
      </c>
      <c r="N379" s="114">
        <v>0</v>
      </c>
      <c r="O379" s="114">
        <v>0</v>
      </c>
      <c r="P379" s="114">
        <v>0</v>
      </c>
      <c r="Q379" s="114">
        <v>0</v>
      </c>
      <c r="R379" s="114">
        <v>0</v>
      </c>
      <c r="S379" s="114">
        <v>0</v>
      </c>
      <c r="T379" s="114">
        <v>0</v>
      </c>
      <c r="U379" s="114">
        <v>0</v>
      </c>
      <c r="V379" s="114">
        <v>0</v>
      </c>
      <c r="W379" s="114">
        <v>0</v>
      </c>
    </row>
    <row r="380" spans="1:23">
      <c r="A380" s="114" t="str">
        <v>2477.TW</v>
      </c>
      <c r="B380" s="114">
        <v>0.63</v>
      </c>
      <c r="C380" s="114">
        <v>0.46300000000000002</v>
      </c>
      <c r="D380" s="114">
        <v>0</v>
      </c>
      <c r="E380" s="114">
        <v>5.8799999999999998E-3</v>
      </c>
      <c r="F380" s="114">
        <v>-1.3309998999999999E-2</v>
      </c>
      <c r="G380" s="114">
        <v>0.13819000000000001</v>
      </c>
      <c r="H380" s="114">
        <v>-0.10356</v>
      </c>
      <c r="I380" s="114">
        <v>34.841270000000002</v>
      </c>
      <c r="J380" s="114">
        <v>0.88163239999999998</v>
      </c>
      <c r="K380" s="114">
        <v>14.698</v>
      </c>
      <c r="L380" s="114">
        <v>0</v>
      </c>
      <c r="M380" s="114">
        <v>0</v>
      </c>
      <c r="N380" s="114">
        <v>0</v>
      </c>
      <c r="O380" s="114">
        <v>0</v>
      </c>
      <c r="P380" s="114">
        <v>0</v>
      </c>
      <c r="Q380" s="114">
        <v>0</v>
      </c>
      <c r="R380" s="114">
        <v>0</v>
      </c>
      <c r="S380" s="114">
        <v>0</v>
      </c>
      <c r="T380" s="114">
        <v>0</v>
      </c>
      <c r="U380" s="114">
        <v>0</v>
      </c>
      <c r="V380" s="114">
        <v>0</v>
      </c>
      <c r="W380" s="114">
        <v>0</v>
      </c>
    </row>
    <row r="381" spans="1:23" hidden="1">
      <c r="A381" s="114" t="str">
        <v>2478.TW</v>
      </c>
      <c r="B381" s="114">
        <v>2.89</v>
      </c>
      <c r="C381" s="114">
        <v>0</v>
      </c>
      <c r="D381" s="114">
        <v>7.5586205</v>
      </c>
      <c r="E381" s="114">
        <v>6.2880000000000005E-2</v>
      </c>
      <c r="F381" s="114">
        <v>2.9399999999999999E-2</v>
      </c>
      <c r="G381" s="114">
        <v>0.20444999999999999</v>
      </c>
      <c r="H381" s="114">
        <v>8.2430000000000003E-2</v>
      </c>
      <c r="I381" s="114">
        <v>18.961936999999999</v>
      </c>
      <c r="J381" s="114">
        <v>1.1838154000000001</v>
      </c>
      <c r="K381" s="114">
        <v>31.46</v>
      </c>
      <c r="L381" s="114">
        <v>0</v>
      </c>
      <c r="M381" s="114">
        <v>0</v>
      </c>
      <c r="N381" s="114">
        <v>0</v>
      </c>
      <c r="O381" s="114">
        <v>0</v>
      </c>
      <c r="P381" s="114">
        <v>0</v>
      </c>
      <c r="Q381" s="114">
        <v>0</v>
      </c>
      <c r="R381" s="114">
        <v>0</v>
      </c>
      <c r="S381" s="114">
        <v>0</v>
      </c>
      <c r="T381" s="114">
        <v>0</v>
      </c>
      <c r="U381" s="114">
        <v>0</v>
      </c>
      <c r="V381" s="114">
        <v>0</v>
      </c>
      <c r="W381" s="114">
        <v>0</v>
      </c>
    </row>
    <row r="382" spans="1:23" hidden="1">
      <c r="A382" s="114" t="str">
        <v>2480.TW</v>
      </c>
      <c r="B382" s="114">
        <v>7.27</v>
      </c>
      <c r="C382" s="114">
        <v>0.27700000000000002</v>
      </c>
      <c r="D382" s="114">
        <v>15.517241500000001</v>
      </c>
      <c r="E382" s="114">
        <v>0.28378999999999999</v>
      </c>
      <c r="F382" s="114">
        <v>8.0479999999999996E-2</v>
      </c>
      <c r="G382" s="114">
        <v>0.24475999000000001</v>
      </c>
      <c r="H382" s="114">
        <v>0.12851000000000001</v>
      </c>
      <c r="I382" s="114">
        <v>17.331499999999998</v>
      </c>
      <c r="J382" s="114">
        <v>4.8029275</v>
      </c>
      <c r="K382" s="114">
        <v>68.710999999999999</v>
      </c>
      <c r="L382" s="114">
        <v>0</v>
      </c>
      <c r="M382" s="114">
        <v>0</v>
      </c>
      <c r="N382" s="114">
        <v>0</v>
      </c>
      <c r="O382" s="114">
        <v>0</v>
      </c>
      <c r="P382" s="114">
        <v>0</v>
      </c>
      <c r="Q382" s="114">
        <v>0</v>
      </c>
      <c r="R382" s="114">
        <v>0</v>
      </c>
      <c r="S382" s="114">
        <v>0</v>
      </c>
      <c r="T382" s="114">
        <v>0</v>
      </c>
      <c r="U382" s="114">
        <v>0</v>
      </c>
      <c r="V382" s="114">
        <v>0</v>
      </c>
      <c r="W382" s="114">
        <v>0</v>
      </c>
    </row>
    <row r="383" spans="1:23">
      <c r="A383" s="114" t="str">
        <v>2481.TW</v>
      </c>
      <c r="B383" s="114">
        <v>2.15</v>
      </c>
      <c r="C383" s="114">
        <v>1.3720000000000001</v>
      </c>
      <c r="D383" s="114">
        <v>15.163728000000001</v>
      </c>
      <c r="E383" s="114">
        <v>6.8569994999999995E-2</v>
      </c>
      <c r="F383" s="114">
        <v>1.8020000000000001E-2</v>
      </c>
      <c r="G383" s="114">
        <v>0.25246000000000002</v>
      </c>
      <c r="H383" s="114">
        <v>5.0009999999999999E-2</v>
      </c>
      <c r="I383" s="114">
        <v>28</v>
      </c>
      <c r="J383" s="114">
        <v>1.7394822000000001</v>
      </c>
      <c r="K383" s="114">
        <v>33.255000000000003</v>
      </c>
      <c r="L383" s="114">
        <v>0</v>
      </c>
      <c r="M383" s="114">
        <v>0</v>
      </c>
      <c r="N383" s="114">
        <v>0</v>
      </c>
      <c r="O383" s="114">
        <v>0</v>
      </c>
      <c r="P383" s="114">
        <v>0</v>
      </c>
      <c r="Q383" s="114">
        <v>0</v>
      </c>
      <c r="R383" s="114">
        <v>0</v>
      </c>
      <c r="S383" s="114">
        <v>0</v>
      </c>
      <c r="T383" s="114">
        <v>0</v>
      </c>
      <c r="U383" s="114">
        <v>0</v>
      </c>
      <c r="V383" s="114">
        <v>0</v>
      </c>
      <c r="W383" s="114">
        <v>0</v>
      </c>
    </row>
    <row r="384" spans="1:23" hidden="1">
      <c r="A384" s="114" t="str">
        <v>2482.TW</v>
      </c>
      <c r="B384" s="114">
        <v>1.98</v>
      </c>
      <c r="C384" s="114">
        <v>0.66900000000000004</v>
      </c>
      <c r="D384" s="114">
        <v>0</v>
      </c>
      <c r="E384" s="114">
        <v>0.15009</v>
      </c>
      <c r="F384" s="114">
        <v>8.7230000000000002E-2</v>
      </c>
      <c r="G384" s="114">
        <v>0.42664000000000002</v>
      </c>
      <c r="H384" s="114">
        <v>7.3620000000000005E-2</v>
      </c>
      <c r="I384" s="114">
        <v>17.575755999999998</v>
      </c>
      <c r="J384" s="114">
        <v>2.0247860000000002</v>
      </c>
      <c r="K384" s="114">
        <v>18.503</v>
      </c>
      <c r="L384" s="114">
        <v>0</v>
      </c>
      <c r="M384" s="114">
        <v>0</v>
      </c>
      <c r="N384" s="114">
        <v>0</v>
      </c>
      <c r="O384" s="114">
        <v>0</v>
      </c>
      <c r="P384" s="114">
        <v>0</v>
      </c>
      <c r="Q384" s="114">
        <v>0</v>
      </c>
      <c r="R384" s="114">
        <v>0</v>
      </c>
      <c r="S384" s="114">
        <v>0</v>
      </c>
      <c r="T384" s="114">
        <v>0</v>
      </c>
      <c r="U384" s="114">
        <v>0</v>
      </c>
      <c r="V384" s="114">
        <v>0</v>
      </c>
      <c r="W384" s="114">
        <v>0</v>
      </c>
    </row>
    <row r="385" spans="1:23">
      <c r="A385" s="114" t="str">
        <v>2483.TW</v>
      </c>
      <c r="B385" s="114">
        <v>0.48</v>
      </c>
      <c r="C385" s="114">
        <v>0.255</v>
      </c>
      <c r="D385" s="114">
        <v>0</v>
      </c>
      <c r="E385" s="114">
        <v>1.4359999E-2</v>
      </c>
      <c r="F385" s="114">
        <v>-4.5100000000000001E-3</v>
      </c>
      <c r="G385" s="114">
        <v>0.13900000000000001</v>
      </c>
      <c r="H385" s="114">
        <v>-2.3470000000000001E-2</v>
      </c>
      <c r="I385" s="114">
        <v>56.666668000000001</v>
      </c>
      <c r="J385" s="114">
        <v>1.1769797</v>
      </c>
      <c r="K385" s="114">
        <v>16.466999999999999</v>
      </c>
      <c r="L385" s="114">
        <v>0</v>
      </c>
      <c r="M385" s="114">
        <v>0</v>
      </c>
      <c r="N385" s="114">
        <v>0</v>
      </c>
      <c r="O385" s="114">
        <v>0</v>
      </c>
      <c r="P385" s="114">
        <v>0</v>
      </c>
      <c r="Q385" s="114">
        <v>0</v>
      </c>
      <c r="R385" s="114">
        <v>0</v>
      </c>
      <c r="S385" s="114">
        <v>0</v>
      </c>
      <c r="T385" s="114">
        <v>0</v>
      </c>
      <c r="U385" s="114">
        <v>0</v>
      </c>
      <c r="V385" s="114">
        <v>0</v>
      </c>
      <c r="W385" s="114">
        <v>0</v>
      </c>
    </row>
    <row r="386" spans="1:23">
      <c r="A386" s="114" t="str">
        <v>2484.TW</v>
      </c>
      <c r="B386" s="114">
        <v>1.33</v>
      </c>
      <c r="C386" s="114">
        <v>0</v>
      </c>
      <c r="D386" s="114">
        <v>0</v>
      </c>
      <c r="E386" s="114">
        <v>5.1769999999999997E-2</v>
      </c>
      <c r="F386" s="114">
        <v>2.0729999999999998E-2</v>
      </c>
      <c r="G386" s="114">
        <v>0.23760000000000001</v>
      </c>
      <c r="H386" s="114">
        <v>8.7399999999999995E-3</v>
      </c>
      <c r="I386" s="114">
        <v>24.736843</v>
      </c>
      <c r="J386" s="114">
        <v>1.3084633000000001</v>
      </c>
      <c r="K386" s="114">
        <v>14.106999999999999</v>
      </c>
      <c r="L386" s="114">
        <v>0</v>
      </c>
      <c r="M386" s="114">
        <v>0</v>
      </c>
      <c r="N386" s="114">
        <v>0</v>
      </c>
      <c r="O386" s="114">
        <v>0</v>
      </c>
      <c r="P386" s="114">
        <v>0</v>
      </c>
      <c r="Q386" s="114">
        <v>0</v>
      </c>
      <c r="R386" s="114">
        <v>0</v>
      </c>
      <c r="S386" s="114">
        <v>0</v>
      </c>
      <c r="T386" s="114">
        <v>0</v>
      </c>
      <c r="U386" s="114">
        <v>0</v>
      </c>
      <c r="V386" s="114">
        <v>0</v>
      </c>
      <c r="W386" s="114">
        <v>0</v>
      </c>
    </row>
    <row r="387" spans="1:23">
      <c r="A387" s="114" t="str">
        <v>2485.TW</v>
      </c>
      <c r="B387" s="114">
        <v>-0.39</v>
      </c>
      <c r="C387" s="114">
        <v>0.53200000000000003</v>
      </c>
      <c r="D387" s="114">
        <v>0</v>
      </c>
      <c r="E387" s="114">
        <v>-4.496E-2</v>
      </c>
      <c r="F387" s="114">
        <v>-1.043E-2</v>
      </c>
      <c r="G387" s="114">
        <v>9.9820000000000006E-2</v>
      </c>
      <c r="H387" s="114">
        <v>4.0000002999999998E-5</v>
      </c>
      <c r="I387" s="114">
        <v>0</v>
      </c>
      <c r="J387" s="114">
        <v>1.1241829999999999</v>
      </c>
      <c r="K387" s="114">
        <v>18.309999999999999</v>
      </c>
      <c r="L387" s="114">
        <v>0</v>
      </c>
      <c r="M387" s="114">
        <v>0</v>
      </c>
      <c r="N387" s="114">
        <v>0</v>
      </c>
      <c r="O387" s="114">
        <v>0</v>
      </c>
      <c r="P387" s="114">
        <v>0</v>
      </c>
      <c r="Q387" s="114">
        <v>0</v>
      </c>
      <c r="R387" s="114">
        <v>0</v>
      </c>
      <c r="S387" s="114">
        <v>0</v>
      </c>
      <c r="T387" s="114">
        <v>0</v>
      </c>
      <c r="U387" s="114">
        <v>0</v>
      </c>
      <c r="V387" s="114">
        <v>0</v>
      </c>
      <c r="W387" s="114">
        <v>0</v>
      </c>
    </row>
    <row r="388" spans="1:23" hidden="1">
      <c r="A388" s="114" t="str">
        <v>2486.TW</v>
      </c>
      <c r="B388" s="114">
        <v>0.81</v>
      </c>
      <c r="C388" s="114">
        <v>0</v>
      </c>
      <c r="D388" s="114">
        <v>20</v>
      </c>
      <c r="E388" s="114">
        <v>4.1339997000000003E-2</v>
      </c>
      <c r="F388" s="114">
        <v>5.9800000000000001E-3</v>
      </c>
      <c r="G388" s="114">
        <v>0.14207</v>
      </c>
      <c r="H388" s="114">
        <v>-6.8709999999999993E-2</v>
      </c>
      <c r="I388" s="114">
        <v>122.22221999999999</v>
      </c>
      <c r="J388" s="114">
        <v>5.1761999999999997</v>
      </c>
      <c r="K388" s="114">
        <v>23.548999999999999</v>
      </c>
      <c r="L388" s="114">
        <v>0</v>
      </c>
      <c r="M388" s="114">
        <v>0</v>
      </c>
      <c r="N388" s="114">
        <v>0</v>
      </c>
      <c r="O388" s="114">
        <v>0</v>
      </c>
      <c r="P388" s="114">
        <v>0</v>
      </c>
      <c r="Q388" s="114">
        <v>0</v>
      </c>
      <c r="R388" s="114">
        <v>0</v>
      </c>
      <c r="S388" s="114">
        <v>0</v>
      </c>
      <c r="T388" s="114">
        <v>0</v>
      </c>
      <c r="U388" s="114">
        <v>0</v>
      </c>
      <c r="V388" s="114">
        <v>0</v>
      </c>
      <c r="W388" s="114">
        <v>0</v>
      </c>
    </row>
    <row r="389" spans="1:23" hidden="1">
      <c r="A389" s="114" t="str">
        <v>2488.TW</v>
      </c>
      <c r="B389" s="114">
        <v>4.58</v>
      </c>
      <c r="C389" s="114">
        <v>0</v>
      </c>
      <c r="D389" s="114">
        <v>0</v>
      </c>
      <c r="E389" s="114">
        <v>0.15049000000000001</v>
      </c>
      <c r="F389" s="114">
        <v>7.1209999999999996E-2</v>
      </c>
      <c r="G389" s="114">
        <v>0.26829999999999998</v>
      </c>
      <c r="H389" s="114">
        <v>8.5919999999999996E-2</v>
      </c>
      <c r="I389" s="114">
        <v>10.469433</v>
      </c>
      <c r="J389" s="114">
        <v>1.4838312</v>
      </c>
      <c r="K389" s="114">
        <v>32.363</v>
      </c>
      <c r="L389" s="114">
        <v>0</v>
      </c>
      <c r="M389" s="114">
        <v>0</v>
      </c>
      <c r="N389" s="114">
        <v>0</v>
      </c>
      <c r="O389" s="114">
        <v>0</v>
      </c>
      <c r="P389" s="114">
        <v>0</v>
      </c>
      <c r="Q389" s="114">
        <v>0</v>
      </c>
      <c r="R389" s="114">
        <v>0</v>
      </c>
      <c r="S389" s="114">
        <v>0</v>
      </c>
      <c r="T389" s="114">
        <v>0</v>
      </c>
      <c r="U389" s="114">
        <v>0</v>
      </c>
      <c r="V389" s="114">
        <v>0</v>
      </c>
      <c r="W389" s="114">
        <v>0</v>
      </c>
    </row>
    <row r="390" spans="1:23" hidden="1">
      <c r="A390" s="114" t="str">
        <v>2489.TW</v>
      </c>
      <c r="B390" s="114">
        <v>0.65</v>
      </c>
      <c r="C390" s="114">
        <v>0.93300000000000005</v>
      </c>
      <c r="D390" s="114">
        <v>224</v>
      </c>
      <c r="E390" s="114">
        <v>3.3730000000000003E-2</v>
      </c>
      <c r="F390" s="114">
        <v>-5.6999999999999998E-4</v>
      </c>
      <c r="G390" s="114">
        <v>9.5909999999999995E-2</v>
      </c>
      <c r="H390" s="114">
        <v>3.31E-3</v>
      </c>
      <c r="I390" s="114">
        <v>34.461539999999999</v>
      </c>
      <c r="J390" s="114">
        <v>1.2449977000000001</v>
      </c>
      <c r="K390" s="114">
        <v>21.533999999999999</v>
      </c>
      <c r="L390" s="114">
        <v>0</v>
      </c>
      <c r="M390" s="114">
        <v>0</v>
      </c>
      <c r="N390" s="114">
        <v>0</v>
      </c>
      <c r="O390" s="114">
        <v>0</v>
      </c>
      <c r="P390" s="114">
        <v>0</v>
      </c>
      <c r="Q390" s="114">
        <v>0</v>
      </c>
      <c r="R390" s="114">
        <v>0</v>
      </c>
      <c r="S390" s="114">
        <v>0</v>
      </c>
      <c r="T390" s="114">
        <v>0</v>
      </c>
      <c r="U390" s="114">
        <v>0</v>
      </c>
      <c r="V390" s="114">
        <v>0</v>
      </c>
      <c r="W390" s="114">
        <v>0</v>
      </c>
    </row>
    <row r="391" spans="1:23">
      <c r="A391" s="114" t="str">
        <v>2491.TW</v>
      </c>
      <c r="B391" s="114">
        <v>0.27</v>
      </c>
      <c r="C391" s="114">
        <v>0.54900000000000004</v>
      </c>
      <c r="D391" s="114">
        <v>0</v>
      </c>
      <c r="E391" s="114">
        <v>4.8270001999999999E-2</v>
      </c>
      <c r="F391" s="114">
        <v>-6.0010000000000001E-2</v>
      </c>
      <c r="G391" s="114">
        <v>0.26647999999999999</v>
      </c>
      <c r="H391" s="114">
        <v>-0.63502000000000003</v>
      </c>
      <c r="I391" s="114">
        <v>60</v>
      </c>
      <c r="J391" s="114">
        <v>1.6050728999999999</v>
      </c>
      <c r="K391" s="114">
        <v>2.3479999999999999</v>
      </c>
      <c r="L391" s="114">
        <v>0</v>
      </c>
      <c r="M391" s="114">
        <v>0</v>
      </c>
      <c r="N391" s="114">
        <v>0</v>
      </c>
      <c r="O391" s="114">
        <v>0</v>
      </c>
      <c r="P391" s="114">
        <v>0</v>
      </c>
      <c r="Q391" s="114">
        <v>0</v>
      </c>
      <c r="R391" s="114">
        <v>0</v>
      </c>
      <c r="S391" s="114">
        <v>0</v>
      </c>
      <c r="T391" s="114">
        <v>0</v>
      </c>
      <c r="U391" s="114">
        <v>0</v>
      </c>
      <c r="V391" s="114">
        <v>0</v>
      </c>
      <c r="W391" s="114">
        <v>0</v>
      </c>
    </row>
    <row r="392" spans="1:23" hidden="1">
      <c r="A392" s="114" t="str">
        <v>2492.TW</v>
      </c>
      <c r="B392" s="114">
        <v>4.67</v>
      </c>
      <c r="C392" s="114">
        <v>0</v>
      </c>
      <c r="D392" s="114">
        <v>6.6743389999999998</v>
      </c>
      <c r="E392" s="114">
        <v>4.0730000000000002E-2</v>
      </c>
      <c r="F392" s="114">
        <v>1.043E-2</v>
      </c>
      <c r="G392" s="114">
        <v>0.19760999000000001</v>
      </c>
      <c r="H392" s="114">
        <v>4.9619999999999997E-2</v>
      </c>
      <c r="I392" s="114">
        <v>24.839400000000001</v>
      </c>
      <c r="J392" s="114">
        <v>0.58078693999999997</v>
      </c>
      <c r="K392" s="114">
        <v>68.91</v>
      </c>
      <c r="L392" s="114">
        <v>0</v>
      </c>
      <c r="M392" s="114">
        <v>0</v>
      </c>
      <c r="N392" s="114">
        <v>0</v>
      </c>
      <c r="O392" s="114">
        <v>0</v>
      </c>
      <c r="P392" s="114">
        <v>0</v>
      </c>
      <c r="Q392" s="114">
        <v>0</v>
      </c>
      <c r="R392" s="114">
        <v>0</v>
      </c>
      <c r="S392" s="114">
        <v>0</v>
      </c>
      <c r="T392" s="114">
        <v>0</v>
      </c>
      <c r="U392" s="114">
        <v>0</v>
      </c>
      <c r="V392" s="114">
        <v>0</v>
      </c>
      <c r="W392" s="114">
        <v>0</v>
      </c>
    </row>
    <row r="393" spans="1:23" hidden="1">
      <c r="A393" s="114" t="str">
        <v>2493.TW</v>
      </c>
      <c r="B393" s="114">
        <v>5.84</v>
      </c>
      <c r="C393" s="114">
        <v>0</v>
      </c>
      <c r="D393" s="114">
        <v>0</v>
      </c>
      <c r="E393" s="114">
        <v>0.26539000000000001</v>
      </c>
      <c r="F393" s="114">
        <v>0.107939996</v>
      </c>
      <c r="G393" s="114">
        <v>0.35376000000000002</v>
      </c>
      <c r="H393" s="114">
        <v>0.23261000000000001</v>
      </c>
      <c r="I393" s="114">
        <v>15.856164</v>
      </c>
      <c r="J393" s="114">
        <v>4.08812</v>
      </c>
      <c r="K393" s="114">
        <v>29.56</v>
      </c>
      <c r="L393" s="114">
        <v>0</v>
      </c>
      <c r="M393" s="114">
        <v>0</v>
      </c>
      <c r="N393" s="114">
        <v>0</v>
      </c>
      <c r="O393" s="114">
        <v>0</v>
      </c>
      <c r="P393" s="114">
        <v>0</v>
      </c>
      <c r="Q393" s="114">
        <v>0</v>
      </c>
      <c r="R393" s="114">
        <v>0</v>
      </c>
      <c r="S393" s="114">
        <v>0</v>
      </c>
      <c r="T393" s="114">
        <v>0</v>
      </c>
      <c r="U393" s="114">
        <v>0</v>
      </c>
      <c r="V393" s="114">
        <v>0</v>
      </c>
      <c r="W393" s="114">
        <v>0</v>
      </c>
    </row>
    <row r="394" spans="1:23" hidden="1">
      <c r="A394" s="114" t="str">
        <v>2495.TW</v>
      </c>
      <c r="B394" s="114">
        <v>1.07</v>
      </c>
      <c r="C394" s="114">
        <v>0.66</v>
      </c>
      <c r="D394" s="114">
        <v>0</v>
      </c>
      <c r="E394" s="114">
        <v>5.7779997999999999E-2</v>
      </c>
      <c r="F394" s="114">
        <v>1.9210000000000001E-2</v>
      </c>
      <c r="G394" s="114">
        <v>0.51100000000000001</v>
      </c>
      <c r="H394" s="114">
        <v>0.10152</v>
      </c>
      <c r="I394" s="114">
        <v>28.878504</v>
      </c>
      <c r="J394" s="114">
        <v>2.0045410000000001</v>
      </c>
      <c r="K394" s="114">
        <v>5.085</v>
      </c>
      <c r="L394" s="114">
        <v>0</v>
      </c>
      <c r="M394" s="114">
        <v>0</v>
      </c>
      <c r="N394" s="114">
        <v>0</v>
      </c>
      <c r="O394" s="114">
        <v>0</v>
      </c>
      <c r="P394" s="114">
        <v>0</v>
      </c>
      <c r="Q394" s="114">
        <v>0</v>
      </c>
      <c r="R394" s="114">
        <v>0</v>
      </c>
      <c r="S394" s="114">
        <v>0</v>
      </c>
      <c r="T394" s="114">
        <v>0</v>
      </c>
      <c r="U394" s="114">
        <v>0</v>
      </c>
      <c r="V394" s="114">
        <v>0</v>
      </c>
      <c r="W394" s="114">
        <v>0</v>
      </c>
    </row>
    <row r="395" spans="1:23">
      <c r="A395" s="114" t="str">
        <v>2496.TW</v>
      </c>
      <c r="B395" s="114">
        <v>6.01</v>
      </c>
      <c r="C395" s="114">
        <v>0.36899999999999999</v>
      </c>
      <c r="D395" s="114">
        <v>0</v>
      </c>
      <c r="E395" s="114">
        <v>0.12432</v>
      </c>
      <c r="F395" s="114">
        <v>5.6910000000000002E-2</v>
      </c>
      <c r="G395" s="114">
        <v>0.52583002999999995</v>
      </c>
      <c r="H395" s="114">
        <v>0.17695999000000001</v>
      </c>
      <c r="I395" s="114">
        <v>12.113144999999999</v>
      </c>
      <c r="J395" s="114">
        <v>1.6219589999999999</v>
      </c>
      <c r="K395" s="114">
        <v>40.418999999999997</v>
      </c>
      <c r="L395" s="114">
        <v>0</v>
      </c>
      <c r="M395" s="114">
        <v>0</v>
      </c>
      <c r="N395" s="114">
        <v>0</v>
      </c>
      <c r="O395" s="114">
        <v>0</v>
      </c>
      <c r="P395" s="114">
        <v>0</v>
      </c>
      <c r="Q395" s="114">
        <v>0</v>
      </c>
      <c r="R395" s="114">
        <v>0</v>
      </c>
      <c r="S395" s="114">
        <v>0</v>
      </c>
      <c r="T395" s="114">
        <v>0</v>
      </c>
      <c r="U395" s="114">
        <v>0</v>
      </c>
      <c r="V395" s="114">
        <v>0</v>
      </c>
      <c r="W395" s="114">
        <v>0</v>
      </c>
    </row>
    <row r="396" spans="1:23" hidden="1">
      <c r="A396" s="114" t="str">
        <v>2497.TW</v>
      </c>
      <c r="B396" s="114">
        <v>2.0099999999999998</v>
      </c>
      <c r="C396" s="114">
        <v>0.91300000000000003</v>
      </c>
      <c r="D396" s="114">
        <v>15.427808000000001</v>
      </c>
      <c r="E396" s="114">
        <v>0.10981</v>
      </c>
      <c r="F396" s="114">
        <v>3.7330000000000002E-2</v>
      </c>
      <c r="G396" s="114">
        <v>0.23871000000000001</v>
      </c>
      <c r="H396" s="114">
        <v>9.1749999999999998E-2</v>
      </c>
      <c r="I396" s="114">
        <v>28.706468999999998</v>
      </c>
      <c r="J396" s="114">
        <v>3.2395708999999999</v>
      </c>
      <c r="K396" s="114">
        <v>30.670999999999999</v>
      </c>
      <c r="L396" s="114">
        <v>0</v>
      </c>
      <c r="M396" s="114">
        <v>0</v>
      </c>
      <c r="N396" s="114">
        <v>0</v>
      </c>
      <c r="O396" s="114">
        <v>0</v>
      </c>
      <c r="P396" s="114">
        <v>0</v>
      </c>
      <c r="Q396" s="114">
        <v>0</v>
      </c>
      <c r="R396" s="114">
        <v>0</v>
      </c>
      <c r="S396" s="114">
        <v>0</v>
      </c>
      <c r="T396" s="114">
        <v>0</v>
      </c>
      <c r="U396" s="114">
        <v>0</v>
      </c>
      <c r="V396" s="114">
        <v>0</v>
      </c>
      <c r="W396" s="114">
        <v>0</v>
      </c>
    </row>
    <row r="397" spans="1:23" hidden="1">
      <c r="A397" s="114" t="str">
        <v>2498.TW</v>
      </c>
      <c r="B397" s="114">
        <v>-4.3499999999999996</v>
      </c>
      <c r="C397" s="114">
        <v>0.80600000000000005</v>
      </c>
      <c r="D397" s="114">
        <v>-34.72</v>
      </c>
      <c r="E397" s="114">
        <v>-0.14907000000000001</v>
      </c>
      <c r="F397" s="114">
        <v>-6.0900003000000001E-2</v>
      </c>
      <c r="G397" s="114">
        <v>0.41411999999999999</v>
      </c>
      <c r="H397" s="114">
        <v>-2.0285000000000002</v>
      </c>
      <c r="I397" s="114">
        <v>0</v>
      </c>
      <c r="J397" s="114">
        <v>1.5569507</v>
      </c>
      <c r="K397" s="114">
        <v>4.8550000000000004</v>
      </c>
      <c r="L397" s="114">
        <v>0</v>
      </c>
      <c r="M397" s="114">
        <v>0</v>
      </c>
      <c r="N397" s="114">
        <v>0</v>
      </c>
      <c r="O397" s="114">
        <v>0</v>
      </c>
      <c r="P397" s="114">
        <v>0</v>
      </c>
      <c r="Q397" s="114">
        <v>0</v>
      </c>
      <c r="R397" s="114">
        <v>0</v>
      </c>
      <c r="S397" s="114">
        <v>0</v>
      </c>
      <c r="T397" s="114">
        <v>0</v>
      </c>
      <c r="U397" s="114">
        <v>0</v>
      </c>
      <c r="V397" s="114">
        <v>0</v>
      </c>
      <c r="W397" s="114">
        <v>0</v>
      </c>
    </row>
    <row r="398" spans="1:23" hidden="1">
      <c r="A398" s="114" t="str">
        <v>2501.TW</v>
      </c>
      <c r="B398" s="114">
        <v>2.2200000000000002</v>
      </c>
      <c r="C398" s="114">
        <v>0.39200000000000002</v>
      </c>
      <c r="D398" s="114">
        <v>27.625</v>
      </c>
      <c r="E398" s="114">
        <v>8.0299995999999998E-2</v>
      </c>
      <c r="F398" s="114">
        <v>1.984E-2</v>
      </c>
      <c r="G398" s="114">
        <v>0.28167999999999999</v>
      </c>
      <c r="H398" s="114">
        <v>0.23047000000000001</v>
      </c>
      <c r="I398" s="114">
        <v>14.932433</v>
      </c>
      <c r="J398" s="114">
        <v>1.4610605000000001</v>
      </c>
      <c r="K398" s="114">
        <v>13.351000000000001</v>
      </c>
      <c r="L398" s="114">
        <v>0</v>
      </c>
      <c r="M398" s="114">
        <v>0</v>
      </c>
      <c r="N398" s="114">
        <v>0</v>
      </c>
      <c r="O398" s="114">
        <v>0</v>
      </c>
      <c r="P398" s="114">
        <v>0</v>
      </c>
      <c r="Q398" s="114">
        <v>0</v>
      </c>
      <c r="R398" s="114">
        <v>0</v>
      </c>
      <c r="S398" s="114">
        <v>0</v>
      </c>
      <c r="T398" s="114">
        <v>0</v>
      </c>
      <c r="U398" s="114">
        <v>0</v>
      </c>
      <c r="V398" s="114">
        <v>0</v>
      </c>
      <c r="W398" s="114">
        <v>0</v>
      </c>
    </row>
    <row r="399" spans="1:23" hidden="1">
      <c r="A399" s="114" t="str">
        <v>2504.TW</v>
      </c>
      <c r="B399" s="114">
        <v>2.97</v>
      </c>
      <c r="C399" s="114">
        <v>0.73399999999999999</v>
      </c>
      <c r="D399" s="114">
        <v>15.368589999999999</v>
      </c>
      <c r="E399" s="114">
        <v>0.14479998999999999</v>
      </c>
      <c r="F399" s="114">
        <v>6.3379995999999994E-2</v>
      </c>
      <c r="G399" s="114">
        <v>0.23696</v>
      </c>
      <c r="H399" s="114">
        <v>0.20030001</v>
      </c>
      <c r="I399" s="114">
        <v>16.144780999999998</v>
      </c>
      <c r="J399" s="114">
        <v>2.3038485</v>
      </c>
      <c r="K399" s="114">
        <v>17.879000000000001</v>
      </c>
      <c r="L399" s="114">
        <v>0</v>
      </c>
      <c r="M399" s="114">
        <v>0</v>
      </c>
      <c r="N399" s="114">
        <v>0</v>
      </c>
      <c r="O399" s="114">
        <v>0</v>
      </c>
      <c r="P399" s="114">
        <v>0</v>
      </c>
      <c r="Q399" s="114">
        <v>0</v>
      </c>
      <c r="R399" s="114">
        <v>0</v>
      </c>
      <c r="S399" s="114">
        <v>0</v>
      </c>
      <c r="T399" s="114">
        <v>0</v>
      </c>
      <c r="U399" s="114">
        <v>0</v>
      </c>
      <c r="V399" s="114">
        <v>0</v>
      </c>
      <c r="W399" s="114">
        <v>0</v>
      </c>
    </row>
    <row r="400" spans="1:23" hidden="1">
      <c r="A400" s="114" t="str">
        <v>2505.TW</v>
      </c>
      <c r="B400" s="114">
        <v>0.72</v>
      </c>
      <c r="C400" s="114">
        <v>0.61699999999999999</v>
      </c>
      <c r="D400" s="114">
        <v>101.34616</v>
      </c>
      <c r="E400" s="114">
        <v>3.0769998E-2</v>
      </c>
      <c r="F400" s="114">
        <v>3.7999997999999999E-4</v>
      </c>
      <c r="G400" s="114">
        <v>0.39640999999999998</v>
      </c>
      <c r="H400" s="114">
        <v>0.18745000000000001</v>
      </c>
      <c r="I400" s="114">
        <v>36.59722</v>
      </c>
      <c r="J400" s="114">
        <v>0.99142149999999996</v>
      </c>
      <c r="K400" s="114">
        <v>1.9350000000000001</v>
      </c>
      <c r="L400" s="114">
        <v>0</v>
      </c>
      <c r="M400" s="114">
        <v>0</v>
      </c>
      <c r="N400" s="114">
        <v>0</v>
      </c>
      <c r="O400" s="114">
        <v>0</v>
      </c>
      <c r="P400" s="114">
        <v>0</v>
      </c>
      <c r="Q400" s="114">
        <v>0</v>
      </c>
      <c r="R400" s="114">
        <v>0</v>
      </c>
      <c r="S400" s="114">
        <v>0</v>
      </c>
      <c r="T400" s="114">
        <v>0</v>
      </c>
      <c r="U400" s="114">
        <v>0</v>
      </c>
      <c r="V400" s="114">
        <v>0</v>
      </c>
      <c r="W400" s="114">
        <v>0</v>
      </c>
    </row>
    <row r="401" spans="1:23" hidden="1">
      <c r="A401" s="114" t="str">
        <v>2506.TW</v>
      </c>
      <c r="B401" s="114">
        <v>-0.18</v>
      </c>
      <c r="C401" s="114">
        <v>0.35799999999999998</v>
      </c>
      <c r="D401" s="114">
        <v>0</v>
      </c>
      <c r="E401" s="114">
        <v>1.3509999999999999E-2</v>
      </c>
      <c r="F401" s="114">
        <v>4.7699999999999999E-3</v>
      </c>
      <c r="G401" s="114">
        <v>0.37453997</v>
      </c>
      <c r="H401" s="114">
        <v>2.8049999999999999E-2</v>
      </c>
      <c r="I401" s="114">
        <v>0</v>
      </c>
      <c r="J401" s="114">
        <v>0.61381876000000002</v>
      </c>
      <c r="K401" s="114">
        <v>4.1109999999999998</v>
      </c>
      <c r="L401" s="114">
        <v>0</v>
      </c>
      <c r="M401" s="114">
        <v>0</v>
      </c>
      <c r="N401" s="114">
        <v>0</v>
      </c>
      <c r="O401" s="114">
        <v>0</v>
      </c>
      <c r="P401" s="114">
        <v>0</v>
      </c>
      <c r="Q401" s="114">
        <v>0</v>
      </c>
      <c r="R401" s="114">
        <v>0</v>
      </c>
      <c r="S401" s="114">
        <v>0</v>
      </c>
      <c r="T401" s="114">
        <v>0</v>
      </c>
      <c r="U401" s="114">
        <v>0</v>
      </c>
      <c r="V401" s="114">
        <v>0</v>
      </c>
      <c r="W401" s="114">
        <v>0</v>
      </c>
    </row>
    <row r="402" spans="1:23" hidden="1">
      <c r="A402" s="114" t="str">
        <v>2509.TW</v>
      </c>
      <c r="B402" s="114">
        <v>-1.1000000000000001</v>
      </c>
      <c r="C402" s="114">
        <v>0.17799999999999999</v>
      </c>
      <c r="D402" s="114">
        <v>0</v>
      </c>
      <c r="E402" s="114">
        <v>-5.3379997999999998E-2</v>
      </c>
      <c r="F402" s="114">
        <v>-5.9399995999999998E-3</v>
      </c>
      <c r="G402" s="114">
        <v>0.33560002</v>
      </c>
      <c r="H402" s="114">
        <v>-0.55806999999999995</v>
      </c>
      <c r="I402" s="114">
        <v>0</v>
      </c>
      <c r="J402" s="114">
        <v>1.2770961999999999</v>
      </c>
      <c r="K402" s="114">
        <v>0.995</v>
      </c>
      <c r="L402" s="114">
        <v>0</v>
      </c>
      <c r="M402" s="114">
        <v>0</v>
      </c>
      <c r="N402" s="114">
        <v>0</v>
      </c>
      <c r="O402" s="114">
        <v>0</v>
      </c>
      <c r="P402" s="114">
        <v>0</v>
      </c>
      <c r="Q402" s="114">
        <v>0</v>
      </c>
      <c r="R402" s="114">
        <v>0</v>
      </c>
      <c r="S402" s="114">
        <v>0</v>
      </c>
      <c r="T402" s="114">
        <v>0</v>
      </c>
      <c r="U402" s="114">
        <v>0</v>
      </c>
      <c r="V402" s="114">
        <v>0</v>
      </c>
      <c r="W402" s="114">
        <v>0</v>
      </c>
    </row>
    <row r="403" spans="1:23">
      <c r="A403" s="114" t="str">
        <v>2511.TW</v>
      </c>
      <c r="B403" s="114">
        <v>0.34</v>
      </c>
      <c r="C403" s="114">
        <v>0.47699999999999998</v>
      </c>
      <c r="D403" s="114">
        <v>19.666665999999999</v>
      </c>
      <c r="E403" s="114">
        <v>2.2519999999999998E-2</v>
      </c>
      <c r="F403" s="114">
        <v>8.3300000000000006E-3</v>
      </c>
      <c r="G403" s="114">
        <v>0.29504999999999998</v>
      </c>
      <c r="H403" s="114">
        <v>0.10854999999999999</v>
      </c>
      <c r="I403" s="114">
        <v>34.705883</v>
      </c>
      <c r="J403" s="114">
        <v>0.74438554000000001</v>
      </c>
      <c r="K403" s="114">
        <v>5.2290000000000001</v>
      </c>
      <c r="L403" s="114">
        <v>0</v>
      </c>
      <c r="M403" s="114">
        <v>0</v>
      </c>
      <c r="N403" s="114">
        <v>0</v>
      </c>
      <c r="O403" s="114">
        <v>0</v>
      </c>
      <c r="P403" s="114">
        <v>0</v>
      </c>
      <c r="Q403" s="114">
        <v>0</v>
      </c>
      <c r="R403" s="114">
        <v>0</v>
      </c>
      <c r="S403" s="114">
        <v>0</v>
      </c>
      <c r="T403" s="114">
        <v>0</v>
      </c>
      <c r="U403" s="114">
        <v>0</v>
      </c>
      <c r="V403" s="114">
        <v>0</v>
      </c>
      <c r="W403" s="114">
        <v>0</v>
      </c>
    </row>
    <row r="404" spans="1:23" hidden="1">
      <c r="A404" s="114" t="str">
        <v>2514.TW</v>
      </c>
      <c r="B404" s="114">
        <v>3.76</v>
      </c>
      <c r="C404" s="114">
        <v>0.11899999999999999</v>
      </c>
      <c r="D404" s="114">
        <v>0</v>
      </c>
      <c r="E404" s="114">
        <v>6.4720004999999997E-2</v>
      </c>
      <c r="F404" s="114">
        <v>1.685E-2</v>
      </c>
      <c r="G404" s="114">
        <v>0.113850005</v>
      </c>
      <c r="H404" s="114">
        <v>-1.9699998999999999E-3</v>
      </c>
      <c r="I404" s="114">
        <v>5.8244680000000004</v>
      </c>
      <c r="J404" s="114">
        <v>0.68606869999999998</v>
      </c>
      <c r="K404" s="114">
        <v>50.470999999999997</v>
      </c>
      <c r="L404" s="114">
        <v>0</v>
      </c>
      <c r="M404" s="114">
        <v>0</v>
      </c>
      <c r="N404" s="114">
        <v>0</v>
      </c>
      <c r="O404" s="114">
        <v>0</v>
      </c>
      <c r="P404" s="114">
        <v>0</v>
      </c>
      <c r="Q404" s="114">
        <v>0</v>
      </c>
      <c r="R404" s="114">
        <v>0</v>
      </c>
      <c r="S404" s="114">
        <v>0</v>
      </c>
      <c r="T404" s="114">
        <v>0</v>
      </c>
      <c r="U404" s="114">
        <v>0</v>
      </c>
      <c r="V404" s="114">
        <v>0</v>
      </c>
      <c r="W404" s="114">
        <v>0</v>
      </c>
    </row>
    <row r="405" spans="1:23" hidden="1">
      <c r="A405" s="114" t="str">
        <v>2515.TW</v>
      </c>
      <c r="B405" s="114">
        <v>0.41</v>
      </c>
      <c r="C405" s="114">
        <v>0.60199999999999998</v>
      </c>
      <c r="D405" s="114">
        <v>0</v>
      </c>
      <c r="E405" s="114">
        <v>2.7220000000000001E-2</v>
      </c>
      <c r="F405" s="114">
        <v>1.1510001000000001E-2</v>
      </c>
      <c r="G405" s="114">
        <v>8.0310000000000006E-2</v>
      </c>
      <c r="H405" s="114">
        <v>5.3000002999999997E-2</v>
      </c>
      <c r="I405" s="114">
        <v>38.780487000000001</v>
      </c>
      <c r="J405" s="114">
        <v>1.0836968</v>
      </c>
      <c r="K405" s="114">
        <v>12.384</v>
      </c>
      <c r="L405" s="114">
        <v>0</v>
      </c>
      <c r="M405" s="114">
        <v>0</v>
      </c>
      <c r="N405" s="114">
        <v>0</v>
      </c>
      <c r="O405" s="114">
        <v>0</v>
      </c>
      <c r="P405" s="114">
        <v>0</v>
      </c>
      <c r="Q405" s="114">
        <v>0</v>
      </c>
      <c r="R405" s="114">
        <v>0</v>
      </c>
      <c r="S405" s="114">
        <v>0</v>
      </c>
      <c r="T405" s="114">
        <v>0</v>
      </c>
      <c r="U405" s="114">
        <v>0</v>
      </c>
      <c r="V405" s="114">
        <v>0</v>
      </c>
      <c r="W405" s="114">
        <v>0</v>
      </c>
    </row>
    <row r="406" spans="1:23" hidden="1">
      <c r="A406" s="114" t="str">
        <v>2516.TW</v>
      </c>
      <c r="B406" s="114">
        <v>0.72</v>
      </c>
      <c r="C406" s="114">
        <v>0.48499999999999999</v>
      </c>
      <c r="D406" s="114">
        <v>0</v>
      </c>
      <c r="E406" s="114">
        <v>0.120459996</v>
      </c>
      <c r="F406" s="114">
        <v>1.444E-2</v>
      </c>
      <c r="G406" s="114">
        <v>3.61E-2</v>
      </c>
      <c r="H406" s="114">
        <v>9.2000000000000003E-4</v>
      </c>
      <c r="I406" s="114">
        <v>16.597221000000001</v>
      </c>
      <c r="J406" s="114">
        <v>1.7633171000000001</v>
      </c>
      <c r="K406" s="114">
        <v>38.137</v>
      </c>
      <c r="L406" s="114">
        <v>0</v>
      </c>
      <c r="M406" s="114">
        <v>0</v>
      </c>
      <c r="N406" s="114">
        <v>0</v>
      </c>
      <c r="O406" s="114">
        <v>0</v>
      </c>
      <c r="P406" s="114">
        <v>0</v>
      </c>
      <c r="Q406" s="114">
        <v>0</v>
      </c>
      <c r="R406" s="114">
        <v>0</v>
      </c>
      <c r="S406" s="114">
        <v>0</v>
      </c>
      <c r="T406" s="114">
        <v>0</v>
      </c>
      <c r="U406" s="114">
        <v>0</v>
      </c>
      <c r="V406" s="114">
        <v>0</v>
      </c>
      <c r="W406" s="114">
        <v>0</v>
      </c>
    </row>
    <row r="407" spans="1:23">
      <c r="A407" s="114" t="str">
        <v>2520.TW</v>
      </c>
      <c r="B407" s="114">
        <v>4.91</v>
      </c>
      <c r="C407" s="114">
        <v>0.46100000000000002</v>
      </c>
      <c r="D407" s="114">
        <v>10.966469</v>
      </c>
      <c r="E407" s="114">
        <v>0.13661999999999999</v>
      </c>
      <c r="F407" s="114">
        <v>4.3330002999999999E-2</v>
      </c>
      <c r="G407" s="114">
        <v>0.30198999999999998</v>
      </c>
      <c r="H407" s="114">
        <v>0.24573999999999999</v>
      </c>
      <c r="I407" s="114">
        <v>11.323829</v>
      </c>
      <c r="J407" s="114">
        <v>1.5109926</v>
      </c>
      <c r="K407" s="114">
        <v>35.905999999999999</v>
      </c>
      <c r="L407" s="114">
        <v>0</v>
      </c>
      <c r="M407" s="114">
        <v>0</v>
      </c>
      <c r="N407" s="114">
        <v>0</v>
      </c>
      <c r="O407" s="114">
        <v>0</v>
      </c>
      <c r="P407" s="114">
        <v>0</v>
      </c>
      <c r="Q407" s="114">
        <v>0</v>
      </c>
      <c r="R407" s="114">
        <v>0</v>
      </c>
      <c r="S407" s="114">
        <v>0</v>
      </c>
      <c r="T407" s="114">
        <v>0</v>
      </c>
      <c r="U407" s="114">
        <v>0</v>
      </c>
      <c r="V407" s="114">
        <v>0</v>
      </c>
      <c r="W407" s="114">
        <v>0</v>
      </c>
    </row>
    <row r="408" spans="1:23" hidden="1">
      <c r="A408" s="114" t="str">
        <v>2524.TW</v>
      </c>
      <c r="B408" s="114">
        <v>1.57</v>
      </c>
      <c r="C408" s="114">
        <v>0.27100000000000002</v>
      </c>
      <c r="D408" s="114">
        <v>27.732557</v>
      </c>
      <c r="E408" s="114">
        <v>2.5260000000000001E-2</v>
      </c>
      <c r="F408" s="114">
        <v>1.396E-2</v>
      </c>
      <c r="G408" s="114">
        <v>0.50029999999999997</v>
      </c>
      <c r="H408" s="114">
        <v>0.33972999999999998</v>
      </c>
      <c r="I408" s="114">
        <v>30.382166000000002</v>
      </c>
      <c r="J408" s="114">
        <v>0.99397784</v>
      </c>
      <c r="K408" s="114">
        <v>6.9139999999999997</v>
      </c>
      <c r="L408" s="114">
        <v>0</v>
      </c>
      <c r="M408" s="114">
        <v>0</v>
      </c>
      <c r="N408" s="114">
        <v>0</v>
      </c>
      <c r="O408" s="114">
        <v>0</v>
      </c>
      <c r="P408" s="114">
        <v>0</v>
      </c>
      <c r="Q408" s="114">
        <v>0</v>
      </c>
      <c r="R408" s="114">
        <v>0</v>
      </c>
      <c r="S408" s="114">
        <v>0</v>
      </c>
      <c r="T408" s="114">
        <v>0</v>
      </c>
      <c r="U408" s="114">
        <v>0</v>
      </c>
      <c r="V408" s="114">
        <v>0</v>
      </c>
      <c r="W408" s="114">
        <v>0</v>
      </c>
    </row>
    <row r="409" spans="1:23" hidden="1">
      <c r="A409" s="114" t="str">
        <v>2527.TW</v>
      </c>
      <c r="B409" s="114">
        <v>2.63</v>
      </c>
      <c r="C409" s="114">
        <v>0.54200000000000004</v>
      </c>
      <c r="D409" s="114">
        <v>0</v>
      </c>
      <c r="E409" s="114">
        <v>5.2639999999999999E-2</v>
      </c>
      <c r="F409" s="114">
        <v>9.3800010000000007E-3</v>
      </c>
      <c r="G409" s="114">
        <v>0.29163</v>
      </c>
      <c r="H409" s="114">
        <v>7.5130000000000002E-2</v>
      </c>
      <c r="I409" s="114">
        <v>17.832699000000002</v>
      </c>
      <c r="J409" s="114">
        <v>1.0751208999999999</v>
      </c>
      <c r="K409" s="114">
        <v>8.8450000000000006</v>
      </c>
      <c r="L409" s="114">
        <v>0</v>
      </c>
      <c r="M409" s="114">
        <v>0</v>
      </c>
      <c r="N409" s="114">
        <v>0</v>
      </c>
      <c r="O409" s="114">
        <v>0</v>
      </c>
      <c r="P409" s="114">
        <v>0</v>
      </c>
      <c r="Q409" s="114">
        <v>0</v>
      </c>
      <c r="R409" s="114">
        <v>0</v>
      </c>
      <c r="S409" s="114">
        <v>0</v>
      </c>
      <c r="T409" s="114">
        <v>0</v>
      </c>
      <c r="U409" s="114">
        <v>0</v>
      </c>
      <c r="V409" s="114">
        <v>0</v>
      </c>
      <c r="W409" s="114">
        <v>0</v>
      </c>
    </row>
    <row r="410" spans="1:23" hidden="1">
      <c r="A410" s="114" t="str">
        <v>2528.TW</v>
      </c>
      <c r="B410" s="114">
        <v>-0.35</v>
      </c>
      <c r="C410" s="114">
        <v>0.58799999999999997</v>
      </c>
      <c r="D410" s="114">
        <v>0</v>
      </c>
      <c r="E410" s="114">
        <v>4.6210000000000001E-2</v>
      </c>
      <c r="F410" s="114">
        <v>9.6100000000000005E-3</v>
      </c>
      <c r="G410" s="114">
        <v>0.27017000000000002</v>
      </c>
      <c r="H410" s="114">
        <v>-290.88776000000001</v>
      </c>
      <c r="I410" s="114">
        <v>0</v>
      </c>
      <c r="J410" s="114">
        <v>3.7899965999999998</v>
      </c>
      <c r="K410" s="114">
        <v>4.8680000000000003</v>
      </c>
      <c r="L410" s="114">
        <v>0</v>
      </c>
      <c r="M410" s="114">
        <v>0</v>
      </c>
      <c r="N410" s="114">
        <v>0</v>
      </c>
      <c r="O410" s="114">
        <v>0</v>
      </c>
      <c r="P410" s="114">
        <v>0</v>
      </c>
      <c r="Q410" s="114">
        <v>0</v>
      </c>
      <c r="R410" s="114">
        <v>0</v>
      </c>
      <c r="S410" s="114">
        <v>0</v>
      </c>
      <c r="T410" s="114">
        <v>0</v>
      </c>
      <c r="U410" s="114">
        <v>0</v>
      </c>
      <c r="V410" s="114">
        <v>0</v>
      </c>
      <c r="W410" s="114">
        <v>0</v>
      </c>
    </row>
    <row r="411" spans="1:23" hidden="1">
      <c r="A411" s="114" t="str">
        <v>2530.TW</v>
      </c>
      <c r="B411" s="114">
        <v>0.85</v>
      </c>
      <c r="C411" s="114">
        <v>0.13300000000000001</v>
      </c>
      <c r="D411" s="114">
        <v>0</v>
      </c>
      <c r="E411" s="114">
        <v>4.7519997000000001E-2</v>
      </c>
      <c r="F411" s="114">
        <v>1.8360000000000001E-2</v>
      </c>
      <c r="G411" s="114">
        <v>0.43660998000000001</v>
      </c>
      <c r="H411" s="114">
        <v>0.36183998000000001</v>
      </c>
      <c r="I411" s="114">
        <v>55.352939999999997</v>
      </c>
      <c r="J411" s="114">
        <v>3.7836750000000001</v>
      </c>
      <c r="K411" s="114">
        <v>2.323</v>
      </c>
      <c r="L411" s="114">
        <v>0</v>
      </c>
      <c r="M411" s="114">
        <v>0</v>
      </c>
      <c r="N411" s="114">
        <v>0</v>
      </c>
      <c r="O411" s="114">
        <v>0</v>
      </c>
      <c r="P411" s="114">
        <v>0</v>
      </c>
      <c r="Q411" s="114">
        <v>0</v>
      </c>
      <c r="R411" s="114">
        <v>0</v>
      </c>
      <c r="S411" s="114">
        <v>0</v>
      </c>
      <c r="T411" s="114">
        <v>0</v>
      </c>
      <c r="U411" s="114">
        <v>0</v>
      </c>
      <c r="V411" s="114">
        <v>0</v>
      </c>
      <c r="W411" s="114">
        <v>0</v>
      </c>
    </row>
    <row r="412" spans="1:23" hidden="1">
      <c r="A412" s="114" t="str">
        <v>2534.TW</v>
      </c>
      <c r="B412" s="114">
        <v>0.46</v>
      </c>
      <c r="C412" s="114">
        <v>0.46899999999999997</v>
      </c>
      <c r="D412" s="114">
        <v>5.0590552999999998</v>
      </c>
      <c r="E412" s="114">
        <v>3.5180000000000003E-2</v>
      </c>
      <c r="F412" s="114">
        <v>1.342E-2</v>
      </c>
      <c r="G412" s="114">
        <v>0.45082</v>
      </c>
      <c r="H412" s="114">
        <v>0.33450999999999997</v>
      </c>
      <c r="I412" s="114">
        <v>55.869563999999997</v>
      </c>
      <c r="J412" s="114">
        <v>0.82777727000000001</v>
      </c>
      <c r="K412" s="114">
        <v>5.3979999999999997</v>
      </c>
      <c r="L412" s="114">
        <v>0</v>
      </c>
      <c r="M412" s="114">
        <v>0</v>
      </c>
      <c r="N412" s="114">
        <v>0</v>
      </c>
      <c r="O412" s="114">
        <v>0</v>
      </c>
      <c r="P412" s="114">
        <v>0</v>
      </c>
      <c r="Q412" s="114">
        <v>0</v>
      </c>
      <c r="R412" s="114">
        <v>0</v>
      </c>
      <c r="S412" s="114">
        <v>0</v>
      </c>
      <c r="T412" s="114">
        <v>0</v>
      </c>
      <c r="U412" s="114">
        <v>0</v>
      </c>
      <c r="V412" s="114">
        <v>0</v>
      </c>
      <c r="W412" s="114">
        <v>0</v>
      </c>
    </row>
    <row r="413" spans="1:23" hidden="1">
      <c r="A413" s="114" t="str">
        <v>2535.TW</v>
      </c>
      <c r="B413" s="114">
        <v>3.83</v>
      </c>
      <c r="C413" s="114">
        <v>0</v>
      </c>
      <c r="D413" s="114">
        <v>0</v>
      </c>
      <c r="E413" s="114">
        <v>0.12737999999999999</v>
      </c>
      <c r="F413" s="114">
        <v>2.9049999999999999E-2</v>
      </c>
      <c r="G413" s="114">
        <v>0.10872999999999999</v>
      </c>
      <c r="H413" s="114">
        <v>1.6830000000000001E-2</v>
      </c>
      <c r="I413" s="114">
        <v>13.733682</v>
      </c>
      <c r="J413" s="114">
        <v>1.6104833999999999</v>
      </c>
      <c r="K413" s="114">
        <v>49.591999999999999</v>
      </c>
      <c r="L413" s="114">
        <v>0</v>
      </c>
      <c r="M413" s="114">
        <v>0</v>
      </c>
      <c r="N413" s="114">
        <v>0</v>
      </c>
      <c r="O413" s="114">
        <v>0</v>
      </c>
      <c r="P413" s="114">
        <v>0</v>
      </c>
      <c r="Q413" s="114">
        <v>0</v>
      </c>
      <c r="R413" s="114">
        <v>0</v>
      </c>
      <c r="S413" s="114">
        <v>0</v>
      </c>
      <c r="T413" s="114">
        <v>0</v>
      </c>
      <c r="U413" s="114">
        <v>0</v>
      </c>
      <c r="V413" s="114">
        <v>0</v>
      </c>
      <c r="W413" s="114">
        <v>0</v>
      </c>
    </row>
    <row r="414" spans="1:23">
      <c r="A414" s="114" t="str">
        <v>2536.TW</v>
      </c>
      <c r="B414" s="114">
        <v>0.95</v>
      </c>
      <c r="C414" s="114">
        <v>0.36599999999999999</v>
      </c>
      <c r="D414" s="114">
        <v>26.183206999999999</v>
      </c>
      <c r="E414" s="114">
        <v>1.789E-2</v>
      </c>
      <c r="F414" s="114">
        <v>1.0299999000000001E-2</v>
      </c>
      <c r="G414" s="114">
        <v>0.28105999999999998</v>
      </c>
      <c r="H414" s="114">
        <v>0.21010999999999999</v>
      </c>
      <c r="I414" s="114">
        <v>36.105263000000001</v>
      </c>
      <c r="J414" s="114">
        <v>0.97346383000000003</v>
      </c>
      <c r="K414" s="114">
        <v>9.7149999999999999</v>
      </c>
      <c r="L414" s="114">
        <v>0</v>
      </c>
      <c r="M414" s="114">
        <v>0</v>
      </c>
      <c r="N414" s="114">
        <v>0</v>
      </c>
      <c r="O414" s="114">
        <v>0</v>
      </c>
      <c r="P414" s="114">
        <v>0</v>
      </c>
      <c r="Q414" s="114">
        <v>0</v>
      </c>
      <c r="R414" s="114">
        <v>0</v>
      </c>
      <c r="S414" s="114">
        <v>0</v>
      </c>
      <c r="T414" s="114">
        <v>0</v>
      </c>
      <c r="U414" s="114">
        <v>0</v>
      </c>
      <c r="V414" s="114">
        <v>0</v>
      </c>
      <c r="W414" s="114">
        <v>0</v>
      </c>
    </row>
    <row r="415" spans="1:23" hidden="1">
      <c r="A415" s="114" t="str">
        <v>2537.TW</v>
      </c>
      <c r="B415" s="114">
        <v>-0.02</v>
      </c>
      <c r="C415" s="114">
        <v>0.52600000000000002</v>
      </c>
      <c r="D415" s="114">
        <v>0</v>
      </c>
      <c r="E415" s="114">
        <v>-1.465E-2</v>
      </c>
      <c r="F415" s="114">
        <v>1.5100000000000001E-3</v>
      </c>
      <c r="G415" s="114">
        <v>0.26523999999999998</v>
      </c>
      <c r="H415" s="114">
        <v>5.8319996999999998E-2</v>
      </c>
      <c r="I415" s="114">
        <v>0</v>
      </c>
      <c r="J415" s="114">
        <v>1.2574673000000001</v>
      </c>
      <c r="K415" s="114">
        <v>1.8160000000000001</v>
      </c>
      <c r="L415" s="114">
        <v>0</v>
      </c>
      <c r="M415" s="114">
        <v>0</v>
      </c>
      <c r="N415" s="114">
        <v>0</v>
      </c>
      <c r="O415" s="114">
        <v>0</v>
      </c>
      <c r="P415" s="114">
        <v>0</v>
      </c>
      <c r="Q415" s="114">
        <v>0</v>
      </c>
      <c r="R415" s="114">
        <v>0</v>
      </c>
      <c r="S415" s="114">
        <v>0</v>
      </c>
      <c r="T415" s="114">
        <v>0</v>
      </c>
      <c r="U415" s="114">
        <v>0</v>
      </c>
      <c r="V415" s="114">
        <v>0</v>
      </c>
      <c r="W415" s="114">
        <v>0</v>
      </c>
    </row>
    <row r="416" spans="1:23" hidden="1">
      <c r="A416" s="114" t="str">
        <v>2538.TW</v>
      </c>
      <c r="B416" s="114">
        <v>-0.2</v>
      </c>
      <c r="C416" s="114">
        <v>0.432</v>
      </c>
      <c r="D416" s="114">
        <v>0</v>
      </c>
      <c r="E416" s="114">
        <v>0.26485002000000002</v>
      </c>
      <c r="F416" s="114">
        <v>1.2099999999999999E-3</v>
      </c>
      <c r="G416" s="114">
        <v>0.71636003000000004</v>
      </c>
      <c r="H416" s="114">
        <v>0.42152000000000001</v>
      </c>
      <c r="I416" s="114">
        <v>0</v>
      </c>
      <c r="J416" s="114">
        <v>1.2720513</v>
      </c>
      <c r="K416" s="114">
        <v>0.85799999999999998</v>
      </c>
      <c r="L416" s="114">
        <v>0</v>
      </c>
      <c r="M416" s="114">
        <v>0</v>
      </c>
      <c r="N416" s="114">
        <v>0</v>
      </c>
      <c r="O416" s="114">
        <v>0</v>
      </c>
      <c r="P416" s="114">
        <v>0</v>
      </c>
      <c r="Q416" s="114">
        <v>0</v>
      </c>
      <c r="R416" s="114">
        <v>0</v>
      </c>
      <c r="S416" s="114">
        <v>0</v>
      </c>
      <c r="T416" s="114">
        <v>0</v>
      </c>
      <c r="U416" s="114">
        <v>0</v>
      </c>
      <c r="V416" s="114">
        <v>0</v>
      </c>
      <c r="W416" s="114">
        <v>0</v>
      </c>
    </row>
    <row r="417" spans="1:23" hidden="1">
      <c r="A417" s="114" t="str">
        <v>2539.TW</v>
      </c>
      <c r="B417" s="114">
        <v>2.15</v>
      </c>
      <c r="C417" s="114">
        <v>0.24</v>
      </c>
      <c r="D417" s="114">
        <v>0</v>
      </c>
      <c r="E417" s="114">
        <v>0.17603000999999999</v>
      </c>
      <c r="F417" s="114">
        <v>6.6689999999999999E-2</v>
      </c>
      <c r="G417" s="114">
        <v>0.45766996999999998</v>
      </c>
      <c r="H417" s="114">
        <v>0.44476001999999998</v>
      </c>
      <c r="I417" s="114">
        <v>32.465114999999997</v>
      </c>
      <c r="J417" s="114">
        <v>5.0723060000000002</v>
      </c>
      <c r="K417" s="114">
        <v>8.2579999999999991</v>
      </c>
      <c r="L417" s="114">
        <v>0</v>
      </c>
      <c r="M417" s="114">
        <v>0</v>
      </c>
      <c r="N417" s="114">
        <v>0</v>
      </c>
      <c r="O417" s="114">
        <v>0</v>
      </c>
      <c r="P417" s="114">
        <v>0</v>
      </c>
      <c r="Q417" s="114">
        <v>0</v>
      </c>
      <c r="R417" s="114">
        <v>0</v>
      </c>
      <c r="S417" s="114">
        <v>0</v>
      </c>
      <c r="T417" s="114">
        <v>0</v>
      </c>
      <c r="U417" s="114">
        <v>0</v>
      </c>
      <c r="V417" s="114">
        <v>0</v>
      </c>
      <c r="W417" s="114">
        <v>0</v>
      </c>
    </row>
    <row r="418" spans="1:23" hidden="1">
      <c r="A418" s="114" t="str">
        <v>2540.TW</v>
      </c>
      <c r="B418" s="114">
        <v>5.03</v>
      </c>
      <c r="C418" s="114">
        <v>0</v>
      </c>
      <c r="D418" s="114">
        <v>0</v>
      </c>
      <c r="E418" s="114">
        <v>0.20108000000000001</v>
      </c>
      <c r="F418" s="114">
        <v>5.4229997000000002E-2</v>
      </c>
      <c r="G418" s="114">
        <v>0.45193001999999999</v>
      </c>
      <c r="H418" s="114">
        <v>0.39712003000000001</v>
      </c>
      <c r="I418" s="114">
        <v>30.318090000000002</v>
      </c>
      <c r="J418" s="114">
        <v>5.1722970000000004</v>
      </c>
      <c r="K418" s="114">
        <v>22.745000000000001</v>
      </c>
      <c r="L418" s="114">
        <v>0</v>
      </c>
      <c r="M418" s="114">
        <v>0</v>
      </c>
      <c r="N418" s="114">
        <v>0</v>
      </c>
      <c r="O418" s="114">
        <v>0</v>
      </c>
      <c r="P418" s="114">
        <v>0</v>
      </c>
      <c r="Q418" s="114">
        <v>0</v>
      </c>
      <c r="R418" s="114">
        <v>0</v>
      </c>
      <c r="S418" s="114">
        <v>0</v>
      </c>
      <c r="T418" s="114">
        <v>0</v>
      </c>
      <c r="U418" s="114">
        <v>0</v>
      </c>
      <c r="V418" s="114">
        <v>0</v>
      </c>
      <c r="W418" s="114">
        <v>0</v>
      </c>
    </row>
    <row r="419" spans="1:23">
      <c r="A419" s="114" t="str">
        <v>2542.TW</v>
      </c>
      <c r="B419" s="114">
        <v>1.0900000000000001</v>
      </c>
      <c r="C419" s="114">
        <v>0</v>
      </c>
      <c r="D419" s="114">
        <v>10.266203000000001</v>
      </c>
      <c r="E419" s="114">
        <v>0.14940999999999999</v>
      </c>
      <c r="F419" s="114">
        <v>2.8590000000000001E-2</v>
      </c>
      <c r="G419" s="114">
        <v>0.34959000000000001</v>
      </c>
      <c r="H419" s="114">
        <v>0.18902000999999999</v>
      </c>
      <c r="I419" s="114">
        <v>40.688071999999998</v>
      </c>
      <c r="J419" s="114">
        <v>1.7789811</v>
      </c>
      <c r="K419" s="114">
        <v>21.922999999999998</v>
      </c>
      <c r="L419" s="114">
        <v>0</v>
      </c>
      <c r="M419" s="114">
        <v>0</v>
      </c>
      <c r="N419" s="114">
        <v>0</v>
      </c>
      <c r="O419" s="114">
        <v>0</v>
      </c>
      <c r="P419" s="114">
        <v>0</v>
      </c>
      <c r="Q419" s="114">
        <v>0</v>
      </c>
      <c r="R419" s="114">
        <v>0</v>
      </c>
      <c r="S419" s="114">
        <v>0</v>
      </c>
      <c r="T419" s="114">
        <v>0</v>
      </c>
      <c r="U419" s="114">
        <v>0</v>
      </c>
      <c r="V419" s="114">
        <v>0</v>
      </c>
      <c r="W419" s="114">
        <v>0</v>
      </c>
    </row>
    <row r="420" spans="1:23">
      <c r="A420" s="114" t="str">
        <v>2543.TW</v>
      </c>
      <c r="B420" s="114">
        <v>2.4500000000000002</v>
      </c>
      <c r="C420" s="114">
        <v>0.41299999999999998</v>
      </c>
      <c r="D420" s="114">
        <v>0</v>
      </c>
      <c r="E420" s="114">
        <v>0.19003001</v>
      </c>
      <c r="F420" s="114">
        <v>3.3619999999999997E-2</v>
      </c>
      <c r="G420" s="114">
        <v>8.9449994000000005E-2</v>
      </c>
      <c r="H420" s="114">
        <v>9.5759999999999998E-2</v>
      </c>
      <c r="I420" s="114">
        <v>22.408162999999998</v>
      </c>
      <c r="J420" s="114">
        <v>4.2961105999999996</v>
      </c>
      <c r="K420" s="114">
        <v>47.476999999999997</v>
      </c>
      <c r="L420" s="114">
        <v>0</v>
      </c>
      <c r="M420" s="114">
        <v>0</v>
      </c>
      <c r="N420" s="114">
        <v>0</v>
      </c>
      <c r="O420" s="114">
        <v>0</v>
      </c>
      <c r="P420" s="114">
        <v>0</v>
      </c>
      <c r="Q420" s="114">
        <v>0</v>
      </c>
      <c r="R420" s="114">
        <v>0</v>
      </c>
      <c r="S420" s="114">
        <v>0</v>
      </c>
      <c r="T420" s="114">
        <v>0</v>
      </c>
      <c r="U420" s="114">
        <v>0</v>
      </c>
      <c r="V420" s="114">
        <v>0</v>
      </c>
      <c r="W420" s="114">
        <v>0</v>
      </c>
    </row>
    <row r="421" spans="1:23">
      <c r="A421" s="114" t="str">
        <v>2545.TW</v>
      </c>
      <c r="B421" s="114">
        <v>4.32</v>
      </c>
      <c r="C421" s="114">
        <v>0.52500000000000002</v>
      </c>
      <c r="D421" s="114">
        <v>0</v>
      </c>
      <c r="E421" s="114">
        <v>6.4259999999999998E-2</v>
      </c>
      <c r="F421" s="114">
        <v>1.4970000000000001E-2</v>
      </c>
      <c r="G421" s="114">
        <v>0.41059000000000001</v>
      </c>
      <c r="H421" s="114">
        <v>0.37852000000000002</v>
      </c>
      <c r="I421" s="114">
        <v>13.518518</v>
      </c>
      <c r="J421" s="114">
        <v>1.6669046000000001</v>
      </c>
      <c r="K421" s="114">
        <v>14.481</v>
      </c>
      <c r="L421" s="114">
        <v>0</v>
      </c>
      <c r="M421" s="114">
        <v>0</v>
      </c>
      <c r="N421" s="114">
        <v>0</v>
      </c>
      <c r="O421" s="114">
        <v>0</v>
      </c>
      <c r="P421" s="114">
        <v>0</v>
      </c>
      <c r="Q421" s="114">
        <v>0</v>
      </c>
      <c r="R421" s="114">
        <v>0</v>
      </c>
      <c r="S421" s="114">
        <v>0</v>
      </c>
      <c r="T421" s="114">
        <v>0</v>
      </c>
      <c r="U421" s="114">
        <v>0</v>
      </c>
      <c r="V421" s="114">
        <v>0</v>
      </c>
      <c r="W421" s="114">
        <v>0</v>
      </c>
    </row>
    <row r="422" spans="1:23" hidden="1">
      <c r="A422" s="114" t="str">
        <v>2546.TW</v>
      </c>
      <c r="B422" s="114">
        <v>9.52</v>
      </c>
      <c r="C422" s="114">
        <v>0</v>
      </c>
      <c r="D422" s="114">
        <v>21.017697999999999</v>
      </c>
      <c r="E422" s="114">
        <v>0.21365998999999999</v>
      </c>
      <c r="F422" s="114">
        <v>5.8730002000000003E-2</v>
      </c>
      <c r="G422" s="114">
        <v>0.10298</v>
      </c>
      <c r="H422" s="114">
        <v>4.4249999999999998E-2</v>
      </c>
      <c r="I422" s="114">
        <v>9.9789914999999993</v>
      </c>
      <c r="J422" s="114">
        <v>2.5506096</v>
      </c>
      <c r="K422" s="114">
        <v>116.194</v>
      </c>
      <c r="L422" s="114">
        <v>0</v>
      </c>
      <c r="M422" s="114">
        <v>0</v>
      </c>
      <c r="N422" s="114">
        <v>0</v>
      </c>
      <c r="O422" s="114">
        <v>0</v>
      </c>
      <c r="P422" s="114">
        <v>0</v>
      </c>
      <c r="Q422" s="114">
        <v>0</v>
      </c>
      <c r="R422" s="114">
        <v>0</v>
      </c>
      <c r="S422" s="114">
        <v>0</v>
      </c>
      <c r="T422" s="114">
        <v>0</v>
      </c>
      <c r="U422" s="114">
        <v>0</v>
      </c>
      <c r="V422" s="114">
        <v>0</v>
      </c>
      <c r="W422" s="114">
        <v>0</v>
      </c>
    </row>
    <row r="423" spans="1:23" hidden="1">
      <c r="A423" s="114" t="str">
        <v>2547.TW</v>
      </c>
      <c r="B423" s="114">
        <v>-0.11</v>
      </c>
      <c r="C423" s="114">
        <v>0</v>
      </c>
      <c r="D423" s="114">
        <v>0</v>
      </c>
      <c r="E423" s="114">
        <v>-8.8000000000000003E-4</v>
      </c>
      <c r="F423" s="114">
        <v>1.1599999999999999E-2</v>
      </c>
      <c r="G423" s="114">
        <v>0.39062999999999998</v>
      </c>
      <c r="H423" s="114">
        <v>0.12856999999999999</v>
      </c>
      <c r="I423" s="114">
        <v>0</v>
      </c>
      <c r="J423" s="114">
        <v>0.81070750000000003</v>
      </c>
      <c r="K423" s="114">
        <v>8.8529999999999998</v>
      </c>
      <c r="L423" s="114">
        <v>0</v>
      </c>
      <c r="M423" s="114">
        <v>0</v>
      </c>
      <c r="N423" s="114">
        <v>0</v>
      </c>
      <c r="O423" s="114">
        <v>0</v>
      </c>
      <c r="P423" s="114">
        <v>0</v>
      </c>
      <c r="Q423" s="114">
        <v>0</v>
      </c>
      <c r="R423" s="114">
        <v>0</v>
      </c>
      <c r="S423" s="114">
        <v>0</v>
      </c>
      <c r="T423" s="114">
        <v>0</v>
      </c>
      <c r="U423" s="114">
        <v>0</v>
      </c>
      <c r="V423" s="114">
        <v>0</v>
      </c>
      <c r="W423" s="114">
        <v>0</v>
      </c>
    </row>
    <row r="424" spans="1:23" hidden="1">
      <c r="A424" s="114" t="str">
        <v>2548.TW</v>
      </c>
      <c r="B424" s="114">
        <v>8.33</v>
      </c>
      <c r="C424" s="114">
        <v>0</v>
      </c>
      <c r="D424" s="114">
        <v>15.3210125</v>
      </c>
      <c r="E424" s="114">
        <v>0.11848</v>
      </c>
      <c r="F424" s="114">
        <v>4.0900002999999997E-2</v>
      </c>
      <c r="G424" s="114">
        <v>0.31089001999999999</v>
      </c>
      <c r="H424" s="114">
        <v>-10.400359999999999</v>
      </c>
      <c r="I424" s="114">
        <v>18.907561999999999</v>
      </c>
      <c r="J424" s="114">
        <v>2.3536619999999999</v>
      </c>
      <c r="K424" s="114">
        <v>40.067</v>
      </c>
      <c r="L424" s="114">
        <v>0</v>
      </c>
      <c r="M424" s="114">
        <v>0</v>
      </c>
      <c r="N424" s="114">
        <v>0</v>
      </c>
      <c r="O424" s="114">
        <v>0</v>
      </c>
      <c r="P424" s="114">
        <v>0</v>
      </c>
      <c r="Q424" s="114">
        <v>0</v>
      </c>
      <c r="R424" s="114">
        <v>0</v>
      </c>
      <c r="S424" s="114">
        <v>0</v>
      </c>
      <c r="T424" s="114">
        <v>0</v>
      </c>
      <c r="U424" s="114">
        <v>0</v>
      </c>
      <c r="V424" s="114">
        <v>0</v>
      </c>
      <c r="W424" s="114">
        <v>0</v>
      </c>
    </row>
    <row r="425" spans="1:23" hidden="1">
      <c r="A425" s="114" t="str">
        <v>2597.TW</v>
      </c>
      <c r="B425" s="114">
        <v>11.14</v>
      </c>
      <c r="C425" s="114">
        <v>0.56699999999999995</v>
      </c>
      <c r="D425" s="114">
        <v>0</v>
      </c>
      <c r="E425" s="114">
        <v>0.25230999999999998</v>
      </c>
      <c r="F425" s="114">
        <v>6.9250000000000006E-2</v>
      </c>
      <c r="G425" s="114">
        <v>0.15506</v>
      </c>
      <c r="H425" s="114">
        <v>0.14850000999999999</v>
      </c>
      <c r="I425" s="114">
        <v>15.709156</v>
      </c>
      <c r="J425" s="114">
        <v>5.0031447</v>
      </c>
      <c r="K425" s="114">
        <v>120.748</v>
      </c>
      <c r="L425" s="114">
        <v>0</v>
      </c>
      <c r="M425" s="114">
        <v>0</v>
      </c>
      <c r="N425" s="114">
        <v>0</v>
      </c>
      <c r="O425" s="114">
        <v>0</v>
      </c>
      <c r="P425" s="114">
        <v>0</v>
      </c>
      <c r="Q425" s="114">
        <v>0</v>
      </c>
      <c r="R425" s="114">
        <v>0</v>
      </c>
      <c r="S425" s="114">
        <v>0</v>
      </c>
      <c r="T425" s="114">
        <v>0</v>
      </c>
      <c r="U425" s="114">
        <v>0</v>
      </c>
      <c r="V425" s="114">
        <v>0</v>
      </c>
      <c r="W425" s="114">
        <v>0</v>
      </c>
    </row>
    <row r="426" spans="1:23" hidden="1">
      <c r="A426" s="114" t="str">
        <v>2601.TW</v>
      </c>
      <c r="B426" s="114">
        <v>-2.17</v>
      </c>
      <c r="C426" s="114">
        <v>0</v>
      </c>
      <c r="D426" s="114">
        <v>0</v>
      </c>
      <c r="E426" s="114">
        <v>-0.21682999999999999</v>
      </c>
      <c r="F426" s="114">
        <v>-8.0900009999999994E-3</v>
      </c>
      <c r="G426" s="114">
        <v>0.64827000000000001</v>
      </c>
      <c r="H426" s="114">
        <v>6.5210000000000004E-2</v>
      </c>
      <c r="I426" s="114">
        <v>0</v>
      </c>
      <c r="J426" s="114">
        <v>0.76568020000000003</v>
      </c>
      <c r="K426" s="114">
        <v>6.306</v>
      </c>
      <c r="L426" s="114">
        <v>0</v>
      </c>
      <c r="M426" s="114">
        <v>0</v>
      </c>
      <c r="N426" s="114">
        <v>0</v>
      </c>
      <c r="O426" s="114">
        <v>0</v>
      </c>
      <c r="P426" s="114">
        <v>0</v>
      </c>
      <c r="Q426" s="114">
        <v>0</v>
      </c>
      <c r="R426" s="114">
        <v>0</v>
      </c>
      <c r="S426" s="114">
        <v>0</v>
      </c>
      <c r="T426" s="114">
        <v>0</v>
      </c>
      <c r="U426" s="114">
        <v>0</v>
      </c>
      <c r="V426" s="114">
        <v>0</v>
      </c>
      <c r="W426" s="114">
        <v>0</v>
      </c>
    </row>
    <row r="427" spans="1:23" hidden="1">
      <c r="A427" s="114" t="str">
        <v>2603.TW</v>
      </c>
      <c r="B427" s="114">
        <v>22.14</v>
      </c>
      <c r="C427" s="114">
        <v>1.5649999999999999</v>
      </c>
      <c r="D427" s="114">
        <v>21.569595</v>
      </c>
      <c r="E427" s="114">
        <v>9.5079999999999998E-2</v>
      </c>
      <c r="F427" s="114">
        <v>2.7720000000000002E-2</v>
      </c>
      <c r="G427" s="114">
        <v>0.18107999999999999</v>
      </c>
      <c r="H427" s="114">
        <v>0.16763</v>
      </c>
      <c r="I427" s="114">
        <v>9.8690160000000002</v>
      </c>
      <c r="J427" s="114">
        <v>0.99239239999999995</v>
      </c>
      <c r="K427" s="114">
        <v>140.75299999999999</v>
      </c>
      <c r="L427" s="114">
        <v>0</v>
      </c>
      <c r="M427" s="114">
        <v>0</v>
      </c>
      <c r="N427" s="114">
        <v>0</v>
      </c>
      <c r="O427" s="114">
        <v>0</v>
      </c>
      <c r="P427" s="114">
        <v>0</v>
      </c>
      <c r="Q427" s="114">
        <v>0</v>
      </c>
      <c r="R427" s="114">
        <v>0</v>
      </c>
      <c r="S427" s="114">
        <v>0</v>
      </c>
      <c r="T427" s="114">
        <v>0</v>
      </c>
      <c r="U427" s="114">
        <v>0</v>
      </c>
      <c r="V427" s="114">
        <v>0</v>
      </c>
      <c r="W427" s="114">
        <v>0</v>
      </c>
    </row>
    <row r="428" spans="1:23">
      <c r="A428" s="114" t="str">
        <v>2605.TW</v>
      </c>
      <c r="B428" s="114">
        <v>1.1299999999999999</v>
      </c>
      <c r="C428" s="114">
        <v>0</v>
      </c>
      <c r="D428" s="114">
        <v>15.862069</v>
      </c>
      <c r="E428" s="114">
        <v>4.4159996999999999E-2</v>
      </c>
      <c r="F428" s="114">
        <v>2.0230000000000001E-2</v>
      </c>
      <c r="G428" s="114">
        <v>0.23093</v>
      </c>
      <c r="H428" s="114">
        <v>0.27677000000000002</v>
      </c>
      <c r="I428" s="114">
        <v>28.495577000000001</v>
      </c>
      <c r="J428" s="114">
        <v>1.142695</v>
      </c>
      <c r="K428" s="114">
        <v>7.4809999999999999</v>
      </c>
      <c r="L428" s="114">
        <v>0</v>
      </c>
      <c r="M428" s="114">
        <v>0</v>
      </c>
      <c r="N428" s="114">
        <v>0</v>
      </c>
      <c r="O428" s="114">
        <v>0</v>
      </c>
      <c r="P428" s="114">
        <v>0</v>
      </c>
      <c r="Q428" s="114">
        <v>0</v>
      </c>
      <c r="R428" s="114">
        <v>0</v>
      </c>
      <c r="S428" s="114">
        <v>0</v>
      </c>
      <c r="T428" s="114">
        <v>0</v>
      </c>
      <c r="U428" s="114">
        <v>0</v>
      </c>
      <c r="V428" s="114">
        <v>0</v>
      </c>
      <c r="W428" s="114">
        <v>0</v>
      </c>
    </row>
    <row r="429" spans="1:23" hidden="1">
      <c r="A429" s="114" t="str">
        <v>2606.TW</v>
      </c>
      <c r="B429" s="114">
        <v>3.82</v>
      </c>
      <c r="C429" s="114">
        <v>0.871</v>
      </c>
      <c r="D429" s="114">
        <v>15.251256</v>
      </c>
      <c r="E429" s="114">
        <v>0.08</v>
      </c>
      <c r="F429" s="114">
        <v>2.155E-2</v>
      </c>
      <c r="G429" s="114">
        <v>0.23527001</v>
      </c>
      <c r="H429" s="114">
        <v>0.24379998</v>
      </c>
      <c r="I429" s="114">
        <v>15.890053</v>
      </c>
      <c r="J429" s="114">
        <v>1.5221807999999999</v>
      </c>
      <c r="K429" s="114">
        <v>17.010999999999999</v>
      </c>
      <c r="L429" s="114">
        <v>0</v>
      </c>
      <c r="M429" s="114">
        <v>0</v>
      </c>
      <c r="N429" s="114">
        <v>0</v>
      </c>
      <c r="O429" s="114">
        <v>0</v>
      </c>
      <c r="P429" s="114">
        <v>0</v>
      </c>
      <c r="Q429" s="114">
        <v>0</v>
      </c>
      <c r="R429" s="114">
        <v>0</v>
      </c>
      <c r="S429" s="114">
        <v>0</v>
      </c>
      <c r="T429" s="114">
        <v>0</v>
      </c>
      <c r="U429" s="114">
        <v>0</v>
      </c>
      <c r="V429" s="114">
        <v>0</v>
      </c>
      <c r="W429" s="114">
        <v>0</v>
      </c>
    </row>
    <row r="430" spans="1:23">
      <c r="A430" s="114" t="str">
        <v>2607.TW</v>
      </c>
      <c r="B430" s="114">
        <v>2.66</v>
      </c>
      <c r="C430" s="114">
        <v>0.625</v>
      </c>
      <c r="D430" s="114">
        <v>0</v>
      </c>
      <c r="E430" s="114">
        <v>9.182999E-2</v>
      </c>
      <c r="F430" s="114">
        <v>3.8120000000000001E-2</v>
      </c>
      <c r="G430" s="114">
        <v>0.24962999</v>
      </c>
      <c r="H430" s="114">
        <v>0.16016</v>
      </c>
      <c r="I430" s="114">
        <v>12.800751</v>
      </c>
      <c r="J430" s="114">
        <v>1.1509988</v>
      </c>
      <c r="K430" s="114">
        <v>15.363</v>
      </c>
      <c r="L430" s="114">
        <v>0</v>
      </c>
      <c r="M430" s="114">
        <v>0</v>
      </c>
      <c r="N430" s="114">
        <v>0</v>
      </c>
      <c r="O430" s="114">
        <v>0</v>
      </c>
      <c r="P430" s="114">
        <v>0</v>
      </c>
      <c r="Q430" s="114">
        <v>0</v>
      </c>
      <c r="R430" s="114">
        <v>0</v>
      </c>
      <c r="S430" s="114">
        <v>0</v>
      </c>
      <c r="T430" s="114">
        <v>0</v>
      </c>
      <c r="U430" s="114">
        <v>0</v>
      </c>
      <c r="V430" s="114">
        <v>0</v>
      </c>
      <c r="W430" s="114">
        <v>0</v>
      </c>
    </row>
    <row r="431" spans="1:23" hidden="1">
      <c r="A431" s="114" t="str">
        <v>2608.TW</v>
      </c>
      <c r="B431" s="114">
        <v>3.65</v>
      </c>
      <c r="C431" s="114">
        <v>0.50800000000000001</v>
      </c>
      <c r="D431" s="114">
        <v>19.372198000000001</v>
      </c>
      <c r="E431" s="114">
        <v>0.14534000999999999</v>
      </c>
      <c r="F431" s="114">
        <v>3.8949999999999999E-2</v>
      </c>
      <c r="G431" s="114">
        <v>0.18176001</v>
      </c>
      <c r="H431" s="114">
        <v>0.13517000000000001</v>
      </c>
      <c r="I431" s="114">
        <v>11.835616</v>
      </c>
      <c r="J431" s="114">
        <v>1.625894</v>
      </c>
      <c r="K431" s="114">
        <v>25.765999999999998</v>
      </c>
      <c r="L431" s="114">
        <v>0</v>
      </c>
      <c r="M431" s="114">
        <v>0</v>
      </c>
      <c r="N431" s="114">
        <v>0</v>
      </c>
      <c r="O431" s="114">
        <v>0</v>
      </c>
      <c r="P431" s="114">
        <v>0</v>
      </c>
      <c r="Q431" s="114">
        <v>0</v>
      </c>
      <c r="R431" s="114">
        <v>0</v>
      </c>
      <c r="S431" s="114">
        <v>0</v>
      </c>
      <c r="T431" s="114">
        <v>0</v>
      </c>
      <c r="U431" s="114">
        <v>0</v>
      </c>
      <c r="V431" s="114">
        <v>0</v>
      </c>
      <c r="W431" s="114">
        <v>0</v>
      </c>
    </row>
    <row r="432" spans="1:23" hidden="1">
      <c r="A432" s="114" t="str">
        <v>2609.TW</v>
      </c>
      <c r="B432" s="114">
        <v>3.08</v>
      </c>
      <c r="C432" s="114">
        <v>1.667</v>
      </c>
      <c r="D432" s="114">
        <v>57.194243999999998</v>
      </c>
      <c r="E432" s="114">
        <v>3.4730002000000003E-2</v>
      </c>
      <c r="F432" s="114">
        <v>6.3800000000000003E-3</v>
      </c>
      <c r="G432" s="114">
        <v>8.7519996000000003E-2</v>
      </c>
      <c r="H432" s="114">
        <v>0.17889999000000001</v>
      </c>
      <c r="I432" s="114">
        <v>25.811689999999999</v>
      </c>
      <c r="J432" s="114">
        <v>0.95727779999999996</v>
      </c>
      <c r="K432" s="114">
        <v>42.23</v>
      </c>
      <c r="L432" s="114">
        <v>0</v>
      </c>
      <c r="M432" s="114">
        <v>0</v>
      </c>
      <c r="N432" s="114">
        <v>0</v>
      </c>
      <c r="O432" s="114">
        <v>0</v>
      </c>
      <c r="P432" s="114">
        <v>0</v>
      </c>
      <c r="Q432" s="114">
        <v>0</v>
      </c>
      <c r="R432" s="114">
        <v>0</v>
      </c>
      <c r="S432" s="114">
        <v>0</v>
      </c>
      <c r="T432" s="114">
        <v>0</v>
      </c>
      <c r="U432" s="114">
        <v>0</v>
      </c>
      <c r="V432" s="114">
        <v>0</v>
      </c>
      <c r="W432" s="114">
        <v>0</v>
      </c>
    </row>
    <row r="433" spans="1:23" hidden="1">
      <c r="A433" s="114" t="str">
        <v>2610.TW</v>
      </c>
      <c r="B433" s="114">
        <v>1.4</v>
      </c>
      <c r="C433" s="114">
        <v>0.73799999999999999</v>
      </c>
      <c r="D433" s="114">
        <v>26.781609</v>
      </c>
      <c r="E433" s="114">
        <v>0.12271</v>
      </c>
      <c r="F433" s="114">
        <v>2.5669999999999998E-2</v>
      </c>
      <c r="G433" s="114">
        <v>0.13748999000000001</v>
      </c>
      <c r="H433" s="114">
        <v>7.9189999999999997E-2</v>
      </c>
      <c r="I433" s="114">
        <v>16.642856999999999</v>
      </c>
      <c r="J433" s="114">
        <v>1.8235891</v>
      </c>
      <c r="K433" s="114">
        <v>31.565999999999999</v>
      </c>
      <c r="L433" s="114">
        <v>0</v>
      </c>
      <c r="M433" s="114">
        <v>0</v>
      </c>
      <c r="N433" s="114">
        <v>0</v>
      </c>
      <c r="O433" s="114">
        <v>0</v>
      </c>
      <c r="P433" s="114">
        <v>0</v>
      </c>
      <c r="Q433" s="114">
        <v>0</v>
      </c>
      <c r="R433" s="114">
        <v>0</v>
      </c>
      <c r="S433" s="114">
        <v>0</v>
      </c>
      <c r="T433" s="114">
        <v>0</v>
      </c>
      <c r="U433" s="114">
        <v>0</v>
      </c>
      <c r="V433" s="114">
        <v>0</v>
      </c>
      <c r="W433" s="114">
        <v>0</v>
      </c>
    </row>
    <row r="434" spans="1:23">
      <c r="A434" s="114" t="str">
        <v>2611.TW</v>
      </c>
      <c r="B434" s="114">
        <v>3.56</v>
      </c>
      <c r="C434" s="114">
        <v>1.0149999999999999</v>
      </c>
      <c r="D434" s="114">
        <v>0</v>
      </c>
      <c r="E434" s="114">
        <v>0.15986</v>
      </c>
      <c r="F434" s="114">
        <v>-7.9399999999999991E-3</v>
      </c>
      <c r="G434" s="114">
        <v>0.23630999999999999</v>
      </c>
      <c r="H434" s="114">
        <v>-0.101239994</v>
      </c>
      <c r="I434" s="114">
        <v>9.0449439999999992</v>
      </c>
      <c r="J434" s="114">
        <v>2.0278356</v>
      </c>
      <c r="K434" s="114">
        <v>3.266</v>
      </c>
      <c r="L434" s="114">
        <v>0</v>
      </c>
      <c r="M434" s="114">
        <v>0</v>
      </c>
      <c r="N434" s="114">
        <v>0</v>
      </c>
      <c r="O434" s="114">
        <v>0</v>
      </c>
      <c r="P434" s="114">
        <v>0</v>
      </c>
      <c r="Q434" s="114">
        <v>0</v>
      </c>
      <c r="R434" s="114">
        <v>0</v>
      </c>
      <c r="S434" s="114">
        <v>0</v>
      </c>
      <c r="T434" s="114">
        <v>0</v>
      </c>
      <c r="U434" s="114">
        <v>0</v>
      </c>
      <c r="V434" s="114">
        <v>0</v>
      </c>
      <c r="W434" s="114">
        <v>0</v>
      </c>
    </row>
    <row r="435" spans="1:23" hidden="1">
      <c r="A435" s="114" t="str">
        <v>2612.TW</v>
      </c>
      <c r="B435" s="114">
        <v>1.43</v>
      </c>
      <c r="C435" s="114">
        <v>1.036</v>
      </c>
      <c r="D435" s="114">
        <v>13.082902000000001</v>
      </c>
      <c r="E435" s="114">
        <v>2.7799999999999998E-2</v>
      </c>
      <c r="F435" s="114">
        <v>1.0670001E-2</v>
      </c>
      <c r="G435" s="114">
        <v>0.21354999999999999</v>
      </c>
      <c r="H435" s="114">
        <v>0.11461</v>
      </c>
      <c r="I435" s="114">
        <v>35.314686000000002</v>
      </c>
      <c r="J435" s="114">
        <v>0.86089329999999997</v>
      </c>
      <c r="K435" s="114">
        <v>20.329999999999998</v>
      </c>
      <c r="L435" s="114">
        <v>0</v>
      </c>
      <c r="M435" s="114">
        <v>0</v>
      </c>
      <c r="N435" s="114">
        <v>0</v>
      </c>
      <c r="O435" s="114">
        <v>0</v>
      </c>
      <c r="P435" s="114">
        <v>0</v>
      </c>
      <c r="Q435" s="114">
        <v>0</v>
      </c>
      <c r="R435" s="114">
        <v>0</v>
      </c>
      <c r="S435" s="114">
        <v>0</v>
      </c>
      <c r="T435" s="114">
        <v>0</v>
      </c>
      <c r="U435" s="114">
        <v>0</v>
      </c>
      <c r="V435" s="114">
        <v>0</v>
      </c>
      <c r="W435" s="114">
        <v>0</v>
      </c>
    </row>
    <row r="436" spans="1:23" hidden="1">
      <c r="A436" s="114" t="str">
        <v>2613.TW</v>
      </c>
      <c r="B436" s="114">
        <v>1.0900000000000001</v>
      </c>
      <c r="C436" s="114">
        <v>0</v>
      </c>
      <c r="D436" s="114">
        <v>0</v>
      </c>
      <c r="E436" s="114">
        <v>4.9820000000000003E-2</v>
      </c>
      <c r="F436" s="114">
        <v>1.8540000000000001E-2</v>
      </c>
      <c r="G436" s="114">
        <v>0.15720001</v>
      </c>
      <c r="H436" s="114">
        <v>7.8439995999999998E-2</v>
      </c>
      <c r="I436" s="114">
        <v>35.091743000000001</v>
      </c>
      <c r="J436" s="114">
        <v>1.6886672</v>
      </c>
      <c r="K436" s="114">
        <v>23.343</v>
      </c>
      <c r="L436" s="114">
        <v>0</v>
      </c>
      <c r="M436" s="114">
        <v>0</v>
      </c>
      <c r="N436" s="114">
        <v>0</v>
      </c>
      <c r="O436" s="114">
        <v>0</v>
      </c>
      <c r="P436" s="114">
        <v>0</v>
      </c>
      <c r="Q436" s="114">
        <v>0</v>
      </c>
      <c r="R436" s="114">
        <v>0</v>
      </c>
      <c r="S436" s="114">
        <v>0</v>
      </c>
      <c r="T436" s="114">
        <v>0</v>
      </c>
      <c r="U436" s="114">
        <v>0</v>
      </c>
      <c r="V436" s="114">
        <v>0</v>
      </c>
      <c r="W436" s="114">
        <v>0</v>
      </c>
    </row>
    <row r="437" spans="1:23" hidden="1">
      <c r="A437" s="114" t="str">
        <v>2614.TW</v>
      </c>
      <c r="B437" s="114">
        <v>-1.06</v>
      </c>
      <c r="C437" s="114">
        <v>0</v>
      </c>
      <c r="D437" s="114">
        <v>0</v>
      </c>
      <c r="E437" s="114">
        <v>-9.2730000000000007E-2</v>
      </c>
      <c r="F437" s="114">
        <v>1.8699999999999999E-3</v>
      </c>
      <c r="G437" s="114">
        <v>0.30103000000000002</v>
      </c>
      <c r="H437" s="114">
        <v>6.4820000000000003E-2</v>
      </c>
      <c r="I437" s="114">
        <v>0</v>
      </c>
      <c r="J437" s="114">
        <v>2.0422327999999998</v>
      </c>
      <c r="K437" s="114">
        <v>19.175000000000001</v>
      </c>
      <c r="L437" s="114">
        <v>0</v>
      </c>
      <c r="M437" s="114">
        <v>0</v>
      </c>
      <c r="N437" s="114">
        <v>0</v>
      </c>
      <c r="O437" s="114">
        <v>0</v>
      </c>
      <c r="P437" s="114">
        <v>0</v>
      </c>
      <c r="Q437" s="114">
        <v>0</v>
      </c>
      <c r="R437" s="114">
        <v>0</v>
      </c>
      <c r="S437" s="114">
        <v>0</v>
      </c>
      <c r="T437" s="114">
        <v>0</v>
      </c>
      <c r="U437" s="114">
        <v>0</v>
      </c>
      <c r="V437" s="114">
        <v>0</v>
      </c>
      <c r="W437" s="114">
        <v>0</v>
      </c>
    </row>
    <row r="438" spans="1:23" hidden="1">
      <c r="A438" s="114" t="str">
        <v>2615.TW</v>
      </c>
      <c r="B438" s="114">
        <v>0.33</v>
      </c>
      <c r="C438" s="114">
        <v>1.4219999999999999</v>
      </c>
      <c r="D438" s="114">
        <v>138.09524999999999</v>
      </c>
      <c r="E438" s="114">
        <v>4.3400000000000001E-3</v>
      </c>
      <c r="F438" s="114">
        <v>-4.8799999999999998E-3</v>
      </c>
      <c r="G438" s="114">
        <v>3.6510002E-2</v>
      </c>
      <c r="H438" s="114">
        <v>7.1410000000000001E-2</v>
      </c>
      <c r="I438" s="114">
        <v>263.63634999999999</v>
      </c>
      <c r="J438" s="114">
        <v>1.1211918999999999</v>
      </c>
      <c r="K438" s="114">
        <v>36.448</v>
      </c>
      <c r="L438" s="114">
        <v>0</v>
      </c>
      <c r="M438" s="114">
        <v>0</v>
      </c>
      <c r="N438" s="114">
        <v>0</v>
      </c>
      <c r="O438" s="114">
        <v>0</v>
      </c>
      <c r="P438" s="114">
        <v>0</v>
      </c>
      <c r="Q438" s="114">
        <v>0</v>
      </c>
      <c r="R438" s="114">
        <v>0</v>
      </c>
      <c r="S438" s="114">
        <v>0</v>
      </c>
      <c r="T438" s="114">
        <v>0</v>
      </c>
      <c r="U438" s="114">
        <v>0</v>
      </c>
      <c r="V438" s="114">
        <v>0</v>
      </c>
      <c r="W438" s="114">
        <v>0</v>
      </c>
    </row>
    <row r="439" spans="1:23" hidden="1">
      <c r="A439" s="114" t="str">
        <v>2616.TW</v>
      </c>
      <c r="B439" s="114">
        <v>0.26</v>
      </c>
      <c r="C439" s="114">
        <v>0.14399999999999999</v>
      </c>
      <c r="D439" s="114">
        <v>0</v>
      </c>
      <c r="E439" s="114">
        <v>1.6379999999999999E-2</v>
      </c>
      <c r="F439" s="114">
        <v>-2.15E-3</v>
      </c>
      <c r="G439" s="114">
        <v>7.4219999999999994E-2</v>
      </c>
      <c r="H439" s="114">
        <v>-8.77E-3</v>
      </c>
      <c r="I439" s="114">
        <v>99.230770000000007</v>
      </c>
      <c r="J439" s="114">
        <v>0.71768330000000002</v>
      </c>
      <c r="K439" s="114">
        <v>120.828</v>
      </c>
      <c r="L439" s="114">
        <v>0</v>
      </c>
      <c r="M439" s="114">
        <v>0</v>
      </c>
      <c r="N439" s="114">
        <v>0</v>
      </c>
      <c r="O439" s="114">
        <v>0</v>
      </c>
      <c r="P439" s="114">
        <v>0</v>
      </c>
      <c r="Q439" s="114">
        <v>0</v>
      </c>
      <c r="R439" s="114">
        <v>0</v>
      </c>
      <c r="S439" s="114">
        <v>0</v>
      </c>
      <c r="T439" s="114">
        <v>0</v>
      </c>
      <c r="U439" s="114">
        <v>0</v>
      </c>
      <c r="V439" s="114">
        <v>0</v>
      </c>
      <c r="W439" s="114">
        <v>0</v>
      </c>
    </row>
    <row r="440" spans="1:23" hidden="1">
      <c r="A440" s="114" t="str">
        <v>2617.TW</v>
      </c>
      <c r="B440" s="114">
        <v>4.45</v>
      </c>
      <c r="C440" s="114">
        <v>0</v>
      </c>
      <c r="D440" s="114">
        <v>12.190476</v>
      </c>
      <c r="E440" s="114">
        <v>0.11512999</v>
      </c>
      <c r="F440" s="114">
        <v>3.4630000000000001E-2</v>
      </c>
      <c r="G440" s="114">
        <v>0.38501999999999997</v>
      </c>
      <c r="H440" s="114">
        <v>0.38336999999999999</v>
      </c>
      <c r="I440" s="114">
        <v>8.6292139999999993</v>
      </c>
      <c r="J440" s="114">
        <v>0.96830320000000003</v>
      </c>
      <c r="K440" s="114">
        <v>9.8010000000000002</v>
      </c>
      <c r="L440" s="114">
        <v>0</v>
      </c>
      <c r="M440" s="114">
        <v>0</v>
      </c>
      <c r="N440" s="114">
        <v>0</v>
      </c>
      <c r="O440" s="114">
        <v>0</v>
      </c>
      <c r="P440" s="114">
        <v>0</v>
      </c>
      <c r="Q440" s="114">
        <v>0</v>
      </c>
      <c r="R440" s="114">
        <v>0</v>
      </c>
      <c r="S440" s="114">
        <v>0</v>
      </c>
      <c r="T440" s="114">
        <v>0</v>
      </c>
      <c r="U440" s="114">
        <v>0</v>
      </c>
      <c r="V440" s="114">
        <v>0</v>
      </c>
      <c r="W440" s="114">
        <v>0</v>
      </c>
    </row>
    <row r="441" spans="1:23" hidden="1">
      <c r="A441" s="114" t="str">
        <v>2618.TW</v>
      </c>
      <c r="B441" s="114">
        <v>4.03</v>
      </c>
      <c r="C441" s="114">
        <v>0.91600000000000004</v>
      </c>
      <c r="D441" s="114">
        <v>14.215687000000001</v>
      </c>
      <c r="E441" s="114">
        <v>0.22591998999999999</v>
      </c>
      <c r="F441" s="114">
        <v>5.6230000000000002E-2</v>
      </c>
      <c r="G441" s="114">
        <v>0.21393000000000001</v>
      </c>
      <c r="H441" s="114">
        <v>0.12817999999999999</v>
      </c>
      <c r="I441" s="114">
        <v>8.9950369999999999</v>
      </c>
      <c r="J441" s="114">
        <v>1.9572377000000001</v>
      </c>
      <c r="K441" s="114">
        <v>38.558999999999997</v>
      </c>
      <c r="L441" s="114">
        <v>0</v>
      </c>
      <c r="M441" s="114">
        <v>0</v>
      </c>
      <c r="N441" s="114">
        <v>0</v>
      </c>
      <c r="O441" s="114">
        <v>0</v>
      </c>
      <c r="P441" s="114">
        <v>0</v>
      </c>
      <c r="Q441" s="114">
        <v>0</v>
      </c>
      <c r="R441" s="114">
        <v>0</v>
      </c>
      <c r="S441" s="114">
        <v>0</v>
      </c>
      <c r="T441" s="114">
        <v>0</v>
      </c>
      <c r="U441" s="114">
        <v>0</v>
      </c>
      <c r="V441" s="114">
        <v>0</v>
      </c>
      <c r="W441" s="114">
        <v>0</v>
      </c>
    </row>
    <row r="442" spans="1:23" hidden="1">
      <c r="A442" s="114" t="str">
        <v>2630.TW</v>
      </c>
      <c r="B442" s="114">
        <v>0.17</v>
      </c>
      <c r="C442" s="114">
        <v>0.64</v>
      </c>
      <c r="D442" s="114">
        <v>60.797103999999997</v>
      </c>
      <c r="E442" s="114">
        <v>3.5529999999999999E-2</v>
      </c>
      <c r="F442" s="114">
        <v>1.523E-2</v>
      </c>
      <c r="G442" s="114">
        <v>7.6109999999999997E-2</v>
      </c>
      <c r="H442" s="114">
        <v>4.1770000000000002E-2</v>
      </c>
      <c r="I442" s="114">
        <v>246.76471000000001</v>
      </c>
      <c r="J442" s="114">
        <v>2.6648456999999999</v>
      </c>
      <c r="K442" s="114">
        <v>24.518999999999998</v>
      </c>
      <c r="L442" s="114">
        <v>0</v>
      </c>
      <c r="M442" s="114">
        <v>0</v>
      </c>
      <c r="N442" s="114">
        <v>0</v>
      </c>
      <c r="O442" s="114">
        <v>0</v>
      </c>
      <c r="P442" s="114">
        <v>0</v>
      </c>
      <c r="Q442" s="114">
        <v>0</v>
      </c>
      <c r="R442" s="114">
        <v>0</v>
      </c>
      <c r="S442" s="114">
        <v>0</v>
      </c>
      <c r="T442" s="114">
        <v>0</v>
      </c>
      <c r="U442" s="114">
        <v>0</v>
      </c>
      <c r="V442" s="114">
        <v>0</v>
      </c>
      <c r="W442" s="114">
        <v>0</v>
      </c>
    </row>
    <row r="443" spans="1:23" hidden="1">
      <c r="A443" s="114" t="str">
        <v>2633.TW</v>
      </c>
      <c r="B443" s="114">
        <v>1.39</v>
      </c>
      <c r="C443" s="114">
        <v>0.28100000000000003</v>
      </c>
      <c r="D443" s="114">
        <v>25.862069999999999</v>
      </c>
      <c r="E443" s="114">
        <v>0.10927000000000001</v>
      </c>
      <c r="F443" s="114">
        <v>3.2919999999999998E-2</v>
      </c>
      <c r="G443" s="114">
        <v>0.44779997999999999</v>
      </c>
      <c r="H443" s="114">
        <v>0.44002997999999999</v>
      </c>
      <c r="I443" s="114">
        <v>21.582733000000001</v>
      </c>
      <c r="J443" s="114">
        <v>2.2990267000000002</v>
      </c>
      <c r="K443" s="114">
        <v>9.0690000000000008</v>
      </c>
      <c r="L443" s="114">
        <v>0</v>
      </c>
      <c r="M443" s="114">
        <v>0</v>
      </c>
      <c r="N443" s="114">
        <v>0</v>
      </c>
      <c r="O443" s="114">
        <v>0</v>
      </c>
      <c r="P443" s="114">
        <v>0</v>
      </c>
      <c r="Q443" s="114">
        <v>0</v>
      </c>
      <c r="R443" s="114">
        <v>0</v>
      </c>
      <c r="S443" s="114">
        <v>0</v>
      </c>
      <c r="T443" s="114">
        <v>0</v>
      </c>
      <c r="U443" s="114">
        <v>0</v>
      </c>
      <c r="V443" s="114">
        <v>0</v>
      </c>
      <c r="W443" s="114">
        <v>0</v>
      </c>
    </row>
    <row r="444" spans="1:23" hidden="1">
      <c r="A444" s="114" t="str">
        <v>2634.TW</v>
      </c>
      <c r="B444" s="114">
        <v>2.63</v>
      </c>
      <c r="C444" s="114">
        <v>0</v>
      </c>
      <c r="D444" s="114">
        <v>15.783476</v>
      </c>
      <c r="E444" s="114">
        <v>0.14482</v>
      </c>
      <c r="F444" s="114">
        <v>4.0849999999999997E-2</v>
      </c>
      <c r="G444" s="114">
        <v>0.11359999</v>
      </c>
      <c r="H444" s="114">
        <v>7.2680004000000006E-2</v>
      </c>
      <c r="I444" s="114">
        <v>21.064637999999999</v>
      </c>
      <c r="J444" s="114">
        <v>2.9177860999999998</v>
      </c>
      <c r="K444" s="114">
        <v>42.09</v>
      </c>
      <c r="L444" s="114">
        <v>0</v>
      </c>
      <c r="M444" s="114">
        <v>0</v>
      </c>
      <c r="N444" s="114">
        <v>0</v>
      </c>
      <c r="O444" s="114">
        <v>0</v>
      </c>
      <c r="P444" s="114">
        <v>0</v>
      </c>
      <c r="Q444" s="114">
        <v>0</v>
      </c>
      <c r="R444" s="114">
        <v>0</v>
      </c>
      <c r="S444" s="114">
        <v>0</v>
      </c>
      <c r="T444" s="114">
        <v>0</v>
      </c>
      <c r="U444" s="114">
        <v>0</v>
      </c>
      <c r="V444" s="114">
        <v>0</v>
      </c>
      <c r="W444" s="114">
        <v>0</v>
      </c>
    </row>
    <row r="445" spans="1:23">
      <c r="A445" s="114" t="str">
        <v>2636.TW</v>
      </c>
      <c r="B445" s="114">
        <v>10.58</v>
      </c>
      <c r="C445" s="114">
        <v>1.131</v>
      </c>
      <c r="D445" s="114">
        <v>11.867906</v>
      </c>
      <c r="E445" s="114">
        <v>0.17242001000000001</v>
      </c>
      <c r="F445" s="114">
        <v>3.2479998000000003E-2</v>
      </c>
      <c r="G445" s="114">
        <v>0.19954</v>
      </c>
      <c r="H445" s="114">
        <v>6.0300003999999997E-2</v>
      </c>
      <c r="I445" s="114">
        <v>10.869565</v>
      </c>
      <c r="J445" s="114">
        <v>1.8274564</v>
      </c>
      <c r="K445" s="114">
        <v>106.755</v>
      </c>
      <c r="L445" s="114">
        <v>0</v>
      </c>
      <c r="M445" s="114">
        <v>0</v>
      </c>
      <c r="N445" s="114">
        <v>0</v>
      </c>
      <c r="O445" s="114">
        <v>0</v>
      </c>
      <c r="P445" s="114">
        <v>0</v>
      </c>
      <c r="Q445" s="114">
        <v>0</v>
      </c>
      <c r="R445" s="114">
        <v>0</v>
      </c>
      <c r="S445" s="114">
        <v>0</v>
      </c>
      <c r="T445" s="114">
        <v>0</v>
      </c>
      <c r="U445" s="114">
        <v>0</v>
      </c>
      <c r="V445" s="114">
        <v>0</v>
      </c>
      <c r="W445" s="114">
        <v>0</v>
      </c>
    </row>
    <row r="446" spans="1:23">
      <c r="A446" s="114" t="str">
        <v>2637.TW</v>
      </c>
      <c r="B446" s="114">
        <v>4.1900000000000004</v>
      </c>
      <c r="C446" s="114">
        <v>0.97699999999999998</v>
      </c>
      <c r="D446" s="114">
        <v>9.8692810000000009</v>
      </c>
      <c r="E446" s="114">
        <v>0.102819994</v>
      </c>
      <c r="F446" s="114">
        <v>3.1070001E-2</v>
      </c>
      <c r="G446" s="114">
        <v>0.26235999999999998</v>
      </c>
      <c r="H446" s="114">
        <v>0.30819999999999997</v>
      </c>
      <c r="I446" s="114">
        <v>18.019093000000002</v>
      </c>
      <c r="J446" s="114">
        <v>37.228794000000001</v>
      </c>
      <c r="K446" s="114">
        <v>0.77300000000000002</v>
      </c>
      <c r="L446" s="114">
        <v>0</v>
      </c>
      <c r="M446" s="114">
        <v>0</v>
      </c>
      <c r="N446" s="114">
        <v>0</v>
      </c>
      <c r="O446" s="114">
        <v>0</v>
      </c>
      <c r="P446" s="114">
        <v>0</v>
      </c>
      <c r="Q446" s="114">
        <v>0</v>
      </c>
      <c r="R446" s="114">
        <v>0</v>
      </c>
      <c r="S446" s="114">
        <v>0</v>
      </c>
      <c r="T446" s="114">
        <v>0</v>
      </c>
      <c r="U446" s="114">
        <v>0</v>
      </c>
      <c r="V446" s="114">
        <v>0</v>
      </c>
      <c r="W446" s="114">
        <v>0</v>
      </c>
    </row>
    <row r="447" spans="1:23" hidden="1">
      <c r="A447" s="114" t="str">
        <v>2642.TW</v>
      </c>
      <c r="B447" s="114">
        <v>1.1299999999999999</v>
      </c>
      <c r="C447" s="114">
        <v>0</v>
      </c>
      <c r="D447" s="114">
        <v>53.75</v>
      </c>
      <c r="E447" s="114">
        <v>4.5969999999999997E-2</v>
      </c>
      <c r="F447" s="114">
        <v>1.6799999999999999E-2</v>
      </c>
      <c r="G447" s="114">
        <v>0.13552</v>
      </c>
      <c r="H447" s="114">
        <v>1.883E-2</v>
      </c>
      <c r="I447" s="114">
        <v>34.247787000000002</v>
      </c>
      <c r="J447" s="114">
        <v>1.6825356</v>
      </c>
      <c r="K447" s="114">
        <v>41.902000000000001</v>
      </c>
      <c r="L447" s="114">
        <v>0</v>
      </c>
      <c r="M447" s="114">
        <v>0</v>
      </c>
      <c r="N447" s="114">
        <v>0</v>
      </c>
      <c r="O447" s="114">
        <v>0</v>
      </c>
      <c r="P447" s="114">
        <v>0</v>
      </c>
      <c r="Q447" s="114">
        <v>0</v>
      </c>
      <c r="R447" s="114">
        <v>0</v>
      </c>
      <c r="S447" s="114">
        <v>0</v>
      </c>
      <c r="T447" s="114">
        <v>0</v>
      </c>
      <c r="U447" s="114">
        <v>0</v>
      </c>
      <c r="V447" s="114">
        <v>0</v>
      </c>
      <c r="W447" s="114">
        <v>0</v>
      </c>
    </row>
    <row r="448" spans="1:23">
      <c r="A448" s="114" t="str">
        <v>2645.TW</v>
      </c>
      <c r="B448" s="114">
        <v>5.4</v>
      </c>
      <c r="C448" s="114">
        <v>0.25800000000000001</v>
      </c>
      <c r="D448" s="114">
        <v>19.385964999999999</v>
      </c>
      <c r="E448" s="114">
        <v>0.15357999999999999</v>
      </c>
      <c r="F448" s="114">
        <v>5.3540003000000003E-2</v>
      </c>
      <c r="G448" s="114">
        <v>0.17860999999999999</v>
      </c>
      <c r="H448" s="114">
        <v>0.10657999999999999</v>
      </c>
      <c r="I448" s="114">
        <v>20.462962999999998</v>
      </c>
      <c r="J448" s="114">
        <v>3.1939185000000001</v>
      </c>
      <c r="K448" s="114">
        <v>39.895000000000003</v>
      </c>
      <c r="L448" s="114">
        <v>0</v>
      </c>
      <c r="M448" s="114">
        <v>0</v>
      </c>
      <c r="N448" s="114">
        <v>0</v>
      </c>
      <c r="O448" s="114">
        <v>0</v>
      </c>
      <c r="P448" s="114">
        <v>0</v>
      </c>
      <c r="Q448" s="114">
        <v>0</v>
      </c>
      <c r="R448" s="114">
        <v>0</v>
      </c>
      <c r="S448" s="114">
        <v>0</v>
      </c>
      <c r="T448" s="114">
        <v>0</v>
      </c>
      <c r="U448" s="114">
        <v>0</v>
      </c>
      <c r="V448" s="114">
        <v>0</v>
      </c>
      <c r="W448" s="114">
        <v>0</v>
      </c>
    </row>
    <row r="449" spans="1:23" hidden="1">
      <c r="A449" s="114" t="str">
        <v>2701.TW</v>
      </c>
      <c r="B449" s="114">
        <v>0.54</v>
      </c>
      <c r="C449" s="114">
        <v>0.25800000000000001</v>
      </c>
      <c r="D449" s="114">
        <v>0</v>
      </c>
      <c r="E449" s="114">
        <v>2.9289998000000001E-2</v>
      </c>
      <c r="F449" s="114">
        <v>1.43099995E-2</v>
      </c>
      <c r="G449" s="114">
        <v>0.77629000000000004</v>
      </c>
      <c r="H449" s="114">
        <v>0.60719999999999996</v>
      </c>
      <c r="I449" s="114">
        <v>25.277777</v>
      </c>
      <c r="J449" s="114">
        <v>0.74136429999999998</v>
      </c>
      <c r="K449" s="114">
        <v>0.76600000000000001</v>
      </c>
      <c r="L449" s="114">
        <v>0</v>
      </c>
      <c r="M449" s="114">
        <v>0</v>
      </c>
      <c r="N449" s="114">
        <v>0</v>
      </c>
      <c r="O449" s="114">
        <v>0</v>
      </c>
      <c r="P449" s="114">
        <v>0</v>
      </c>
      <c r="Q449" s="114">
        <v>0</v>
      </c>
      <c r="R449" s="114">
        <v>0</v>
      </c>
      <c r="S449" s="114">
        <v>0</v>
      </c>
      <c r="T449" s="114">
        <v>0</v>
      </c>
      <c r="U449" s="114">
        <v>0</v>
      </c>
      <c r="V449" s="114">
        <v>0</v>
      </c>
      <c r="W449" s="114">
        <v>0</v>
      </c>
    </row>
    <row r="450" spans="1:23" hidden="1">
      <c r="A450" s="114" t="str">
        <v>2702.TW</v>
      </c>
      <c r="B450" s="114">
        <v>0.7</v>
      </c>
      <c r="C450" s="114">
        <v>0.73</v>
      </c>
      <c r="D450" s="114">
        <v>0</v>
      </c>
      <c r="E450" s="114">
        <v>8.0699994999999993E-3</v>
      </c>
      <c r="F450" s="114">
        <v>5.3100003999999998E-3</v>
      </c>
      <c r="G450" s="114">
        <v>0.81342999999999999</v>
      </c>
      <c r="H450" s="114">
        <v>3.4389999999999997E-2</v>
      </c>
      <c r="I450" s="114">
        <v>28.500001999999999</v>
      </c>
      <c r="J450" s="114">
        <v>0.98024774000000003</v>
      </c>
      <c r="K450" s="114">
        <v>9.1509999999999998</v>
      </c>
      <c r="L450" s="114">
        <v>0</v>
      </c>
      <c r="M450" s="114">
        <v>0</v>
      </c>
      <c r="N450" s="114">
        <v>0</v>
      </c>
      <c r="O450" s="114">
        <v>0</v>
      </c>
      <c r="P450" s="114">
        <v>0</v>
      </c>
      <c r="Q450" s="114">
        <v>0</v>
      </c>
      <c r="R450" s="114">
        <v>0</v>
      </c>
      <c r="S450" s="114">
        <v>0</v>
      </c>
      <c r="T450" s="114">
        <v>0</v>
      </c>
      <c r="U450" s="114">
        <v>0</v>
      </c>
      <c r="V450" s="114">
        <v>0</v>
      </c>
      <c r="W450" s="114">
        <v>0</v>
      </c>
    </row>
    <row r="451" spans="1:23" hidden="1">
      <c r="A451" s="114" t="str">
        <v>2704.TW</v>
      </c>
      <c r="B451" s="114">
        <v>5.09</v>
      </c>
      <c r="C451" s="114">
        <v>0.16900000000000001</v>
      </c>
      <c r="D451" s="114">
        <v>66.886795000000006</v>
      </c>
      <c r="E451" s="114">
        <v>2.9719999E-2</v>
      </c>
      <c r="F451" s="114">
        <v>-7.2000003000000003E-3</v>
      </c>
      <c r="G451" s="114">
        <v>0.28888999999999998</v>
      </c>
      <c r="H451" s="114">
        <v>-0.75144</v>
      </c>
      <c r="I451" s="114">
        <v>13.929273</v>
      </c>
      <c r="J451" s="114">
        <v>1.3156186000000001</v>
      </c>
      <c r="K451" s="114">
        <v>3.4860000000000002</v>
      </c>
      <c r="L451" s="114">
        <v>0</v>
      </c>
      <c r="M451" s="114">
        <v>0</v>
      </c>
      <c r="N451" s="114">
        <v>0</v>
      </c>
      <c r="O451" s="114">
        <v>0</v>
      </c>
      <c r="P451" s="114">
        <v>0</v>
      </c>
      <c r="Q451" s="114">
        <v>0</v>
      </c>
      <c r="R451" s="114">
        <v>0</v>
      </c>
      <c r="S451" s="114">
        <v>0</v>
      </c>
      <c r="T451" s="114">
        <v>0</v>
      </c>
      <c r="U451" s="114">
        <v>0</v>
      </c>
      <c r="V451" s="114">
        <v>0</v>
      </c>
      <c r="W451" s="114">
        <v>0</v>
      </c>
    </row>
    <row r="452" spans="1:23" hidden="1">
      <c r="A452" s="114" t="str">
        <v>2705.TW</v>
      </c>
      <c r="B452" s="114">
        <v>-0.25</v>
      </c>
      <c r="C452" s="114">
        <v>0</v>
      </c>
      <c r="D452" s="114">
        <v>0</v>
      </c>
      <c r="E452" s="114">
        <v>-9.8799999999999999E-3</v>
      </c>
      <c r="F452" s="114">
        <v>2.5400000000000002E-3</v>
      </c>
      <c r="G452" s="114">
        <v>0.32991999999999999</v>
      </c>
      <c r="H452" s="114">
        <v>-3.2059999999999998E-2</v>
      </c>
      <c r="I452" s="114">
        <v>0</v>
      </c>
      <c r="J452" s="114">
        <v>0.8345226</v>
      </c>
      <c r="K452" s="114">
        <v>11.557</v>
      </c>
      <c r="L452" s="114">
        <v>0</v>
      </c>
      <c r="M452" s="114">
        <v>0</v>
      </c>
      <c r="N452" s="114">
        <v>0</v>
      </c>
      <c r="O452" s="114">
        <v>0</v>
      </c>
      <c r="P452" s="114">
        <v>0</v>
      </c>
      <c r="Q452" s="114">
        <v>0</v>
      </c>
      <c r="R452" s="114">
        <v>0</v>
      </c>
      <c r="S452" s="114">
        <v>0</v>
      </c>
      <c r="T452" s="114">
        <v>0</v>
      </c>
      <c r="U452" s="114">
        <v>0</v>
      </c>
      <c r="V452" s="114">
        <v>0</v>
      </c>
      <c r="W452" s="114">
        <v>0</v>
      </c>
    </row>
    <row r="453" spans="1:23" hidden="1">
      <c r="A453" s="114" t="str">
        <v>2706.TW</v>
      </c>
      <c r="B453" s="114">
        <v>0.59</v>
      </c>
      <c r="C453" s="114">
        <v>0.35399999999999998</v>
      </c>
      <c r="D453" s="114">
        <v>0</v>
      </c>
      <c r="E453" s="114">
        <v>3.0800000000000001E-2</v>
      </c>
      <c r="F453" s="114">
        <v>1.308E-2</v>
      </c>
      <c r="G453" s="114">
        <v>0.77415999999999996</v>
      </c>
      <c r="H453" s="114">
        <v>1.71776</v>
      </c>
      <c r="I453" s="114">
        <v>28.559324</v>
      </c>
      <c r="J453" s="114">
        <v>0.85092420000000002</v>
      </c>
      <c r="K453" s="114">
        <v>0.68700000000000006</v>
      </c>
      <c r="L453" s="114">
        <v>0</v>
      </c>
      <c r="M453" s="114">
        <v>0</v>
      </c>
      <c r="N453" s="114">
        <v>0</v>
      </c>
      <c r="O453" s="114">
        <v>0</v>
      </c>
      <c r="P453" s="114">
        <v>0</v>
      </c>
      <c r="Q453" s="114">
        <v>0</v>
      </c>
      <c r="R453" s="114">
        <v>0</v>
      </c>
      <c r="S453" s="114">
        <v>0</v>
      </c>
      <c r="T453" s="114">
        <v>0</v>
      </c>
      <c r="U453" s="114">
        <v>0</v>
      </c>
      <c r="V453" s="114">
        <v>0</v>
      </c>
      <c r="W453" s="114">
        <v>0</v>
      </c>
    </row>
    <row r="454" spans="1:23" hidden="1">
      <c r="A454" s="114" t="str">
        <v>2707.TW</v>
      </c>
      <c r="B454" s="114">
        <v>11.57</v>
      </c>
      <c r="C454" s="114">
        <v>0.53500000000000003</v>
      </c>
      <c r="D454" s="114">
        <v>18.874426</v>
      </c>
      <c r="E454" s="114">
        <v>0.39955002000000001</v>
      </c>
      <c r="F454" s="114">
        <v>0.10901</v>
      </c>
      <c r="G454" s="114">
        <v>0.37333</v>
      </c>
      <c r="H454" s="114">
        <v>0.28726997999999998</v>
      </c>
      <c r="I454" s="114">
        <v>21.305099999999999</v>
      </c>
      <c r="J454" s="114">
        <v>8.6631049999999998</v>
      </c>
      <c r="K454" s="114">
        <v>53.165999999999997</v>
      </c>
      <c r="L454" s="114">
        <v>0</v>
      </c>
      <c r="M454" s="114">
        <v>0</v>
      </c>
      <c r="N454" s="114">
        <v>0</v>
      </c>
      <c r="O454" s="114">
        <v>0</v>
      </c>
      <c r="P454" s="114">
        <v>0</v>
      </c>
      <c r="Q454" s="114">
        <v>0</v>
      </c>
      <c r="R454" s="114">
        <v>0</v>
      </c>
      <c r="S454" s="114">
        <v>0</v>
      </c>
      <c r="T454" s="114">
        <v>0</v>
      </c>
      <c r="U454" s="114">
        <v>0</v>
      </c>
      <c r="V454" s="114">
        <v>0</v>
      </c>
      <c r="W454" s="114">
        <v>0</v>
      </c>
    </row>
    <row r="455" spans="1:23" hidden="1">
      <c r="A455" s="114" t="str">
        <v>2712.TW</v>
      </c>
      <c r="B455" s="114">
        <v>0.25</v>
      </c>
      <c r="C455" s="114">
        <v>-6.5000000000000002E-2</v>
      </c>
      <c r="D455" s="114">
        <v>0</v>
      </c>
      <c r="E455" s="114">
        <v>3.9600000000000003E-2</v>
      </c>
      <c r="F455" s="114">
        <v>1.9539999999999998E-2</v>
      </c>
      <c r="G455" s="114">
        <v>0.30042000000000002</v>
      </c>
      <c r="H455" s="114">
        <v>-3.0280001000000001E-2</v>
      </c>
      <c r="I455" s="114">
        <v>125.4</v>
      </c>
      <c r="J455" s="114">
        <v>2.6172984000000001</v>
      </c>
      <c r="K455" s="114">
        <v>6.2489999999999997</v>
      </c>
      <c r="L455" s="114">
        <v>0</v>
      </c>
      <c r="M455" s="114">
        <v>0</v>
      </c>
      <c r="N455" s="114">
        <v>0</v>
      </c>
      <c r="O455" s="114">
        <v>0</v>
      </c>
      <c r="P455" s="114">
        <v>0</v>
      </c>
      <c r="Q455" s="114">
        <v>0</v>
      </c>
      <c r="R455" s="114">
        <v>0</v>
      </c>
      <c r="S455" s="114">
        <v>0</v>
      </c>
      <c r="T455" s="114">
        <v>0</v>
      </c>
      <c r="U455" s="114">
        <v>0</v>
      </c>
      <c r="V455" s="114">
        <v>0</v>
      </c>
      <c r="W455" s="114">
        <v>0</v>
      </c>
    </row>
    <row r="456" spans="1:23" hidden="1">
      <c r="A456" s="114" t="str">
        <v>2722.TW</v>
      </c>
      <c r="B456" s="114">
        <v>0.71</v>
      </c>
      <c r="C456" s="114">
        <v>0.312</v>
      </c>
      <c r="D456" s="114">
        <v>0</v>
      </c>
      <c r="E456" s="114">
        <v>3.6880000000000003E-2</v>
      </c>
      <c r="F456" s="114">
        <v>1.67E-2</v>
      </c>
      <c r="G456" s="114">
        <v>0.45340999999999998</v>
      </c>
      <c r="H456" s="114">
        <v>-0.13944999999999999</v>
      </c>
      <c r="I456" s="114">
        <v>88.873239999999996</v>
      </c>
      <c r="J456" s="114">
        <v>3.7907004</v>
      </c>
      <c r="K456" s="114">
        <v>6.47</v>
      </c>
      <c r="L456" s="114">
        <v>0</v>
      </c>
      <c r="M456" s="114">
        <v>0</v>
      </c>
      <c r="N456" s="114">
        <v>0</v>
      </c>
      <c r="O456" s="114">
        <v>0</v>
      </c>
      <c r="P456" s="114">
        <v>0</v>
      </c>
      <c r="Q456" s="114">
        <v>0</v>
      </c>
      <c r="R456" s="114">
        <v>0</v>
      </c>
      <c r="S456" s="114">
        <v>0</v>
      </c>
      <c r="T456" s="114">
        <v>0</v>
      </c>
      <c r="U456" s="114">
        <v>0</v>
      </c>
      <c r="V456" s="114">
        <v>0</v>
      </c>
      <c r="W456" s="114">
        <v>0</v>
      </c>
    </row>
    <row r="457" spans="1:23" hidden="1">
      <c r="A457" s="114" t="str">
        <v>2723.TW</v>
      </c>
      <c r="B457" s="114">
        <v>3.71</v>
      </c>
      <c r="C457" s="114">
        <v>0</v>
      </c>
      <c r="D457" s="114">
        <v>14.361370000000001</v>
      </c>
      <c r="E457" s="114">
        <v>6.0010000000000001E-2</v>
      </c>
      <c r="F457" s="114">
        <v>3.3509999999999998E-2</v>
      </c>
      <c r="G457" s="114">
        <v>0.59148999999999996</v>
      </c>
      <c r="H457" s="114">
        <v>6.6009999999999999E-2</v>
      </c>
      <c r="I457" s="114">
        <v>24.851751</v>
      </c>
      <c r="J457" s="114">
        <v>1.4711278999999999</v>
      </c>
      <c r="K457" s="114">
        <v>110.212</v>
      </c>
      <c r="L457" s="114">
        <v>0</v>
      </c>
      <c r="M457" s="114">
        <v>0</v>
      </c>
      <c r="N457" s="114">
        <v>0</v>
      </c>
      <c r="O457" s="114">
        <v>0</v>
      </c>
      <c r="P457" s="114">
        <v>0</v>
      </c>
      <c r="Q457" s="114">
        <v>0</v>
      </c>
      <c r="R457" s="114">
        <v>0</v>
      </c>
      <c r="S457" s="114">
        <v>0</v>
      </c>
      <c r="T457" s="114">
        <v>0</v>
      </c>
      <c r="U457" s="114">
        <v>0</v>
      </c>
      <c r="V457" s="114">
        <v>0</v>
      </c>
      <c r="W457" s="114">
        <v>0</v>
      </c>
    </row>
    <row r="458" spans="1:23" hidden="1">
      <c r="A458" s="114" t="str">
        <v>2727.TW</v>
      </c>
      <c r="B458" s="114">
        <v>15.68</v>
      </c>
      <c r="C458" s="114">
        <v>0</v>
      </c>
      <c r="D458" s="114">
        <v>14.441089</v>
      </c>
      <c r="E458" s="114">
        <v>0.33596999999999999</v>
      </c>
      <c r="F458" s="114">
        <v>6.7159999999999997E-2</v>
      </c>
      <c r="G458" s="114">
        <v>0.46856999999999999</v>
      </c>
      <c r="H458" s="114">
        <v>6.4740000000000006E-2</v>
      </c>
      <c r="I458" s="114">
        <v>15.242347000000001</v>
      </c>
      <c r="J458" s="114">
        <v>5.6166577000000002</v>
      </c>
      <c r="K458" s="114">
        <v>271.83800000000002</v>
      </c>
      <c r="L458" s="114">
        <v>0</v>
      </c>
      <c r="M458" s="114">
        <v>0</v>
      </c>
      <c r="N458" s="114">
        <v>0</v>
      </c>
      <c r="O458" s="114">
        <v>0</v>
      </c>
      <c r="P458" s="114">
        <v>0</v>
      </c>
      <c r="Q458" s="114">
        <v>0</v>
      </c>
      <c r="R458" s="114">
        <v>0</v>
      </c>
      <c r="S458" s="114">
        <v>0</v>
      </c>
      <c r="T458" s="114">
        <v>0</v>
      </c>
      <c r="U458" s="114">
        <v>0</v>
      </c>
      <c r="V458" s="114">
        <v>0</v>
      </c>
      <c r="W458" s="114">
        <v>0</v>
      </c>
    </row>
    <row r="459" spans="1:23" hidden="1">
      <c r="A459" s="114" t="str">
        <v>2731.TW</v>
      </c>
      <c r="B459" s="114">
        <v>17.489999999999998</v>
      </c>
      <c r="C459" s="114">
        <v>0.63600000000000001</v>
      </c>
      <c r="D459" s="114">
        <v>20.384615</v>
      </c>
      <c r="E459" s="114">
        <v>0.54635999999999996</v>
      </c>
      <c r="F459" s="114">
        <v>7.3599999999999999E-2</v>
      </c>
      <c r="G459" s="114">
        <v>0.15067</v>
      </c>
      <c r="H459" s="114">
        <v>5.0430004E-2</v>
      </c>
      <c r="I459" s="114">
        <v>9.0909089999999999</v>
      </c>
      <c r="J459" s="114">
        <v>3.9749007000000001</v>
      </c>
      <c r="K459" s="114">
        <v>234.95699999999999</v>
      </c>
      <c r="L459" s="114">
        <v>0</v>
      </c>
      <c r="M459" s="114">
        <v>0</v>
      </c>
      <c r="N459" s="114">
        <v>0</v>
      </c>
      <c r="O459" s="114">
        <v>0</v>
      </c>
      <c r="P459" s="114">
        <v>0</v>
      </c>
      <c r="Q459" s="114">
        <v>0</v>
      </c>
      <c r="R459" s="114">
        <v>0</v>
      </c>
      <c r="S459" s="114">
        <v>0</v>
      </c>
      <c r="T459" s="114">
        <v>0</v>
      </c>
      <c r="U459" s="114">
        <v>0</v>
      </c>
      <c r="V459" s="114">
        <v>0</v>
      </c>
      <c r="W459" s="114">
        <v>0</v>
      </c>
    </row>
    <row r="460" spans="1:23" hidden="1">
      <c r="A460" s="114" t="str">
        <v>2739.TW</v>
      </c>
      <c r="B460" s="114">
        <v>5.44</v>
      </c>
      <c r="C460" s="114">
        <v>0</v>
      </c>
      <c r="D460" s="114">
        <v>13.11637</v>
      </c>
      <c r="E460" s="114">
        <v>0.45893001999999999</v>
      </c>
      <c r="F460" s="114">
        <v>2.4899999999999999E-2</v>
      </c>
      <c r="G460" s="114">
        <v>0.39106997999999998</v>
      </c>
      <c r="H460" s="114">
        <v>0.16724000999999999</v>
      </c>
      <c r="I460" s="114">
        <v>12.224264</v>
      </c>
      <c r="J460" s="114">
        <v>4.7955579999999998</v>
      </c>
      <c r="K460" s="114">
        <v>54.462000000000003</v>
      </c>
      <c r="L460" s="114">
        <v>0</v>
      </c>
      <c r="M460" s="114">
        <v>0</v>
      </c>
      <c r="N460" s="114">
        <v>0</v>
      </c>
      <c r="O460" s="114">
        <v>0</v>
      </c>
      <c r="P460" s="114">
        <v>0</v>
      </c>
      <c r="Q460" s="114">
        <v>0</v>
      </c>
      <c r="R460" s="114">
        <v>0</v>
      </c>
      <c r="S460" s="114">
        <v>0</v>
      </c>
      <c r="T460" s="114">
        <v>0</v>
      </c>
      <c r="U460" s="114">
        <v>0</v>
      </c>
      <c r="V460" s="114">
        <v>0</v>
      </c>
      <c r="W460" s="114">
        <v>0</v>
      </c>
    </row>
    <row r="461" spans="1:23" hidden="1">
      <c r="A461" s="114" t="str">
        <v>2748.TW</v>
      </c>
      <c r="B461" s="114">
        <v>3.25</v>
      </c>
      <c r="C461" s="114">
        <v>0.38500000000000001</v>
      </c>
      <c r="D461" s="114">
        <v>14.84787</v>
      </c>
      <c r="E461" s="114">
        <v>0.116739996</v>
      </c>
      <c r="F461" s="114">
        <v>4.0939997999999998E-2</v>
      </c>
      <c r="G461" s="114">
        <v>0.33189999999999997</v>
      </c>
      <c r="H461" s="114">
        <v>0.18753</v>
      </c>
      <c r="I461" s="114">
        <v>22.523074999999999</v>
      </c>
      <c r="J461" s="114">
        <v>2.7329748</v>
      </c>
      <c r="K461" s="114">
        <v>23.041</v>
      </c>
      <c r="L461" s="114">
        <v>0</v>
      </c>
      <c r="M461" s="114">
        <v>0</v>
      </c>
      <c r="N461" s="114">
        <v>0</v>
      </c>
      <c r="O461" s="114">
        <v>0</v>
      </c>
      <c r="P461" s="114">
        <v>0</v>
      </c>
      <c r="Q461" s="114">
        <v>0</v>
      </c>
      <c r="R461" s="114">
        <v>0</v>
      </c>
      <c r="S461" s="114">
        <v>0</v>
      </c>
      <c r="T461" s="114">
        <v>0</v>
      </c>
      <c r="U461" s="114">
        <v>0</v>
      </c>
      <c r="V461" s="114">
        <v>0</v>
      </c>
      <c r="W461" s="114">
        <v>0</v>
      </c>
    </row>
    <row r="462" spans="1:23" hidden="1">
      <c r="A462" s="114" t="str">
        <v>2753.TW</v>
      </c>
      <c r="B462" s="114">
        <v>8.68</v>
      </c>
      <c r="C462" s="114">
        <v>-7.5999999999999998E-2</v>
      </c>
      <c r="D462" s="114">
        <v>14.182896</v>
      </c>
      <c r="E462" s="114">
        <v>0.15786</v>
      </c>
      <c r="F462" s="114">
        <v>6.9419999999999996E-2</v>
      </c>
      <c r="G462" s="114">
        <v>0.34777000000000002</v>
      </c>
      <c r="H462" s="114">
        <v>8.1199995999999997E-2</v>
      </c>
      <c r="I462" s="114">
        <v>19.297234</v>
      </c>
      <c r="J462" s="114">
        <v>3.2933542999999998</v>
      </c>
      <c r="K462" s="114">
        <v>110.584</v>
      </c>
      <c r="L462" s="114">
        <v>0</v>
      </c>
      <c r="M462" s="114">
        <v>0</v>
      </c>
      <c r="N462" s="114">
        <v>0</v>
      </c>
      <c r="O462" s="114">
        <v>0</v>
      </c>
      <c r="P462" s="114">
        <v>0</v>
      </c>
      <c r="Q462" s="114">
        <v>0</v>
      </c>
      <c r="R462" s="114">
        <v>0</v>
      </c>
      <c r="S462" s="114">
        <v>0</v>
      </c>
      <c r="T462" s="114">
        <v>0</v>
      </c>
      <c r="U462" s="114">
        <v>0</v>
      </c>
      <c r="V462" s="114">
        <v>0</v>
      </c>
      <c r="W462" s="114">
        <v>0</v>
      </c>
    </row>
    <row r="463" spans="1:23" hidden="1">
      <c r="A463" s="114" t="str">
        <v>2762.TW</v>
      </c>
      <c r="B463" s="114">
        <v>0</v>
      </c>
      <c r="C463" s="114">
        <v>0</v>
      </c>
      <c r="D463" s="114">
        <v>14.5747795</v>
      </c>
      <c r="E463" s="114">
        <v>0.10476000000000001</v>
      </c>
      <c r="F463" s="114">
        <v>1.7970000999999999E-2</v>
      </c>
      <c r="G463" s="114">
        <v>0.16408001</v>
      </c>
      <c r="H463" s="114">
        <v>6.0519999999999997E-2</v>
      </c>
      <c r="I463" s="114">
        <v>0</v>
      </c>
      <c r="J463" s="114">
        <v>0</v>
      </c>
      <c r="K463" s="114">
        <v>93.331000000000003</v>
      </c>
      <c r="L463" s="114">
        <v>0</v>
      </c>
      <c r="M463" s="114">
        <v>0</v>
      </c>
      <c r="N463" s="114">
        <v>0</v>
      </c>
      <c r="O463" s="114">
        <v>0</v>
      </c>
      <c r="P463" s="114">
        <v>0</v>
      </c>
      <c r="Q463" s="114">
        <v>0</v>
      </c>
      <c r="R463" s="114">
        <v>0</v>
      </c>
      <c r="S463" s="114">
        <v>0</v>
      </c>
      <c r="T463" s="114">
        <v>0</v>
      </c>
      <c r="U463" s="114">
        <v>0</v>
      </c>
      <c r="V463" s="114">
        <v>0</v>
      </c>
      <c r="W463" s="114">
        <v>0</v>
      </c>
    </row>
    <row r="464" spans="1:23" hidden="1">
      <c r="A464" s="114" t="str">
        <v>2801.TW</v>
      </c>
      <c r="B464" s="114">
        <v>1.22</v>
      </c>
      <c r="C464" s="114">
        <v>0.34699999999999998</v>
      </c>
      <c r="D464" s="114">
        <v>0</v>
      </c>
      <c r="E464" s="114">
        <v>7.2399995999999994E-2</v>
      </c>
      <c r="F464" s="114">
        <v>4.6299999999999996E-3</v>
      </c>
      <c r="G464" s="114">
        <v>0</v>
      </c>
      <c r="H464" s="114">
        <v>0.50205999999999995</v>
      </c>
      <c r="I464" s="114">
        <v>15.040983000000001</v>
      </c>
      <c r="J464" s="114">
        <v>1.0254835</v>
      </c>
      <c r="K464" s="114">
        <v>3.3170000000000002</v>
      </c>
      <c r="L464" s="114">
        <v>0</v>
      </c>
      <c r="M464" s="114">
        <v>0</v>
      </c>
      <c r="N464" s="114">
        <v>0</v>
      </c>
      <c r="O464" s="114">
        <v>0</v>
      </c>
      <c r="P464" s="114">
        <v>0</v>
      </c>
      <c r="Q464" s="114">
        <v>0</v>
      </c>
      <c r="R464" s="114">
        <v>0</v>
      </c>
      <c r="S464" s="114">
        <v>0</v>
      </c>
      <c r="T464" s="114">
        <v>0</v>
      </c>
      <c r="U464" s="114">
        <v>0</v>
      </c>
      <c r="V464" s="114">
        <v>0</v>
      </c>
      <c r="W464" s="114">
        <v>0</v>
      </c>
    </row>
    <row r="465" spans="1:23" hidden="1">
      <c r="A465" s="114" t="str">
        <v>2809.TW</v>
      </c>
      <c r="B465" s="114">
        <v>6.65</v>
      </c>
      <c r="C465" s="114">
        <v>0.623</v>
      </c>
      <c r="D465" s="114">
        <v>13.067226</v>
      </c>
      <c r="E465" s="114">
        <v>0.15293000000000001</v>
      </c>
      <c r="F465" s="114">
        <v>1.9170000999999999E-2</v>
      </c>
      <c r="G465" s="114">
        <v>0</v>
      </c>
      <c r="H465" s="114">
        <v>0.76514000000000004</v>
      </c>
      <c r="I465" s="114">
        <v>9.3533829999999991</v>
      </c>
      <c r="J465" s="114">
        <v>1.3171269000000001</v>
      </c>
      <c r="K465" s="114">
        <v>10.013999999999999</v>
      </c>
      <c r="L465" s="114">
        <v>0</v>
      </c>
      <c r="M465" s="114">
        <v>0</v>
      </c>
      <c r="N465" s="114">
        <v>0</v>
      </c>
      <c r="O465" s="114">
        <v>0</v>
      </c>
      <c r="P465" s="114">
        <v>0</v>
      </c>
      <c r="Q465" s="114">
        <v>0</v>
      </c>
      <c r="R465" s="114">
        <v>0</v>
      </c>
      <c r="S465" s="114">
        <v>0</v>
      </c>
      <c r="T465" s="114">
        <v>0</v>
      </c>
      <c r="U465" s="114">
        <v>0</v>
      </c>
      <c r="V465" s="114">
        <v>0</v>
      </c>
      <c r="W465" s="114">
        <v>0</v>
      </c>
    </row>
    <row r="466" spans="1:23" hidden="1">
      <c r="A466" s="114" t="str">
        <v>2812.TW</v>
      </c>
      <c r="B466" s="114">
        <v>1.42</v>
      </c>
      <c r="C466" s="114">
        <v>0</v>
      </c>
      <c r="D466" s="114">
        <v>0</v>
      </c>
      <c r="E466" s="114">
        <v>9.9010000000000001E-2</v>
      </c>
      <c r="F466" s="114">
        <v>8.7500000000000008E-3</v>
      </c>
      <c r="G466" s="114">
        <v>0</v>
      </c>
      <c r="H466" s="114">
        <v>0.56359999999999999</v>
      </c>
      <c r="I466" s="114">
        <v>12.922535999999999</v>
      </c>
      <c r="J466" s="114">
        <v>1.2147490999999999</v>
      </c>
      <c r="K466" s="114">
        <v>3.17</v>
      </c>
      <c r="L466" s="114">
        <v>0</v>
      </c>
      <c r="M466" s="114">
        <v>0</v>
      </c>
      <c r="N466" s="114">
        <v>0</v>
      </c>
      <c r="O466" s="114">
        <v>0</v>
      </c>
      <c r="P466" s="114">
        <v>0</v>
      </c>
      <c r="Q466" s="114">
        <v>0</v>
      </c>
      <c r="R466" s="114">
        <v>0</v>
      </c>
      <c r="S466" s="114">
        <v>0</v>
      </c>
      <c r="T466" s="114">
        <v>0</v>
      </c>
      <c r="U466" s="114">
        <v>0</v>
      </c>
      <c r="V466" s="114">
        <v>0</v>
      </c>
      <c r="W466" s="114">
        <v>0</v>
      </c>
    </row>
    <row r="467" spans="1:23" hidden="1">
      <c r="A467" s="114" t="str">
        <v>2816.TW</v>
      </c>
      <c r="B467" s="114">
        <v>6.29</v>
      </c>
      <c r="C467" s="114">
        <v>0</v>
      </c>
      <c r="D467" s="114">
        <v>0</v>
      </c>
      <c r="E467" s="114">
        <v>0.24174000000000001</v>
      </c>
      <c r="F467" s="114">
        <v>4.8619999999999997E-2</v>
      </c>
      <c r="G467" s="114">
        <v>0.34756002000000003</v>
      </c>
      <c r="H467" s="114">
        <v>0.16420999</v>
      </c>
      <c r="I467" s="114">
        <v>5.3020662999999999</v>
      </c>
      <c r="J467" s="114">
        <v>1.1421231999999999</v>
      </c>
      <c r="K467" s="114">
        <v>48.991</v>
      </c>
      <c r="L467" s="114">
        <v>0</v>
      </c>
      <c r="M467" s="114">
        <v>0</v>
      </c>
      <c r="N467" s="114">
        <v>0</v>
      </c>
      <c r="O467" s="114">
        <v>0</v>
      </c>
      <c r="P467" s="114">
        <v>0</v>
      </c>
      <c r="Q467" s="114">
        <v>0</v>
      </c>
      <c r="R467" s="114">
        <v>0</v>
      </c>
      <c r="S467" s="114">
        <v>0</v>
      </c>
      <c r="T467" s="114">
        <v>0</v>
      </c>
      <c r="U467" s="114">
        <v>0</v>
      </c>
      <c r="V467" s="114">
        <v>0</v>
      </c>
      <c r="W467" s="114">
        <v>0</v>
      </c>
    </row>
    <row r="468" spans="1:23" hidden="1">
      <c r="A468" s="114" t="str">
        <v>2820.TW</v>
      </c>
      <c r="B468" s="114">
        <v>0.96</v>
      </c>
      <c r="C468" s="114">
        <v>0.224</v>
      </c>
      <c r="D468" s="114">
        <v>0</v>
      </c>
      <c r="E468" s="114">
        <v>5.493E-2</v>
      </c>
      <c r="F468" s="114">
        <v>5.9899999999999997E-3</v>
      </c>
      <c r="G468" s="114">
        <v>1</v>
      </c>
      <c r="H468" s="114">
        <v>0.68828999999999996</v>
      </c>
      <c r="I468" s="114">
        <v>16.041665999999999</v>
      </c>
      <c r="J468" s="114">
        <v>0.82947320000000002</v>
      </c>
      <c r="K468" s="114">
        <v>1.528</v>
      </c>
      <c r="L468" s="114">
        <v>0</v>
      </c>
      <c r="M468" s="114">
        <v>0</v>
      </c>
      <c r="N468" s="114">
        <v>0</v>
      </c>
      <c r="O468" s="114">
        <v>0</v>
      </c>
      <c r="P468" s="114">
        <v>0</v>
      </c>
      <c r="Q468" s="114">
        <v>0</v>
      </c>
      <c r="R468" s="114">
        <v>0</v>
      </c>
      <c r="S468" s="114">
        <v>0</v>
      </c>
      <c r="T468" s="114">
        <v>0</v>
      </c>
      <c r="U468" s="114">
        <v>0</v>
      </c>
      <c r="V468" s="114">
        <v>0</v>
      </c>
      <c r="W468" s="114">
        <v>0</v>
      </c>
    </row>
    <row r="469" spans="1:23" hidden="1">
      <c r="A469" s="114" t="str">
        <v>2832.TW</v>
      </c>
      <c r="B469" s="114">
        <v>3.12</v>
      </c>
      <c r="C469" s="114">
        <v>0</v>
      </c>
      <c r="D469" s="114">
        <v>0</v>
      </c>
      <c r="E469" s="114">
        <v>0.10191</v>
      </c>
      <c r="F469" s="114">
        <v>3.5279999999999999E-2</v>
      </c>
      <c r="G469" s="114">
        <v>0.41166999999999998</v>
      </c>
      <c r="H469" s="114">
        <v>0.23558001000000001</v>
      </c>
      <c r="I469" s="114">
        <v>9.0224360000000008</v>
      </c>
      <c r="J469" s="114">
        <v>0.86006720000000003</v>
      </c>
      <c r="K469" s="114">
        <v>19.13</v>
      </c>
      <c r="L469" s="114">
        <v>0</v>
      </c>
      <c r="M469" s="114">
        <v>0</v>
      </c>
      <c r="N469" s="114">
        <v>0</v>
      </c>
      <c r="O469" s="114">
        <v>0</v>
      </c>
      <c r="P469" s="114">
        <v>0</v>
      </c>
      <c r="Q469" s="114">
        <v>0</v>
      </c>
      <c r="R469" s="114">
        <v>0</v>
      </c>
      <c r="S469" s="114">
        <v>0</v>
      </c>
      <c r="T469" s="114">
        <v>0</v>
      </c>
      <c r="U469" s="114">
        <v>0</v>
      </c>
      <c r="V469" s="114">
        <v>0</v>
      </c>
      <c r="W469" s="114">
        <v>0</v>
      </c>
    </row>
    <row r="470" spans="1:23" hidden="1">
      <c r="A470" s="114" t="str">
        <v>2834.TW</v>
      </c>
      <c r="B470" s="114">
        <v>1.21</v>
      </c>
      <c r="C470" s="114">
        <v>0.43099999999999999</v>
      </c>
      <c r="D470" s="114">
        <v>20</v>
      </c>
      <c r="E470" s="114">
        <v>8.5419999999999996E-2</v>
      </c>
      <c r="F470" s="114">
        <v>4.6200002999999996E-3</v>
      </c>
      <c r="G470" s="114">
        <v>0</v>
      </c>
      <c r="H470" s="114">
        <v>0.47273999999999999</v>
      </c>
      <c r="I470" s="114">
        <v>14.049586</v>
      </c>
      <c r="J470" s="114">
        <v>1.1324273</v>
      </c>
      <c r="K470" s="114">
        <v>3.3279999999999998</v>
      </c>
      <c r="L470" s="114">
        <v>0</v>
      </c>
      <c r="M470" s="114">
        <v>0</v>
      </c>
      <c r="N470" s="114">
        <v>0</v>
      </c>
      <c r="O470" s="114">
        <v>0</v>
      </c>
      <c r="P470" s="114">
        <v>0</v>
      </c>
      <c r="Q470" s="114">
        <v>0</v>
      </c>
      <c r="R470" s="114">
        <v>0</v>
      </c>
      <c r="S470" s="114">
        <v>0</v>
      </c>
      <c r="T470" s="114">
        <v>0</v>
      </c>
      <c r="U470" s="114">
        <v>0</v>
      </c>
      <c r="V470" s="114">
        <v>0</v>
      </c>
      <c r="W470" s="114">
        <v>0</v>
      </c>
    </row>
    <row r="471" spans="1:23" hidden="1">
      <c r="A471" s="114" t="str">
        <v>2836.TW</v>
      </c>
      <c r="B471" s="114">
        <v>0.63</v>
      </c>
      <c r="C471" s="114">
        <v>0.23799999999999999</v>
      </c>
      <c r="D471" s="114">
        <v>0</v>
      </c>
      <c r="E471" s="114">
        <v>4.9979999999999997E-2</v>
      </c>
      <c r="F471" s="114">
        <v>2.9499998999999999E-3</v>
      </c>
      <c r="G471" s="114">
        <v>0</v>
      </c>
      <c r="H471" s="114">
        <v>0.29043999999999998</v>
      </c>
      <c r="I471" s="114">
        <v>18.492063999999999</v>
      </c>
      <c r="J471" s="114">
        <v>0.79224753000000003</v>
      </c>
      <c r="K471" s="114">
        <v>3.17</v>
      </c>
      <c r="L471" s="114">
        <v>0</v>
      </c>
      <c r="M471" s="114">
        <v>0</v>
      </c>
      <c r="N471" s="114">
        <v>0</v>
      </c>
      <c r="O471" s="114">
        <v>0</v>
      </c>
      <c r="P471" s="114">
        <v>0</v>
      </c>
      <c r="Q471" s="114">
        <v>0</v>
      </c>
      <c r="R471" s="114">
        <v>0</v>
      </c>
      <c r="S471" s="114">
        <v>0</v>
      </c>
      <c r="T471" s="114">
        <v>0</v>
      </c>
      <c r="U471" s="114">
        <v>0</v>
      </c>
      <c r="V471" s="114">
        <v>0</v>
      </c>
      <c r="W471" s="114">
        <v>0</v>
      </c>
    </row>
    <row r="472" spans="1:23" hidden="1">
      <c r="A472" s="114" t="str">
        <v>2838.TW</v>
      </c>
      <c r="B472" s="114">
        <v>1.04</v>
      </c>
      <c r="C472" s="114">
        <v>0.315</v>
      </c>
      <c r="D472" s="114">
        <v>0</v>
      </c>
      <c r="E472" s="114">
        <v>6.4600000000000005E-2</v>
      </c>
      <c r="F472" s="114">
        <v>4.8399999999999997E-3</v>
      </c>
      <c r="G472" s="114">
        <v>0</v>
      </c>
      <c r="H472" s="114">
        <v>0.20323999000000001</v>
      </c>
      <c r="I472" s="114">
        <v>15.192308000000001</v>
      </c>
      <c r="J472" s="114">
        <v>0.89874860000000001</v>
      </c>
      <c r="K472" s="114">
        <v>4.5810000000000004</v>
      </c>
      <c r="L472" s="114">
        <v>0</v>
      </c>
      <c r="M472" s="114">
        <v>0</v>
      </c>
      <c r="N472" s="114">
        <v>0</v>
      </c>
      <c r="O472" s="114">
        <v>0</v>
      </c>
      <c r="P472" s="114">
        <v>0</v>
      </c>
      <c r="Q472" s="114">
        <v>0</v>
      </c>
      <c r="R472" s="114">
        <v>0</v>
      </c>
      <c r="S472" s="114">
        <v>0</v>
      </c>
      <c r="T472" s="114">
        <v>0</v>
      </c>
      <c r="U472" s="114">
        <v>0</v>
      </c>
      <c r="V472" s="114">
        <v>0</v>
      </c>
      <c r="W472" s="114">
        <v>0</v>
      </c>
    </row>
    <row r="473" spans="1:23" hidden="1">
      <c r="A473" s="114" t="str">
        <v>2845.TW</v>
      </c>
      <c r="B473" s="114">
        <v>1.1100000000000001</v>
      </c>
      <c r="C473" s="114">
        <v>0.39</v>
      </c>
      <c r="D473" s="114">
        <v>0</v>
      </c>
      <c r="E473" s="114">
        <v>7.3330000000000006E-2</v>
      </c>
      <c r="F473" s="114">
        <v>5.45E-3</v>
      </c>
      <c r="G473" s="114">
        <v>0</v>
      </c>
      <c r="H473" s="114">
        <v>0.28416999999999998</v>
      </c>
      <c r="I473" s="114">
        <v>14.234234000000001</v>
      </c>
      <c r="J473" s="114">
        <v>1.0921407999999999</v>
      </c>
      <c r="K473" s="114">
        <v>2.964</v>
      </c>
      <c r="L473" s="114">
        <v>0</v>
      </c>
      <c r="M473" s="114">
        <v>0</v>
      </c>
      <c r="N473" s="114">
        <v>0</v>
      </c>
      <c r="O473" s="114">
        <v>0</v>
      </c>
      <c r="P473" s="114">
        <v>0</v>
      </c>
      <c r="Q473" s="114">
        <v>0</v>
      </c>
      <c r="R473" s="114">
        <v>0</v>
      </c>
      <c r="S473" s="114">
        <v>0</v>
      </c>
      <c r="T473" s="114">
        <v>0</v>
      </c>
      <c r="U473" s="114">
        <v>0</v>
      </c>
      <c r="V473" s="114">
        <v>0</v>
      </c>
      <c r="W473" s="114">
        <v>0</v>
      </c>
    </row>
    <row r="474" spans="1:23" hidden="1">
      <c r="A474" s="114" t="str">
        <v>2849.TW</v>
      </c>
      <c r="B474" s="114">
        <v>1.02</v>
      </c>
      <c r="C474" s="114">
        <v>0</v>
      </c>
      <c r="D474" s="114">
        <v>0</v>
      </c>
      <c r="E474" s="114">
        <v>6.028E-2</v>
      </c>
      <c r="F474" s="114">
        <v>5.7999999999999996E-3</v>
      </c>
      <c r="G474" s="114">
        <v>0</v>
      </c>
      <c r="H474" s="114">
        <v>0.29725000000000001</v>
      </c>
      <c r="I474" s="114">
        <v>14.0196085</v>
      </c>
      <c r="J474" s="114">
        <v>0.80768143999999997</v>
      </c>
      <c r="K474" s="114">
        <v>2.879</v>
      </c>
      <c r="L474" s="114">
        <v>0</v>
      </c>
      <c r="M474" s="114">
        <v>0</v>
      </c>
      <c r="N474" s="114">
        <v>0</v>
      </c>
      <c r="O474" s="114">
        <v>0</v>
      </c>
      <c r="P474" s="114">
        <v>0</v>
      </c>
      <c r="Q474" s="114">
        <v>0</v>
      </c>
      <c r="R474" s="114">
        <v>0</v>
      </c>
      <c r="S474" s="114">
        <v>0</v>
      </c>
      <c r="T474" s="114">
        <v>0</v>
      </c>
      <c r="U474" s="114">
        <v>0</v>
      </c>
      <c r="V474" s="114">
        <v>0</v>
      </c>
      <c r="W474" s="114">
        <v>0</v>
      </c>
    </row>
    <row r="475" spans="1:23" hidden="1">
      <c r="A475" s="114" t="str">
        <v>2850.TW</v>
      </c>
      <c r="B475" s="114">
        <v>10.57</v>
      </c>
      <c r="C475" s="114">
        <v>0.372</v>
      </c>
      <c r="D475" s="114">
        <v>0</v>
      </c>
      <c r="E475" s="114">
        <v>0.17907000000000001</v>
      </c>
      <c r="F475" s="114">
        <v>4.7989997999999999E-2</v>
      </c>
      <c r="G475" s="114">
        <v>0.36432999999999999</v>
      </c>
      <c r="H475" s="114">
        <v>0.22827</v>
      </c>
      <c r="I475" s="114">
        <v>8.8174080000000004</v>
      </c>
      <c r="J475" s="114">
        <v>1.6809148</v>
      </c>
      <c r="K475" s="114">
        <v>62.929000000000002</v>
      </c>
      <c r="L475" s="114">
        <v>0</v>
      </c>
      <c r="M475" s="114">
        <v>0</v>
      </c>
      <c r="N475" s="114">
        <v>0</v>
      </c>
      <c r="O475" s="114">
        <v>0</v>
      </c>
      <c r="P475" s="114">
        <v>0</v>
      </c>
      <c r="Q475" s="114">
        <v>0</v>
      </c>
      <c r="R475" s="114">
        <v>0</v>
      </c>
      <c r="S475" s="114">
        <v>0</v>
      </c>
      <c r="T475" s="114">
        <v>0</v>
      </c>
      <c r="U475" s="114">
        <v>0</v>
      </c>
      <c r="V475" s="114">
        <v>0</v>
      </c>
      <c r="W475" s="114">
        <v>0</v>
      </c>
    </row>
    <row r="476" spans="1:23" hidden="1">
      <c r="A476" s="114" t="str">
        <v>2851.TW</v>
      </c>
      <c r="B476" s="114">
        <v>3.14</v>
      </c>
      <c r="C476" s="114">
        <v>0.47299999999999998</v>
      </c>
      <c r="D476" s="114">
        <v>0</v>
      </c>
      <c r="E476" s="114">
        <v>0.11594</v>
      </c>
      <c r="F476" s="114">
        <v>2.9560001999999998E-2</v>
      </c>
      <c r="G476" s="114">
        <v>0.14441000000000001</v>
      </c>
      <c r="H476" s="114">
        <v>0.22983000000000001</v>
      </c>
      <c r="I476" s="114">
        <v>8.8375800000000009</v>
      </c>
      <c r="J476" s="114">
        <v>1.1656724999999999</v>
      </c>
      <c r="K476" s="114">
        <v>27.420999999999999</v>
      </c>
      <c r="L476" s="114">
        <v>0</v>
      </c>
      <c r="M476" s="114">
        <v>0</v>
      </c>
      <c r="N476" s="114">
        <v>0</v>
      </c>
      <c r="O476" s="114">
        <v>0</v>
      </c>
      <c r="P476" s="114">
        <v>0</v>
      </c>
      <c r="Q476" s="114">
        <v>0</v>
      </c>
      <c r="R476" s="114">
        <v>0</v>
      </c>
      <c r="S476" s="114">
        <v>0</v>
      </c>
      <c r="T476" s="114">
        <v>0</v>
      </c>
      <c r="U476" s="114">
        <v>0</v>
      </c>
      <c r="V476" s="114">
        <v>0</v>
      </c>
      <c r="W476" s="114">
        <v>0</v>
      </c>
    </row>
    <row r="477" spans="1:23" hidden="1">
      <c r="A477" s="114" t="str">
        <v>2852.TW</v>
      </c>
      <c r="B477" s="114">
        <v>2.7</v>
      </c>
      <c r="C477" s="114">
        <v>0.23499999999999999</v>
      </c>
      <c r="D477" s="114">
        <v>0</v>
      </c>
      <c r="E477" s="114">
        <v>0.10019</v>
      </c>
      <c r="F477" s="114">
        <v>3.0859999999999999E-2</v>
      </c>
      <c r="G477" s="114">
        <v>0.3493</v>
      </c>
      <c r="H477" s="114">
        <v>0.15517001</v>
      </c>
      <c r="I477" s="114">
        <v>9.1296289999999996</v>
      </c>
      <c r="J477" s="114">
        <v>0.88310105000000005</v>
      </c>
      <c r="K477" s="114">
        <v>25.088999999999999</v>
      </c>
      <c r="L477" s="114">
        <v>0</v>
      </c>
      <c r="M477" s="114">
        <v>0</v>
      </c>
      <c r="N477" s="114">
        <v>0</v>
      </c>
      <c r="O477" s="114">
        <v>0</v>
      </c>
      <c r="P477" s="114">
        <v>0</v>
      </c>
      <c r="Q477" s="114">
        <v>0</v>
      </c>
      <c r="R477" s="114">
        <v>0</v>
      </c>
      <c r="S477" s="114">
        <v>0</v>
      </c>
      <c r="T477" s="114">
        <v>0</v>
      </c>
      <c r="U477" s="114">
        <v>0</v>
      </c>
      <c r="V477" s="114">
        <v>0</v>
      </c>
      <c r="W477" s="114">
        <v>0</v>
      </c>
    </row>
    <row r="478" spans="1:23" hidden="1">
      <c r="A478" s="114" t="str">
        <v>2855.TW</v>
      </c>
      <c r="B478" s="114">
        <v>2.84</v>
      </c>
      <c r="C478" s="114">
        <v>0.76500000000000001</v>
      </c>
      <c r="D478" s="114">
        <v>0</v>
      </c>
      <c r="E478" s="114">
        <v>9.3299999999999994E-2</v>
      </c>
      <c r="F478" s="114">
        <v>2.4539999999999999E-2</v>
      </c>
      <c r="G478" s="114">
        <v>0.90790999999999999</v>
      </c>
      <c r="H478" s="114">
        <v>0.22528999999999999</v>
      </c>
      <c r="I478" s="114">
        <v>9.3661980000000007</v>
      </c>
      <c r="J478" s="114">
        <v>1.2082671</v>
      </c>
      <c r="K478" s="114">
        <v>5.8339999999999996</v>
      </c>
      <c r="L478" s="114">
        <v>0</v>
      </c>
      <c r="M478" s="114">
        <v>0</v>
      </c>
      <c r="N478" s="114">
        <v>0</v>
      </c>
      <c r="O478" s="114">
        <v>0</v>
      </c>
      <c r="P478" s="114">
        <v>0</v>
      </c>
      <c r="Q478" s="114">
        <v>0</v>
      </c>
      <c r="R478" s="114">
        <v>0</v>
      </c>
      <c r="S478" s="114">
        <v>0</v>
      </c>
      <c r="T478" s="114">
        <v>0</v>
      </c>
      <c r="U478" s="114">
        <v>0</v>
      </c>
      <c r="V478" s="114">
        <v>0</v>
      </c>
      <c r="W478" s="114">
        <v>0</v>
      </c>
    </row>
    <row r="479" spans="1:23" hidden="1">
      <c r="A479" s="114" t="str">
        <v>2867.TW</v>
      </c>
      <c r="B479" s="114">
        <v>-2.13</v>
      </c>
      <c r="C479" s="114">
        <v>0.628</v>
      </c>
      <c r="D479" s="114">
        <v>0</v>
      </c>
      <c r="E479" s="114">
        <v>-0.27667000000000003</v>
      </c>
      <c r="F479" s="114">
        <v>-6.96E-3</v>
      </c>
      <c r="G479" s="114">
        <v>-0.1137</v>
      </c>
      <c r="H479" s="114">
        <v>0.34375998000000002</v>
      </c>
      <c r="I479" s="114">
        <v>0</v>
      </c>
      <c r="J479" s="114">
        <v>0.92185899999999998</v>
      </c>
      <c r="K479" s="114">
        <v>22.957000000000001</v>
      </c>
      <c r="L479" s="114">
        <v>0</v>
      </c>
      <c r="M479" s="114">
        <v>0</v>
      </c>
      <c r="N479" s="114">
        <v>0</v>
      </c>
      <c r="O479" s="114">
        <v>0</v>
      </c>
      <c r="P479" s="114">
        <v>0</v>
      </c>
      <c r="Q479" s="114">
        <v>0</v>
      </c>
      <c r="R479" s="114">
        <v>0</v>
      </c>
      <c r="S479" s="114">
        <v>0</v>
      </c>
      <c r="T479" s="114">
        <v>0</v>
      </c>
      <c r="U479" s="114">
        <v>0</v>
      </c>
      <c r="V479" s="114">
        <v>0</v>
      </c>
      <c r="W479" s="114">
        <v>0</v>
      </c>
    </row>
    <row r="480" spans="1:23" hidden="1">
      <c r="A480" s="114" t="str">
        <v>2880.TW</v>
      </c>
      <c r="B480" s="114">
        <v>1.58</v>
      </c>
      <c r="C480" s="114">
        <v>0.42899999999999999</v>
      </c>
      <c r="D480" s="114">
        <v>15.740741</v>
      </c>
      <c r="E480" s="114">
        <v>0.11012</v>
      </c>
      <c r="F480" s="114">
        <v>5.77E-3</v>
      </c>
      <c r="G480" s="114">
        <v>0</v>
      </c>
      <c r="H480" s="114">
        <v>0.44949</v>
      </c>
      <c r="I480" s="114">
        <v>16.139240000000001</v>
      </c>
      <c r="J480" s="114">
        <v>1.6741071000000001</v>
      </c>
      <c r="K480" s="114">
        <v>4.1950000000000003</v>
      </c>
      <c r="L480" s="114">
        <v>0</v>
      </c>
      <c r="M480" s="114">
        <v>0</v>
      </c>
      <c r="N480" s="114">
        <v>0</v>
      </c>
      <c r="O480" s="114">
        <v>0</v>
      </c>
      <c r="P480" s="114">
        <v>0</v>
      </c>
      <c r="Q480" s="114">
        <v>0</v>
      </c>
      <c r="R480" s="114">
        <v>0</v>
      </c>
      <c r="S480" s="114">
        <v>0</v>
      </c>
      <c r="T480" s="114">
        <v>0</v>
      </c>
      <c r="U480" s="114">
        <v>0</v>
      </c>
      <c r="V480" s="114">
        <v>0</v>
      </c>
      <c r="W480" s="114">
        <v>0</v>
      </c>
    </row>
    <row r="481" spans="1:23" hidden="1">
      <c r="A481" s="114" t="str">
        <v>2881.TW</v>
      </c>
      <c r="B481" s="114">
        <v>4.8</v>
      </c>
      <c r="C481" s="114">
        <v>0.73</v>
      </c>
      <c r="D481" s="114">
        <v>11.014926000000001</v>
      </c>
      <c r="E481" s="114">
        <v>9.357E-2</v>
      </c>
      <c r="F481" s="114">
        <v>1.0089999000000001E-2</v>
      </c>
      <c r="G481" s="114">
        <v>0.38132998000000001</v>
      </c>
      <c r="H481" s="114">
        <v>0.47011003000000001</v>
      </c>
      <c r="I481" s="114">
        <v>15.375</v>
      </c>
      <c r="J481" s="114">
        <v>1.2213286000000001</v>
      </c>
      <c r="K481" s="114">
        <v>53.945</v>
      </c>
      <c r="L481" s="114">
        <v>0</v>
      </c>
      <c r="M481" s="114">
        <v>0</v>
      </c>
      <c r="N481" s="114">
        <v>0</v>
      </c>
      <c r="O481" s="114">
        <v>0</v>
      </c>
      <c r="P481" s="114">
        <v>0</v>
      </c>
      <c r="Q481" s="114">
        <v>0</v>
      </c>
      <c r="R481" s="114">
        <v>0</v>
      </c>
      <c r="S481" s="114">
        <v>0</v>
      </c>
      <c r="T481" s="114">
        <v>0</v>
      </c>
      <c r="U481" s="114">
        <v>0</v>
      </c>
      <c r="V481" s="114">
        <v>0</v>
      </c>
      <c r="W481" s="114">
        <v>0</v>
      </c>
    </row>
    <row r="482" spans="1:23" hidden="1">
      <c r="A482" s="114" t="str">
        <v>2882.TW</v>
      </c>
      <c r="B482" s="114">
        <v>5.36</v>
      </c>
      <c r="C482" s="114">
        <v>0.64700000000000002</v>
      </c>
      <c r="D482" s="114">
        <v>11.428572000000001</v>
      </c>
      <c r="E482" s="114">
        <v>7.2909996000000005E-2</v>
      </c>
      <c r="F482" s="114">
        <v>4.3800000000000002E-3</v>
      </c>
      <c r="G482" s="114">
        <v>0.22503000000000001</v>
      </c>
      <c r="H482" s="114">
        <v>0.35810003000000001</v>
      </c>
      <c r="I482" s="114">
        <v>10.597014</v>
      </c>
      <c r="J482" s="114">
        <v>1.07829</v>
      </c>
      <c r="K482" s="114">
        <v>57.433999999999997</v>
      </c>
      <c r="L482" s="114">
        <v>0</v>
      </c>
      <c r="M482" s="114">
        <v>0</v>
      </c>
      <c r="N482" s="114">
        <v>0</v>
      </c>
      <c r="O482" s="114">
        <v>0</v>
      </c>
      <c r="P482" s="114">
        <v>0</v>
      </c>
      <c r="Q482" s="114">
        <v>0</v>
      </c>
      <c r="R482" s="114">
        <v>0</v>
      </c>
      <c r="S482" s="114">
        <v>0</v>
      </c>
      <c r="T482" s="114">
        <v>0</v>
      </c>
      <c r="U482" s="114">
        <v>0</v>
      </c>
      <c r="V482" s="114">
        <v>0</v>
      </c>
      <c r="W482" s="114">
        <v>0</v>
      </c>
    </row>
    <row r="483" spans="1:23" hidden="1">
      <c r="A483" s="114" t="str">
        <v>2883.TW</v>
      </c>
      <c r="B483" s="114">
        <v>1.41</v>
      </c>
      <c r="C483" s="114">
        <v>0.69</v>
      </c>
      <c r="D483" s="114">
        <v>10</v>
      </c>
      <c r="E483" s="114">
        <v>9.0329999999999994E-2</v>
      </c>
      <c r="F483" s="114">
        <v>6.4200000000000004E-3</v>
      </c>
      <c r="G483" s="114">
        <v>0</v>
      </c>
      <c r="H483" s="114">
        <v>0.53505999999999998</v>
      </c>
      <c r="I483" s="114">
        <v>10.070921999999999</v>
      </c>
      <c r="J483" s="114">
        <v>0.86972499999999997</v>
      </c>
      <c r="K483" s="114">
        <v>3.6230000000000002</v>
      </c>
      <c r="L483" s="114">
        <v>0</v>
      </c>
      <c r="M483" s="114">
        <v>0</v>
      </c>
      <c r="N483" s="114">
        <v>0</v>
      </c>
      <c r="O483" s="114">
        <v>0</v>
      </c>
      <c r="P483" s="114">
        <v>0</v>
      </c>
      <c r="Q483" s="114">
        <v>0</v>
      </c>
      <c r="R483" s="114">
        <v>0</v>
      </c>
      <c r="S483" s="114">
        <v>0</v>
      </c>
      <c r="T483" s="114">
        <v>0</v>
      </c>
      <c r="U483" s="114">
        <v>0</v>
      </c>
      <c r="V483" s="114">
        <v>0</v>
      </c>
      <c r="W483" s="114">
        <v>0</v>
      </c>
    </row>
    <row r="484" spans="1:23" hidden="1">
      <c r="A484" s="114" t="str">
        <v>2884.TW</v>
      </c>
      <c r="B484" s="114">
        <v>1.4</v>
      </c>
      <c r="C484" s="114">
        <v>0.45500000000000002</v>
      </c>
      <c r="D484" s="114">
        <v>17.974684</v>
      </c>
      <c r="E484" s="114">
        <v>9.7470000000000001E-2</v>
      </c>
      <c r="F484" s="114">
        <v>6.1299995999999999E-3</v>
      </c>
      <c r="G484" s="114">
        <v>0</v>
      </c>
      <c r="H484" s="114">
        <v>0.45206000000000002</v>
      </c>
      <c r="I484" s="114">
        <v>20.285715</v>
      </c>
      <c r="J484" s="114">
        <v>1.8124960999999999</v>
      </c>
      <c r="K484" s="114">
        <v>4.1849999999999996</v>
      </c>
      <c r="L484" s="114">
        <v>0</v>
      </c>
      <c r="M484" s="114">
        <v>0</v>
      </c>
      <c r="N484" s="114">
        <v>0</v>
      </c>
      <c r="O484" s="114">
        <v>0</v>
      </c>
      <c r="P484" s="114">
        <v>0</v>
      </c>
      <c r="Q484" s="114">
        <v>0</v>
      </c>
      <c r="R484" s="114">
        <v>0</v>
      </c>
      <c r="S484" s="114">
        <v>0</v>
      </c>
      <c r="T484" s="114">
        <v>0</v>
      </c>
      <c r="U484" s="114">
        <v>0</v>
      </c>
      <c r="V484" s="114">
        <v>0</v>
      </c>
      <c r="W484" s="114">
        <v>0</v>
      </c>
    </row>
    <row r="485" spans="1:23" hidden="1">
      <c r="A485" s="114" t="str">
        <v>2885.TW</v>
      </c>
      <c r="B485" s="114">
        <v>2.37</v>
      </c>
      <c r="C485" s="114">
        <v>0.73599999999999999</v>
      </c>
      <c r="D485" s="114">
        <v>12.683396999999999</v>
      </c>
      <c r="E485" s="114">
        <v>0.105170004</v>
      </c>
      <c r="F485" s="114">
        <v>5.0299999999999997E-3</v>
      </c>
      <c r="G485" s="114">
        <v>0.50312000000000001</v>
      </c>
      <c r="H485" s="114">
        <v>0.15529001000000001</v>
      </c>
      <c r="I485" s="114">
        <v>13.860760000000001</v>
      </c>
      <c r="J485" s="114">
        <v>1.3925981999999999</v>
      </c>
      <c r="K485" s="114">
        <v>12.337</v>
      </c>
      <c r="L485" s="114">
        <v>0</v>
      </c>
      <c r="M485" s="114">
        <v>0</v>
      </c>
      <c r="N485" s="114">
        <v>0</v>
      </c>
      <c r="O485" s="114">
        <v>0</v>
      </c>
      <c r="P485" s="114">
        <v>0</v>
      </c>
      <c r="Q485" s="114">
        <v>0</v>
      </c>
      <c r="R485" s="114">
        <v>0</v>
      </c>
      <c r="S485" s="114">
        <v>0</v>
      </c>
      <c r="T485" s="114">
        <v>0</v>
      </c>
      <c r="U485" s="114">
        <v>0</v>
      </c>
      <c r="V485" s="114">
        <v>0</v>
      </c>
      <c r="W485" s="114">
        <v>0</v>
      </c>
    </row>
    <row r="486" spans="1:23" hidden="1">
      <c r="A486" s="114" t="str">
        <v>2886.TW</v>
      </c>
      <c r="B486" s="114">
        <v>2.37</v>
      </c>
      <c r="C486" s="114">
        <v>0.47499999999999998</v>
      </c>
      <c r="D486" s="114">
        <v>17.008547</v>
      </c>
      <c r="E486" s="114">
        <v>0.10460999999999999</v>
      </c>
      <c r="F486" s="114">
        <v>7.8600000000000007E-3</v>
      </c>
      <c r="G486" s="114">
        <v>0</v>
      </c>
      <c r="H486" s="114">
        <v>0.43374002</v>
      </c>
      <c r="I486" s="114">
        <v>16.79325</v>
      </c>
      <c r="J486" s="114">
        <v>1.6653416000000001</v>
      </c>
      <c r="K486" s="114">
        <v>4.8540000000000001</v>
      </c>
      <c r="L486" s="114">
        <v>0</v>
      </c>
      <c r="M486" s="114">
        <v>0</v>
      </c>
      <c r="N486" s="114">
        <v>0</v>
      </c>
      <c r="O486" s="114">
        <v>0</v>
      </c>
      <c r="P486" s="114">
        <v>0</v>
      </c>
      <c r="Q486" s="114">
        <v>0</v>
      </c>
      <c r="R486" s="114">
        <v>0</v>
      </c>
      <c r="S486" s="114">
        <v>0</v>
      </c>
      <c r="T486" s="114">
        <v>0</v>
      </c>
      <c r="U486" s="114">
        <v>0</v>
      </c>
      <c r="V486" s="114">
        <v>0</v>
      </c>
      <c r="W486" s="114">
        <v>0</v>
      </c>
    </row>
    <row r="487" spans="1:23" hidden="1">
      <c r="A487" s="114" t="str">
        <v>2887.TW</v>
      </c>
      <c r="B487" s="114">
        <v>1</v>
      </c>
      <c r="C487" s="114">
        <v>0.58599999999999997</v>
      </c>
      <c r="D487" s="114">
        <v>14.198473999999999</v>
      </c>
      <c r="E487" s="114">
        <v>6.7290000000000003E-2</v>
      </c>
      <c r="F487" s="114">
        <v>4.7699999999999999E-3</v>
      </c>
      <c r="G487" s="114">
        <v>0</v>
      </c>
      <c r="H487" s="114">
        <v>0.41456001999999997</v>
      </c>
      <c r="I487" s="114">
        <v>18.600000000000001</v>
      </c>
      <c r="J487" s="114">
        <v>1.1022221999999999</v>
      </c>
      <c r="K487" s="114">
        <v>4.1310000000000002</v>
      </c>
      <c r="L487" s="114">
        <v>0</v>
      </c>
      <c r="M487" s="114">
        <v>0</v>
      </c>
      <c r="N487" s="114">
        <v>0</v>
      </c>
      <c r="O487" s="114">
        <v>0</v>
      </c>
      <c r="P487" s="114">
        <v>0</v>
      </c>
      <c r="Q487" s="114">
        <v>0</v>
      </c>
      <c r="R487" s="114">
        <v>0</v>
      </c>
      <c r="S487" s="114">
        <v>0</v>
      </c>
      <c r="T487" s="114">
        <v>0</v>
      </c>
      <c r="U487" s="114">
        <v>0</v>
      </c>
      <c r="V487" s="114">
        <v>0</v>
      </c>
      <c r="W487" s="114">
        <v>0</v>
      </c>
    </row>
    <row r="488" spans="1:23" hidden="1">
      <c r="A488" s="114" t="str">
        <v>2888.TW</v>
      </c>
      <c r="B488" s="114">
        <v>-0.48</v>
      </c>
      <c r="C488" s="114">
        <v>0.626</v>
      </c>
      <c r="D488" s="114">
        <v>12.328766999999999</v>
      </c>
      <c r="E488" s="114">
        <v>-3.1969999999999998E-2</v>
      </c>
      <c r="F488" s="114">
        <v>-2.3400000000000001E-3</v>
      </c>
      <c r="G488" s="114">
        <v>4.3979999999999998E-2</v>
      </c>
      <c r="H488" s="114">
        <v>0.40812999999999999</v>
      </c>
      <c r="I488" s="114">
        <v>0</v>
      </c>
      <c r="J488" s="114">
        <v>0.57438254</v>
      </c>
      <c r="K488" s="114">
        <v>17.137</v>
      </c>
      <c r="L488" s="114">
        <v>0</v>
      </c>
      <c r="M488" s="114">
        <v>0</v>
      </c>
      <c r="N488" s="114">
        <v>0</v>
      </c>
      <c r="O488" s="114">
        <v>0</v>
      </c>
      <c r="P488" s="114">
        <v>0</v>
      </c>
      <c r="Q488" s="114">
        <v>0</v>
      </c>
      <c r="R488" s="114">
        <v>0</v>
      </c>
      <c r="S488" s="114">
        <v>0</v>
      </c>
      <c r="T488" s="114">
        <v>0</v>
      </c>
      <c r="U488" s="114">
        <v>0</v>
      </c>
      <c r="V488" s="114">
        <v>0</v>
      </c>
      <c r="W488" s="114">
        <v>0</v>
      </c>
    </row>
    <row r="489" spans="1:23" hidden="1">
      <c r="A489" s="114" t="str">
        <v>2889.TW</v>
      </c>
      <c r="B489" s="114">
        <v>0.57999999999999996</v>
      </c>
      <c r="C489" s="114">
        <v>0</v>
      </c>
      <c r="D489" s="114">
        <v>18.333334000000001</v>
      </c>
      <c r="E489" s="114">
        <v>5.5059999999999998E-2</v>
      </c>
      <c r="F489" s="114">
        <v>6.8199999999999997E-3</v>
      </c>
      <c r="G489" s="114">
        <v>0.99251</v>
      </c>
      <c r="H489" s="114">
        <v>0.45733002</v>
      </c>
      <c r="I489" s="114">
        <v>26.551722999999999</v>
      </c>
      <c r="J489" s="114">
        <v>1.2633306</v>
      </c>
      <c r="K489" s="114">
        <v>2.0779999999999998</v>
      </c>
      <c r="L489" s="114">
        <v>0</v>
      </c>
      <c r="M489" s="114">
        <v>0</v>
      </c>
      <c r="N489" s="114">
        <v>0</v>
      </c>
      <c r="O489" s="114">
        <v>0</v>
      </c>
      <c r="P489" s="114">
        <v>0</v>
      </c>
      <c r="Q489" s="114">
        <v>0</v>
      </c>
      <c r="R489" s="114">
        <v>0</v>
      </c>
      <c r="S489" s="114">
        <v>0</v>
      </c>
      <c r="T489" s="114">
        <v>0</v>
      </c>
      <c r="U489" s="114">
        <v>0</v>
      </c>
      <c r="V489" s="114">
        <v>0</v>
      </c>
      <c r="W489" s="114">
        <v>0</v>
      </c>
    </row>
    <row r="490" spans="1:23" hidden="1">
      <c r="A490" s="114" t="str">
        <v>2890.TW</v>
      </c>
      <c r="B490" s="114">
        <v>1.78</v>
      </c>
      <c r="C490" s="114">
        <v>0.443</v>
      </c>
      <c r="D490" s="114">
        <v>13.267046000000001</v>
      </c>
      <c r="E490" s="114">
        <v>0.11823</v>
      </c>
      <c r="F490" s="114">
        <v>7.8799995000000001E-3</v>
      </c>
      <c r="G490" s="114">
        <v>0</v>
      </c>
      <c r="H490" s="114">
        <v>0.50555000000000005</v>
      </c>
      <c r="I490" s="114">
        <v>13.117978000000001</v>
      </c>
      <c r="J490" s="114">
        <v>1.4656959000000001</v>
      </c>
      <c r="K490" s="114">
        <v>4.4710000000000001</v>
      </c>
      <c r="L490" s="114">
        <v>0</v>
      </c>
      <c r="M490" s="114">
        <v>0</v>
      </c>
      <c r="N490" s="114">
        <v>0</v>
      </c>
      <c r="O490" s="114">
        <v>0</v>
      </c>
      <c r="P490" s="114">
        <v>0</v>
      </c>
      <c r="Q490" s="114">
        <v>0</v>
      </c>
      <c r="R490" s="114">
        <v>0</v>
      </c>
      <c r="S490" s="114">
        <v>0</v>
      </c>
      <c r="T490" s="114">
        <v>0</v>
      </c>
      <c r="U490" s="114">
        <v>0</v>
      </c>
      <c r="V490" s="114">
        <v>0</v>
      </c>
      <c r="W490" s="114">
        <v>0</v>
      </c>
    </row>
    <row r="491" spans="1:23" hidden="1">
      <c r="A491" s="114" t="str">
        <v>2891.TW</v>
      </c>
      <c r="B491" s="114">
        <v>3.23</v>
      </c>
      <c r="C491" s="114">
        <v>0.64900000000000002</v>
      </c>
      <c r="D491" s="114">
        <v>11.520376000000001</v>
      </c>
      <c r="E491" s="114">
        <v>0.14724000000000001</v>
      </c>
      <c r="F491" s="114">
        <v>1.0410000000000001E-2</v>
      </c>
      <c r="G491" s="114">
        <v>0.60416000000000003</v>
      </c>
      <c r="H491" s="114">
        <v>0.29293000000000002</v>
      </c>
      <c r="I491" s="114">
        <v>11.377708</v>
      </c>
      <c r="J491" s="114">
        <v>1.5512874000000001</v>
      </c>
      <c r="K491" s="114">
        <v>21.707000000000001</v>
      </c>
      <c r="L491" s="114">
        <v>0</v>
      </c>
      <c r="M491" s="114">
        <v>0</v>
      </c>
      <c r="N491" s="114">
        <v>0</v>
      </c>
      <c r="O491" s="114">
        <v>0</v>
      </c>
      <c r="P491" s="114">
        <v>0</v>
      </c>
      <c r="Q491" s="114">
        <v>0</v>
      </c>
      <c r="R491" s="114">
        <v>0</v>
      </c>
      <c r="S491" s="114">
        <v>0</v>
      </c>
      <c r="T491" s="114">
        <v>0</v>
      </c>
      <c r="U491" s="114">
        <v>0</v>
      </c>
      <c r="V491" s="114">
        <v>0</v>
      </c>
      <c r="W491" s="114">
        <v>0</v>
      </c>
    </row>
    <row r="492" spans="1:23" hidden="1">
      <c r="A492" s="114" t="str">
        <v>2892.TW</v>
      </c>
      <c r="B492" s="114">
        <v>1.65</v>
      </c>
      <c r="C492" s="114">
        <v>0.41199999999999998</v>
      </c>
      <c r="D492" s="114">
        <v>17.103659</v>
      </c>
      <c r="E492" s="114">
        <v>9.5060000000000006E-2</v>
      </c>
      <c r="F492" s="114">
        <v>5.2300002000000003E-3</v>
      </c>
      <c r="G492" s="114">
        <v>0</v>
      </c>
      <c r="H492" s="114">
        <v>0.33942001999999999</v>
      </c>
      <c r="I492" s="114">
        <v>17</v>
      </c>
      <c r="J492" s="114">
        <v>1.5377445999999999</v>
      </c>
      <c r="K492" s="114">
        <v>4.5110000000000001</v>
      </c>
      <c r="L492" s="114">
        <v>0</v>
      </c>
      <c r="M492" s="114">
        <v>0</v>
      </c>
      <c r="N492" s="114">
        <v>0</v>
      </c>
      <c r="O492" s="114">
        <v>0</v>
      </c>
      <c r="P492" s="114">
        <v>0</v>
      </c>
      <c r="Q492" s="114">
        <v>0</v>
      </c>
      <c r="R492" s="114">
        <v>0</v>
      </c>
      <c r="S492" s="114">
        <v>0</v>
      </c>
      <c r="T492" s="114">
        <v>0</v>
      </c>
      <c r="U492" s="114">
        <v>0</v>
      </c>
      <c r="V492" s="114">
        <v>0</v>
      </c>
      <c r="W492" s="114">
        <v>0</v>
      </c>
    </row>
    <row r="493" spans="1:23" hidden="1">
      <c r="A493" s="114" t="str">
        <v>2897.TW</v>
      </c>
      <c r="B493" s="114">
        <v>0.86</v>
      </c>
      <c r="C493" s="114">
        <v>0.39400000000000002</v>
      </c>
      <c r="D493" s="114">
        <v>0</v>
      </c>
      <c r="E493" s="114">
        <v>6.0890003999999998E-2</v>
      </c>
      <c r="F493" s="114">
        <v>5.6899999999999997E-3</v>
      </c>
      <c r="G493" s="114">
        <v>0</v>
      </c>
      <c r="H493" s="114">
        <v>0.27909001999999999</v>
      </c>
      <c r="I493" s="114">
        <v>12.267442000000001</v>
      </c>
      <c r="J493" s="114">
        <v>0.77221494999999996</v>
      </c>
      <c r="K493" s="114">
        <v>3.1709999999999998</v>
      </c>
      <c r="L493" s="114">
        <v>0</v>
      </c>
      <c r="M493" s="114">
        <v>0</v>
      </c>
      <c r="N493" s="114">
        <v>0</v>
      </c>
      <c r="O493" s="114">
        <v>0</v>
      </c>
      <c r="P493" s="114">
        <v>0</v>
      </c>
      <c r="Q493" s="114">
        <v>0</v>
      </c>
      <c r="R493" s="114">
        <v>0</v>
      </c>
      <c r="S493" s="114">
        <v>0</v>
      </c>
      <c r="T493" s="114">
        <v>0</v>
      </c>
      <c r="U493" s="114">
        <v>0</v>
      </c>
      <c r="V493" s="114">
        <v>0</v>
      </c>
      <c r="W493" s="114">
        <v>0</v>
      </c>
    </row>
    <row r="494" spans="1:23" hidden="1">
      <c r="A494" s="114" t="str">
        <v>2901.TW</v>
      </c>
      <c r="B494" s="114">
        <v>0.46</v>
      </c>
      <c r="C494" s="114">
        <v>8.4000000000000005E-2</v>
      </c>
      <c r="D494" s="114">
        <v>0</v>
      </c>
      <c r="E494" s="114">
        <v>3.3910000000000003E-2</v>
      </c>
      <c r="F494" s="114">
        <v>1.6490001000000001E-2</v>
      </c>
      <c r="G494" s="114">
        <v>0.84250999999999998</v>
      </c>
      <c r="H494" s="114">
        <v>0.20864000999999999</v>
      </c>
      <c r="I494" s="114">
        <v>59.456519999999998</v>
      </c>
      <c r="J494" s="114">
        <v>2.269333</v>
      </c>
      <c r="K494" s="114">
        <v>1.825</v>
      </c>
      <c r="L494" s="114">
        <v>0</v>
      </c>
      <c r="M494" s="114">
        <v>0</v>
      </c>
      <c r="N494" s="114">
        <v>0</v>
      </c>
      <c r="O494" s="114">
        <v>0</v>
      </c>
      <c r="P494" s="114">
        <v>0</v>
      </c>
      <c r="Q494" s="114">
        <v>0</v>
      </c>
      <c r="R494" s="114">
        <v>0</v>
      </c>
      <c r="S494" s="114">
        <v>0</v>
      </c>
      <c r="T494" s="114">
        <v>0</v>
      </c>
      <c r="U494" s="114">
        <v>0</v>
      </c>
      <c r="V494" s="114">
        <v>0</v>
      </c>
      <c r="W494" s="114">
        <v>0</v>
      </c>
    </row>
    <row r="495" spans="1:23" hidden="1">
      <c r="A495" s="114" t="str">
        <v>2903.TW</v>
      </c>
      <c r="B495" s="114">
        <v>1.8</v>
      </c>
      <c r="C495" s="114">
        <v>0.28100000000000003</v>
      </c>
      <c r="D495" s="114">
        <v>29.181816000000001</v>
      </c>
      <c r="E495" s="114">
        <v>0.10158</v>
      </c>
      <c r="F495" s="114">
        <v>2.6370000000000001E-2</v>
      </c>
      <c r="G495" s="114">
        <v>0.55942999999999998</v>
      </c>
      <c r="H495" s="114">
        <v>0.12734000000000001</v>
      </c>
      <c r="I495" s="114">
        <v>17.833331999999999</v>
      </c>
      <c r="J495" s="114">
        <v>1.4437348000000001</v>
      </c>
      <c r="K495" s="114">
        <v>26.07</v>
      </c>
      <c r="L495" s="114">
        <v>0</v>
      </c>
      <c r="M495" s="114">
        <v>0</v>
      </c>
      <c r="N495" s="114">
        <v>0</v>
      </c>
      <c r="O495" s="114">
        <v>0</v>
      </c>
      <c r="P495" s="114">
        <v>0</v>
      </c>
      <c r="Q495" s="114">
        <v>0</v>
      </c>
      <c r="R495" s="114">
        <v>0</v>
      </c>
      <c r="S495" s="114">
        <v>0</v>
      </c>
      <c r="T495" s="114">
        <v>0</v>
      </c>
      <c r="U495" s="114">
        <v>0</v>
      </c>
      <c r="V495" s="114">
        <v>0</v>
      </c>
      <c r="W495" s="114">
        <v>0</v>
      </c>
    </row>
    <row r="496" spans="1:23" hidden="1">
      <c r="A496" s="114" t="str">
        <v>2904.TW</v>
      </c>
      <c r="B496" s="114">
        <v>0.83</v>
      </c>
      <c r="C496" s="114">
        <v>0.36699999999999999</v>
      </c>
      <c r="D496" s="114">
        <v>0</v>
      </c>
      <c r="E496" s="114">
        <v>5.4350000000000002E-2</v>
      </c>
      <c r="F496" s="114">
        <v>1.8790000000000001E-2</v>
      </c>
      <c r="G496" s="114">
        <v>0.28753000000000001</v>
      </c>
      <c r="H496" s="114">
        <v>7.356E-2</v>
      </c>
      <c r="I496" s="114">
        <v>22.530123</v>
      </c>
      <c r="J496" s="114">
        <v>1.2013362999999999</v>
      </c>
      <c r="K496" s="114">
        <v>5.673</v>
      </c>
      <c r="L496" s="114">
        <v>0</v>
      </c>
      <c r="M496" s="114">
        <v>0</v>
      </c>
      <c r="N496" s="114">
        <v>0</v>
      </c>
      <c r="O496" s="114">
        <v>0</v>
      </c>
      <c r="P496" s="114">
        <v>0</v>
      </c>
      <c r="Q496" s="114">
        <v>0</v>
      </c>
      <c r="R496" s="114">
        <v>0</v>
      </c>
      <c r="S496" s="114">
        <v>0</v>
      </c>
      <c r="T496" s="114">
        <v>0</v>
      </c>
      <c r="U496" s="114">
        <v>0</v>
      </c>
      <c r="V496" s="114">
        <v>0</v>
      </c>
      <c r="W496" s="114">
        <v>0</v>
      </c>
    </row>
    <row r="497" spans="1:23" hidden="1">
      <c r="A497" s="114" t="str">
        <v>2905.TW</v>
      </c>
      <c r="B497" s="114">
        <v>-1.03</v>
      </c>
      <c r="C497" s="114">
        <v>0.51200000000000001</v>
      </c>
      <c r="D497" s="114">
        <v>0</v>
      </c>
      <c r="E497" s="114">
        <v>-0.21298</v>
      </c>
      <c r="F497" s="114">
        <v>-2.0600000000000002E-3</v>
      </c>
      <c r="G497" s="114">
        <v>6.3409999999999994E-2</v>
      </c>
      <c r="H497" s="114">
        <v>0.40625998000000002</v>
      </c>
      <c r="I497" s="114">
        <v>0</v>
      </c>
      <c r="J497" s="114">
        <v>1.0938779999999999</v>
      </c>
      <c r="K497" s="114">
        <v>148.31399999999999</v>
      </c>
      <c r="L497" s="114">
        <v>0</v>
      </c>
      <c r="M497" s="114">
        <v>0</v>
      </c>
      <c r="N497" s="114">
        <v>0</v>
      </c>
      <c r="O497" s="114">
        <v>0</v>
      </c>
      <c r="P497" s="114">
        <v>0</v>
      </c>
      <c r="Q497" s="114">
        <v>0</v>
      </c>
      <c r="R497" s="114">
        <v>0</v>
      </c>
      <c r="S497" s="114">
        <v>0</v>
      </c>
      <c r="T497" s="114">
        <v>0</v>
      </c>
      <c r="U497" s="114">
        <v>0</v>
      </c>
      <c r="V497" s="114">
        <v>0</v>
      </c>
      <c r="W497" s="114">
        <v>0</v>
      </c>
    </row>
    <row r="498" spans="1:23" hidden="1">
      <c r="A498" s="114" t="str">
        <v>2906.TW</v>
      </c>
      <c r="B498" s="114">
        <v>0.6</v>
      </c>
      <c r="C498" s="114">
        <v>0</v>
      </c>
      <c r="D498" s="114">
        <v>0</v>
      </c>
      <c r="E498" s="114">
        <v>5.6550004000000001E-2</v>
      </c>
      <c r="F498" s="114">
        <v>2.6040000000000001E-2</v>
      </c>
      <c r="G498" s="114">
        <v>0.30180000000000001</v>
      </c>
      <c r="H498" s="114">
        <v>5.1429999999999997E-2</v>
      </c>
      <c r="I498" s="114">
        <v>35.083331999999999</v>
      </c>
      <c r="J498" s="114">
        <v>1.2303466000000001</v>
      </c>
      <c r="K498" s="114">
        <v>40.363</v>
      </c>
      <c r="L498" s="114">
        <v>0</v>
      </c>
      <c r="M498" s="114">
        <v>0</v>
      </c>
      <c r="N498" s="114">
        <v>0</v>
      </c>
      <c r="O498" s="114">
        <v>0</v>
      </c>
      <c r="P498" s="114">
        <v>0</v>
      </c>
      <c r="Q498" s="114">
        <v>0</v>
      </c>
      <c r="R498" s="114">
        <v>0</v>
      </c>
      <c r="S498" s="114">
        <v>0</v>
      </c>
      <c r="T498" s="114">
        <v>0</v>
      </c>
      <c r="U498" s="114">
        <v>0</v>
      </c>
      <c r="V498" s="114">
        <v>0</v>
      </c>
      <c r="W498" s="114">
        <v>0</v>
      </c>
    </row>
    <row r="499" spans="1:23" hidden="1">
      <c r="A499" s="114" t="str">
        <v>2908.TW</v>
      </c>
      <c r="B499" s="114">
        <v>0.46</v>
      </c>
      <c r="C499" s="114">
        <v>0.253</v>
      </c>
      <c r="D499" s="114">
        <v>11.703911</v>
      </c>
      <c r="E499" s="114">
        <v>3.6639999999999999E-2</v>
      </c>
      <c r="F499" s="114">
        <v>7.0700003000000004E-3</v>
      </c>
      <c r="G499" s="114">
        <v>0.2492</v>
      </c>
      <c r="H499" s="114">
        <v>2.4260001E-2</v>
      </c>
      <c r="I499" s="114">
        <v>45.543480000000002</v>
      </c>
      <c r="J499" s="114">
        <v>1.5972857</v>
      </c>
      <c r="K499" s="114">
        <v>72.203000000000003</v>
      </c>
      <c r="L499" s="114">
        <v>0</v>
      </c>
      <c r="M499" s="114">
        <v>0</v>
      </c>
      <c r="N499" s="114">
        <v>0</v>
      </c>
      <c r="O499" s="114">
        <v>0</v>
      </c>
      <c r="P499" s="114">
        <v>0</v>
      </c>
      <c r="Q499" s="114">
        <v>0</v>
      </c>
      <c r="R499" s="114">
        <v>0</v>
      </c>
      <c r="S499" s="114">
        <v>0</v>
      </c>
      <c r="T499" s="114">
        <v>0</v>
      </c>
      <c r="U499" s="114">
        <v>0</v>
      </c>
      <c r="V499" s="114">
        <v>0</v>
      </c>
      <c r="W499" s="114">
        <v>0</v>
      </c>
    </row>
    <row r="500" spans="1:23" hidden="1">
      <c r="A500" s="114" t="str">
        <v>2910.TW</v>
      </c>
      <c r="B500" s="114">
        <v>1.1399999999999999</v>
      </c>
      <c r="C500" s="114">
        <v>0.621</v>
      </c>
      <c r="D500" s="114">
        <v>0</v>
      </c>
      <c r="E500" s="114">
        <v>8.2329996000000003E-2</v>
      </c>
      <c r="F500" s="114">
        <v>2.3120001000000001E-2</v>
      </c>
      <c r="G500" s="114">
        <v>0.58431999999999995</v>
      </c>
      <c r="H500" s="114">
        <v>0.20582001</v>
      </c>
      <c r="I500" s="114">
        <v>24.298245999999999</v>
      </c>
      <c r="J500" s="114">
        <v>1.8759313</v>
      </c>
      <c r="K500" s="114">
        <v>3.9</v>
      </c>
      <c r="L500" s="114">
        <v>0</v>
      </c>
      <c r="M500" s="114">
        <v>0</v>
      </c>
      <c r="N500" s="114">
        <v>0</v>
      </c>
      <c r="O500" s="114">
        <v>0</v>
      </c>
      <c r="P500" s="114">
        <v>0</v>
      </c>
      <c r="Q500" s="114">
        <v>0</v>
      </c>
      <c r="R500" s="114">
        <v>0</v>
      </c>
      <c r="S500" s="114">
        <v>0</v>
      </c>
      <c r="T500" s="114">
        <v>0</v>
      </c>
      <c r="U500" s="114">
        <v>0</v>
      </c>
      <c r="V500" s="114">
        <v>0</v>
      </c>
      <c r="W500" s="114">
        <v>0</v>
      </c>
    </row>
    <row r="501" spans="1:23" hidden="1">
      <c r="A501" s="114" t="str">
        <v>2911.TW</v>
      </c>
      <c r="B501" s="114">
        <v>-5.04</v>
      </c>
      <c r="C501" s="114">
        <v>0.44800000000000001</v>
      </c>
      <c r="D501" s="114">
        <v>-10.31884</v>
      </c>
      <c r="E501" s="114">
        <v>-0.46096999999999999</v>
      </c>
      <c r="F501" s="114">
        <v>-8.4779999999999994E-2</v>
      </c>
      <c r="G501" s="114">
        <v>0.40311000000000002</v>
      </c>
      <c r="H501" s="114">
        <v>-0.21127000000000001</v>
      </c>
      <c r="I501" s="114">
        <v>0</v>
      </c>
      <c r="J501" s="114">
        <v>1.1762762</v>
      </c>
      <c r="K501" s="114">
        <v>22.222000000000001</v>
      </c>
      <c r="L501" s="114">
        <v>0</v>
      </c>
      <c r="M501" s="114">
        <v>0</v>
      </c>
      <c r="N501" s="114">
        <v>0</v>
      </c>
      <c r="O501" s="114">
        <v>0</v>
      </c>
      <c r="P501" s="114">
        <v>0</v>
      </c>
      <c r="Q501" s="114">
        <v>0</v>
      </c>
      <c r="R501" s="114">
        <v>0</v>
      </c>
      <c r="S501" s="114">
        <v>0</v>
      </c>
      <c r="T501" s="114">
        <v>0</v>
      </c>
      <c r="U501" s="114">
        <v>0</v>
      </c>
      <c r="V501" s="114">
        <v>0</v>
      </c>
      <c r="W501" s="114">
        <v>0</v>
      </c>
    </row>
    <row r="502" spans="1:23" hidden="1">
      <c r="A502" s="114" t="str">
        <v>2912.TW</v>
      </c>
      <c r="B502" s="114">
        <v>10.31</v>
      </c>
      <c r="C502" s="114">
        <v>8.6999999999999994E-2</v>
      </c>
      <c r="D502" s="114">
        <v>21.986969999999999</v>
      </c>
      <c r="E502" s="114">
        <v>0.25333</v>
      </c>
      <c r="F502" s="114">
        <v>3.5540000000000002E-2</v>
      </c>
      <c r="G502" s="114">
        <v>0.34036</v>
      </c>
      <c r="H502" s="114">
        <v>4.5039999999999997E-2</v>
      </c>
      <c r="I502" s="114">
        <v>26.188165999999999</v>
      </c>
      <c r="J502" s="114">
        <v>6.6762275999999998</v>
      </c>
      <c r="K502" s="114">
        <v>310.34199999999998</v>
      </c>
      <c r="L502" s="114">
        <v>0</v>
      </c>
      <c r="M502" s="114">
        <v>0</v>
      </c>
      <c r="N502" s="114">
        <v>0</v>
      </c>
      <c r="O502" s="114">
        <v>0</v>
      </c>
      <c r="P502" s="114">
        <v>0</v>
      </c>
      <c r="Q502" s="114">
        <v>0</v>
      </c>
      <c r="R502" s="114">
        <v>0</v>
      </c>
      <c r="S502" s="114">
        <v>0</v>
      </c>
      <c r="T502" s="114">
        <v>0</v>
      </c>
      <c r="U502" s="114">
        <v>0</v>
      </c>
      <c r="V502" s="114">
        <v>0</v>
      </c>
      <c r="W502" s="114">
        <v>0</v>
      </c>
    </row>
    <row r="503" spans="1:23" hidden="1">
      <c r="A503" s="114" t="str">
        <v>2913.TW</v>
      </c>
      <c r="B503" s="114">
        <v>-0.34</v>
      </c>
      <c r="C503" s="114">
        <v>0.70899999999999996</v>
      </c>
      <c r="D503" s="114">
        <v>0</v>
      </c>
      <c r="E503" s="114">
        <v>-2.2380000000000001E-2</v>
      </c>
      <c r="F503" s="114">
        <v>-3.5899998999999998E-3</v>
      </c>
      <c r="G503" s="114">
        <v>0.36375000000000002</v>
      </c>
      <c r="H503" s="114">
        <v>-0.28892002</v>
      </c>
      <c r="I503" s="114">
        <v>0</v>
      </c>
      <c r="J503" s="114">
        <v>1.3212710000000001</v>
      </c>
      <c r="K503" s="114">
        <v>0.48</v>
      </c>
      <c r="L503" s="114">
        <v>0</v>
      </c>
      <c r="M503" s="114">
        <v>0</v>
      </c>
      <c r="N503" s="114">
        <v>0</v>
      </c>
      <c r="O503" s="114">
        <v>0</v>
      </c>
      <c r="P503" s="114">
        <v>0</v>
      </c>
      <c r="Q503" s="114">
        <v>0</v>
      </c>
      <c r="R503" s="114">
        <v>0</v>
      </c>
      <c r="S503" s="114">
        <v>0</v>
      </c>
      <c r="T503" s="114">
        <v>0</v>
      </c>
      <c r="U503" s="114">
        <v>0</v>
      </c>
      <c r="V503" s="114">
        <v>0</v>
      </c>
      <c r="W503" s="114">
        <v>0</v>
      </c>
    </row>
    <row r="504" spans="1:23" hidden="1">
      <c r="A504" s="114" t="str">
        <v>2915.TW</v>
      </c>
      <c r="B504" s="114">
        <v>11.32</v>
      </c>
      <c r="C504" s="114">
        <v>0</v>
      </c>
      <c r="D504" s="114">
        <v>8.2593040000000002</v>
      </c>
      <c r="E504" s="114">
        <v>0.121759996</v>
      </c>
      <c r="F504" s="114">
        <v>2.4000000999999999E-4</v>
      </c>
      <c r="G504" s="114">
        <v>0.35214000000000001</v>
      </c>
      <c r="H504" s="114">
        <v>1.359E-2</v>
      </c>
      <c r="I504" s="114">
        <v>6.0777390000000002</v>
      </c>
      <c r="J504" s="114">
        <v>0.69633513999999996</v>
      </c>
      <c r="K504" s="114">
        <v>2.5070000000000001</v>
      </c>
      <c r="L504" s="114">
        <v>0</v>
      </c>
      <c r="M504" s="114">
        <v>0</v>
      </c>
      <c r="N504" s="114">
        <v>0</v>
      </c>
      <c r="O504" s="114">
        <v>0</v>
      </c>
      <c r="P504" s="114">
        <v>0</v>
      </c>
      <c r="Q504" s="114">
        <v>0</v>
      </c>
      <c r="R504" s="114">
        <v>0</v>
      </c>
      <c r="S504" s="114">
        <v>0</v>
      </c>
      <c r="T504" s="114">
        <v>0</v>
      </c>
      <c r="U504" s="114">
        <v>0</v>
      </c>
      <c r="V504" s="114">
        <v>0</v>
      </c>
      <c r="W504" s="114">
        <v>0</v>
      </c>
    </row>
    <row r="505" spans="1:23" hidden="1">
      <c r="A505" s="114" t="str">
        <v>2923.TW</v>
      </c>
      <c r="B505" s="114">
        <v>0.47</v>
      </c>
      <c r="C505" s="114">
        <v>0.81699999999999995</v>
      </c>
      <c r="D505" s="114">
        <v>50.666663999999997</v>
      </c>
      <c r="E505" s="114">
        <v>1.1270000000000001E-2</v>
      </c>
      <c r="F505" s="114">
        <v>3.1669999999999997E-2</v>
      </c>
      <c r="G505" s="114">
        <v>0.55518000000000001</v>
      </c>
      <c r="H505" s="114">
        <v>0.57264999999999999</v>
      </c>
      <c r="I505" s="114">
        <v>64.680850000000007</v>
      </c>
      <c r="J505" s="114">
        <v>1.0827367000000001</v>
      </c>
      <c r="K505" s="114">
        <v>6.742</v>
      </c>
      <c r="L505" s="114">
        <v>0</v>
      </c>
      <c r="M505" s="114">
        <v>0</v>
      </c>
      <c r="N505" s="114">
        <v>0</v>
      </c>
      <c r="O505" s="114">
        <v>0</v>
      </c>
      <c r="P505" s="114">
        <v>0</v>
      </c>
      <c r="Q505" s="114">
        <v>0</v>
      </c>
      <c r="R505" s="114">
        <v>0</v>
      </c>
      <c r="S505" s="114">
        <v>0</v>
      </c>
      <c r="T505" s="114">
        <v>0</v>
      </c>
      <c r="U505" s="114">
        <v>0</v>
      </c>
      <c r="V505" s="114">
        <v>0</v>
      </c>
      <c r="W505" s="114">
        <v>0</v>
      </c>
    </row>
    <row r="506" spans="1:23" hidden="1">
      <c r="A506" s="114" t="str">
        <v>2929.TW</v>
      </c>
      <c r="B506" s="114">
        <v>-0.64</v>
      </c>
      <c r="C506" s="114">
        <v>0.751</v>
      </c>
      <c r="D506" s="114">
        <v>0.74762653999999995</v>
      </c>
      <c r="E506" s="114">
        <v>-2.3829998000000002E-2</v>
      </c>
      <c r="F506" s="114">
        <v>-5.9000000000000003E-4</v>
      </c>
      <c r="G506" s="114">
        <v>0.16441</v>
      </c>
      <c r="H506" s="114">
        <v>4.9730000000000003E-2</v>
      </c>
      <c r="I506" s="114">
        <v>0</v>
      </c>
      <c r="J506" s="114">
        <v>0.36766135999999999</v>
      </c>
      <c r="K506" s="114">
        <v>21.895</v>
      </c>
      <c r="L506" s="114">
        <v>0</v>
      </c>
      <c r="M506" s="114">
        <v>0</v>
      </c>
      <c r="N506" s="114">
        <v>0</v>
      </c>
      <c r="O506" s="114">
        <v>0</v>
      </c>
      <c r="P506" s="114">
        <v>0</v>
      </c>
      <c r="Q506" s="114">
        <v>0</v>
      </c>
      <c r="R506" s="114">
        <v>0</v>
      </c>
      <c r="S506" s="114">
        <v>0</v>
      </c>
      <c r="T506" s="114">
        <v>0</v>
      </c>
      <c r="U506" s="114">
        <v>0</v>
      </c>
      <c r="V506" s="114">
        <v>0</v>
      </c>
      <c r="W506" s="114">
        <v>0</v>
      </c>
    </row>
    <row r="507" spans="1:23" hidden="1">
      <c r="A507" s="114" t="str">
        <v>2939.TW</v>
      </c>
      <c r="B507" s="114">
        <v>-0.75</v>
      </c>
      <c r="C507" s="114">
        <v>-0.159</v>
      </c>
      <c r="D507" s="114">
        <v>0</v>
      </c>
      <c r="E507" s="114">
        <v>-8.899E-2</v>
      </c>
      <c r="F507" s="114">
        <v>-8.8719993999999996E-2</v>
      </c>
      <c r="G507" s="114">
        <v>0.23346001</v>
      </c>
      <c r="H507" s="114">
        <v>-0.25846999999999998</v>
      </c>
      <c r="I507" s="114">
        <v>0</v>
      </c>
      <c r="J507" s="114">
        <v>1.3539292999999999</v>
      </c>
      <c r="K507" s="114">
        <v>8.8629999999999995</v>
      </c>
      <c r="L507" s="114">
        <v>0</v>
      </c>
      <c r="M507" s="114">
        <v>0</v>
      </c>
      <c r="N507" s="114">
        <v>0</v>
      </c>
      <c r="O507" s="114">
        <v>0</v>
      </c>
      <c r="P507" s="114">
        <v>0</v>
      </c>
      <c r="Q507" s="114">
        <v>0</v>
      </c>
      <c r="R507" s="114">
        <v>0</v>
      </c>
      <c r="S507" s="114">
        <v>0</v>
      </c>
      <c r="T507" s="114">
        <v>0</v>
      </c>
      <c r="U507" s="114">
        <v>0</v>
      </c>
      <c r="V507" s="114">
        <v>0</v>
      </c>
      <c r="W507" s="114">
        <v>0</v>
      </c>
    </row>
    <row r="508" spans="1:23" hidden="1">
      <c r="A508" s="114" t="str">
        <v>2945.TW</v>
      </c>
      <c r="B508" s="114">
        <v>1.5</v>
      </c>
      <c r="C508" s="114">
        <v>0.52900000000000003</v>
      </c>
      <c r="D508" s="114">
        <v>0</v>
      </c>
      <c r="E508" s="114">
        <v>5.4629996E-2</v>
      </c>
      <c r="F508" s="114">
        <v>1.6239999000000001E-2</v>
      </c>
      <c r="G508" s="114">
        <v>0.26255000000000001</v>
      </c>
      <c r="H508" s="114">
        <v>1.191E-2</v>
      </c>
      <c r="I508" s="114">
        <v>30.066666000000001</v>
      </c>
      <c r="J508" s="114">
        <v>1.6241132</v>
      </c>
      <c r="K508" s="114">
        <v>208.952</v>
      </c>
      <c r="L508" s="114">
        <v>0</v>
      </c>
      <c r="M508" s="114">
        <v>0</v>
      </c>
      <c r="N508" s="114">
        <v>0</v>
      </c>
      <c r="O508" s="114">
        <v>0</v>
      </c>
      <c r="P508" s="114">
        <v>0</v>
      </c>
      <c r="Q508" s="114">
        <v>0</v>
      </c>
      <c r="R508" s="114">
        <v>0</v>
      </c>
      <c r="S508" s="114">
        <v>0</v>
      </c>
      <c r="T508" s="114">
        <v>0</v>
      </c>
      <c r="U508" s="114">
        <v>0</v>
      </c>
      <c r="V508" s="114">
        <v>0</v>
      </c>
      <c r="W508" s="114">
        <v>0</v>
      </c>
    </row>
    <row r="509" spans="1:23" hidden="1">
      <c r="A509" s="114" t="str">
        <v>3002.TW</v>
      </c>
      <c r="B509" s="114">
        <v>0.25</v>
      </c>
      <c r="C509" s="114">
        <v>0.32900000000000001</v>
      </c>
      <c r="D509" s="114">
        <v>0</v>
      </c>
      <c r="E509" s="114">
        <v>4.3499999999999997E-3</v>
      </c>
      <c r="F509" s="114">
        <v>-7.1799997000000001E-3</v>
      </c>
      <c r="G509" s="114">
        <v>0.21862000000000001</v>
      </c>
      <c r="H509" s="114">
        <v>-0.10579000400000001</v>
      </c>
      <c r="I509" s="114">
        <v>64.2</v>
      </c>
      <c r="J509" s="114">
        <v>1.2902966</v>
      </c>
      <c r="K509" s="114">
        <v>5.992</v>
      </c>
      <c r="L509" s="114">
        <v>0</v>
      </c>
      <c r="M509" s="114">
        <v>0</v>
      </c>
      <c r="N509" s="114">
        <v>0</v>
      </c>
      <c r="O509" s="114">
        <v>0</v>
      </c>
      <c r="P509" s="114">
        <v>0</v>
      </c>
      <c r="Q509" s="114">
        <v>0</v>
      </c>
      <c r="R509" s="114">
        <v>0</v>
      </c>
      <c r="S509" s="114">
        <v>0</v>
      </c>
      <c r="T509" s="114">
        <v>0</v>
      </c>
      <c r="U509" s="114">
        <v>0</v>
      </c>
      <c r="V509" s="114">
        <v>0</v>
      </c>
      <c r="W509" s="114">
        <v>0</v>
      </c>
    </row>
    <row r="510" spans="1:23" hidden="1">
      <c r="A510" s="114" t="str">
        <v>3003.TW</v>
      </c>
      <c r="B510" s="114">
        <v>3.57</v>
      </c>
      <c r="C510" s="114">
        <v>1.024</v>
      </c>
      <c r="D510" s="114">
        <v>20.473814000000001</v>
      </c>
      <c r="E510" s="114">
        <v>8.8580000000000006E-2</v>
      </c>
      <c r="F510" s="114">
        <v>5.3319998E-2</v>
      </c>
      <c r="G510" s="114">
        <v>0.30735000000000001</v>
      </c>
      <c r="H510" s="114">
        <v>0.15156001</v>
      </c>
      <c r="I510" s="114">
        <v>22.997198000000001</v>
      </c>
      <c r="J510" s="114">
        <v>2.0424920000000002</v>
      </c>
      <c r="K510" s="114">
        <v>26.788</v>
      </c>
      <c r="L510" s="114">
        <v>0</v>
      </c>
      <c r="M510" s="114">
        <v>0</v>
      </c>
      <c r="N510" s="114">
        <v>0</v>
      </c>
      <c r="O510" s="114">
        <v>0</v>
      </c>
      <c r="P510" s="114">
        <v>0</v>
      </c>
      <c r="Q510" s="114">
        <v>0</v>
      </c>
      <c r="R510" s="114">
        <v>0</v>
      </c>
      <c r="S510" s="114">
        <v>0</v>
      </c>
      <c r="T510" s="114">
        <v>0</v>
      </c>
      <c r="U510" s="114">
        <v>0</v>
      </c>
      <c r="V510" s="114">
        <v>0</v>
      </c>
      <c r="W510" s="114">
        <v>0</v>
      </c>
    </row>
    <row r="511" spans="1:23" hidden="1">
      <c r="A511" s="114" t="str">
        <v>3004.TW</v>
      </c>
      <c r="B511" s="114">
        <v>6.28</v>
      </c>
      <c r="C511" s="114">
        <v>0</v>
      </c>
      <c r="D511" s="114">
        <v>0</v>
      </c>
      <c r="E511" s="114">
        <v>0.15956001</v>
      </c>
      <c r="F511" s="114">
        <v>4.6210000000000001E-2</v>
      </c>
      <c r="G511" s="114">
        <v>0.26766002</v>
      </c>
      <c r="H511" s="114">
        <v>0.14560999999999999</v>
      </c>
      <c r="I511" s="114">
        <v>17.356687999999998</v>
      </c>
      <c r="J511" s="114">
        <v>2.5111737000000001</v>
      </c>
      <c r="K511" s="114">
        <v>59.805999999999997</v>
      </c>
      <c r="L511" s="114">
        <v>0</v>
      </c>
      <c r="M511" s="114">
        <v>0</v>
      </c>
      <c r="N511" s="114">
        <v>0</v>
      </c>
      <c r="O511" s="114">
        <v>0</v>
      </c>
      <c r="P511" s="114">
        <v>0</v>
      </c>
      <c r="Q511" s="114">
        <v>0</v>
      </c>
      <c r="R511" s="114">
        <v>0</v>
      </c>
      <c r="S511" s="114">
        <v>0</v>
      </c>
      <c r="T511" s="114">
        <v>0</v>
      </c>
      <c r="U511" s="114">
        <v>0</v>
      </c>
      <c r="V511" s="114">
        <v>0</v>
      </c>
      <c r="W511" s="114">
        <v>0</v>
      </c>
    </row>
    <row r="512" spans="1:23" hidden="1">
      <c r="A512" s="114" t="str">
        <v>3005.TW</v>
      </c>
      <c r="B512" s="114">
        <v>6.55</v>
      </c>
      <c r="C512" s="114">
        <v>0</v>
      </c>
      <c r="D512" s="114">
        <v>13.691195</v>
      </c>
      <c r="E512" s="114">
        <v>0.20199</v>
      </c>
      <c r="F512" s="114">
        <v>6.8640000000000007E-2</v>
      </c>
      <c r="G512" s="114">
        <v>0.29207</v>
      </c>
      <c r="H512" s="114">
        <v>0.14230999999999999</v>
      </c>
      <c r="I512" s="114">
        <v>17.328243000000001</v>
      </c>
      <c r="J512" s="114">
        <v>3.3970850000000001</v>
      </c>
      <c r="K512" s="114">
        <v>58.052999999999997</v>
      </c>
      <c r="L512" s="114">
        <v>0</v>
      </c>
      <c r="M512" s="114">
        <v>0</v>
      </c>
      <c r="N512" s="114">
        <v>0</v>
      </c>
      <c r="O512" s="114">
        <v>0</v>
      </c>
      <c r="P512" s="114">
        <v>0</v>
      </c>
      <c r="Q512" s="114">
        <v>0</v>
      </c>
      <c r="R512" s="114">
        <v>0</v>
      </c>
      <c r="S512" s="114">
        <v>0</v>
      </c>
      <c r="T512" s="114">
        <v>0</v>
      </c>
      <c r="U512" s="114">
        <v>0</v>
      </c>
      <c r="V512" s="114">
        <v>0</v>
      </c>
      <c r="W512" s="114">
        <v>0</v>
      </c>
    </row>
    <row r="513" spans="1:23" hidden="1">
      <c r="A513" s="114" t="str">
        <v>3006.TW</v>
      </c>
      <c r="B513" s="114">
        <v>-3.25</v>
      </c>
      <c r="C513" s="114">
        <v>1.33</v>
      </c>
      <c r="D513" s="114">
        <v>92.307689999999994</v>
      </c>
      <c r="E513" s="114">
        <v>-8.6360000000000006E-2</v>
      </c>
      <c r="F513" s="114">
        <v>-5.1370001999999998E-2</v>
      </c>
      <c r="G513" s="114">
        <v>2.8490000000000001E-2</v>
      </c>
      <c r="H513" s="114">
        <v>-8.1259999999999999E-2</v>
      </c>
      <c r="I513" s="114">
        <v>0</v>
      </c>
      <c r="J513" s="114">
        <v>2.671862</v>
      </c>
      <c r="K513" s="114">
        <v>44.552</v>
      </c>
      <c r="L513" s="114">
        <v>0</v>
      </c>
      <c r="M513" s="114">
        <v>0</v>
      </c>
      <c r="N513" s="114">
        <v>0</v>
      </c>
      <c r="O513" s="114">
        <v>0</v>
      </c>
      <c r="P513" s="114">
        <v>0</v>
      </c>
      <c r="Q513" s="114">
        <v>0</v>
      </c>
      <c r="R513" s="114">
        <v>0</v>
      </c>
      <c r="S513" s="114">
        <v>0</v>
      </c>
      <c r="T513" s="114">
        <v>0</v>
      </c>
      <c r="U513" s="114">
        <v>0</v>
      </c>
      <c r="V513" s="114">
        <v>0</v>
      </c>
      <c r="W513" s="114">
        <v>0</v>
      </c>
    </row>
    <row r="514" spans="1:23" hidden="1">
      <c r="A514" s="114" t="str">
        <v>3008.TW</v>
      </c>
      <c r="B514" s="114">
        <v>153.87</v>
      </c>
      <c r="C514" s="114">
        <v>0.91900000000000004</v>
      </c>
      <c r="D514" s="114">
        <v>13.054830000000001</v>
      </c>
      <c r="E514" s="114">
        <v>0.12922</v>
      </c>
      <c r="F514" s="114">
        <v>5.849E-2</v>
      </c>
      <c r="G514" s="114">
        <v>0.48633999999999999</v>
      </c>
      <c r="H514" s="114">
        <v>0.35009997999999998</v>
      </c>
      <c r="I514" s="114">
        <v>14.297784</v>
      </c>
      <c r="J514" s="114">
        <v>1.7482363999999999</v>
      </c>
      <c r="K514" s="114">
        <v>382.26</v>
      </c>
      <c r="L514" s="114">
        <v>0</v>
      </c>
      <c r="M514" s="114">
        <v>0</v>
      </c>
      <c r="N514" s="114">
        <v>0</v>
      </c>
      <c r="O514" s="114">
        <v>0</v>
      </c>
      <c r="P514" s="114">
        <v>0</v>
      </c>
      <c r="Q514" s="114">
        <v>0</v>
      </c>
      <c r="R514" s="114">
        <v>0</v>
      </c>
      <c r="S514" s="114">
        <v>0</v>
      </c>
      <c r="T514" s="114">
        <v>0</v>
      </c>
      <c r="U514" s="114">
        <v>0</v>
      </c>
      <c r="V514" s="114">
        <v>0</v>
      </c>
      <c r="W514" s="114">
        <v>0</v>
      </c>
    </row>
    <row r="515" spans="1:23" hidden="1">
      <c r="A515" s="114" t="str">
        <v>3010.TW</v>
      </c>
      <c r="B515" s="114">
        <v>8.67</v>
      </c>
      <c r="C515" s="114">
        <v>0.51100000000000001</v>
      </c>
      <c r="D515" s="114">
        <v>12.998976000000001</v>
      </c>
      <c r="E515" s="114">
        <v>0.11889</v>
      </c>
      <c r="F515" s="114">
        <v>3.3020000000000001E-2</v>
      </c>
      <c r="G515" s="114">
        <v>8.2749989999999995E-2</v>
      </c>
      <c r="H515" s="114">
        <v>4.3309998000000002E-2</v>
      </c>
      <c r="I515" s="114">
        <v>14.648211999999999</v>
      </c>
      <c r="J515" s="114">
        <v>1.6137025</v>
      </c>
      <c r="K515" s="114">
        <v>282.93200000000002</v>
      </c>
      <c r="L515" s="114">
        <v>0</v>
      </c>
      <c r="M515" s="114">
        <v>0</v>
      </c>
      <c r="N515" s="114">
        <v>0</v>
      </c>
      <c r="O515" s="114">
        <v>0</v>
      </c>
      <c r="P515" s="114">
        <v>0</v>
      </c>
      <c r="Q515" s="114">
        <v>0</v>
      </c>
      <c r="R515" s="114">
        <v>0</v>
      </c>
      <c r="S515" s="114">
        <v>0</v>
      </c>
      <c r="T515" s="114">
        <v>0</v>
      </c>
      <c r="U515" s="114">
        <v>0</v>
      </c>
      <c r="V515" s="114">
        <v>0</v>
      </c>
      <c r="W515" s="114">
        <v>0</v>
      </c>
    </row>
    <row r="516" spans="1:23" hidden="1">
      <c r="A516" s="114" t="str">
        <v>3011.TW</v>
      </c>
      <c r="B516" s="114">
        <v>-1.19</v>
      </c>
      <c r="C516" s="114">
        <v>0.64100000000000001</v>
      </c>
      <c r="D516" s="114">
        <v>0</v>
      </c>
      <c r="E516" s="114">
        <v>-0.13844000000000001</v>
      </c>
      <c r="F516" s="114">
        <v>-5.849E-2</v>
      </c>
      <c r="G516" s="114">
        <v>0.124689996</v>
      </c>
      <c r="H516" s="114">
        <v>-0.24304001</v>
      </c>
      <c r="I516" s="114">
        <v>0</v>
      </c>
      <c r="J516" s="114">
        <v>4.0105240000000002</v>
      </c>
      <c r="K516" s="114">
        <v>10.208</v>
      </c>
      <c r="L516" s="114">
        <v>0</v>
      </c>
      <c r="M516" s="114">
        <v>0</v>
      </c>
      <c r="N516" s="114">
        <v>0</v>
      </c>
      <c r="O516" s="114">
        <v>0</v>
      </c>
      <c r="P516" s="114">
        <v>0</v>
      </c>
      <c r="Q516" s="114">
        <v>0</v>
      </c>
      <c r="R516" s="114">
        <v>0</v>
      </c>
      <c r="S516" s="114">
        <v>0</v>
      </c>
      <c r="T516" s="114">
        <v>0</v>
      </c>
      <c r="U516" s="114">
        <v>0</v>
      </c>
      <c r="V516" s="114">
        <v>0</v>
      </c>
      <c r="W516" s="114">
        <v>0</v>
      </c>
    </row>
    <row r="517" spans="1:23" hidden="1">
      <c r="A517" s="114" t="str">
        <v>3013.TW</v>
      </c>
      <c r="B517" s="114">
        <v>1.53</v>
      </c>
      <c r="C517" s="114">
        <v>0</v>
      </c>
      <c r="D517" s="114">
        <v>0</v>
      </c>
      <c r="E517" s="114">
        <v>9.3780000000000002E-2</v>
      </c>
      <c r="F517" s="114">
        <v>2.392E-2</v>
      </c>
      <c r="G517" s="114">
        <v>0.12911001</v>
      </c>
      <c r="H517" s="114">
        <v>4.3659999999999997E-2</v>
      </c>
      <c r="I517" s="114">
        <v>59.869280000000003</v>
      </c>
      <c r="J517" s="114">
        <v>5.1918607000000003</v>
      </c>
      <c r="K517" s="114">
        <v>32.500999999999998</v>
      </c>
      <c r="L517" s="114">
        <v>0</v>
      </c>
      <c r="M517" s="114">
        <v>0</v>
      </c>
      <c r="N517" s="114">
        <v>0</v>
      </c>
      <c r="O517" s="114">
        <v>0</v>
      </c>
      <c r="P517" s="114">
        <v>0</v>
      </c>
      <c r="Q517" s="114">
        <v>0</v>
      </c>
      <c r="R517" s="114">
        <v>0</v>
      </c>
      <c r="S517" s="114">
        <v>0</v>
      </c>
      <c r="T517" s="114">
        <v>0</v>
      </c>
      <c r="U517" s="114">
        <v>0</v>
      </c>
      <c r="V517" s="114">
        <v>0</v>
      </c>
      <c r="W517" s="114">
        <v>0</v>
      </c>
    </row>
    <row r="518" spans="1:23" hidden="1">
      <c r="A518" s="114" t="str">
        <v>3014.TW</v>
      </c>
      <c r="B518" s="114">
        <v>10.1</v>
      </c>
      <c r="C518" s="114">
        <v>0</v>
      </c>
      <c r="D518" s="114">
        <v>37.960953000000003</v>
      </c>
      <c r="E518" s="114">
        <v>0.25685000000000002</v>
      </c>
      <c r="F518" s="114">
        <v>0.14071</v>
      </c>
      <c r="G518" s="114">
        <v>0.54107000000000005</v>
      </c>
      <c r="H518" s="114">
        <v>0.27304</v>
      </c>
      <c r="I518" s="114">
        <v>17.326733000000001</v>
      </c>
      <c r="J518" s="114">
        <v>4.1516419999999998</v>
      </c>
      <c r="K518" s="114">
        <v>40.159999999999997</v>
      </c>
      <c r="L518" s="114">
        <v>0</v>
      </c>
      <c r="M518" s="114">
        <v>0</v>
      </c>
      <c r="N518" s="114">
        <v>0</v>
      </c>
      <c r="O518" s="114">
        <v>0</v>
      </c>
      <c r="P518" s="114">
        <v>0</v>
      </c>
      <c r="Q518" s="114">
        <v>0</v>
      </c>
      <c r="R518" s="114">
        <v>0</v>
      </c>
      <c r="S518" s="114">
        <v>0</v>
      </c>
      <c r="T518" s="114">
        <v>0</v>
      </c>
      <c r="U518" s="114">
        <v>0</v>
      </c>
      <c r="V518" s="114">
        <v>0</v>
      </c>
      <c r="W518" s="114">
        <v>0</v>
      </c>
    </row>
    <row r="519" spans="1:23" hidden="1">
      <c r="A519" s="114" t="str">
        <v>3015.TW</v>
      </c>
      <c r="B519" s="114">
        <v>3.34</v>
      </c>
      <c r="C519" s="114">
        <v>0.69599999999999995</v>
      </c>
      <c r="D519" s="114">
        <v>0</v>
      </c>
      <c r="E519" s="114">
        <v>4.6379999999999998E-2</v>
      </c>
      <c r="F519" s="114">
        <v>1.039E-2</v>
      </c>
      <c r="G519" s="114">
        <v>0.18608999000000001</v>
      </c>
      <c r="H519" s="114">
        <v>-1.9499999999999999E-3</v>
      </c>
      <c r="I519" s="114">
        <v>19.131737000000001</v>
      </c>
      <c r="J519" s="114">
        <v>0.84416616</v>
      </c>
      <c r="K519" s="114">
        <v>66.491</v>
      </c>
      <c r="L519" s="114">
        <v>0</v>
      </c>
      <c r="M519" s="114">
        <v>0</v>
      </c>
      <c r="N519" s="114">
        <v>0</v>
      </c>
      <c r="O519" s="114">
        <v>0</v>
      </c>
      <c r="P519" s="114">
        <v>0</v>
      </c>
      <c r="Q519" s="114">
        <v>0</v>
      </c>
      <c r="R519" s="114">
        <v>0</v>
      </c>
      <c r="S519" s="114">
        <v>0</v>
      </c>
      <c r="T519" s="114">
        <v>0</v>
      </c>
      <c r="U519" s="114">
        <v>0</v>
      </c>
      <c r="V519" s="114">
        <v>0</v>
      </c>
      <c r="W519" s="114">
        <v>0</v>
      </c>
    </row>
    <row r="520" spans="1:23" hidden="1">
      <c r="A520" s="114" t="str">
        <v>3016.TW</v>
      </c>
      <c r="B520" s="114">
        <v>0.56999999999999995</v>
      </c>
      <c r="C520" s="114">
        <v>0.65</v>
      </c>
      <c r="D520" s="114">
        <v>55.614037000000003</v>
      </c>
      <c r="E520" s="114">
        <v>4.0960003000000002E-2</v>
      </c>
      <c r="F520" s="114">
        <v>1.9560000000000001E-2</v>
      </c>
      <c r="G520" s="114">
        <v>0.11979999400000001</v>
      </c>
      <c r="H520" s="114">
        <v>3.2669999999999998E-2</v>
      </c>
      <c r="I520" s="114">
        <v>111.22807</v>
      </c>
      <c r="J520" s="114">
        <v>3.7753828</v>
      </c>
      <c r="K520" s="114">
        <v>15.803000000000001</v>
      </c>
      <c r="L520" s="114">
        <v>0</v>
      </c>
      <c r="M520" s="114">
        <v>0</v>
      </c>
      <c r="N520" s="114">
        <v>0</v>
      </c>
      <c r="O520" s="114">
        <v>0</v>
      </c>
      <c r="P520" s="114">
        <v>0</v>
      </c>
      <c r="Q520" s="114">
        <v>0</v>
      </c>
      <c r="R520" s="114">
        <v>0</v>
      </c>
      <c r="S520" s="114">
        <v>0</v>
      </c>
      <c r="T520" s="114">
        <v>0</v>
      </c>
      <c r="U520" s="114">
        <v>0</v>
      </c>
      <c r="V520" s="114">
        <v>0</v>
      </c>
      <c r="W520" s="114">
        <v>0</v>
      </c>
    </row>
    <row r="521" spans="1:23" hidden="1">
      <c r="A521" s="114" t="str">
        <v>3017.TW</v>
      </c>
      <c r="B521" s="114">
        <v>14.83</v>
      </c>
      <c r="C521" s="114">
        <v>0</v>
      </c>
      <c r="D521" s="114">
        <v>28.338761999999999</v>
      </c>
      <c r="E521" s="114">
        <v>0.30150998000000001</v>
      </c>
      <c r="F521" s="114">
        <v>7.399E-2</v>
      </c>
      <c r="G521" s="114">
        <v>0.21420998999999999</v>
      </c>
      <c r="H521" s="114">
        <v>0.12639</v>
      </c>
      <c r="I521" s="114">
        <v>52.798380000000002</v>
      </c>
      <c r="J521" s="114">
        <v>13.963442000000001</v>
      </c>
      <c r="K521" s="114">
        <v>163.37299999999999</v>
      </c>
      <c r="L521" s="114">
        <v>0</v>
      </c>
      <c r="M521" s="114">
        <v>0</v>
      </c>
      <c r="N521" s="114">
        <v>0</v>
      </c>
      <c r="O521" s="114">
        <v>0</v>
      </c>
      <c r="P521" s="114">
        <v>0</v>
      </c>
      <c r="Q521" s="114">
        <v>0</v>
      </c>
      <c r="R521" s="114">
        <v>0</v>
      </c>
      <c r="S521" s="114">
        <v>0</v>
      </c>
      <c r="T521" s="114">
        <v>0</v>
      </c>
      <c r="U521" s="114">
        <v>0</v>
      </c>
      <c r="V521" s="114">
        <v>0</v>
      </c>
      <c r="W521" s="114">
        <v>0</v>
      </c>
    </row>
    <row r="522" spans="1:23" hidden="1">
      <c r="A522" s="114" t="str">
        <v>3018.TW</v>
      </c>
      <c r="B522" s="114">
        <v>-3.44</v>
      </c>
      <c r="C522" s="114">
        <v>0.69199999999999995</v>
      </c>
      <c r="D522" s="114">
        <v>1.7075893</v>
      </c>
      <c r="E522" s="114">
        <v>-0.7893</v>
      </c>
      <c r="F522" s="114">
        <v>-6.9260000000000002E-2</v>
      </c>
      <c r="G522" s="114">
        <v>4.0300000000000002E-2</v>
      </c>
      <c r="H522" s="114">
        <v>-0.40359001999999999</v>
      </c>
      <c r="I522" s="114">
        <v>0</v>
      </c>
      <c r="J522" s="114">
        <v>5.0049070000000002</v>
      </c>
      <c r="K522" s="114">
        <v>9.0440000000000005</v>
      </c>
      <c r="L522" s="114">
        <v>0</v>
      </c>
      <c r="M522" s="114">
        <v>0</v>
      </c>
      <c r="N522" s="114">
        <v>0</v>
      </c>
      <c r="O522" s="114">
        <v>0</v>
      </c>
      <c r="P522" s="114">
        <v>0</v>
      </c>
      <c r="Q522" s="114">
        <v>0</v>
      </c>
      <c r="R522" s="114">
        <v>0</v>
      </c>
      <c r="S522" s="114">
        <v>0</v>
      </c>
      <c r="T522" s="114">
        <v>0</v>
      </c>
      <c r="U522" s="114">
        <v>0</v>
      </c>
      <c r="V522" s="114">
        <v>0</v>
      </c>
      <c r="W522" s="114">
        <v>0</v>
      </c>
    </row>
    <row r="523" spans="1:23" hidden="1">
      <c r="A523" s="114" t="str">
        <v>3019.TW</v>
      </c>
      <c r="B523" s="114">
        <v>3.07</v>
      </c>
      <c r="C523" s="114">
        <v>1.1890000000000001</v>
      </c>
      <c r="D523" s="114">
        <v>24.558824999999999</v>
      </c>
      <c r="E523" s="114">
        <v>7.3669999999999999E-2</v>
      </c>
      <c r="F523" s="114">
        <v>2.7609998E-2</v>
      </c>
      <c r="G523" s="114">
        <v>0.17862</v>
      </c>
      <c r="H523" s="114">
        <v>4.82E-2</v>
      </c>
      <c r="I523" s="114">
        <v>21.758959000000001</v>
      </c>
      <c r="J523" s="114">
        <v>1.4855339999999999</v>
      </c>
      <c r="K523" s="114">
        <v>63.851999999999997</v>
      </c>
      <c r="L523" s="114">
        <v>0</v>
      </c>
      <c r="M523" s="114">
        <v>0</v>
      </c>
      <c r="N523" s="114">
        <v>0</v>
      </c>
      <c r="O523" s="114">
        <v>0</v>
      </c>
      <c r="P523" s="114">
        <v>0</v>
      </c>
      <c r="Q523" s="114">
        <v>0</v>
      </c>
      <c r="R523" s="114">
        <v>0</v>
      </c>
      <c r="S523" s="114">
        <v>0</v>
      </c>
      <c r="T523" s="114">
        <v>0</v>
      </c>
      <c r="U523" s="114">
        <v>0</v>
      </c>
      <c r="V523" s="114">
        <v>0</v>
      </c>
      <c r="W523" s="114">
        <v>0</v>
      </c>
    </row>
    <row r="524" spans="1:23" hidden="1">
      <c r="A524" s="114" t="str">
        <v>3021.TW</v>
      </c>
      <c r="B524" s="114">
        <v>1.35</v>
      </c>
      <c r="C524" s="114">
        <v>7.1999999999999995E-2</v>
      </c>
      <c r="D524" s="114">
        <v>14.532164</v>
      </c>
      <c r="E524" s="114">
        <v>8.5190000000000002E-2</v>
      </c>
      <c r="F524" s="114">
        <v>3.7850000000000002E-2</v>
      </c>
      <c r="G524" s="114">
        <v>0.19042000000000001</v>
      </c>
      <c r="H524" s="114">
        <v>7.4740000000000001E-2</v>
      </c>
      <c r="I524" s="114">
        <v>18.407408</v>
      </c>
      <c r="J524" s="114">
        <v>1.5527369</v>
      </c>
      <c r="K524" s="114">
        <v>31.251000000000001</v>
      </c>
      <c r="L524" s="114">
        <v>0</v>
      </c>
      <c r="M524" s="114">
        <v>0</v>
      </c>
      <c r="N524" s="114">
        <v>0</v>
      </c>
      <c r="O524" s="114">
        <v>0</v>
      </c>
      <c r="P524" s="114">
        <v>0</v>
      </c>
      <c r="Q524" s="114">
        <v>0</v>
      </c>
      <c r="R524" s="114">
        <v>0</v>
      </c>
      <c r="S524" s="114">
        <v>0</v>
      </c>
      <c r="T524" s="114">
        <v>0</v>
      </c>
      <c r="U524" s="114">
        <v>0</v>
      </c>
      <c r="V524" s="114">
        <v>0</v>
      </c>
      <c r="W524" s="114">
        <v>0</v>
      </c>
    </row>
    <row r="525" spans="1:23" hidden="1">
      <c r="A525" s="114" t="str">
        <v>3022.TW</v>
      </c>
      <c r="B525" s="114">
        <v>7.77</v>
      </c>
      <c r="C525" s="114">
        <v>1.2250000000000001</v>
      </c>
      <c r="D525" s="114">
        <v>10.775969999999999</v>
      </c>
      <c r="E525" s="114">
        <v>0.14299999999999999</v>
      </c>
      <c r="F525" s="114">
        <v>5.2170000000000001E-2</v>
      </c>
      <c r="G525" s="114">
        <v>0.37019999999999997</v>
      </c>
      <c r="H525" s="114">
        <v>0.13340001000000001</v>
      </c>
      <c r="I525" s="114">
        <v>11.08108</v>
      </c>
      <c r="J525" s="114">
        <v>1.5069572</v>
      </c>
      <c r="K525" s="114">
        <v>42.91</v>
      </c>
      <c r="L525" s="114">
        <v>0</v>
      </c>
      <c r="M525" s="114">
        <v>0</v>
      </c>
      <c r="N525" s="114">
        <v>0</v>
      </c>
      <c r="O525" s="114">
        <v>0</v>
      </c>
      <c r="P525" s="114">
        <v>0</v>
      </c>
      <c r="Q525" s="114">
        <v>0</v>
      </c>
      <c r="R525" s="114">
        <v>0</v>
      </c>
      <c r="S525" s="114">
        <v>0</v>
      </c>
      <c r="T525" s="114">
        <v>0</v>
      </c>
      <c r="U525" s="114">
        <v>0</v>
      </c>
      <c r="V525" s="114">
        <v>0</v>
      </c>
      <c r="W525" s="114">
        <v>0</v>
      </c>
    </row>
    <row r="526" spans="1:23" hidden="1">
      <c r="A526" s="114" t="str">
        <v>3023.TW</v>
      </c>
      <c r="B526" s="114">
        <v>13.64</v>
      </c>
      <c r="C526" s="114">
        <v>0.55200000000000005</v>
      </c>
      <c r="D526" s="114">
        <v>17.675255</v>
      </c>
      <c r="E526" s="114">
        <v>0.20705000000000001</v>
      </c>
      <c r="F526" s="114">
        <v>6.4070000000000002E-2</v>
      </c>
      <c r="G526" s="114">
        <v>0.25570999999999999</v>
      </c>
      <c r="H526" s="114">
        <v>0.111949995</v>
      </c>
      <c r="I526" s="114">
        <v>21.627565000000001</v>
      </c>
      <c r="J526" s="114">
        <v>4.7533880000000002</v>
      </c>
      <c r="K526" s="114">
        <v>134.78399999999999</v>
      </c>
      <c r="L526" s="114">
        <v>0</v>
      </c>
      <c r="M526" s="114">
        <v>0</v>
      </c>
      <c r="N526" s="114">
        <v>0</v>
      </c>
      <c r="O526" s="114">
        <v>0</v>
      </c>
      <c r="P526" s="114">
        <v>0</v>
      </c>
      <c r="Q526" s="114">
        <v>0</v>
      </c>
      <c r="R526" s="114">
        <v>0</v>
      </c>
      <c r="S526" s="114">
        <v>0</v>
      </c>
      <c r="T526" s="114">
        <v>0</v>
      </c>
      <c r="U526" s="114">
        <v>0</v>
      </c>
      <c r="V526" s="114">
        <v>0</v>
      </c>
      <c r="W526" s="114">
        <v>0</v>
      </c>
    </row>
    <row r="527" spans="1:23" hidden="1">
      <c r="A527" s="114" t="str">
        <v>3024.TW</v>
      </c>
      <c r="B527" s="114">
        <v>0.38</v>
      </c>
      <c r="C527" s="114">
        <v>0.72099999999999997</v>
      </c>
      <c r="D527" s="114">
        <v>0</v>
      </c>
      <c r="E527" s="114">
        <v>3.8640000000000001E-2</v>
      </c>
      <c r="F527" s="114">
        <v>1.3569999500000001E-2</v>
      </c>
      <c r="G527" s="114">
        <v>0.27703</v>
      </c>
      <c r="H527" s="114">
        <v>6.4890000000000003E-2</v>
      </c>
      <c r="I527" s="114">
        <v>57.63158</v>
      </c>
      <c r="J527" s="114">
        <v>2.1586987999999998</v>
      </c>
      <c r="K527" s="114">
        <v>5.508</v>
      </c>
      <c r="L527" s="114">
        <v>0</v>
      </c>
      <c r="M527" s="114">
        <v>0</v>
      </c>
      <c r="N527" s="114">
        <v>0</v>
      </c>
      <c r="O527" s="114">
        <v>0</v>
      </c>
      <c r="P527" s="114">
        <v>0</v>
      </c>
      <c r="Q527" s="114">
        <v>0</v>
      </c>
      <c r="R527" s="114">
        <v>0</v>
      </c>
      <c r="S527" s="114">
        <v>0</v>
      </c>
      <c r="T527" s="114">
        <v>0</v>
      </c>
      <c r="U527" s="114">
        <v>0</v>
      </c>
      <c r="V527" s="114">
        <v>0</v>
      </c>
      <c r="W527" s="114">
        <v>0</v>
      </c>
    </row>
    <row r="528" spans="1:23" hidden="1">
      <c r="A528" s="114" t="str">
        <v>3025.TW</v>
      </c>
      <c r="B528" s="114">
        <v>2.99</v>
      </c>
      <c r="C528" s="114">
        <v>1.202</v>
      </c>
      <c r="D528" s="114">
        <v>0</v>
      </c>
      <c r="E528" s="114">
        <v>0.23555000000000001</v>
      </c>
      <c r="F528" s="114">
        <v>0.10216</v>
      </c>
      <c r="G528" s="114">
        <v>0.68718999999999997</v>
      </c>
      <c r="H528" s="114">
        <v>0.49887002000000003</v>
      </c>
      <c r="I528" s="114">
        <v>23.244146000000001</v>
      </c>
      <c r="J528" s="114">
        <v>4.6766705999999996</v>
      </c>
      <c r="K528" s="114">
        <v>9.7620000000000005</v>
      </c>
      <c r="L528" s="114">
        <v>0</v>
      </c>
      <c r="M528" s="114">
        <v>0</v>
      </c>
      <c r="N528" s="114">
        <v>0</v>
      </c>
      <c r="O528" s="114">
        <v>0</v>
      </c>
      <c r="P528" s="114">
        <v>0</v>
      </c>
      <c r="Q528" s="114">
        <v>0</v>
      </c>
      <c r="R528" s="114">
        <v>0</v>
      </c>
      <c r="S528" s="114">
        <v>0</v>
      </c>
      <c r="T528" s="114">
        <v>0</v>
      </c>
      <c r="U528" s="114">
        <v>0</v>
      </c>
      <c r="V528" s="114">
        <v>0</v>
      </c>
      <c r="W528" s="114">
        <v>0</v>
      </c>
    </row>
    <row r="529" spans="1:23" hidden="1">
      <c r="A529" s="114" t="str">
        <v>3026.TW</v>
      </c>
      <c r="B529" s="114">
        <v>4.16</v>
      </c>
      <c r="C529" s="114">
        <v>0.67900000000000005</v>
      </c>
      <c r="D529" s="114">
        <v>11.894484</v>
      </c>
      <c r="E529" s="114">
        <v>6.5500000000000003E-2</v>
      </c>
      <c r="F529" s="114">
        <v>2.878E-2</v>
      </c>
      <c r="G529" s="114">
        <v>0.17308001000000001</v>
      </c>
      <c r="H529" s="114">
        <v>-7.1700000000000002E-3</v>
      </c>
      <c r="I529" s="114">
        <v>23.846153000000001</v>
      </c>
      <c r="J529" s="114">
        <v>1.6732731000000001</v>
      </c>
      <c r="K529" s="114">
        <v>79.813999999999993</v>
      </c>
      <c r="L529" s="114">
        <v>0</v>
      </c>
      <c r="M529" s="114">
        <v>0</v>
      </c>
      <c r="N529" s="114">
        <v>0</v>
      </c>
      <c r="O529" s="114">
        <v>0</v>
      </c>
      <c r="P529" s="114">
        <v>0</v>
      </c>
      <c r="Q529" s="114">
        <v>0</v>
      </c>
      <c r="R529" s="114">
        <v>0</v>
      </c>
      <c r="S529" s="114">
        <v>0</v>
      </c>
      <c r="T529" s="114">
        <v>0</v>
      </c>
      <c r="U529" s="114">
        <v>0</v>
      </c>
      <c r="V529" s="114">
        <v>0</v>
      </c>
      <c r="W529" s="114">
        <v>0</v>
      </c>
    </row>
    <row r="530" spans="1:23" hidden="1">
      <c r="A530" s="114" t="str">
        <v>3027.TW</v>
      </c>
      <c r="B530" s="114">
        <v>1.1200000000000001</v>
      </c>
      <c r="C530" s="114">
        <v>1.4550000000000001</v>
      </c>
      <c r="D530" s="114">
        <v>19.129463000000001</v>
      </c>
      <c r="E530" s="114">
        <v>5.4890000000000001E-2</v>
      </c>
      <c r="F530" s="114">
        <v>-4.2000000000000002E-4</v>
      </c>
      <c r="G530" s="114">
        <v>0.21851000000000001</v>
      </c>
      <c r="H530" s="114">
        <v>-3.3800002000000003E-2</v>
      </c>
      <c r="I530" s="114">
        <v>38.258926000000002</v>
      </c>
      <c r="J530" s="114">
        <v>2.2550256000000002</v>
      </c>
      <c r="K530" s="114">
        <v>16.495999999999999</v>
      </c>
      <c r="L530" s="114">
        <v>0</v>
      </c>
      <c r="M530" s="114">
        <v>0</v>
      </c>
      <c r="N530" s="114">
        <v>0</v>
      </c>
      <c r="O530" s="114">
        <v>0</v>
      </c>
      <c r="P530" s="114">
        <v>0</v>
      </c>
      <c r="Q530" s="114">
        <v>0</v>
      </c>
      <c r="R530" s="114">
        <v>0</v>
      </c>
      <c r="S530" s="114">
        <v>0</v>
      </c>
      <c r="T530" s="114">
        <v>0</v>
      </c>
      <c r="U530" s="114">
        <v>0</v>
      </c>
      <c r="V530" s="114">
        <v>0</v>
      </c>
      <c r="W530" s="114">
        <v>0</v>
      </c>
    </row>
    <row r="531" spans="1:23" hidden="1">
      <c r="A531" s="114" t="str">
        <v>3028.TW</v>
      </c>
      <c r="B531" s="114">
        <v>1.79</v>
      </c>
      <c r="C531" s="114">
        <v>0</v>
      </c>
      <c r="D531" s="114">
        <v>0</v>
      </c>
      <c r="E531" s="114">
        <v>7.9140000000000002E-2</v>
      </c>
      <c r="F531" s="114">
        <v>2.3570001E-2</v>
      </c>
      <c r="G531" s="114">
        <v>6.6919999999999993E-2</v>
      </c>
      <c r="H531" s="114">
        <v>1.289E-2</v>
      </c>
      <c r="I531" s="114">
        <v>20.279330000000002</v>
      </c>
      <c r="J531" s="114">
        <v>1.5313870999999999</v>
      </c>
      <c r="K531" s="114">
        <v>148.03800000000001</v>
      </c>
      <c r="L531" s="114">
        <v>0</v>
      </c>
      <c r="M531" s="114">
        <v>0</v>
      </c>
      <c r="N531" s="114">
        <v>0</v>
      </c>
      <c r="O531" s="114">
        <v>0</v>
      </c>
      <c r="P531" s="114">
        <v>0</v>
      </c>
      <c r="Q531" s="114">
        <v>0</v>
      </c>
      <c r="R531" s="114">
        <v>0</v>
      </c>
      <c r="S531" s="114">
        <v>0</v>
      </c>
      <c r="T531" s="114">
        <v>0</v>
      </c>
      <c r="U531" s="114">
        <v>0</v>
      </c>
      <c r="V531" s="114">
        <v>0</v>
      </c>
      <c r="W531" s="114">
        <v>0</v>
      </c>
    </row>
    <row r="532" spans="1:23" hidden="1">
      <c r="A532" s="114" t="str">
        <v>3029.TW</v>
      </c>
      <c r="B532" s="114">
        <v>4.5999999999999996</v>
      </c>
      <c r="C532" s="114">
        <v>0</v>
      </c>
      <c r="D532" s="114">
        <v>0</v>
      </c>
      <c r="E532" s="114">
        <v>0.17119999999999999</v>
      </c>
      <c r="F532" s="114">
        <v>6.0659999999999999E-2</v>
      </c>
      <c r="G532" s="114">
        <v>0.12325</v>
      </c>
      <c r="H532" s="114">
        <v>6.4299999999999996E-2</v>
      </c>
      <c r="I532" s="114">
        <v>16.217392</v>
      </c>
      <c r="J532" s="114">
        <v>3.0641582000000001</v>
      </c>
      <c r="K532" s="114">
        <v>92.179000000000002</v>
      </c>
      <c r="L532" s="114">
        <v>0</v>
      </c>
      <c r="M532" s="114">
        <v>0</v>
      </c>
      <c r="N532" s="114">
        <v>0</v>
      </c>
      <c r="O532" s="114">
        <v>0</v>
      </c>
      <c r="P532" s="114">
        <v>0</v>
      </c>
      <c r="Q532" s="114">
        <v>0</v>
      </c>
      <c r="R532" s="114">
        <v>0</v>
      </c>
      <c r="S532" s="114">
        <v>0</v>
      </c>
      <c r="T532" s="114">
        <v>0</v>
      </c>
      <c r="U532" s="114">
        <v>0</v>
      </c>
      <c r="V532" s="114">
        <v>0</v>
      </c>
      <c r="W532" s="114">
        <v>0</v>
      </c>
    </row>
    <row r="533" spans="1:23" hidden="1">
      <c r="A533" s="114" t="str">
        <v>3030.TW</v>
      </c>
      <c r="B533" s="114">
        <v>5.01</v>
      </c>
      <c r="C533" s="114">
        <v>0.27600000000000002</v>
      </c>
      <c r="D533" s="114">
        <v>0</v>
      </c>
      <c r="E533" s="114">
        <v>0.13855999999999999</v>
      </c>
      <c r="F533" s="114">
        <v>8.3549999999999999E-2</v>
      </c>
      <c r="G533" s="114">
        <v>0.59314</v>
      </c>
      <c r="H533" s="114">
        <v>0.31337999999999999</v>
      </c>
      <c r="I533" s="114">
        <v>37.025948</v>
      </c>
      <c r="J533" s="114">
        <v>6.0979619999999999</v>
      </c>
      <c r="K533" s="114">
        <v>18.776</v>
      </c>
      <c r="L533" s="114">
        <v>0</v>
      </c>
      <c r="M533" s="114">
        <v>0</v>
      </c>
      <c r="N533" s="114">
        <v>0</v>
      </c>
      <c r="O533" s="114">
        <v>0</v>
      </c>
      <c r="P533" s="114">
        <v>0</v>
      </c>
      <c r="Q533" s="114">
        <v>0</v>
      </c>
      <c r="R533" s="114">
        <v>0</v>
      </c>
      <c r="S533" s="114">
        <v>0</v>
      </c>
      <c r="T533" s="114">
        <v>0</v>
      </c>
      <c r="U533" s="114">
        <v>0</v>
      </c>
      <c r="V533" s="114">
        <v>0</v>
      </c>
      <c r="W533" s="114">
        <v>0</v>
      </c>
    </row>
    <row r="534" spans="1:23" hidden="1">
      <c r="A534" s="114" t="str">
        <v>3031.TW</v>
      </c>
      <c r="B534" s="114">
        <v>1</v>
      </c>
      <c r="C534" s="114">
        <v>0.501</v>
      </c>
      <c r="D534" s="114">
        <v>38.644069999999999</v>
      </c>
      <c r="E534" s="114">
        <v>5.9089999999999997E-2</v>
      </c>
      <c r="F534" s="114">
        <v>1.2E-2</v>
      </c>
      <c r="G534" s="114">
        <v>0.27063999999999999</v>
      </c>
      <c r="H534" s="114">
        <v>6.4409999999999995E-2</v>
      </c>
      <c r="I534" s="114">
        <v>22.8</v>
      </c>
      <c r="J534" s="114">
        <v>1.3403091</v>
      </c>
      <c r="K534" s="114">
        <v>6.5389999999999997</v>
      </c>
      <c r="L534" s="114">
        <v>0</v>
      </c>
      <c r="M534" s="114">
        <v>0</v>
      </c>
      <c r="N534" s="114">
        <v>0</v>
      </c>
      <c r="O534" s="114">
        <v>0</v>
      </c>
      <c r="P534" s="114">
        <v>0</v>
      </c>
      <c r="Q534" s="114">
        <v>0</v>
      </c>
      <c r="R534" s="114">
        <v>0</v>
      </c>
      <c r="S534" s="114">
        <v>0</v>
      </c>
      <c r="T534" s="114">
        <v>0</v>
      </c>
      <c r="U534" s="114">
        <v>0</v>
      </c>
      <c r="V534" s="114">
        <v>0</v>
      </c>
      <c r="W534" s="114">
        <v>0</v>
      </c>
    </row>
    <row r="535" spans="1:23" hidden="1">
      <c r="A535" s="114" t="str">
        <v>3032.TW</v>
      </c>
      <c r="B535" s="114">
        <v>5.9</v>
      </c>
      <c r="C535" s="114">
        <v>0.58599999999999997</v>
      </c>
      <c r="D535" s="114">
        <v>0</v>
      </c>
      <c r="E535" s="114">
        <v>0.18603</v>
      </c>
      <c r="F535" s="114">
        <v>6.5579999999999999E-2</v>
      </c>
      <c r="G535" s="114">
        <v>0.23021</v>
      </c>
      <c r="H535" s="114">
        <v>0.11177000400000001</v>
      </c>
      <c r="I535" s="114">
        <v>13.152542</v>
      </c>
      <c r="J535" s="114">
        <v>2.9155395</v>
      </c>
      <c r="K535" s="114">
        <v>72.688999999999993</v>
      </c>
      <c r="L535" s="114">
        <v>0</v>
      </c>
      <c r="M535" s="114">
        <v>0</v>
      </c>
      <c r="N535" s="114">
        <v>0</v>
      </c>
      <c r="O535" s="114">
        <v>0</v>
      </c>
      <c r="P535" s="114">
        <v>0</v>
      </c>
      <c r="Q535" s="114">
        <v>0</v>
      </c>
      <c r="R535" s="114">
        <v>0</v>
      </c>
      <c r="S535" s="114">
        <v>0</v>
      </c>
      <c r="T535" s="114">
        <v>0</v>
      </c>
      <c r="U535" s="114">
        <v>0</v>
      </c>
      <c r="V535" s="114">
        <v>0</v>
      </c>
      <c r="W535" s="114">
        <v>0</v>
      </c>
    </row>
    <row r="536" spans="1:23" hidden="1">
      <c r="A536" s="114" t="str">
        <v>3033.TW</v>
      </c>
      <c r="B536" s="114">
        <v>1.61</v>
      </c>
      <c r="C536" s="114">
        <v>0</v>
      </c>
      <c r="D536" s="114">
        <v>0</v>
      </c>
      <c r="E536" s="114">
        <v>8.4919999999999995E-2</v>
      </c>
      <c r="F536" s="114">
        <v>3.3959999999999997E-2</v>
      </c>
      <c r="G536" s="114">
        <v>6.1629999999999997E-2</v>
      </c>
      <c r="H536" s="114">
        <v>2.6300001999999999E-2</v>
      </c>
      <c r="I536" s="114">
        <v>24.068322999999999</v>
      </c>
      <c r="J536" s="114">
        <v>1.8272268</v>
      </c>
      <c r="K536" s="114">
        <v>170.221</v>
      </c>
      <c r="L536" s="114">
        <v>0</v>
      </c>
      <c r="M536" s="114">
        <v>0</v>
      </c>
      <c r="N536" s="114">
        <v>0</v>
      </c>
      <c r="O536" s="114">
        <v>0</v>
      </c>
      <c r="P536" s="114">
        <v>0</v>
      </c>
      <c r="Q536" s="114">
        <v>0</v>
      </c>
      <c r="R536" s="114">
        <v>0</v>
      </c>
      <c r="S536" s="114">
        <v>0</v>
      </c>
      <c r="T536" s="114">
        <v>0</v>
      </c>
      <c r="U536" s="114">
        <v>0</v>
      </c>
      <c r="V536" s="114">
        <v>0</v>
      </c>
      <c r="W536" s="114">
        <v>0</v>
      </c>
    </row>
    <row r="537" spans="1:23" hidden="1">
      <c r="A537" s="114" t="str">
        <v>3034.TW</v>
      </c>
      <c r="B537" s="114">
        <v>38.54</v>
      </c>
      <c r="C537" s="114">
        <v>1.071</v>
      </c>
      <c r="D537" s="114">
        <v>15.066506</v>
      </c>
      <c r="E537" s="114">
        <v>0.32799998000000002</v>
      </c>
      <c r="F537" s="114">
        <v>0.1512</v>
      </c>
      <c r="G537" s="114">
        <v>0.41665999999999997</v>
      </c>
      <c r="H537" s="114">
        <v>0.21059</v>
      </c>
      <c r="I537" s="114">
        <v>16.165023999999999</v>
      </c>
      <c r="J537" s="114">
        <v>5.2581379999999998</v>
      </c>
      <c r="K537" s="114">
        <v>182.101</v>
      </c>
      <c r="L537" s="114">
        <v>0</v>
      </c>
      <c r="M537" s="114">
        <v>0</v>
      </c>
      <c r="N537" s="114">
        <v>0</v>
      </c>
      <c r="O537" s="114">
        <v>0</v>
      </c>
      <c r="P537" s="114">
        <v>0</v>
      </c>
      <c r="Q537" s="114">
        <v>0</v>
      </c>
      <c r="R537" s="114">
        <v>0</v>
      </c>
      <c r="S537" s="114">
        <v>0</v>
      </c>
      <c r="T537" s="114">
        <v>0</v>
      </c>
      <c r="U537" s="114">
        <v>0</v>
      </c>
      <c r="V537" s="114">
        <v>0</v>
      </c>
      <c r="W537" s="114">
        <v>0</v>
      </c>
    </row>
    <row r="538" spans="1:23" hidden="1">
      <c r="A538" s="114" t="str">
        <v>3035.TW</v>
      </c>
      <c r="B538" s="114">
        <v>5.44</v>
      </c>
      <c r="C538" s="114">
        <v>0</v>
      </c>
      <c r="D538" s="114">
        <v>28.018433000000002</v>
      </c>
      <c r="E538" s="114">
        <v>0.11419</v>
      </c>
      <c r="F538" s="114">
        <v>6.3240000000000005E-2</v>
      </c>
      <c r="G538" s="114">
        <v>0.44746999999999998</v>
      </c>
      <c r="H538" s="114">
        <v>0.12275</v>
      </c>
      <c r="I538" s="114">
        <v>55.882350000000002</v>
      </c>
      <c r="J538" s="114">
        <v>5.5411763000000001</v>
      </c>
      <c r="K538" s="114">
        <v>45.411000000000001</v>
      </c>
      <c r="L538" s="114">
        <v>0</v>
      </c>
      <c r="M538" s="114">
        <v>0</v>
      </c>
      <c r="N538" s="114">
        <v>0</v>
      </c>
      <c r="O538" s="114">
        <v>0</v>
      </c>
      <c r="P538" s="114">
        <v>0</v>
      </c>
      <c r="Q538" s="114">
        <v>0</v>
      </c>
      <c r="R538" s="114">
        <v>0</v>
      </c>
      <c r="S538" s="114">
        <v>0</v>
      </c>
      <c r="T538" s="114">
        <v>0</v>
      </c>
      <c r="U538" s="114">
        <v>0</v>
      </c>
      <c r="V538" s="114">
        <v>0</v>
      </c>
      <c r="W538" s="114">
        <v>0</v>
      </c>
    </row>
    <row r="539" spans="1:23" hidden="1">
      <c r="A539" s="114" t="str">
        <v>3036.TW</v>
      </c>
      <c r="B539" s="114">
        <v>4.91</v>
      </c>
      <c r="C539" s="114">
        <v>0</v>
      </c>
      <c r="D539" s="114">
        <v>8.7159250000000004</v>
      </c>
      <c r="E539" s="114">
        <v>6.6309999999999994E-2</v>
      </c>
      <c r="F539" s="114">
        <v>2.2780001000000001E-2</v>
      </c>
      <c r="G539" s="114">
        <v>2.8680000000000001E-2</v>
      </c>
      <c r="H539" s="114">
        <v>1.355E-2</v>
      </c>
      <c r="I539" s="114">
        <v>24.745418999999998</v>
      </c>
      <c r="J539" s="114">
        <v>1.4611970999999999</v>
      </c>
      <c r="K539" s="114">
        <v>728.35799999999995</v>
      </c>
      <c r="L539" s="114">
        <v>0</v>
      </c>
      <c r="M539" s="114">
        <v>0</v>
      </c>
      <c r="N539" s="114">
        <v>0</v>
      </c>
      <c r="O539" s="114">
        <v>0</v>
      </c>
      <c r="P539" s="114">
        <v>0</v>
      </c>
      <c r="Q539" s="114">
        <v>0</v>
      </c>
      <c r="R539" s="114">
        <v>0</v>
      </c>
      <c r="S539" s="114">
        <v>0</v>
      </c>
      <c r="T539" s="114">
        <v>0</v>
      </c>
      <c r="U539" s="114">
        <v>0</v>
      </c>
      <c r="V539" s="114">
        <v>0</v>
      </c>
      <c r="W539" s="114">
        <v>0</v>
      </c>
    </row>
    <row r="540" spans="1:23" hidden="1">
      <c r="A540" s="114" t="str">
        <v>3037.TW</v>
      </c>
      <c r="B540" s="114">
        <v>6.68</v>
      </c>
      <c r="C540" s="114">
        <v>1.5720000000000001</v>
      </c>
      <c r="D540" s="114">
        <v>13.061225</v>
      </c>
      <c r="E540" s="114">
        <v>0.10614</v>
      </c>
      <c r="F540" s="114">
        <v>2.1300000999999999E-2</v>
      </c>
      <c r="G540" s="114">
        <v>0.18417998999999999</v>
      </c>
      <c r="H540" s="114">
        <v>5.978E-2</v>
      </c>
      <c r="I540" s="114">
        <v>28.742515999999998</v>
      </c>
      <c r="J540" s="114">
        <v>3.0933316</v>
      </c>
      <c r="K540" s="114">
        <v>68.341999999999999</v>
      </c>
      <c r="L540" s="114">
        <v>0</v>
      </c>
      <c r="M540" s="114">
        <v>0</v>
      </c>
      <c r="N540" s="114">
        <v>0</v>
      </c>
      <c r="O540" s="114">
        <v>0</v>
      </c>
      <c r="P540" s="114">
        <v>0</v>
      </c>
      <c r="Q540" s="114">
        <v>0</v>
      </c>
      <c r="R540" s="114">
        <v>0</v>
      </c>
      <c r="S540" s="114">
        <v>0</v>
      </c>
      <c r="T540" s="114">
        <v>0</v>
      </c>
      <c r="U540" s="114">
        <v>0</v>
      </c>
      <c r="V540" s="114">
        <v>0</v>
      </c>
      <c r="W540" s="114">
        <v>0</v>
      </c>
    </row>
    <row r="541" spans="1:23" hidden="1">
      <c r="A541" s="114" t="str">
        <v>3038.TW</v>
      </c>
      <c r="B541" s="114">
        <v>2.97</v>
      </c>
      <c r="C541" s="114">
        <v>0.29799999999999999</v>
      </c>
      <c r="D541" s="114">
        <v>11.648936000000001</v>
      </c>
      <c r="E541" s="114">
        <v>0.16893</v>
      </c>
      <c r="F541" s="114">
        <v>6.6640000000000005E-2</v>
      </c>
      <c r="G541" s="114">
        <v>0.23040000999999999</v>
      </c>
      <c r="H541" s="114">
        <v>0.13785</v>
      </c>
      <c r="I541" s="114">
        <v>11.060605000000001</v>
      </c>
      <c r="J541" s="114">
        <v>1.8861965000000001</v>
      </c>
      <c r="K541" s="114">
        <v>29.518000000000001</v>
      </c>
      <c r="L541" s="114">
        <v>0</v>
      </c>
      <c r="M541" s="114">
        <v>0</v>
      </c>
      <c r="N541" s="114">
        <v>0</v>
      </c>
      <c r="O541" s="114">
        <v>0</v>
      </c>
      <c r="P541" s="114">
        <v>0</v>
      </c>
      <c r="Q541" s="114">
        <v>0</v>
      </c>
      <c r="R541" s="114">
        <v>0</v>
      </c>
      <c r="S541" s="114">
        <v>0</v>
      </c>
      <c r="T541" s="114">
        <v>0</v>
      </c>
      <c r="U541" s="114">
        <v>0</v>
      </c>
      <c r="V541" s="114">
        <v>0</v>
      </c>
      <c r="W541" s="114">
        <v>0</v>
      </c>
    </row>
    <row r="542" spans="1:23" hidden="1">
      <c r="A542" s="114" t="str">
        <v>3040.TW</v>
      </c>
      <c r="B542" s="114">
        <v>1.06</v>
      </c>
      <c r="C542" s="114">
        <v>0</v>
      </c>
      <c r="D542" s="114">
        <v>0</v>
      </c>
      <c r="E542" s="114">
        <v>4.4760000000000001E-2</v>
      </c>
      <c r="F542" s="114">
        <v>2.5729999E-2</v>
      </c>
      <c r="G542" s="114">
        <v>0.68767</v>
      </c>
      <c r="H542" s="114">
        <v>0.31463000000000002</v>
      </c>
      <c r="I542" s="114">
        <v>32.264153</v>
      </c>
      <c r="J542" s="114">
        <v>1.461039</v>
      </c>
      <c r="K542" s="114">
        <v>2.411</v>
      </c>
      <c r="L542" s="114">
        <v>0</v>
      </c>
      <c r="M542" s="114">
        <v>0</v>
      </c>
      <c r="N542" s="114">
        <v>0</v>
      </c>
      <c r="O542" s="114">
        <v>0</v>
      </c>
      <c r="P542" s="114">
        <v>0</v>
      </c>
      <c r="Q542" s="114">
        <v>0</v>
      </c>
      <c r="R542" s="114">
        <v>0</v>
      </c>
      <c r="S542" s="114">
        <v>0</v>
      </c>
      <c r="T542" s="114">
        <v>0</v>
      </c>
      <c r="U542" s="114">
        <v>0</v>
      </c>
      <c r="V542" s="114">
        <v>0</v>
      </c>
      <c r="W542" s="114">
        <v>0</v>
      </c>
    </row>
    <row r="543" spans="1:23" hidden="1">
      <c r="A543" s="114" t="str">
        <v>3041.TW</v>
      </c>
      <c r="B543" s="114">
        <v>-8.81</v>
      </c>
      <c r="C543" s="114">
        <v>1.2829999999999999</v>
      </c>
      <c r="D543" s="114">
        <v>23.298970000000001</v>
      </c>
      <c r="E543" s="114">
        <v>-0.69454000000000005</v>
      </c>
      <c r="F543" s="114">
        <v>-0.12950999999999999</v>
      </c>
      <c r="G543" s="114">
        <v>0.21110001</v>
      </c>
      <c r="H543" s="114">
        <v>-0.26665001999999999</v>
      </c>
      <c r="I543" s="114">
        <v>0</v>
      </c>
      <c r="J543" s="114">
        <v>2.72519</v>
      </c>
      <c r="K543" s="114">
        <v>7.4809999999999999</v>
      </c>
      <c r="L543" s="114">
        <v>0</v>
      </c>
      <c r="M543" s="114">
        <v>0</v>
      </c>
      <c r="N543" s="114">
        <v>0</v>
      </c>
      <c r="O543" s="114">
        <v>0</v>
      </c>
      <c r="P543" s="114">
        <v>0</v>
      </c>
      <c r="Q543" s="114">
        <v>0</v>
      </c>
      <c r="R543" s="114">
        <v>0</v>
      </c>
      <c r="S543" s="114">
        <v>0</v>
      </c>
      <c r="T543" s="114">
        <v>0</v>
      </c>
      <c r="U543" s="114">
        <v>0</v>
      </c>
      <c r="V543" s="114">
        <v>0</v>
      </c>
      <c r="W543" s="114">
        <v>0</v>
      </c>
    </row>
    <row r="544" spans="1:23" hidden="1">
      <c r="A544" s="114" t="str">
        <v>3042.TW</v>
      </c>
      <c r="B544" s="114">
        <v>6.1</v>
      </c>
      <c r="C544" s="114">
        <v>0</v>
      </c>
      <c r="D544" s="114">
        <v>14.60177</v>
      </c>
      <c r="E544" s="114">
        <v>0.15371999</v>
      </c>
      <c r="F544" s="114">
        <v>6.3659999999999994E-2</v>
      </c>
      <c r="G544" s="114">
        <v>0.35965002000000001</v>
      </c>
      <c r="H544" s="114">
        <v>0.16911000000000001</v>
      </c>
      <c r="I544" s="114">
        <v>18.934426999999999</v>
      </c>
      <c r="J544" s="114">
        <v>2.8184480000000001</v>
      </c>
      <c r="K544" s="114">
        <v>36.436</v>
      </c>
      <c r="L544" s="114">
        <v>0</v>
      </c>
      <c r="M544" s="114">
        <v>0</v>
      </c>
      <c r="N544" s="114">
        <v>0</v>
      </c>
      <c r="O544" s="114">
        <v>0</v>
      </c>
      <c r="P544" s="114">
        <v>0</v>
      </c>
      <c r="Q544" s="114">
        <v>0</v>
      </c>
      <c r="R544" s="114">
        <v>0</v>
      </c>
      <c r="S544" s="114">
        <v>0</v>
      </c>
      <c r="T544" s="114">
        <v>0</v>
      </c>
      <c r="U544" s="114">
        <v>0</v>
      </c>
      <c r="V544" s="114">
        <v>0</v>
      </c>
      <c r="W544" s="114">
        <v>0</v>
      </c>
    </row>
    <row r="545" spans="1:23" hidden="1">
      <c r="A545" s="114" t="str">
        <v>3043.TW</v>
      </c>
      <c r="B545" s="114">
        <v>0.01</v>
      </c>
      <c r="C545" s="114">
        <v>0.55500000000000005</v>
      </c>
      <c r="D545" s="114">
        <v>0</v>
      </c>
      <c r="E545" s="114">
        <v>-1.8099998999999999E-3</v>
      </c>
      <c r="F545" s="114">
        <v>2.3120001000000001E-2</v>
      </c>
      <c r="G545" s="114">
        <v>0.21075000999999999</v>
      </c>
      <c r="H545" s="114">
        <v>-0.19627</v>
      </c>
      <c r="I545" s="114">
        <v>3160</v>
      </c>
      <c r="J545" s="114">
        <v>2.9030776</v>
      </c>
      <c r="K545" s="114">
        <v>34.045000000000002</v>
      </c>
      <c r="L545" s="114">
        <v>0</v>
      </c>
      <c r="M545" s="114">
        <v>0</v>
      </c>
      <c r="N545" s="114">
        <v>0</v>
      </c>
      <c r="O545" s="114">
        <v>0</v>
      </c>
      <c r="P545" s="114">
        <v>0</v>
      </c>
      <c r="Q545" s="114">
        <v>0</v>
      </c>
      <c r="R545" s="114">
        <v>0</v>
      </c>
      <c r="S545" s="114">
        <v>0</v>
      </c>
      <c r="T545" s="114">
        <v>0</v>
      </c>
      <c r="U545" s="114">
        <v>0</v>
      </c>
      <c r="V545" s="114">
        <v>0</v>
      </c>
      <c r="W545" s="114">
        <v>0</v>
      </c>
    </row>
    <row r="546" spans="1:23" hidden="1">
      <c r="A546" s="114" t="str">
        <v>3044.TW</v>
      </c>
      <c r="B546" s="114">
        <v>12.82</v>
      </c>
      <c r="C546" s="114">
        <v>0.71399999999999997</v>
      </c>
      <c r="D546" s="114">
        <v>11.561643999999999</v>
      </c>
      <c r="E546" s="114">
        <v>0.15065999999999999</v>
      </c>
      <c r="F546" s="114">
        <v>6.0949995999999999E-2</v>
      </c>
      <c r="G546" s="114">
        <v>0.20974001</v>
      </c>
      <c r="H546" s="114">
        <v>0.13986999999999999</v>
      </c>
      <c r="I546" s="114">
        <v>16.458658</v>
      </c>
      <c r="J546" s="114">
        <v>2.3706800000000001</v>
      </c>
      <c r="K546" s="114">
        <v>113.952</v>
      </c>
      <c r="L546" s="114">
        <v>0</v>
      </c>
      <c r="M546" s="114">
        <v>0</v>
      </c>
      <c r="N546" s="114">
        <v>0</v>
      </c>
      <c r="O546" s="114">
        <v>0</v>
      </c>
      <c r="P546" s="114">
        <v>0</v>
      </c>
      <c r="Q546" s="114">
        <v>0</v>
      </c>
      <c r="R546" s="114">
        <v>0</v>
      </c>
      <c r="S546" s="114">
        <v>0</v>
      </c>
      <c r="T546" s="114">
        <v>0</v>
      </c>
      <c r="U546" s="114">
        <v>0</v>
      </c>
      <c r="V546" s="114">
        <v>0</v>
      </c>
      <c r="W546" s="114">
        <v>0</v>
      </c>
    </row>
    <row r="547" spans="1:23" hidden="1">
      <c r="A547" s="114" t="str">
        <v>3045.TW</v>
      </c>
      <c r="B547" s="114">
        <v>4.34</v>
      </c>
      <c r="C547" s="114">
        <v>9.6000000000000002E-2</v>
      </c>
      <c r="D547" s="114">
        <v>23.127753999999999</v>
      </c>
      <c r="E547" s="114">
        <v>0.16866999999999999</v>
      </c>
      <c r="F547" s="114">
        <v>5.2010002999999999E-2</v>
      </c>
      <c r="G547" s="114">
        <v>0.18913000999999999</v>
      </c>
      <c r="H547" s="114">
        <v>9.6429996000000004E-2</v>
      </c>
      <c r="I547" s="114">
        <v>24.193548</v>
      </c>
      <c r="J547" s="114">
        <v>3.6154535000000001</v>
      </c>
      <c r="K547" s="114">
        <v>65.289000000000001</v>
      </c>
      <c r="L547" s="114">
        <v>0</v>
      </c>
      <c r="M547" s="114">
        <v>0</v>
      </c>
      <c r="N547" s="114">
        <v>0</v>
      </c>
      <c r="O547" s="114">
        <v>0</v>
      </c>
      <c r="P547" s="114">
        <v>0</v>
      </c>
      <c r="Q547" s="114">
        <v>0</v>
      </c>
      <c r="R547" s="114">
        <v>0</v>
      </c>
      <c r="S547" s="114">
        <v>0</v>
      </c>
      <c r="T547" s="114">
        <v>0</v>
      </c>
      <c r="U547" s="114">
        <v>0</v>
      </c>
      <c r="V547" s="114">
        <v>0</v>
      </c>
      <c r="W547" s="114">
        <v>0</v>
      </c>
    </row>
    <row r="548" spans="1:23" hidden="1">
      <c r="A548" s="114" t="str">
        <v>3046.TW</v>
      </c>
      <c r="B548" s="114">
        <v>3.37</v>
      </c>
      <c r="C548" s="114">
        <v>0</v>
      </c>
      <c r="D548" s="114">
        <v>67.263159999999999</v>
      </c>
      <c r="E548" s="114">
        <v>0.23818001</v>
      </c>
      <c r="F548" s="114">
        <v>4.2069997999999997E-2</v>
      </c>
      <c r="G548" s="114">
        <v>7.0419999999999996E-2</v>
      </c>
      <c r="H548" s="114">
        <v>3.959E-2</v>
      </c>
      <c r="I548" s="114">
        <v>18.961425999999999</v>
      </c>
      <c r="J548" s="114">
        <v>3.760151</v>
      </c>
      <c r="K548" s="114">
        <v>80.512</v>
      </c>
      <c r="L548" s="114">
        <v>0</v>
      </c>
      <c r="M548" s="114">
        <v>0</v>
      </c>
      <c r="N548" s="114">
        <v>0</v>
      </c>
      <c r="O548" s="114">
        <v>0</v>
      </c>
      <c r="P548" s="114">
        <v>0</v>
      </c>
      <c r="Q548" s="114">
        <v>0</v>
      </c>
      <c r="R548" s="114">
        <v>0</v>
      </c>
      <c r="S548" s="114">
        <v>0</v>
      </c>
      <c r="T548" s="114">
        <v>0</v>
      </c>
      <c r="U548" s="114">
        <v>0</v>
      </c>
      <c r="V548" s="114">
        <v>0</v>
      </c>
      <c r="W548" s="114">
        <v>0</v>
      </c>
    </row>
    <row r="549" spans="1:23" hidden="1">
      <c r="A549" s="114" t="str">
        <v>3047.TW</v>
      </c>
      <c r="B549" s="114">
        <v>-0.46</v>
      </c>
      <c r="C549" s="114">
        <v>0</v>
      </c>
      <c r="D549" s="114">
        <v>0</v>
      </c>
      <c r="E549" s="114">
        <v>-0.10902000000000001</v>
      </c>
      <c r="F549" s="114">
        <v>-3.4500000000000003E-2</v>
      </c>
      <c r="G549" s="114">
        <v>0.23096000999999999</v>
      </c>
      <c r="H549" s="114">
        <v>-0.21474001000000001</v>
      </c>
      <c r="I549" s="114">
        <v>0</v>
      </c>
      <c r="J549" s="114">
        <v>2.0618558</v>
      </c>
      <c r="K549" s="114">
        <v>19.021000000000001</v>
      </c>
      <c r="L549" s="114">
        <v>0</v>
      </c>
      <c r="M549" s="114">
        <v>0</v>
      </c>
      <c r="N549" s="114">
        <v>0</v>
      </c>
      <c r="O549" s="114">
        <v>0</v>
      </c>
      <c r="P549" s="114">
        <v>0</v>
      </c>
      <c r="Q549" s="114">
        <v>0</v>
      </c>
      <c r="R549" s="114">
        <v>0</v>
      </c>
      <c r="S549" s="114">
        <v>0</v>
      </c>
      <c r="T549" s="114">
        <v>0</v>
      </c>
      <c r="U549" s="114">
        <v>0</v>
      </c>
      <c r="V549" s="114">
        <v>0</v>
      </c>
      <c r="W549" s="114">
        <v>0</v>
      </c>
    </row>
    <row r="550" spans="1:23" hidden="1">
      <c r="A550" s="114" t="str">
        <v>3048.TW</v>
      </c>
      <c r="B550" s="114">
        <v>0.31</v>
      </c>
      <c r="C550" s="114">
        <v>0</v>
      </c>
      <c r="D550" s="114">
        <v>24.449541</v>
      </c>
      <c r="E550" s="114">
        <v>1.5829999000000001E-2</v>
      </c>
      <c r="F550" s="114">
        <v>3.209E-2</v>
      </c>
      <c r="G550" s="114">
        <v>3.0720001E-2</v>
      </c>
      <c r="H550" s="114">
        <v>1.3350001E-2</v>
      </c>
      <c r="I550" s="114">
        <v>85.967740000000006</v>
      </c>
      <c r="J550" s="114">
        <v>1.3585155</v>
      </c>
      <c r="K550" s="114">
        <v>431.661</v>
      </c>
      <c r="L550" s="114">
        <v>0</v>
      </c>
      <c r="M550" s="114">
        <v>0</v>
      </c>
      <c r="N550" s="114">
        <v>0</v>
      </c>
      <c r="O550" s="114">
        <v>0</v>
      </c>
      <c r="P550" s="114">
        <v>0</v>
      </c>
      <c r="Q550" s="114">
        <v>0</v>
      </c>
      <c r="R550" s="114">
        <v>0</v>
      </c>
      <c r="S550" s="114">
        <v>0</v>
      </c>
      <c r="T550" s="114">
        <v>0</v>
      </c>
      <c r="U550" s="114">
        <v>0</v>
      </c>
      <c r="V550" s="114">
        <v>0</v>
      </c>
      <c r="W550" s="114">
        <v>0</v>
      </c>
    </row>
    <row r="551" spans="1:23" hidden="1">
      <c r="A551" s="114" t="str">
        <v>3049.TW</v>
      </c>
      <c r="B551" s="114">
        <v>-1.2</v>
      </c>
      <c r="C551" s="114">
        <v>0</v>
      </c>
      <c r="D551" s="114">
        <v>28.322579999999999</v>
      </c>
      <c r="E551" s="114">
        <v>-0.10324999999999999</v>
      </c>
      <c r="F551" s="114">
        <v>-5.0090000000000003E-2</v>
      </c>
      <c r="G551" s="114">
        <v>-0.73811996000000002</v>
      </c>
      <c r="H551" s="114">
        <v>-0.98706000000000005</v>
      </c>
      <c r="I551" s="114">
        <v>0</v>
      </c>
      <c r="J551" s="114">
        <v>0.81131030000000004</v>
      </c>
      <c r="K551" s="114">
        <v>1.5169999999999999</v>
      </c>
      <c r="L551" s="114">
        <v>0</v>
      </c>
      <c r="M551" s="114">
        <v>0</v>
      </c>
      <c r="N551" s="114">
        <v>0</v>
      </c>
      <c r="O551" s="114">
        <v>0</v>
      </c>
      <c r="P551" s="114">
        <v>0</v>
      </c>
      <c r="Q551" s="114">
        <v>0</v>
      </c>
      <c r="R551" s="114">
        <v>0</v>
      </c>
      <c r="S551" s="114">
        <v>0</v>
      </c>
      <c r="T551" s="114">
        <v>0</v>
      </c>
      <c r="U551" s="114">
        <v>0</v>
      </c>
      <c r="V551" s="114">
        <v>0</v>
      </c>
      <c r="W551" s="114">
        <v>0</v>
      </c>
    </row>
    <row r="552" spans="1:23" hidden="1">
      <c r="A552" s="114" t="str">
        <v>3050.TW</v>
      </c>
      <c r="B552" s="114">
        <v>0.72</v>
      </c>
      <c r="C552" s="114">
        <v>0.627</v>
      </c>
      <c r="D552" s="114">
        <v>0</v>
      </c>
      <c r="E552" s="114">
        <v>3.3140000000000003E-2</v>
      </c>
      <c r="F552" s="114">
        <v>1.3789999000000001E-2</v>
      </c>
      <c r="G552" s="114">
        <v>0.38922000000000001</v>
      </c>
      <c r="H552" s="114">
        <v>1.82E-3</v>
      </c>
      <c r="I552" s="114">
        <v>30.694445000000002</v>
      </c>
      <c r="J552" s="114">
        <v>1.3538349000000001</v>
      </c>
      <c r="K552" s="114">
        <v>7.7850000000000001</v>
      </c>
      <c r="L552" s="114">
        <v>0</v>
      </c>
      <c r="M552" s="114">
        <v>0</v>
      </c>
      <c r="N552" s="114">
        <v>0</v>
      </c>
      <c r="O552" s="114">
        <v>0</v>
      </c>
      <c r="P552" s="114">
        <v>0</v>
      </c>
      <c r="Q552" s="114">
        <v>0</v>
      </c>
      <c r="R552" s="114">
        <v>0</v>
      </c>
      <c r="S552" s="114">
        <v>0</v>
      </c>
      <c r="T552" s="114">
        <v>0</v>
      </c>
      <c r="U552" s="114">
        <v>0</v>
      </c>
      <c r="V552" s="114">
        <v>0</v>
      </c>
      <c r="W552" s="114">
        <v>0</v>
      </c>
    </row>
    <row r="553" spans="1:23" hidden="1">
      <c r="A553" s="114" t="str">
        <v>3051.TW</v>
      </c>
      <c r="B553" s="114">
        <v>1.69</v>
      </c>
      <c r="C553" s="114">
        <v>1.359</v>
      </c>
      <c r="D553" s="114">
        <v>0</v>
      </c>
      <c r="E553" s="114">
        <v>7.0690000000000003E-2</v>
      </c>
      <c r="F553" s="114">
        <v>2.981E-2</v>
      </c>
      <c r="G553" s="114">
        <v>0.26596999999999998</v>
      </c>
      <c r="H553" s="114">
        <v>0.28021000000000001</v>
      </c>
      <c r="I553" s="114">
        <v>20.56213</v>
      </c>
      <c r="J553" s="114">
        <v>2.3870037000000002</v>
      </c>
      <c r="K553" s="114">
        <v>11.933</v>
      </c>
      <c r="L553" s="114">
        <v>0</v>
      </c>
      <c r="M553" s="114">
        <v>0</v>
      </c>
      <c r="N553" s="114">
        <v>0</v>
      </c>
      <c r="O553" s="114">
        <v>0</v>
      </c>
      <c r="P553" s="114">
        <v>0</v>
      </c>
      <c r="Q553" s="114">
        <v>0</v>
      </c>
      <c r="R553" s="114">
        <v>0</v>
      </c>
      <c r="S553" s="114">
        <v>0</v>
      </c>
      <c r="T553" s="114">
        <v>0</v>
      </c>
      <c r="U553" s="114">
        <v>0</v>
      </c>
      <c r="V553" s="114">
        <v>0</v>
      </c>
      <c r="W553" s="114">
        <v>0</v>
      </c>
    </row>
    <row r="554" spans="1:23" hidden="1">
      <c r="A554" s="114" t="str">
        <v>3052.TW</v>
      </c>
      <c r="B554" s="114">
        <v>1.06</v>
      </c>
      <c r="C554" s="114">
        <v>0.61599999999999999</v>
      </c>
      <c r="D554" s="114">
        <v>0</v>
      </c>
      <c r="E554" s="114">
        <v>6.3070000000000001E-2</v>
      </c>
      <c r="F554" s="114">
        <v>1.6299999999999999E-2</v>
      </c>
      <c r="G554" s="114">
        <v>0.11133999999999999</v>
      </c>
      <c r="H554" s="114">
        <v>5.1299999999999998E-2</v>
      </c>
      <c r="I554" s="114">
        <v>12.311321</v>
      </c>
      <c r="J554" s="114">
        <v>0.80880076000000001</v>
      </c>
      <c r="K554" s="114">
        <v>17.654</v>
      </c>
      <c r="L554" s="114">
        <v>0</v>
      </c>
      <c r="M554" s="114">
        <v>0</v>
      </c>
      <c r="N554" s="114">
        <v>0</v>
      </c>
      <c r="O554" s="114">
        <v>0</v>
      </c>
      <c r="P554" s="114">
        <v>0</v>
      </c>
      <c r="Q554" s="114">
        <v>0</v>
      </c>
      <c r="R554" s="114">
        <v>0</v>
      </c>
      <c r="S554" s="114">
        <v>0</v>
      </c>
      <c r="T554" s="114">
        <v>0</v>
      </c>
      <c r="U554" s="114">
        <v>0</v>
      </c>
      <c r="V554" s="114">
        <v>0</v>
      </c>
      <c r="W554" s="114">
        <v>0</v>
      </c>
    </row>
    <row r="555" spans="1:23" hidden="1">
      <c r="A555" s="114" t="str">
        <v>3054.TW</v>
      </c>
      <c r="B555" s="114">
        <v>-0.25</v>
      </c>
      <c r="C555" s="114">
        <v>0</v>
      </c>
      <c r="D555" s="114">
        <v>0</v>
      </c>
      <c r="E555" s="114">
        <v>-2.5870000000000001E-2</v>
      </c>
      <c r="F555" s="114">
        <v>-2.794E-2</v>
      </c>
      <c r="G555" s="114">
        <v>0.29264997999999998</v>
      </c>
      <c r="H555" s="114">
        <v>-0.13078000000000001</v>
      </c>
      <c r="I555" s="114">
        <v>0</v>
      </c>
      <c r="J555" s="114">
        <v>2.2223442000000002</v>
      </c>
      <c r="K555" s="114">
        <v>0.81399999999999995</v>
      </c>
      <c r="L555" s="114">
        <v>0</v>
      </c>
      <c r="M555" s="114">
        <v>0</v>
      </c>
      <c r="N555" s="114">
        <v>0</v>
      </c>
      <c r="O555" s="114">
        <v>0</v>
      </c>
      <c r="P555" s="114">
        <v>0</v>
      </c>
      <c r="Q555" s="114">
        <v>0</v>
      </c>
      <c r="R555" s="114">
        <v>0</v>
      </c>
      <c r="S555" s="114">
        <v>0</v>
      </c>
      <c r="T555" s="114">
        <v>0</v>
      </c>
      <c r="U555" s="114">
        <v>0</v>
      </c>
      <c r="V555" s="114">
        <v>0</v>
      </c>
      <c r="W555" s="114">
        <v>0</v>
      </c>
    </row>
    <row r="556" spans="1:23" hidden="1">
      <c r="A556" s="114" t="str">
        <v>3055.TW</v>
      </c>
      <c r="B556" s="114">
        <v>-2.2999999999999998</v>
      </c>
      <c r="C556" s="114">
        <v>0.28299999999999997</v>
      </c>
      <c r="D556" s="114">
        <v>-55.180720000000001</v>
      </c>
      <c r="E556" s="114">
        <v>-2.0330000000000001E-2</v>
      </c>
      <c r="F556" s="114">
        <v>-3.0929999999999999E-2</v>
      </c>
      <c r="G556" s="114">
        <v>0.17757000000000001</v>
      </c>
      <c r="H556" s="114">
        <v>-0.11552</v>
      </c>
      <c r="I556" s="114">
        <v>0</v>
      </c>
      <c r="J556" s="114">
        <v>4.1496779999999998</v>
      </c>
      <c r="K556" s="114">
        <v>11.772</v>
      </c>
      <c r="L556" s="114">
        <v>0</v>
      </c>
      <c r="M556" s="114">
        <v>0</v>
      </c>
      <c r="N556" s="114">
        <v>0</v>
      </c>
      <c r="O556" s="114">
        <v>0</v>
      </c>
      <c r="P556" s="114">
        <v>0</v>
      </c>
      <c r="Q556" s="114">
        <v>0</v>
      </c>
      <c r="R556" s="114">
        <v>0</v>
      </c>
      <c r="S556" s="114">
        <v>0</v>
      </c>
      <c r="T556" s="114">
        <v>0</v>
      </c>
      <c r="U556" s="114">
        <v>0</v>
      </c>
      <c r="V556" s="114">
        <v>0</v>
      </c>
      <c r="W556" s="114">
        <v>0</v>
      </c>
    </row>
    <row r="557" spans="1:23" hidden="1">
      <c r="A557" s="114" t="str">
        <v>3056.TW</v>
      </c>
      <c r="B557" s="114">
        <v>0.72</v>
      </c>
      <c r="C557" s="114">
        <v>0.58199999999999996</v>
      </c>
      <c r="D557" s="114">
        <v>10.871710999999999</v>
      </c>
      <c r="E557" s="114">
        <v>4.2389999999999997E-2</v>
      </c>
      <c r="F557" s="114">
        <v>1.0140000999999999E-2</v>
      </c>
      <c r="G557" s="114">
        <v>0.42126997999999999</v>
      </c>
      <c r="H557" s="114">
        <v>-2.10114</v>
      </c>
      <c r="I557" s="114">
        <v>45.902774999999998</v>
      </c>
      <c r="J557" s="114">
        <v>1.6406056</v>
      </c>
      <c r="K557" s="114">
        <v>4.4470000000000001</v>
      </c>
      <c r="L557" s="114">
        <v>0</v>
      </c>
      <c r="M557" s="114">
        <v>0</v>
      </c>
      <c r="N557" s="114">
        <v>0</v>
      </c>
      <c r="O557" s="114">
        <v>0</v>
      </c>
      <c r="P557" s="114">
        <v>0</v>
      </c>
      <c r="Q557" s="114">
        <v>0</v>
      </c>
      <c r="R557" s="114">
        <v>0</v>
      </c>
      <c r="S557" s="114">
        <v>0</v>
      </c>
      <c r="T557" s="114">
        <v>0</v>
      </c>
      <c r="U557" s="114">
        <v>0</v>
      </c>
      <c r="V557" s="114">
        <v>0</v>
      </c>
      <c r="W557" s="114">
        <v>0</v>
      </c>
    </row>
    <row r="558" spans="1:23" hidden="1">
      <c r="A558" s="114" t="str">
        <v>3057.TW</v>
      </c>
      <c r="B558" s="114">
        <v>-1.43</v>
      </c>
      <c r="C558" s="114">
        <v>1.306</v>
      </c>
      <c r="D558" s="114">
        <v>35.875</v>
      </c>
      <c r="E558" s="114">
        <v>-0.17848</v>
      </c>
      <c r="F558" s="114">
        <v>-6.2190000000000002E-2</v>
      </c>
      <c r="G558" s="114">
        <v>0.34605997999999999</v>
      </c>
      <c r="H558" s="114">
        <v>-0.32090999999999997</v>
      </c>
      <c r="I558" s="114">
        <v>0</v>
      </c>
      <c r="J558" s="114">
        <v>1.8127842999999999</v>
      </c>
      <c r="K558" s="114">
        <v>6.3070000000000004</v>
      </c>
      <c r="L558" s="114">
        <v>0</v>
      </c>
      <c r="M558" s="114">
        <v>0</v>
      </c>
      <c r="N558" s="114">
        <v>0</v>
      </c>
      <c r="O558" s="114">
        <v>0</v>
      </c>
      <c r="P558" s="114">
        <v>0</v>
      </c>
      <c r="Q558" s="114">
        <v>0</v>
      </c>
      <c r="R558" s="114">
        <v>0</v>
      </c>
      <c r="S558" s="114">
        <v>0</v>
      </c>
      <c r="T558" s="114">
        <v>0</v>
      </c>
      <c r="U558" s="114">
        <v>0</v>
      </c>
      <c r="V558" s="114">
        <v>0</v>
      </c>
      <c r="W558" s="114">
        <v>0</v>
      </c>
    </row>
    <row r="559" spans="1:23" hidden="1">
      <c r="A559" s="114" t="str">
        <v>3058.TW</v>
      </c>
      <c r="B559" s="114">
        <v>-0.44</v>
      </c>
      <c r="C559" s="114">
        <v>0.64700000000000002</v>
      </c>
      <c r="D559" s="114">
        <v>0</v>
      </c>
      <c r="E559" s="114">
        <v>2.7859999999999999E-2</v>
      </c>
      <c r="F559" s="114">
        <v>-9.5200000000000007E-3</v>
      </c>
      <c r="G559" s="114">
        <v>0.14555999999999999</v>
      </c>
      <c r="H559" s="114">
        <v>-2.1819999999999999E-2</v>
      </c>
      <c r="I559" s="114">
        <v>0</v>
      </c>
      <c r="J559" s="114">
        <v>2.1464381000000001</v>
      </c>
      <c r="K559" s="114">
        <v>23.506</v>
      </c>
      <c r="L559" s="114">
        <v>0</v>
      </c>
      <c r="M559" s="114">
        <v>0</v>
      </c>
      <c r="N559" s="114">
        <v>0</v>
      </c>
      <c r="O559" s="114">
        <v>0</v>
      </c>
      <c r="P559" s="114">
        <v>0</v>
      </c>
      <c r="Q559" s="114">
        <v>0</v>
      </c>
      <c r="R559" s="114">
        <v>0</v>
      </c>
      <c r="S559" s="114">
        <v>0</v>
      </c>
      <c r="T559" s="114">
        <v>0</v>
      </c>
      <c r="U559" s="114">
        <v>0</v>
      </c>
      <c r="V559" s="114">
        <v>0</v>
      </c>
      <c r="W559" s="114">
        <v>0</v>
      </c>
    </row>
    <row r="560" spans="1:23" hidden="1">
      <c r="A560" s="114" t="str">
        <v>3059.TW</v>
      </c>
      <c r="B560" s="114">
        <v>1.29</v>
      </c>
      <c r="C560" s="114">
        <v>0.81</v>
      </c>
      <c r="D560" s="114">
        <v>0</v>
      </c>
      <c r="E560" s="114">
        <v>4.7909997000000003E-2</v>
      </c>
      <c r="F560" s="114">
        <v>1.4989999E-2</v>
      </c>
      <c r="G560" s="114">
        <v>0.28905999999999998</v>
      </c>
      <c r="H560" s="114">
        <v>5.0219998000000002E-2</v>
      </c>
      <c r="I560" s="114">
        <v>33.449615000000001</v>
      </c>
      <c r="J560" s="114">
        <v>1.3341786</v>
      </c>
      <c r="K560" s="114">
        <v>30.521000000000001</v>
      </c>
      <c r="L560" s="114">
        <v>0</v>
      </c>
      <c r="M560" s="114">
        <v>0</v>
      </c>
      <c r="N560" s="114">
        <v>0</v>
      </c>
      <c r="O560" s="114">
        <v>0</v>
      </c>
      <c r="P560" s="114">
        <v>0</v>
      </c>
      <c r="Q560" s="114">
        <v>0</v>
      </c>
      <c r="R560" s="114">
        <v>0</v>
      </c>
      <c r="S560" s="114">
        <v>0</v>
      </c>
      <c r="T560" s="114">
        <v>0</v>
      </c>
      <c r="U560" s="114">
        <v>0</v>
      </c>
      <c r="V560" s="114">
        <v>0</v>
      </c>
      <c r="W560" s="114">
        <v>0</v>
      </c>
    </row>
    <row r="561" spans="1:23" hidden="1">
      <c r="A561" s="114" t="str">
        <v>3060.TW</v>
      </c>
      <c r="B561" s="114">
        <v>-0.62</v>
      </c>
      <c r="C561" s="114">
        <v>1</v>
      </c>
      <c r="D561" s="114">
        <v>0</v>
      </c>
      <c r="E561" s="114">
        <v>-8.6789994999999995E-2</v>
      </c>
      <c r="F561" s="114">
        <v>-3.1579999999999997E-2</v>
      </c>
      <c r="G561" s="114">
        <v>8.3929989999999996E-2</v>
      </c>
      <c r="H561" s="114">
        <v>-9.3500000000000007E-3</v>
      </c>
      <c r="I561" s="114">
        <v>0</v>
      </c>
      <c r="J561" s="114">
        <v>1.9876419999999999</v>
      </c>
      <c r="K561" s="114">
        <v>19.303999999999998</v>
      </c>
      <c r="L561" s="114">
        <v>0</v>
      </c>
      <c r="M561" s="114">
        <v>0</v>
      </c>
      <c r="N561" s="114">
        <v>0</v>
      </c>
      <c r="O561" s="114">
        <v>0</v>
      </c>
      <c r="P561" s="114">
        <v>0</v>
      </c>
      <c r="Q561" s="114">
        <v>0</v>
      </c>
      <c r="R561" s="114">
        <v>0</v>
      </c>
      <c r="S561" s="114">
        <v>0</v>
      </c>
      <c r="T561" s="114">
        <v>0</v>
      </c>
      <c r="U561" s="114">
        <v>0</v>
      </c>
      <c r="V561" s="114">
        <v>0</v>
      </c>
      <c r="W561" s="114">
        <v>0</v>
      </c>
    </row>
    <row r="562" spans="1:23" hidden="1">
      <c r="A562" s="114" t="str">
        <v>3062.TW</v>
      </c>
      <c r="B562" s="114">
        <v>-0.6</v>
      </c>
      <c r="C562" s="114">
        <v>0.73099999999999998</v>
      </c>
      <c r="D562" s="114">
        <v>0</v>
      </c>
      <c r="E562" s="114">
        <v>-6.4430000000000001E-2</v>
      </c>
      <c r="F562" s="114">
        <v>-3.9989999999999998E-2</v>
      </c>
      <c r="G562" s="114">
        <v>2.6099999999999999E-3</v>
      </c>
      <c r="H562" s="114">
        <v>-0.11942999999999999</v>
      </c>
      <c r="I562" s="114">
        <v>0</v>
      </c>
      <c r="J562" s="114">
        <v>1.7027756999999999</v>
      </c>
      <c r="K562" s="114">
        <v>11.603</v>
      </c>
      <c r="L562" s="114">
        <v>0</v>
      </c>
      <c r="M562" s="114">
        <v>0</v>
      </c>
      <c r="N562" s="114">
        <v>0</v>
      </c>
      <c r="O562" s="114">
        <v>0</v>
      </c>
      <c r="P562" s="114">
        <v>0</v>
      </c>
      <c r="Q562" s="114">
        <v>0</v>
      </c>
      <c r="R562" s="114">
        <v>0</v>
      </c>
      <c r="S562" s="114">
        <v>0</v>
      </c>
      <c r="T562" s="114">
        <v>0</v>
      </c>
      <c r="U562" s="114">
        <v>0</v>
      </c>
      <c r="V562" s="114">
        <v>0</v>
      </c>
      <c r="W562" s="114">
        <v>0</v>
      </c>
    </row>
    <row r="563" spans="1:23" hidden="1">
      <c r="A563" s="114" t="str">
        <v>3090.TW</v>
      </c>
      <c r="B563" s="114">
        <v>3.84</v>
      </c>
      <c r="C563" s="114">
        <v>0.56899999999999995</v>
      </c>
      <c r="D563" s="114">
        <v>17.252473999999999</v>
      </c>
      <c r="E563" s="114">
        <v>0.11156000000000001</v>
      </c>
      <c r="F563" s="114">
        <v>5.8220000000000001E-2</v>
      </c>
      <c r="G563" s="114">
        <v>0.15412000000000001</v>
      </c>
      <c r="H563" s="114">
        <v>7.4340000000000003E-2</v>
      </c>
      <c r="I563" s="114">
        <v>18.151040999999999</v>
      </c>
      <c r="J563" s="114">
        <v>2.3776221</v>
      </c>
      <c r="K563" s="114">
        <v>51.067999999999998</v>
      </c>
      <c r="L563" s="114">
        <v>0</v>
      </c>
      <c r="M563" s="114">
        <v>0</v>
      </c>
      <c r="N563" s="114">
        <v>0</v>
      </c>
      <c r="O563" s="114">
        <v>0</v>
      </c>
      <c r="P563" s="114">
        <v>0</v>
      </c>
      <c r="Q563" s="114">
        <v>0</v>
      </c>
      <c r="R563" s="114">
        <v>0</v>
      </c>
      <c r="S563" s="114">
        <v>0</v>
      </c>
      <c r="T563" s="114">
        <v>0</v>
      </c>
      <c r="U563" s="114">
        <v>0</v>
      </c>
      <c r="V563" s="114">
        <v>0</v>
      </c>
      <c r="W563" s="114">
        <v>0</v>
      </c>
    </row>
    <row r="564" spans="1:23" hidden="1">
      <c r="A564" s="114" t="str">
        <v>3092.TW</v>
      </c>
      <c r="B564" s="114">
        <v>-1.28</v>
      </c>
      <c r="C564" s="114">
        <v>0</v>
      </c>
      <c r="D564" s="114">
        <v>0</v>
      </c>
      <c r="E564" s="114">
        <v>-4.3970000000000002E-2</v>
      </c>
      <c r="F564" s="114">
        <v>-1.609E-2</v>
      </c>
      <c r="G564" s="114">
        <v>0.14907000000000001</v>
      </c>
      <c r="H564" s="114">
        <v>-3.7260000000000001E-2</v>
      </c>
      <c r="I564" s="114">
        <v>0</v>
      </c>
      <c r="J564" s="114">
        <v>1.5979977999999999</v>
      </c>
      <c r="K564" s="114">
        <v>19.728000000000002</v>
      </c>
      <c r="L564" s="114">
        <v>0</v>
      </c>
      <c r="M564" s="114">
        <v>0</v>
      </c>
      <c r="N564" s="114">
        <v>0</v>
      </c>
      <c r="O564" s="114">
        <v>0</v>
      </c>
      <c r="P564" s="114">
        <v>0</v>
      </c>
      <c r="Q564" s="114">
        <v>0</v>
      </c>
      <c r="R564" s="114">
        <v>0</v>
      </c>
      <c r="S564" s="114">
        <v>0</v>
      </c>
      <c r="T564" s="114">
        <v>0</v>
      </c>
      <c r="U564" s="114">
        <v>0</v>
      </c>
      <c r="V564" s="114">
        <v>0</v>
      </c>
      <c r="W564" s="114">
        <v>0</v>
      </c>
    </row>
    <row r="565" spans="1:23" hidden="1">
      <c r="A565" s="114" t="str">
        <v>3094.TW</v>
      </c>
      <c r="B565" s="114">
        <v>0.45</v>
      </c>
      <c r="C565" s="114">
        <v>0</v>
      </c>
      <c r="D565" s="114">
        <v>0</v>
      </c>
      <c r="E565" s="114">
        <v>3.6740000000000002E-2</v>
      </c>
      <c r="F565" s="114">
        <v>-1.8400000000000001E-3</v>
      </c>
      <c r="G565" s="114">
        <v>0.67227994999999996</v>
      </c>
      <c r="H565" s="114">
        <v>-0.24610001000000001</v>
      </c>
      <c r="I565" s="114">
        <v>74</v>
      </c>
      <c r="J565" s="114">
        <v>3.0179442999999999</v>
      </c>
      <c r="K565" s="114">
        <v>2.5030000000000001</v>
      </c>
      <c r="L565" s="114">
        <v>0</v>
      </c>
      <c r="M565" s="114">
        <v>0</v>
      </c>
      <c r="N565" s="114">
        <v>0</v>
      </c>
      <c r="O565" s="114">
        <v>0</v>
      </c>
      <c r="P565" s="114">
        <v>0</v>
      </c>
      <c r="Q565" s="114">
        <v>0</v>
      </c>
      <c r="R565" s="114">
        <v>0</v>
      </c>
      <c r="S565" s="114">
        <v>0</v>
      </c>
      <c r="T565" s="114">
        <v>0</v>
      </c>
      <c r="U565" s="114">
        <v>0</v>
      </c>
      <c r="V565" s="114">
        <v>0</v>
      </c>
      <c r="W565" s="114">
        <v>0</v>
      </c>
    </row>
    <row r="566" spans="1:23" hidden="1">
      <c r="A566" s="114" t="str">
        <v>3130.TW</v>
      </c>
      <c r="B566" s="114">
        <v>13.36</v>
      </c>
      <c r="C566" s="114">
        <v>0.20399999999999999</v>
      </c>
      <c r="D566" s="114">
        <v>23.316832000000002</v>
      </c>
      <c r="E566" s="114">
        <v>0.27277002</v>
      </c>
      <c r="F566" s="114">
        <v>9.4079999999999997E-2</v>
      </c>
      <c r="G566" s="114">
        <v>0.86873</v>
      </c>
      <c r="H566" s="114">
        <v>0.16906999</v>
      </c>
      <c r="I566" s="114">
        <v>17.627247000000001</v>
      </c>
      <c r="J566" s="114">
        <v>4.7142425000000001</v>
      </c>
      <c r="K566" s="114">
        <v>70.183999999999997</v>
      </c>
      <c r="L566" s="114">
        <v>0</v>
      </c>
      <c r="M566" s="114">
        <v>0</v>
      </c>
      <c r="N566" s="114">
        <v>0</v>
      </c>
      <c r="O566" s="114">
        <v>0</v>
      </c>
      <c r="P566" s="114">
        <v>0</v>
      </c>
      <c r="Q566" s="114">
        <v>0</v>
      </c>
      <c r="R566" s="114">
        <v>0</v>
      </c>
      <c r="S566" s="114">
        <v>0</v>
      </c>
      <c r="T566" s="114">
        <v>0</v>
      </c>
      <c r="U566" s="114">
        <v>0</v>
      </c>
      <c r="V566" s="114">
        <v>0</v>
      </c>
      <c r="W566" s="114">
        <v>0</v>
      </c>
    </row>
    <row r="567" spans="1:23" hidden="1">
      <c r="A567" s="114" t="str">
        <v>3138.TW</v>
      </c>
      <c r="B567" s="114">
        <v>3.62</v>
      </c>
      <c r="C567" s="114">
        <v>1.242</v>
      </c>
      <c r="D567" s="114">
        <v>0</v>
      </c>
      <c r="E567" s="114">
        <v>0.12570000000000001</v>
      </c>
      <c r="F567" s="114">
        <v>4.5890002999999999E-2</v>
      </c>
      <c r="G567" s="114">
        <v>0.43719999999999998</v>
      </c>
      <c r="H567" s="114">
        <v>0.10231</v>
      </c>
      <c r="I567" s="114">
        <v>37.56906</v>
      </c>
      <c r="J567" s="114">
        <v>3.8288288000000001</v>
      </c>
      <c r="K567" s="114">
        <v>38.121000000000002</v>
      </c>
      <c r="L567" s="114">
        <v>0</v>
      </c>
      <c r="M567" s="114">
        <v>0</v>
      </c>
      <c r="N567" s="114">
        <v>0</v>
      </c>
      <c r="O567" s="114">
        <v>0</v>
      </c>
      <c r="P567" s="114">
        <v>0</v>
      </c>
      <c r="Q567" s="114">
        <v>0</v>
      </c>
      <c r="R567" s="114">
        <v>0</v>
      </c>
      <c r="S567" s="114">
        <v>0</v>
      </c>
      <c r="T567" s="114">
        <v>0</v>
      </c>
      <c r="U567" s="114">
        <v>0</v>
      </c>
      <c r="V567" s="114">
        <v>0</v>
      </c>
      <c r="W567" s="114">
        <v>0</v>
      </c>
    </row>
    <row r="568" spans="1:23" hidden="1">
      <c r="A568" s="114" t="str">
        <v>3149.TW</v>
      </c>
      <c r="B568" s="114">
        <v>-0.72</v>
      </c>
      <c r="C568" s="114">
        <v>1.2829999999999999</v>
      </c>
      <c r="D568" s="114">
        <v>-17.657343000000001</v>
      </c>
      <c r="E568" s="114">
        <v>-8.2849999999999993E-2</v>
      </c>
      <c r="F568" s="114">
        <v>-2.9420000000000002E-2</v>
      </c>
      <c r="G568" s="114">
        <v>3.3660000000000002E-2</v>
      </c>
      <c r="H568" s="114">
        <v>-9.6169989999999997E-2</v>
      </c>
      <c r="I568" s="114">
        <v>0</v>
      </c>
      <c r="J568" s="114">
        <v>2.6674414</v>
      </c>
      <c r="K568" s="114">
        <v>12.885</v>
      </c>
      <c r="L568" s="114">
        <v>0</v>
      </c>
      <c r="M568" s="114">
        <v>0</v>
      </c>
      <c r="N568" s="114">
        <v>0</v>
      </c>
      <c r="O568" s="114">
        <v>0</v>
      </c>
      <c r="P568" s="114">
        <v>0</v>
      </c>
      <c r="Q568" s="114">
        <v>0</v>
      </c>
      <c r="R568" s="114">
        <v>0</v>
      </c>
      <c r="S568" s="114">
        <v>0</v>
      </c>
      <c r="T568" s="114">
        <v>0</v>
      </c>
      <c r="U568" s="114">
        <v>0</v>
      </c>
      <c r="V568" s="114">
        <v>0</v>
      </c>
      <c r="W568" s="114">
        <v>0</v>
      </c>
    </row>
    <row r="569" spans="1:23" hidden="1">
      <c r="A569" s="114" t="str">
        <v>3164.TW</v>
      </c>
      <c r="B569" s="114">
        <v>0.68</v>
      </c>
      <c r="C569" s="114">
        <v>0.35599999999999998</v>
      </c>
      <c r="D569" s="114">
        <v>0</v>
      </c>
      <c r="E569" s="114">
        <v>1.523E-2</v>
      </c>
      <c r="F569" s="114">
        <v>2.6099999999999999E-3</v>
      </c>
      <c r="G569" s="114">
        <v>0.66408999999999996</v>
      </c>
      <c r="H569" s="114">
        <v>4.1009999999999998E-2</v>
      </c>
      <c r="I569" s="114">
        <v>35.808822999999997</v>
      </c>
      <c r="J569" s="114">
        <v>1.6003944000000001</v>
      </c>
      <c r="K569" s="114">
        <v>3.68</v>
      </c>
      <c r="L569" s="114">
        <v>0</v>
      </c>
      <c r="M569" s="114">
        <v>0</v>
      </c>
      <c r="N569" s="114">
        <v>0</v>
      </c>
      <c r="O569" s="114">
        <v>0</v>
      </c>
      <c r="P569" s="114">
        <v>0</v>
      </c>
      <c r="Q569" s="114">
        <v>0</v>
      </c>
      <c r="R569" s="114">
        <v>0</v>
      </c>
      <c r="S569" s="114">
        <v>0</v>
      </c>
      <c r="T569" s="114">
        <v>0</v>
      </c>
      <c r="U569" s="114">
        <v>0</v>
      </c>
      <c r="V569" s="114">
        <v>0</v>
      </c>
      <c r="W569" s="114">
        <v>0</v>
      </c>
    </row>
    <row r="570" spans="1:23" hidden="1">
      <c r="A570" s="114" t="str">
        <v>3167.TW</v>
      </c>
      <c r="B570" s="114">
        <v>0.26</v>
      </c>
      <c r="C570" s="114">
        <v>0.59299999999999997</v>
      </c>
      <c r="D570" s="114">
        <v>12.621145</v>
      </c>
      <c r="E570" s="114">
        <v>5.3100003999999998E-3</v>
      </c>
      <c r="F570" s="114">
        <v>-6.5399999999999998E-3</v>
      </c>
      <c r="G570" s="114">
        <v>0.25319000000000003</v>
      </c>
      <c r="H570" s="114">
        <v>5.5329999999999997E-2</v>
      </c>
      <c r="I570" s="114">
        <v>220.38461000000001</v>
      </c>
      <c r="J570" s="114">
        <v>2.2360102999999998</v>
      </c>
      <c r="K570" s="114">
        <v>15.657999999999999</v>
      </c>
      <c r="L570" s="114">
        <v>0</v>
      </c>
      <c r="M570" s="114">
        <v>0</v>
      </c>
      <c r="N570" s="114">
        <v>0</v>
      </c>
      <c r="O570" s="114">
        <v>0</v>
      </c>
      <c r="P570" s="114">
        <v>0</v>
      </c>
      <c r="Q570" s="114">
        <v>0</v>
      </c>
      <c r="R570" s="114">
        <v>0</v>
      </c>
      <c r="S570" s="114">
        <v>0</v>
      </c>
      <c r="T570" s="114">
        <v>0</v>
      </c>
      <c r="U570" s="114">
        <v>0</v>
      </c>
      <c r="V570" s="114">
        <v>0</v>
      </c>
      <c r="W570" s="114">
        <v>0</v>
      </c>
    </row>
    <row r="571" spans="1:23" hidden="1">
      <c r="A571" s="114" t="str">
        <v>3168.TW</v>
      </c>
      <c r="B571" s="114">
        <v>0</v>
      </c>
      <c r="C571" s="114">
        <v>0.51800000000000002</v>
      </c>
      <c r="D571" s="114">
        <v>0</v>
      </c>
      <c r="E571" s="114">
        <v>0.13372999999999999</v>
      </c>
      <c r="F571" s="114">
        <v>6.9110000000000005E-2</v>
      </c>
      <c r="G571" s="114">
        <v>0.23743998999999999</v>
      </c>
      <c r="H571" s="114">
        <v>7.8869999999999996E-2</v>
      </c>
      <c r="I571" s="114">
        <v>0</v>
      </c>
      <c r="J571" s="114">
        <v>0</v>
      </c>
      <c r="K571" s="114">
        <v>56.43</v>
      </c>
      <c r="L571" s="114">
        <v>0</v>
      </c>
      <c r="M571" s="114">
        <v>0</v>
      </c>
      <c r="N571" s="114">
        <v>0</v>
      </c>
      <c r="O571" s="114">
        <v>0</v>
      </c>
      <c r="P571" s="114">
        <v>0</v>
      </c>
      <c r="Q571" s="114">
        <v>0</v>
      </c>
      <c r="R571" s="114">
        <v>0</v>
      </c>
      <c r="S571" s="114">
        <v>0</v>
      </c>
      <c r="T571" s="114">
        <v>0</v>
      </c>
      <c r="U571" s="114">
        <v>0</v>
      </c>
      <c r="V571" s="114">
        <v>0</v>
      </c>
      <c r="W571" s="114">
        <v>0</v>
      </c>
    </row>
    <row r="572" spans="1:23" hidden="1">
      <c r="A572" s="114" t="str">
        <v>3189.TW</v>
      </c>
      <c r="B572" s="114">
        <v>0.13</v>
      </c>
      <c r="C572" s="114">
        <v>0</v>
      </c>
      <c r="D572" s="114">
        <v>13.092643000000001</v>
      </c>
      <c r="E572" s="114">
        <v>3.6170002E-2</v>
      </c>
      <c r="F572" s="114">
        <v>9.0600000000000003E-3</v>
      </c>
      <c r="G572" s="114">
        <v>0.26107000000000002</v>
      </c>
      <c r="H572" s="114">
        <v>4.5929999999999999E-2</v>
      </c>
      <c r="I572" s="114">
        <v>739.23080000000004</v>
      </c>
      <c r="J572" s="114">
        <v>1.5003667999999999</v>
      </c>
      <c r="K572" s="114">
        <v>56.88</v>
      </c>
      <c r="L572" s="114">
        <v>0</v>
      </c>
      <c r="M572" s="114">
        <v>0</v>
      </c>
      <c r="N572" s="114">
        <v>0</v>
      </c>
      <c r="O572" s="114">
        <v>0</v>
      </c>
      <c r="P572" s="114">
        <v>0</v>
      </c>
      <c r="Q572" s="114">
        <v>0</v>
      </c>
      <c r="R572" s="114">
        <v>0</v>
      </c>
      <c r="S572" s="114">
        <v>0</v>
      </c>
      <c r="T572" s="114">
        <v>0</v>
      </c>
      <c r="U572" s="114">
        <v>0</v>
      </c>
      <c r="V572" s="114">
        <v>0</v>
      </c>
      <c r="W572" s="114">
        <v>0</v>
      </c>
    </row>
    <row r="573" spans="1:23" hidden="1">
      <c r="A573" s="114" t="str">
        <v>3209.TW</v>
      </c>
      <c r="B573" s="114">
        <v>2.5</v>
      </c>
      <c r="C573" s="114">
        <v>0.56999999999999995</v>
      </c>
      <c r="D573" s="114">
        <v>14.715446999999999</v>
      </c>
      <c r="E573" s="114">
        <v>0.12339</v>
      </c>
      <c r="F573" s="114">
        <v>3.8469999999999997E-2</v>
      </c>
      <c r="G573" s="114">
        <v>4.1160002000000001E-2</v>
      </c>
      <c r="H573" s="114">
        <v>1.9460000000000002E-2</v>
      </c>
      <c r="I573" s="114">
        <v>14.480000499999999</v>
      </c>
      <c r="J573" s="114">
        <v>1.7556623</v>
      </c>
      <c r="K573" s="114">
        <v>245.126</v>
      </c>
      <c r="L573" s="114">
        <v>0</v>
      </c>
      <c r="M573" s="114">
        <v>0</v>
      </c>
      <c r="N573" s="114">
        <v>0</v>
      </c>
      <c r="O573" s="114">
        <v>0</v>
      </c>
      <c r="P573" s="114">
        <v>0</v>
      </c>
      <c r="Q573" s="114">
        <v>0</v>
      </c>
      <c r="R573" s="114">
        <v>0</v>
      </c>
      <c r="S573" s="114">
        <v>0</v>
      </c>
      <c r="T573" s="114">
        <v>0</v>
      </c>
      <c r="U573" s="114">
        <v>0</v>
      </c>
      <c r="V573" s="114">
        <v>0</v>
      </c>
      <c r="W573" s="114">
        <v>0</v>
      </c>
    </row>
    <row r="574" spans="1:23" hidden="1">
      <c r="A574" s="114" t="str">
        <v>3229.TW</v>
      </c>
      <c r="B574" s="114">
        <v>-0.54</v>
      </c>
      <c r="C574" s="114">
        <v>0.33700000000000002</v>
      </c>
      <c r="D574" s="114">
        <v>0</v>
      </c>
      <c r="E574" s="114">
        <v>-4.0320000000000002E-2</v>
      </c>
      <c r="F574" s="114">
        <v>-2.0709999999999999E-2</v>
      </c>
      <c r="G574" s="114">
        <v>5.3999999999999999E-2</v>
      </c>
      <c r="H574" s="114">
        <v>-1.6049999999999998E-2</v>
      </c>
      <c r="I574" s="114">
        <v>0</v>
      </c>
      <c r="J574" s="114">
        <v>1.6110591000000001</v>
      </c>
      <c r="K574" s="114">
        <v>14.443</v>
      </c>
      <c r="L574" s="114">
        <v>0</v>
      </c>
      <c r="M574" s="114">
        <v>0</v>
      </c>
      <c r="N574" s="114">
        <v>0</v>
      </c>
      <c r="O574" s="114">
        <v>0</v>
      </c>
      <c r="P574" s="114">
        <v>0</v>
      </c>
      <c r="Q574" s="114">
        <v>0</v>
      </c>
      <c r="R574" s="114">
        <v>0</v>
      </c>
      <c r="S574" s="114">
        <v>0</v>
      </c>
      <c r="T574" s="114">
        <v>0</v>
      </c>
      <c r="U574" s="114">
        <v>0</v>
      </c>
      <c r="V574" s="114">
        <v>0</v>
      </c>
      <c r="W574" s="114">
        <v>0</v>
      </c>
    </row>
    <row r="575" spans="1:23" hidden="1">
      <c r="A575" s="114" t="str">
        <v>3231.TW</v>
      </c>
      <c r="B575" s="114">
        <v>5.14</v>
      </c>
      <c r="C575" s="114">
        <v>0.879</v>
      </c>
      <c r="D575" s="114">
        <v>13.693902</v>
      </c>
      <c r="E575" s="114">
        <v>0.17141001</v>
      </c>
      <c r="F575" s="114">
        <v>4.1840002000000001E-2</v>
      </c>
      <c r="G575" s="114">
        <v>7.979E-2</v>
      </c>
      <c r="H575" s="114">
        <v>2.9499999999999998E-2</v>
      </c>
      <c r="I575" s="114">
        <v>23.151751999999998</v>
      </c>
      <c r="J575" s="114">
        <v>3.0233737999999999</v>
      </c>
      <c r="K575" s="114">
        <v>317.12299999999999</v>
      </c>
      <c r="L575" s="114">
        <v>0</v>
      </c>
      <c r="M575" s="114">
        <v>0</v>
      </c>
      <c r="N575" s="114">
        <v>0</v>
      </c>
      <c r="O575" s="114">
        <v>0</v>
      </c>
      <c r="P575" s="114">
        <v>0</v>
      </c>
      <c r="Q575" s="114">
        <v>0</v>
      </c>
      <c r="R575" s="114">
        <v>0</v>
      </c>
      <c r="S575" s="114">
        <v>0</v>
      </c>
      <c r="T575" s="114">
        <v>0</v>
      </c>
      <c r="U575" s="114">
        <v>0</v>
      </c>
      <c r="V575" s="114">
        <v>0</v>
      </c>
      <c r="W575" s="114">
        <v>0</v>
      </c>
    </row>
    <row r="576" spans="1:23" hidden="1">
      <c r="A576" s="114" t="str">
        <v>3257.TW</v>
      </c>
      <c r="B576" s="114">
        <v>3.51</v>
      </c>
      <c r="C576" s="114">
        <v>0.80700000000000005</v>
      </c>
      <c r="D576" s="114">
        <v>40</v>
      </c>
      <c r="E576" s="114">
        <v>0.15946001000000001</v>
      </c>
      <c r="F576" s="114">
        <v>0.1016</v>
      </c>
      <c r="G576" s="114">
        <v>0.47833002000000002</v>
      </c>
      <c r="H576" s="114">
        <v>0.26486999999999999</v>
      </c>
      <c r="I576" s="114">
        <v>18.233618</v>
      </c>
      <c r="J576" s="114">
        <v>3.082703</v>
      </c>
      <c r="K576" s="114">
        <v>13.452999999999999</v>
      </c>
      <c r="L576" s="114">
        <v>0</v>
      </c>
      <c r="M576" s="114">
        <v>0</v>
      </c>
      <c r="N576" s="114">
        <v>0</v>
      </c>
      <c r="O576" s="114">
        <v>0</v>
      </c>
      <c r="P576" s="114">
        <v>0</v>
      </c>
      <c r="Q576" s="114">
        <v>0</v>
      </c>
      <c r="R576" s="114">
        <v>0</v>
      </c>
      <c r="S576" s="114">
        <v>0</v>
      </c>
      <c r="T576" s="114">
        <v>0</v>
      </c>
      <c r="U576" s="114">
        <v>0</v>
      </c>
      <c r="V576" s="114">
        <v>0</v>
      </c>
      <c r="W576" s="114">
        <v>0</v>
      </c>
    </row>
    <row r="577" spans="1:23" hidden="1">
      <c r="A577" s="114" t="str">
        <v>3266.TW</v>
      </c>
      <c r="B577" s="114">
        <v>2.33</v>
      </c>
      <c r="C577" s="114">
        <v>0</v>
      </c>
      <c r="D577" s="114">
        <v>0</v>
      </c>
      <c r="E577" s="114">
        <v>0.13092000000000001</v>
      </c>
      <c r="F577" s="114">
        <v>4.0660000000000002E-2</v>
      </c>
      <c r="G577" s="114">
        <v>0.29566999999999999</v>
      </c>
      <c r="H577" s="114">
        <v>0.14974000000000001</v>
      </c>
      <c r="I577" s="114">
        <v>10.343348499999999</v>
      </c>
      <c r="J577" s="114">
        <v>1.3829115999999999</v>
      </c>
      <c r="K577" s="114">
        <v>13.858000000000001</v>
      </c>
      <c r="L577" s="114">
        <v>0</v>
      </c>
      <c r="M577" s="114">
        <v>0</v>
      </c>
      <c r="N577" s="114">
        <v>0</v>
      </c>
      <c r="O577" s="114">
        <v>0</v>
      </c>
      <c r="P577" s="114">
        <v>0</v>
      </c>
      <c r="Q577" s="114">
        <v>0</v>
      </c>
      <c r="R577" s="114">
        <v>0</v>
      </c>
      <c r="S577" s="114">
        <v>0</v>
      </c>
      <c r="T577" s="114">
        <v>0</v>
      </c>
      <c r="U577" s="114">
        <v>0</v>
      </c>
      <c r="V577" s="114">
        <v>0</v>
      </c>
      <c r="W577" s="114">
        <v>0</v>
      </c>
    </row>
    <row r="578" spans="1:23" hidden="1">
      <c r="A578" s="114" t="str">
        <v>3296.TW</v>
      </c>
      <c r="B578" s="114">
        <v>-0.91</v>
      </c>
      <c r="C578" s="114">
        <v>0.38700000000000001</v>
      </c>
      <c r="D578" s="114">
        <v>0</v>
      </c>
      <c r="E578" s="114">
        <v>-7.3260000000000006E-2</v>
      </c>
      <c r="F578" s="114">
        <v>-3.0050001999999999E-2</v>
      </c>
      <c r="G578" s="114">
        <v>0.19533001</v>
      </c>
      <c r="H578" s="114">
        <v>-0.13375999999999999</v>
      </c>
      <c r="I578" s="114">
        <v>0</v>
      </c>
      <c r="J578" s="114">
        <v>2.0375380000000001</v>
      </c>
      <c r="K578" s="114">
        <v>15.406000000000001</v>
      </c>
      <c r="L578" s="114">
        <v>0</v>
      </c>
      <c r="M578" s="114">
        <v>0</v>
      </c>
      <c r="N578" s="114">
        <v>0</v>
      </c>
      <c r="O578" s="114">
        <v>0</v>
      </c>
      <c r="P578" s="114">
        <v>0</v>
      </c>
      <c r="Q578" s="114">
        <v>0</v>
      </c>
      <c r="R578" s="114">
        <v>0</v>
      </c>
      <c r="S578" s="114">
        <v>0</v>
      </c>
      <c r="T578" s="114">
        <v>0</v>
      </c>
      <c r="U578" s="114">
        <v>0</v>
      </c>
      <c r="V578" s="114">
        <v>0</v>
      </c>
      <c r="W578" s="114">
        <v>0</v>
      </c>
    </row>
    <row r="579" spans="1:23" hidden="1">
      <c r="A579" s="114" t="str">
        <v>3305.TW</v>
      </c>
      <c r="B579" s="114">
        <v>2.2000000000000002</v>
      </c>
      <c r="C579" s="114">
        <v>0.98</v>
      </c>
      <c r="D579" s="114">
        <v>22.879256999999999</v>
      </c>
      <c r="E579" s="114">
        <v>4.8710000000000003E-2</v>
      </c>
      <c r="F579" s="114">
        <v>2.9870000000000001E-2</v>
      </c>
      <c r="G579" s="114">
        <v>0.1449</v>
      </c>
      <c r="H579" s="114">
        <v>4.4760000000000001E-2</v>
      </c>
      <c r="I579" s="114">
        <v>33.590907999999999</v>
      </c>
      <c r="J579" s="114">
        <v>2.0628628999999998</v>
      </c>
      <c r="K579" s="114">
        <v>46.390999999999998</v>
      </c>
      <c r="L579" s="114">
        <v>0</v>
      </c>
      <c r="M579" s="114">
        <v>0</v>
      </c>
      <c r="N579" s="114">
        <v>0</v>
      </c>
      <c r="O579" s="114">
        <v>0</v>
      </c>
      <c r="P579" s="114">
        <v>0</v>
      </c>
      <c r="Q579" s="114">
        <v>0</v>
      </c>
      <c r="R579" s="114">
        <v>0</v>
      </c>
      <c r="S579" s="114">
        <v>0</v>
      </c>
      <c r="T579" s="114">
        <v>0</v>
      </c>
      <c r="U579" s="114">
        <v>0</v>
      </c>
      <c r="V579" s="114">
        <v>0</v>
      </c>
      <c r="W579" s="114">
        <v>0</v>
      </c>
    </row>
    <row r="580" spans="1:23" hidden="1">
      <c r="A580" s="114" t="str">
        <v>3308.TW</v>
      </c>
      <c r="B580" s="114">
        <v>1.78</v>
      </c>
      <c r="C580" s="114">
        <v>0.47</v>
      </c>
      <c r="D580" s="114">
        <v>0</v>
      </c>
      <c r="E580" s="114">
        <v>0.49187999999999998</v>
      </c>
      <c r="F580" s="114">
        <v>1.26E-2</v>
      </c>
      <c r="G580" s="114">
        <v>0.32327</v>
      </c>
      <c r="H580" s="114">
        <v>-0.80335999999999996</v>
      </c>
      <c r="I580" s="114">
        <v>14.101124</v>
      </c>
      <c r="J580" s="114">
        <v>1.3640563000000001</v>
      </c>
      <c r="K580" s="114">
        <v>8.9770000000000003</v>
      </c>
      <c r="L580" s="114">
        <v>0</v>
      </c>
      <c r="M580" s="114">
        <v>0</v>
      </c>
      <c r="N580" s="114">
        <v>0</v>
      </c>
      <c r="O580" s="114">
        <v>0</v>
      </c>
      <c r="P580" s="114">
        <v>0</v>
      </c>
      <c r="Q580" s="114">
        <v>0</v>
      </c>
      <c r="R580" s="114">
        <v>0</v>
      </c>
      <c r="S580" s="114">
        <v>0</v>
      </c>
      <c r="T580" s="114">
        <v>0</v>
      </c>
      <c r="U580" s="114">
        <v>0</v>
      </c>
      <c r="V580" s="114">
        <v>0</v>
      </c>
      <c r="W580" s="114">
        <v>0</v>
      </c>
    </row>
    <row r="581" spans="1:23" hidden="1">
      <c r="A581" s="114" t="str">
        <v>3311.TW</v>
      </c>
      <c r="B581" s="114">
        <v>1.81</v>
      </c>
      <c r="C581" s="114">
        <v>0.57199999999999995</v>
      </c>
      <c r="D581" s="114">
        <v>-57.183098000000001</v>
      </c>
      <c r="E581" s="114">
        <v>4.6680002999999998E-2</v>
      </c>
      <c r="F581" s="114">
        <v>1.4030000000000001E-2</v>
      </c>
      <c r="G581" s="114">
        <v>0.15067</v>
      </c>
      <c r="H581" s="114">
        <v>2.1129999999999999E-2</v>
      </c>
      <c r="I581" s="114">
        <v>22.430938999999999</v>
      </c>
      <c r="J581" s="114">
        <v>1.0266005</v>
      </c>
      <c r="K581" s="114">
        <v>31.629000000000001</v>
      </c>
      <c r="L581" s="114">
        <v>0</v>
      </c>
      <c r="M581" s="114">
        <v>0</v>
      </c>
      <c r="N581" s="114">
        <v>0</v>
      </c>
      <c r="O581" s="114">
        <v>0</v>
      </c>
      <c r="P581" s="114">
        <v>0</v>
      </c>
      <c r="Q581" s="114">
        <v>0</v>
      </c>
      <c r="R581" s="114">
        <v>0</v>
      </c>
      <c r="S581" s="114">
        <v>0</v>
      </c>
      <c r="T581" s="114">
        <v>0</v>
      </c>
      <c r="U581" s="114">
        <v>0</v>
      </c>
      <c r="V581" s="114">
        <v>0</v>
      </c>
      <c r="W581" s="114">
        <v>0</v>
      </c>
    </row>
    <row r="582" spans="1:23" hidden="1">
      <c r="A582" s="114" t="str">
        <v>3312.TW</v>
      </c>
      <c r="B582" s="114">
        <v>2.1800000000000002</v>
      </c>
      <c r="C582" s="114">
        <v>0.60199999999999998</v>
      </c>
      <c r="D582" s="114">
        <v>0</v>
      </c>
      <c r="E582" s="114">
        <v>0.116510004</v>
      </c>
      <c r="F582" s="114">
        <v>3.3970001999999999E-2</v>
      </c>
      <c r="G582" s="114">
        <v>5.6660000000000002E-2</v>
      </c>
      <c r="H582" s="114">
        <v>4.0939997999999998E-2</v>
      </c>
      <c r="I582" s="114">
        <v>27.155961999999999</v>
      </c>
      <c r="J582" s="114">
        <v>3.6345774999999998</v>
      </c>
      <c r="K582" s="114">
        <v>93.938999999999993</v>
      </c>
      <c r="L582" s="114">
        <v>0</v>
      </c>
      <c r="M582" s="114">
        <v>0</v>
      </c>
      <c r="N582" s="114">
        <v>0</v>
      </c>
      <c r="O582" s="114">
        <v>0</v>
      </c>
      <c r="P582" s="114">
        <v>0</v>
      </c>
      <c r="Q582" s="114">
        <v>0</v>
      </c>
      <c r="R582" s="114">
        <v>0</v>
      </c>
      <c r="S582" s="114">
        <v>0</v>
      </c>
      <c r="T582" s="114">
        <v>0</v>
      </c>
      <c r="U582" s="114">
        <v>0</v>
      </c>
      <c r="V582" s="114">
        <v>0</v>
      </c>
      <c r="W582" s="114">
        <v>0</v>
      </c>
    </row>
    <row r="583" spans="1:23" hidden="1">
      <c r="A583" s="114" t="str">
        <v>3321.TW</v>
      </c>
      <c r="B583" s="114">
        <v>-2.97</v>
      </c>
      <c r="C583" s="114">
        <v>1.147</v>
      </c>
      <c r="D583" s="114">
        <v>0</v>
      </c>
      <c r="E583" s="114">
        <v>-0.38638001999999999</v>
      </c>
      <c r="F583" s="114">
        <v>-8.1190004999999996E-2</v>
      </c>
      <c r="G583" s="114">
        <v>2.001E-2</v>
      </c>
      <c r="H583" s="114">
        <v>-0.12637999999999999</v>
      </c>
      <c r="I583" s="114">
        <v>0</v>
      </c>
      <c r="J583" s="114">
        <v>3.037601</v>
      </c>
      <c r="K583" s="114">
        <v>22.007000000000001</v>
      </c>
      <c r="L583" s="114">
        <v>0</v>
      </c>
      <c r="M583" s="114">
        <v>0</v>
      </c>
      <c r="N583" s="114">
        <v>0</v>
      </c>
      <c r="O583" s="114">
        <v>0</v>
      </c>
      <c r="P583" s="114">
        <v>0</v>
      </c>
      <c r="Q583" s="114">
        <v>0</v>
      </c>
      <c r="R583" s="114">
        <v>0</v>
      </c>
      <c r="S583" s="114">
        <v>0</v>
      </c>
      <c r="T583" s="114">
        <v>0</v>
      </c>
      <c r="U583" s="114">
        <v>0</v>
      </c>
      <c r="V583" s="114">
        <v>0</v>
      </c>
      <c r="W583" s="114">
        <v>0</v>
      </c>
    </row>
    <row r="584" spans="1:23" hidden="1">
      <c r="A584" s="114" t="str">
        <v>3338.TW</v>
      </c>
      <c r="B584" s="114">
        <v>3.25</v>
      </c>
      <c r="C584" s="114">
        <v>0</v>
      </c>
      <c r="D584" s="114">
        <v>25.694050000000001</v>
      </c>
      <c r="E584" s="114">
        <v>0.14685999999999999</v>
      </c>
      <c r="F584" s="114">
        <v>4.6669996999999998E-2</v>
      </c>
      <c r="G584" s="114">
        <v>0.20691000000000001</v>
      </c>
      <c r="H584" s="114">
        <v>5.4089999999999999E-2</v>
      </c>
      <c r="I584" s="114">
        <v>27.907692000000001</v>
      </c>
      <c r="J584" s="114">
        <v>4.0076000000000001</v>
      </c>
      <c r="K584" s="114">
        <v>43.951000000000001</v>
      </c>
      <c r="L584" s="114">
        <v>0</v>
      </c>
      <c r="M584" s="114">
        <v>0</v>
      </c>
      <c r="N584" s="114">
        <v>0</v>
      </c>
      <c r="O584" s="114">
        <v>0</v>
      </c>
      <c r="P584" s="114">
        <v>0</v>
      </c>
      <c r="Q584" s="114">
        <v>0</v>
      </c>
      <c r="R584" s="114">
        <v>0</v>
      </c>
      <c r="S584" s="114">
        <v>0</v>
      </c>
      <c r="T584" s="114">
        <v>0</v>
      </c>
      <c r="U584" s="114">
        <v>0</v>
      </c>
      <c r="V584" s="114">
        <v>0</v>
      </c>
      <c r="W584" s="114">
        <v>0</v>
      </c>
    </row>
    <row r="585" spans="1:23" hidden="1">
      <c r="A585" s="114" t="str">
        <v>3346.TW</v>
      </c>
      <c r="B585" s="114">
        <v>2.65</v>
      </c>
      <c r="C585" s="114">
        <v>1.056</v>
      </c>
      <c r="D585" s="114">
        <v>10.178572000000001</v>
      </c>
      <c r="E585" s="114">
        <v>0.10326</v>
      </c>
      <c r="F585" s="114">
        <v>2.4559999999999998E-2</v>
      </c>
      <c r="G585" s="114">
        <v>0.14432</v>
      </c>
      <c r="H585" s="114">
        <v>6.4250000000000002E-2</v>
      </c>
      <c r="I585" s="114">
        <v>16.132073999999999</v>
      </c>
      <c r="J585" s="114">
        <v>1.4781647</v>
      </c>
      <c r="K585" s="114">
        <v>77.222999999999999</v>
      </c>
      <c r="L585" s="114">
        <v>0</v>
      </c>
      <c r="M585" s="114">
        <v>0</v>
      </c>
      <c r="N585" s="114">
        <v>0</v>
      </c>
      <c r="O585" s="114">
        <v>0</v>
      </c>
      <c r="P585" s="114">
        <v>0</v>
      </c>
      <c r="Q585" s="114">
        <v>0</v>
      </c>
      <c r="R585" s="114">
        <v>0</v>
      </c>
      <c r="S585" s="114">
        <v>0</v>
      </c>
      <c r="T585" s="114">
        <v>0</v>
      </c>
      <c r="U585" s="114">
        <v>0</v>
      </c>
      <c r="V585" s="114">
        <v>0</v>
      </c>
      <c r="W585" s="114">
        <v>0</v>
      </c>
    </row>
    <row r="586" spans="1:23" hidden="1">
      <c r="A586" s="114" t="str">
        <v>3356.TW</v>
      </c>
      <c r="B586" s="114">
        <v>4.76</v>
      </c>
      <c r="C586" s="114">
        <v>0.91400000000000003</v>
      </c>
      <c r="D586" s="114">
        <v>241.07142999999999</v>
      </c>
      <c r="E586" s="114">
        <v>0.14915999999999999</v>
      </c>
      <c r="F586" s="114">
        <v>3.5909999999999997E-2</v>
      </c>
      <c r="G586" s="114">
        <v>0.47761002000000002</v>
      </c>
      <c r="H586" s="114">
        <v>0.15135000000000001</v>
      </c>
      <c r="I586" s="114">
        <v>14.180671999999999</v>
      </c>
      <c r="J586" s="114">
        <v>2.9984009999999999</v>
      </c>
      <c r="K586" s="114">
        <v>14.073</v>
      </c>
      <c r="L586" s="114">
        <v>0</v>
      </c>
      <c r="M586" s="114">
        <v>0</v>
      </c>
      <c r="N586" s="114">
        <v>0</v>
      </c>
      <c r="O586" s="114">
        <v>0</v>
      </c>
      <c r="P586" s="114">
        <v>0</v>
      </c>
      <c r="Q586" s="114">
        <v>0</v>
      </c>
      <c r="R586" s="114">
        <v>0</v>
      </c>
      <c r="S586" s="114">
        <v>0</v>
      </c>
      <c r="T586" s="114">
        <v>0</v>
      </c>
      <c r="U586" s="114">
        <v>0</v>
      </c>
      <c r="V586" s="114">
        <v>0</v>
      </c>
      <c r="W586" s="114">
        <v>0</v>
      </c>
    </row>
    <row r="587" spans="1:23" hidden="1">
      <c r="A587" s="114" t="str">
        <v>3376.TW</v>
      </c>
      <c r="B587" s="114">
        <v>5.31</v>
      </c>
      <c r="C587" s="114">
        <v>0</v>
      </c>
      <c r="D587" s="114">
        <v>24.319306999999998</v>
      </c>
      <c r="E587" s="114">
        <v>6.2309999999999997E-2</v>
      </c>
      <c r="F587" s="114">
        <v>3.0159999999999999E-2</v>
      </c>
      <c r="G587" s="114">
        <v>0.1825</v>
      </c>
      <c r="H587" s="114">
        <v>9.0020000000000003E-2</v>
      </c>
      <c r="I587" s="114">
        <v>37.005650000000003</v>
      </c>
      <c r="J587" s="114">
        <v>2.3057156000000001</v>
      </c>
      <c r="K587" s="114">
        <v>58.996000000000002</v>
      </c>
      <c r="L587" s="114">
        <v>0</v>
      </c>
      <c r="M587" s="114">
        <v>0</v>
      </c>
      <c r="N587" s="114">
        <v>0</v>
      </c>
      <c r="O587" s="114">
        <v>0</v>
      </c>
      <c r="P587" s="114">
        <v>0</v>
      </c>
      <c r="Q587" s="114">
        <v>0</v>
      </c>
      <c r="R587" s="114">
        <v>0</v>
      </c>
      <c r="S587" s="114">
        <v>0</v>
      </c>
      <c r="T587" s="114">
        <v>0</v>
      </c>
      <c r="U587" s="114">
        <v>0</v>
      </c>
      <c r="V587" s="114">
        <v>0</v>
      </c>
      <c r="W587" s="114">
        <v>0</v>
      </c>
    </row>
    <row r="588" spans="1:23" hidden="1">
      <c r="A588" s="114" t="str">
        <v>3380.TW</v>
      </c>
      <c r="B588" s="114">
        <v>0.81</v>
      </c>
      <c r="C588" s="114">
        <v>0.82899999999999996</v>
      </c>
      <c r="D588" s="114">
        <v>16.399082</v>
      </c>
      <c r="E588" s="114">
        <v>4.165E-2</v>
      </c>
      <c r="F588" s="114">
        <v>1.487E-2</v>
      </c>
      <c r="G588" s="114">
        <v>0.18837999</v>
      </c>
      <c r="H588" s="114">
        <v>1.874E-2</v>
      </c>
      <c r="I588" s="114">
        <v>44.135803000000003</v>
      </c>
      <c r="J588" s="114">
        <v>2.0372690000000002</v>
      </c>
      <c r="K588" s="114">
        <v>46.991</v>
      </c>
      <c r="L588" s="114">
        <v>0</v>
      </c>
      <c r="M588" s="114">
        <v>0</v>
      </c>
      <c r="N588" s="114">
        <v>0</v>
      </c>
      <c r="O588" s="114">
        <v>0</v>
      </c>
      <c r="P588" s="114">
        <v>0</v>
      </c>
      <c r="Q588" s="114">
        <v>0</v>
      </c>
      <c r="R588" s="114">
        <v>0</v>
      </c>
      <c r="S588" s="114">
        <v>0</v>
      </c>
      <c r="T588" s="114">
        <v>0</v>
      </c>
      <c r="U588" s="114">
        <v>0</v>
      </c>
      <c r="V588" s="114">
        <v>0</v>
      </c>
      <c r="W588" s="114">
        <v>0</v>
      </c>
    </row>
    <row r="589" spans="1:23" hidden="1">
      <c r="A589" s="114" t="str">
        <v>3406.TW</v>
      </c>
      <c r="B589" s="114">
        <v>34.770000000000003</v>
      </c>
      <c r="C589" s="114">
        <v>1.4330000000000001</v>
      </c>
      <c r="D589" s="114">
        <v>15.386922999999999</v>
      </c>
      <c r="E589" s="114">
        <v>0.15132000000000001</v>
      </c>
      <c r="F589" s="114">
        <v>6.1170000000000002E-2</v>
      </c>
      <c r="G589" s="114">
        <v>0.34675</v>
      </c>
      <c r="H589" s="114">
        <v>0.23629</v>
      </c>
      <c r="I589" s="114">
        <v>14.754098000000001</v>
      </c>
      <c r="J589" s="114">
        <v>2.7375913000000001</v>
      </c>
      <c r="K589" s="114">
        <v>192.249</v>
      </c>
      <c r="L589" s="114">
        <v>0</v>
      </c>
      <c r="M589" s="114">
        <v>0</v>
      </c>
      <c r="N589" s="114">
        <v>0</v>
      </c>
      <c r="O589" s="114">
        <v>0</v>
      </c>
      <c r="P589" s="114">
        <v>0</v>
      </c>
      <c r="Q589" s="114">
        <v>0</v>
      </c>
      <c r="R589" s="114">
        <v>0</v>
      </c>
      <c r="S589" s="114">
        <v>0</v>
      </c>
      <c r="T589" s="114">
        <v>0</v>
      </c>
      <c r="U589" s="114">
        <v>0</v>
      </c>
      <c r="V589" s="114">
        <v>0</v>
      </c>
      <c r="W589" s="114">
        <v>0</v>
      </c>
    </row>
    <row r="590" spans="1:23" hidden="1">
      <c r="A590" s="114" t="str">
        <v>3413.TW</v>
      </c>
      <c r="B590" s="114">
        <v>19.62</v>
      </c>
      <c r="C590" s="114">
        <v>0</v>
      </c>
      <c r="D590" s="114">
        <v>11.841592</v>
      </c>
      <c r="E590" s="114">
        <v>0.19458</v>
      </c>
      <c r="F590" s="114">
        <v>6.2549999999999994E-2</v>
      </c>
      <c r="G590" s="114">
        <v>0.25890000000000002</v>
      </c>
      <c r="H590" s="114">
        <v>0.14513000000000001</v>
      </c>
      <c r="I590" s="114">
        <v>15.468908000000001</v>
      </c>
      <c r="J590" s="114">
        <v>2.5063173999999999</v>
      </c>
      <c r="K590" s="114">
        <v>132.85400000000001</v>
      </c>
      <c r="L590" s="114">
        <v>0</v>
      </c>
      <c r="M590" s="114">
        <v>0</v>
      </c>
      <c r="N590" s="114">
        <v>0</v>
      </c>
      <c r="O590" s="114">
        <v>0</v>
      </c>
      <c r="P590" s="114">
        <v>0</v>
      </c>
      <c r="Q590" s="114">
        <v>0</v>
      </c>
      <c r="R590" s="114">
        <v>0</v>
      </c>
      <c r="S590" s="114">
        <v>0</v>
      </c>
      <c r="T590" s="114">
        <v>0</v>
      </c>
      <c r="U590" s="114">
        <v>0</v>
      </c>
      <c r="V590" s="114">
        <v>0</v>
      </c>
      <c r="W590" s="114">
        <v>0</v>
      </c>
    </row>
    <row r="591" spans="1:23" hidden="1">
      <c r="A591" s="114" t="str">
        <v>3416.TW</v>
      </c>
      <c r="B591" s="114">
        <v>6.62</v>
      </c>
      <c r="C591" s="114">
        <v>0.23</v>
      </c>
      <c r="D591" s="114">
        <v>15.077821999999999</v>
      </c>
      <c r="E591" s="114">
        <v>0.18053</v>
      </c>
      <c r="F591" s="114">
        <v>9.4490009999999999E-2</v>
      </c>
      <c r="G591" s="114">
        <v>0.39983999999999997</v>
      </c>
      <c r="H591" s="114">
        <v>0.22688</v>
      </c>
      <c r="I591" s="114">
        <v>23.413898</v>
      </c>
      <c r="J591" s="114">
        <v>3.9535773000000001</v>
      </c>
      <c r="K591" s="114">
        <v>33.988999999999997</v>
      </c>
      <c r="L591" s="114">
        <v>0</v>
      </c>
      <c r="M591" s="114">
        <v>0</v>
      </c>
      <c r="N591" s="114">
        <v>0</v>
      </c>
      <c r="O591" s="114">
        <v>0</v>
      </c>
      <c r="P591" s="114">
        <v>0</v>
      </c>
      <c r="Q591" s="114">
        <v>0</v>
      </c>
      <c r="R591" s="114">
        <v>0</v>
      </c>
      <c r="S591" s="114">
        <v>0</v>
      </c>
      <c r="T591" s="114">
        <v>0</v>
      </c>
      <c r="U591" s="114">
        <v>0</v>
      </c>
      <c r="V591" s="114">
        <v>0</v>
      </c>
      <c r="W591" s="114">
        <v>0</v>
      </c>
    </row>
    <row r="592" spans="1:23" hidden="1">
      <c r="A592" s="114" t="str">
        <v>3419.TW</v>
      </c>
      <c r="B592" s="114">
        <v>-1.02</v>
      </c>
      <c r="C592" s="114">
        <v>0</v>
      </c>
      <c r="D592" s="114">
        <v>31.886793000000001</v>
      </c>
      <c r="E592" s="114">
        <v>-9.1869999999999993E-2</v>
      </c>
      <c r="F592" s="114">
        <v>-6.2039999999999998E-2</v>
      </c>
      <c r="G592" s="114">
        <v>0.15540999999999999</v>
      </c>
      <c r="H592" s="114">
        <v>-0.15611</v>
      </c>
      <c r="I592" s="114">
        <v>0</v>
      </c>
      <c r="J592" s="114">
        <v>1.5987134000000001</v>
      </c>
      <c r="K592" s="114">
        <v>11.202</v>
      </c>
      <c r="L592" s="114">
        <v>0</v>
      </c>
      <c r="M592" s="114">
        <v>0</v>
      </c>
      <c r="N592" s="114">
        <v>0</v>
      </c>
      <c r="O592" s="114">
        <v>0</v>
      </c>
      <c r="P592" s="114">
        <v>0</v>
      </c>
      <c r="Q592" s="114">
        <v>0</v>
      </c>
      <c r="R592" s="114">
        <v>0</v>
      </c>
      <c r="S592" s="114">
        <v>0</v>
      </c>
      <c r="T592" s="114">
        <v>0</v>
      </c>
      <c r="U592" s="114">
        <v>0</v>
      </c>
      <c r="V592" s="114">
        <v>0</v>
      </c>
      <c r="W592" s="114">
        <v>0</v>
      </c>
    </row>
    <row r="593" spans="1:23" hidden="1">
      <c r="A593" s="114" t="str">
        <v>3432.TW</v>
      </c>
      <c r="B593" s="114">
        <v>-9.91</v>
      </c>
      <c r="C593" s="114">
        <v>0</v>
      </c>
      <c r="D593" s="114">
        <v>0</v>
      </c>
      <c r="E593" s="114">
        <v>-6.9129999999999997E-2</v>
      </c>
      <c r="F593" s="114">
        <v>-4.231E-2</v>
      </c>
      <c r="G593" s="114">
        <v>0.17867</v>
      </c>
      <c r="H593" s="114">
        <v>-1.0543499999999999</v>
      </c>
      <c r="I593" s="114">
        <v>0</v>
      </c>
      <c r="J593" s="114">
        <v>2.7750246999999999</v>
      </c>
      <c r="K593" s="114">
        <v>0.48799999999999999</v>
      </c>
      <c r="L593" s="114">
        <v>0</v>
      </c>
      <c r="M593" s="114">
        <v>0</v>
      </c>
      <c r="N593" s="114">
        <v>0</v>
      </c>
      <c r="O593" s="114">
        <v>0</v>
      </c>
      <c r="P593" s="114">
        <v>0</v>
      </c>
      <c r="Q593" s="114">
        <v>0</v>
      </c>
      <c r="R593" s="114">
        <v>0</v>
      </c>
      <c r="S593" s="114">
        <v>0</v>
      </c>
      <c r="T593" s="114">
        <v>0</v>
      </c>
      <c r="U593" s="114">
        <v>0</v>
      </c>
      <c r="V593" s="114">
        <v>0</v>
      </c>
      <c r="W593" s="114">
        <v>0</v>
      </c>
    </row>
    <row r="594" spans="1:23" hidden="1">
      <c r="A594" s="114" t="str">
        <v>3437.TW</v>
      </c>
      <c r="B594" s="114">
        <v>-0.7</v>
      </c>
      <c r="C594" s="114">
        <v>1.6020000000000001</v>
      </c>
      <c r="D594" s="114">
        <v>0</v>
      </c>
      <c r="E594" s="114">
        <v>-5.7600002999999997E-2</v>
      </c>
      <c r="F594" s="114">
        <v>-3.1510000000000003E-2</v>
      </c>
      <c r="G594" s="114">
        <v>0.19395999999999999</v>
      </c>
      <c r="H594" s="114">
        <v>-0.15026999999999999</v>
      </c>
      <c r="I594" s="114">
        <v>0</v>
      </c>
      <c r="J594" s="114">
        <v>1.5973881000000001</v>
      </c>
      <c r="K594" s="114">
        <v>13.647</v>
      </c>
      <c r="L594" s="114">
        <v>0</v>
      </c>
      <c r="M594" s="114">
        <v>0</v>
      </c>
      <c r="N594" s="114">
        <v>0</v>
      </c>
      <c r="O594" s="114">
        <v>0</v>
      </c>
      <c r="P594" s="114">
        <v>0</v>
      </c>
      <c r="Q594" s="114">
        <v>0</v>
      </c>
      <c r="R594" s="114">
        <v>0</v>
      </c>
      <c r="S594" s="114">
        <v>0</v>
      </c>
      <c r="T594" s="114">
        <v>0</v>
      </c>
      <c r="U594" s="114">
        <v>0</v>
      </c>
      <c r="V594" s="114">
        <v>0</v>
      </c>
      <c r="W594" s="114">
        <v>0</v>
      </c>
    </row>
    <row r="595" spans="1:23" hidden="1">
      <c r="A595" s="114" t="str">
        <v>3443.TW</v>
      </c>
      <c r="B595" s="114">
        <v>24.07</v>
      </c>
      <c r="C595" s="114">
        <v>1.1160000000000001</v>
      </c>
      <c r="D595" s="114">
        <v>40.572792</v>
      </c>
      <c r="E595" s="114">
        <v>0.33438000000000001</v>
      </c>
      <c r="F595" s="114">
        <v>0.10416</v>
      </c>
      <c r="G595" s="114">
        <v>0.29842999999999997</v>
      </c>
      <c r="H595" s="114">
        <v>0.12397</v>
      </c>
      <c r="I595" s="114">
        <v>63.564605999999998</v>
      </c>
      <c r="J595" s="114">
        <v>19.787894999999999</v>
      </c>
      <c r="K595" s="114">
        <v>189.553</v>
      </c>
      <c r="L595" s="114">
        <v>0</v>
      </c>
      <c r="M595" s="114">
        <v>0</v>
      </c>
      <c r="N595" s="114">
        <v>0</v>
      </c>
      <c r="O595" s="114">
        <v>0</v>
      </c>
      <c r="P595" s="114">
        <v>0</v>
      </c>
      <c r="Q595" s="114">
        <v>0</v>
      </c>
      <c r="R595" s="114">
        <v>0</v>
      </c>
      <c r="S595" s="114">
        <v>0</v>
      </c>
      <c r="T595" s="114">
        <v>0</v>
      </c>
      <c r="U595" s="114">
        <v>0</v>
      </c>
      <c r="V595" s="114">
        <v>0</v>
      </c>
      <c r="W595" s="114">
        <v>0</v>
      </c>
    </row>
    <row r="596" spans="1:23" hidden="1">
      <c r="A596" s="114" t="str">
        <v>3447.TW</v>
      </c>
      <c r="B596" s="114">
        <v>-1.93</v>
      </c>
      <c r="C596" s="114">
        <v>0</v>
      </c>
      <c r="D596" s="114">
        <v>0</v>
      </c>
      <c r="E596" s="114">
        <v>-0.13045000000000001</v>
      </c>
      <c r="F596" s="114">
        <v>-4.0599997999999998E-2</v>
      </c>
      <c r="G596" s="114">
        <v>5.0169999999999999E-2</v>
      </c>
      <c r="H596" s="114">
        <v>-9.2130005000000001E-2</v>
      </c>
      <c r="I596" s="114">
        <v>0</v>
      </c>
      <c r="J596" s="114">
        <v>2.4176543000000001</v>
      </c>
      <c r="K596" s="114">
        <v>27.681000000000001</v>
      </c>
      <c r="L596" s="114">
        <v>0</v>
      </c>
      <c r="M596" s="114">
        <v>0</v>
      </c>
      <c r="N596" s="114">
        <v>0</v>
      </c>
      <c r="O596" s="114">
        <v>0</v>
      </c>
      <c r="P596" s="114">
        <v>0</v>
      </c>
      <c r="Q596" s="114">
        <v>0</v>
      </c>
      <c r="R596" s="114">
        <v>0</v>
      </c>
      <c r="S596" s="114">
        <v>0</v>
      </c>
      <c r="T596" s="114">
        <v>0</v>
      </c>
      <c r="U596" s="114">
        <v>0</v>
      </c>
      <c r="V596" s="114">
        <v>0</v>
      </c>
      <c r="W596" s="114">
        <v>0</v>
      </c>
    </row>
    <row r="597" spans="1:23" hidden="1">
      <c r="A597" s="114" t="str">
        <v>3450.TW</v>
      </c>
      <c r="B597" s="114">
        <v>0.06</v>
      </c>
      <c r="C597" s="114">
        <v>0.82299999999999995</v>
      </c>
      <c r="D597" s="114">
        <v>18.367730999999999</v>
      </c>
      <c r="E597" s="114">
        <v>2.162E-2</v>
      </c>
      <c r="F597" s="114">
        <v>1.235E-2</v>
      </c>
      <c r="G597" s="114">
        <v>0.14915</v>
      </c>
      <c r="H597" s="114">
        <v>5.0709999999999998E-2</v>
      </c>
      <c r="I597" s="114">
        <v>1631.6667</v>
      </c>
      <c r="J597" s="114">
        <v>3.7485162999999999</v>
      </c>
      <c r="K597" s="114">
        <v>37.061999999999998</v>
      </c>
      <c r="L597" s="114">
        <v>0</v>
      </c>
      <c r="M597" s="114">
        <v>0</v>
      </c>
      <c r="N597" s="114">
        <v>0</v>
      </c>
      <c r="O597" s="114">
        <v>0</v>
      </c>
      <c r="P597" s="114">
        <v>0</v>
      </c>
      <c r="Q597" s="114">
        <v>0</v>
      </c>
      <c r="R597" s="114">
        <v>0</v>
      </c>
      <c r="S597" s="114">
        <v>0</v>
      </c>
      <c r="T597" s="114">
        <v>0</v>
      </c>
      <c r="U597" s="114">
        <v>0</v>
      </c>
      <c r="V597" s="114">
        <v>0</v>
      </c>
      <c r="W597" s="114">
        <v>0</v>
      </c>
    </row>
    <row r="598" spans="1:23" hidden="1">
      <c r="A598" s="114" t="str">
        <v>3454.TW</v>
      </c>
      <c r="B598" s="114">
        <v>4.1100000000000003</v>
      </c>
      <c r="C598" s="114">
        <v>0.877</v>
      </c>
      <c r="D598" s="114">
        <v>23.045603</v>
      </c>
      <c r="E598" s="114">
        <v>0.10256999999999999</v>
      </c>
      <c r="F598" s="114">
        <v>3.422E-2</v>
      </c>
      <c r="G598" s="114">
        <v>0.2762</v>
      </c>
      <c r="H598" s="114">
        <v>-1.1610000000000001E-2</v>
      </c>
      <c r="I598" s="114">
        <v>34.428223000000003</v>
      </c>
      <c r="J598" s="114">
        <v>3.438472</v>
      </c>
      <c r="K598" s="114">
        <v>96.108999999999995</v>
      </c>
      <c r="L598" s="114">
        <v>0</v>
      </c>
      <c r="M598" s="114">
        <v>0</v>
      </c>
      <c r="N598" s="114">
        <v>0</v>
      </c>
      <c r="O598" s="114">
        <v>0</v>
      </c>
      <c r="P598" s="114">
        <v>0</v>
      </c>
      <c r="Q598" s="114">
        <v>0</v>
      </c>
      <c r="R598" s="114">
        <v>0</v>
      </c>
      <c r="S598" s="114">
        <v>0</v>
      </c>
      <c r="T598" s="114">
        <v>0</v>
      </c>
      <c r="U598" s="114">
        <v>0</v>
      </c>
      <c r="V598" s="114">
        <v>0</v>
      </c>
      <c r="W598" s="114">
        <v>0</v>
      </c>
    </row>
    <row r="599" spans="1:23" hidden="1">
      <c r="A599" s="114" t="str">
        <v>3481.TW</v>
      </c>
      <c r="B599" s="114">
        <v>-1.64</v>
      </c>
      <c r="C599" s="114">
        <v>1.3320000000000001</v>
      </c>
      <c r="D599" s="114">
        <v>26.296295000000001</v>
      </c>
      <c r="E599" s="114">
        <v>-6.2789999999999999E-2</v>
      </c>
      <c r="F599" s="114">
        <v>-2.1839999999999998E-2</v>
      </c>
      <c r="G599" s="114">
        <v>3.9039999999999998E-2</v>
      </c>
      <c r="H599" s="114">
        <v>-6.2800005000000006E-2</v>
      </c>
      <c r="I599" s="114">
        <v>0</v>
      </c>
      <c r="J599" s="114">
        <v>0.59151876000000003</v>
      </c>
      <c r="K599" s="114">
        <v>23.292000000000002</v>
      </c>
      <c r="L599" s="114">
        <v>0</v>
      </c>
      <c r="M599" s="114">
        <v>0</v>
      </c>
      <c r="N599" s="114">
        <v>0</v>
      </c>
      <c r="O599" s="114">
        <v>0</v>
      </c>
      <c r="P599" s="114">
        <v>0</v>
      </c>
      <c r="Q599" s="114">
        <v>0</v>
      </c>
      <c r="R599" s="114">
        <v>0</v>
      </c>
      <c r="S599" s="114">
        <v>0</v>
      </c>
      <c r="T599" s="114">
        <v>0</v>
      </c>
      <c r="U599" s="114">
        <v>0</v>
      </c>
      <c r="V599" s="114">
        <v>0</v>
      </c>
      <c r="W599" s="114">
        <v>0</v>
      </c>
    </row>
    <row r="600" spans="1:23" hidden="1">
      <c r="A600" s="114" t="str">
        <v>3494.TW</v>
      </c>
      <c r="B600" s="114">
        <v>-1.53</v>
      </c>
      <c r="C600" s="114">
        <v>0.73799999999999999</v>
      </c>
      <c r="D600" s="114">
        <v>0</v>
      </c>
      <c r="E600" s="114">
        <v>-0.38198003000000003</v>
      </c>
      <c r="F600" s="114">
        <v>-6.6129999999999994E-2</v>
      </c>
      <c r="G600" s="114">
        <v>5.74E-2</v>
      </c>
      <c r="H600" s="114">
        <v>-0.48548999999999998</v>
      </c>
      <c r="I600" s="114">
        <v>0</v>
      </c>
      <c r="J600" s="114">
        <v>1.8560000999999999</v>
      </c>
      <c r="K600" s="114">
        <v>5.0410000000000004</v>
      </c>
      <c r="L600" s="114">
        <v>0</v>
      </c>
      <c r="M600" s="114">
        <v>0</v>
      </c>
      <c r="N600" s="114">
        <v>0</v>
      </c>
      <c r="O600" s="114">
        <v>0</v>
      </c>
      <c r="P600" s="114">
        <v>0</v>
      </c>
      <c r="Q600" s="114">
        <v>0</v>
      </c>
      <c r="R600" s="114">
        <v>0</v>
      </c>
      <c r="S600" s="114">
        <v>0</v>
      </c>
      <c r="T600" s="114">
        <v>0</v>
      </c>
      <c r="U600" s="114">
        <v>0</v>
      </c>
      <c r="V600" s="114">
        <v>0</v>
      </c>
      <c r="W600" s="114">
        <v>0</v>
      </c>
    </row>
    <row r="601" spans="1:23" hidden="1">
      <c r="A601" s="114" t="str">
        <v>3501.TW</v>
      </c>
      <c r="B601" s="114">
        <v>5.07</v>
      </c>
      <c r="C601" s="114">
        <v>0.38500000000000001</v>
      </c>
      <c r="D601" s="114">
        <v>10.949367000000001</v>
      </c>
      <c r="E601" s="114">
        <v>7.7289999999999998E-2</v>
      </c>
      <c r="F601" s="114">
        <v>4.5130000000000003E-2</v>
      </c>
      <c r="G601" s="114">
        <v>0.23878999000000001</v>
      </c>
      <c r="H601" s="114">
        <v>0.13783999999999999</v>
      </c>
      <c r="I601" s="114">
        <v>13.648914</v>
      </c>
      <c r="J601" s="114">
        <v>1.2511752</v>
      </c>
      <c r="K601" s="114">
        <v>45.061</v>
      </c>
      <c r="L601" s="114">
        <v>0</v>
      </c>
      <c r="M601" s="114">
        <v>0</v>
      </c>
      <c r="N601" s="114">
        <v>0</v>
      </c>
      <c r="O601" s="114">
        <v>0</v>
      </c>
      <c r="P601" s="114">
        <v>0</v>
      </c>
      <c r="Q601" s="114">
        <v>0</v>
      </c>
      <c r="R601" s="114">
        <v>0</v>
      </c>
      <c r="S601" s="114">
        <v>0</v>
      </c>
      <c r="T601" s="114">
        <v>0</v>
      </c>
      <c r="U601" s="114">
        <v>0</v>
      </c>
      <c r="V601" s="114">
        <v>0</v>
      </c>
      <c r="W601" s="114">
        <v>0</v>
      </c>
    </row>
    <row r="602" spans="1:23" hidden="1">
      <c r="A602" s="114" t="str">
        <v>3504.TW</v>
      </c>
      <c r="B602" s="114">
        <v>-3.78</v>
      </c>
      <c r="C602" s="114">
        <v>1.302</v>
      </c>
      <c r="D602" s="114">
        <v>232.8</v>
      </c>
      <c r="E602" s="114">
        <v>-0.14327999999999999</v>
      </c>
      <c r="F602" s="114">
        <v>-4.6519999999999999E-2</v>
      </c>
      <c r="G602" s="114">
        <v>9.8669999999999994E-2</v>
      </c>
      <c r="H602" s="114">
        <v>-0.20236999</v>
      </c>
      <c r="I602" s="114">
        <v>0</v>
      </c>
      <c r="J602" s="114">
        <v>2.3758981000000001</v>
      </c>
      <c r="K602" s="114">
        <v>24.907</v>
      </c>
      <c r="L602" s="114">
        <v>0</v>
      </c>
      <c r="M602" s="114">
        <v>0</v>
      </c>
      <c r="N602" s="114">
        <v>0</v>
      </c>
      <c r="O602" s="114">
        <v>0</v>
      </c>
      <c r="P602" s="114">
        <v>0</v>
      </c>
      <c r="Q602" s="114">
        <v>0</v>
      </c>
      <c r="R602" s="114">
        <v>0</v>
      </c>
      <c r="S602" s="114">
        <v>0</v>
      </c>
      <c r="T602" s="114">
        <v>0</v>
      </c>
      <c r="U602" s="114">
        <v>0</v>
      </c>
      <c r="V602" s="114">
        <v>0</v>
      </c>
      <c r="W602" s="114">
        <v>0</v>
      </c>
    </row>
    <row r="603" spans="1:23" hidden="1">
      <c r="A603" s="114" t="str">
        <v>3515.TW</v>
      </c>
      <c r="B603" s="114">
        <v>9.0399999999999991</v>
      </c>
      <c r="C603" s="114">
        <v>0</v>
      </c>
      <c r="D603" s="114">
        <v>18.527508000000001</v>
      </c>
      <c r="E603" s="114">
        <v>0.14671000000000001</v>
      </c>
      <c r="F603" s="114">
        <v>5.5899999999999998E-2</v>
      </c>
      <c r="G603" s="114">
        <v>0.21030001000000001</v>
      </c>
      <c r="H603" s="114">
        <v>6.0609999999999997E-2</v>
      </c>
      <c r="I603" s="114">
        <v>25.331858</v>
      </c>
      <c r="J603" s="114">
        <v>3.5876546</v>
      </c>
      <c r="K603" s="114">
        <v>160.286</v>
      </c>
      <c r="L603" s="114">
        <v>0</v>
      </c>
      <c r="M603" s="114">
        <v>0</v>
      </c>
      <c r="N603" s="114">
        <v>0</v>
      </c>
      <c r="O603" s="114">
        <v>0</v>
      </c>
      <c r="P603" s="114">
        <v>0</v>
      </c>
      <c r="Q603" s="114">
        <v>0</v>
      </c>
      <c r="R603" s="114">
        <v>0</v>
      </c>
      <c r="S603" s="114">
        <v>0</v>
      </c>
      <c r="T603" s="114">
        <v>0</v>
      </c>
      <c r="U603" s="114">
        <v>0</v>
      </c>
      <c r="V603" s="114">
        <v>0</v>
      </c>
      <c r="W603" s="114">
        <v>0</v>
      </c>
    </row>
    <row r="604" spans="1:23" hidden="1">
      <c r="A604" s="114" t="str">
        <v>3518.TW</v>
      </c>
      <c r="B604" s="114">
        <v>-1.25</v>
      </c>
      <c r="C604" s="114">
        <v>0</v>
      </c>
      <c r="D604" s="114">
        <v>0</v>
      </c>
      <c r="E604" s="114">
        <v>-7.6950000000000005E-2</v>
      </c>
      <c r="F604" s="114">
        <v>-2.8580000000000001E-2</v>
      </c>
      <c r="G604" s="114">
        <v>0.25252999999999998</v>
      </c>
      <c r="H604" s="114">
        <v>-0.41070997999999997</v>
      </c>
      <c r="I604" s="114">
        <v>0</v>
      </c>
      <c r="J604" s="114">
        <v>2.2511684999999999</v>
      </c>
      <c r="K604" s="114">
        <v>4.5780000000000003</v>
      </c>
      <c r="L604" s="114">
        <v>0</v>
      </c>
      <c r="M604" s="114">
        <v>0</v>
      </c>
      <c r="N604" s="114">
        <v>0</v>
      </c>
      <c r="O604" s="114">
        <v>0</v>
      </c>
      <c r="P604" s="114">
        <v>0</v>
      </c>
      <c r="Q604" s="114">
        <v>0</v>
      </c>
      <c r="R604" s="114">
        <v>0</v>
      </c>
      <c r="S604" s="114">
        <v>0</v>
      </c>
      <c r="T604" s="114">
        <v>0</v>
      </c>
      <c r="U604" s="114">
        <v>0</v>
      </c>
      <c r="V604" s="114">
        <v>0</v>
      </c>
      <c r="W604" s="114">
        <v>0</v>
      </c>
    </row>
    <row r="605" spans="1:23" hidden="1">
      <c r="A605" s="114" t="str">
        <v>3528.TW</v>
      </c>
      <c r="B605" s="114">
        <v>2.72</v>
      </c>
      <c r="C605" s="114">
        <v>0</v>
      </c>
      <c r="D605" s="114">
        <v>13.971830000000001</v>
      </c>
      <c r="E605" s="114">
        <v>6.5079999999999999E-2</v>
      </c>
      <c r="F605" s="114">
        <v>3.2309997999999999E-2</v>
      </c>
      <c r="G605" s="114">
        <v>0.11806</v>
      </c>
      <c r="H605" s="114">
        <v>6.7760000000000001E-2</v>
      </c>
      <c r="I605" s="114">
        <v>18.235292000000001</v>
      </c>
      <c r="J605" s="114">
        <v>1.8900998</v>
      </c>
      <c r="K605" s="114">
        <v>85.605999999999995</v>
      </c>
      <c r="L605" s="114">
        <v>0</v>
      </c>
      <c r="M605" s="114">
        <v>0</v>
      </c>
      <c r="N605" s="114">
        <v>0</v>
      </c>
      <c r="O605" s="114">
        <v>0</v>
      </c>
      <c r="P605" s="114">
        <v>0</v>
      </c>
      <c r="Q605" s="114">
        <v>0</v>
      </c>
      <c r="R605" s="114">
        <v>0</v>
      </c>
      <c r="S605" s="114">
        <v>0</v>
      </c>
      <c r="T605" s="114">
        <v>0</v>
      </c>
      <c r="U605" s="114">
        <v>0</v>
      </c>
      <c r="V605" s="114">
        <v>0</v>
      </c>
      <c r="W605" s="114">
        <v>0</v>
      </c>
    </row>
    <row r="606" spans="1:23" hidden="1">
      <c r="A606" s="114" t="str">
        <v>3530.TW</v>
      </c>
      <c r="B606" s="114">
        <v>-1.79</v>
      </c>
      <c r="C606" s="114">
        <v>0</v>
      </c>
      <c r="D606" s="114">
        <v>28.983515000000001</v>
      </c>
      <c r="E606" s="114">
        <v>-5.7180000000000002E-2</v>
      </c>
      <c r="F606" s="114">
        <v>-4.5370000000000001E-2</v>
      </c>
      <c r="G606" s="114">
        <v>6.6659999999999997E-2</v>
      </c>
      <c r="H606" s="114">
        <v>-0.1719</v>
      </c>
      <c r="I606" s="114">
        <v>0</v>
      </c>
      <c r="J606" s="114">
        <v>0.29193564999999999</v>
      </c>
      <c r="K606" s="114">
        <v>241.631</v>
      </c>
      <c r="L606" s="114">
        <v>0</v>
      </c>
      <c r="M606" s="114">
        <v>0</v>
      </c>
      <c r="N606" s="114">
        <v>0</v>
      </c>
      <c r="O606" s="114">
        <v>0</v>
      </c>
      <c r="P606" s="114">
        <v>0</v>
      </c>
      <c r="Q606" s="114">
        <v>0</v>
      </c>
      <c r="R606" s="114">
        <v>0</v>
      </c>
      <c r="S606" s="114">
        <v>0</v>
      </c>
      <c r="T606" s="114">
        <v>0</v>
      </c>
      <c r="U606" s="114">
        <v>0</v>
      </c>
      <c r="V606" s="114">
        <v>0</v>
      </c>
      <c r="W606" s="114">
        <v>0</v>
      </c>
    </row>
    <row r="607" spans="1:23" hidden="1">
      <c r="A607" s="114" t="str">
        <v>3532.TW</v>
      </c>
      <c r="B607" s="114">
        <v>8.92</v>
      </c>
      <c r="C607" s="114">
        <v>0.86199999999999999</v>
      </c>
      <c r="D607" s="114">
        <v>17.610064000000001</v>
      </c>
      <c r="E607" s="114">
        <v>0.15709000000000001</v>
      </c>
      <c r="F607" s="114">
        <v>7.4120000000000005E-2</v>
      </c>
      <c r="G607" s="114">
        <v>0.35324</v>
      </c>
      <c r="H607" s="114">
        <v>0.27738002</v>
      </c>
      <c r="I607" s="114">
        <v>18.83408</v>
      </c>
      <c r="J607" s="114">
        <v>2.6275453999999998</v>
      </c>
      <c r="K607" s="114">
        <v>39.783999999999999</v>
      </c>
      <c r="L607" s="114">
        <v>0</v>
      </c>
      <c r="M607" s="114">
        <v>0</v>
      </c>
      <c r="N607" s="114">
        <v>0</v>
      </c>
      <c r="O607" s="114">
        <v>0</v>
      </c>
      <c r="P607" s="114">
        <v>0</v>
      </c>
      <c r="Q607" s="114">
        <v>0</v>
      </c>
      <c r="R607" s="114">
        <v>0</v>
      </c>
      <c r="S607" s="114">
        <v>0</v>
      </c>
      <c r="T607" s="114">
        <v>0</v>
      </c>
      <c r="U607" s="114">
        <v>0</v>
      </c>
      <c r="V607" s="114">
        <v>0</v>
      </c>
      <c r="W607" s="114">
        <v>0</v>
      </c>
    </row>
    <row r="608" spans="1:23" hidden="1">
      <c r="A608" s="114" t="str">
        <v>3533.TW</v>
      </c>
      <c r="B608" s="114">
        <v>52.15</v>
      </c>
      <c r="C608" s="114">
        <v>0.38500000000000001</v>
      </c>
      <c r="D608" s="114">
        <v>18.930323000000001</v>
      </c>
      <c r="E608" s="114">
        <v>0.21253</v>
      </c>
      <c r="F608" s="114">
        <v>0.12171999999999999</v>
      </c>
      <c r="G608" s="114">
        <v>0.46893000000000001</v>
      </c>
      <c r="H608" s="114">
        <v>0.30306</v>
      </c>
      <c r="I608" s="114">
        <v>31.831254999999999</v>
      </c>
      <c r="J608" s="114">
        <v>6.6541867000000003</v>
      </c>
      <c r="K608" s="114">
        <v>221.738</v>
      </c>
      <c r="L608" s="114">
        <v>0</v>
      </c>
      <c r="M608" s="114">
        <v>0</v>
      </c>
      <c r="N608" s="114">
        <v>0</v>
      </c>
      <c r="O608" s="114">
        <v>0</v>
      </c>
      <c r="P608" s="114">
        <v>0</v>
      </c>
      <c r="Q608" s="114">
        <v>0</v>
      </c>
      <c r="R608" s="114">
        <v>0</v>
      </c>
      <c r="S608" s="114">
        <v>0</v>
      </c>
      <c r="T608" s="114">
        <v>0</v>
      </c>
      <c r="U608" s="114">
        <v>0</v>
      </c>
      <c r="V608" s="114">
        <v>0</v>
      </c>
      <c r="W608" s="114">
        <v>0</v>
      </c>
    </row>
    <row r="609" spans="1:23" hidden="1">
      <c r="A609" s="114" t="str">
        <v>3535.TW</v>
      </c>
      <c r="B609" s="114">
        <v>-0.54</v>
      </c>
      <c r="C609" s="114">
        <v>0</v>
      </c>
      <c r="D609" s="114">
        <v>145.90908999999999</v>
      </c>
      <c r="E609" s="114">
        <v>-3.6470000000000002E-2</v>
      </c>
      <c r="F609" s="114">
        <v>-1.7380000999999999E-2</v>
      </c>
      <c r="G609" s="114">
        <v>0.51812000000000002</v>
      </c>
      <c r="H609" s="114">
        <v>-0.45082</v>
      </c>
      <c r="I609" s="114">
        <v>0</v>
      </c>
      <c r="J609" s="114">
        <v>2.2607224000000001</v>
      </c>
      <c r="K609" s="114">
        <v>4.4189999999999996</v>
      </c>
      <c r="L609" s="114">
        <v>0</v>
      </c>
      <c r="M609" s="114">
        <v>0</v>
      </c>
      <c r="N609" s="114">
        <v>0</v>
      </c>
      <c r="O609" s="114">
        <v>0</v>
      </c>
      <c r="P609" s="114">
        <v>0</v>
      </c>
      <c r="Q609" s="114">
        <v>0</v>
      </c>
      <c r="R609" s="114">
        <v>0</v>
      </c>
      <c r="S609" s="114">
        <v>0</v>
      </c>
      <c r="T609" s="114">
        <v>0</v>
      </c>
      <c r="U609" s="114">
        <v>0</v>
      </c>
      <c r="V609" s="114">
        <v>0</v>
      </c>
      <c r="W609" s="114">
        <v>0</v>
      </c>
    </row>
    <row r="610" spans="1:23" hidden="1">
      <c r="A610" s="114" t="str">
        <v>3543.TW</v>
      </c>
      <c r="B610" s="114">
        <v>0.78</v>
      </c>
      <c r="C610" s="114">
        <v>0.318</v>
      </c>
      <c r="D610" s="114">
        <v>0</v>
      </c>
      <c r="E610" s="114">
        <v>1.7610000000000001E-2</v>
      </c>
      <c r="F610" s="114">
        <v>1.0570001000000001E-2</v>
      </c>
      <c r="G610" s="114">
        <v>0.17601</v>
      </c>
      <c r="H610" s="114">
        <v>2.48E-3</v>
      </c>
      <c r="I610" s="114">
        <v>30.641026</v>
      </c>
      <c r="J610" s="114">
        <v>0.77436495000000005</v>
      </c>
      <c r="K610" s="114">
        <v>36.435000000000002</v>
      </c>
      <c r="L610" s="114">
        <v>0</v>
      </c>
      <c r="M610" s="114">
        <v>0</v>
      </c>
      <c r="N610" s="114">
        <v>0</v>
      </c>
      <c r="O610" s="114">
        <v>0</v>
      </c>
      <c r="P610" s="114">
        <v>0</v>
      </c>
      <c r="Q610" s="114">
        <v>0</v>
      </c>
      <c r="R610" s="114">
        <v>0</v>
      </c>
      <c r="S610" s="114">
        <v>0</v>
      </c>
      <c r="T610" s="114">
        <v>0</v>
      </c>
      <c r="U610" s="114">
        <v>0</v>
      </c>
      <c r="V610" s="114">
        <v>0</v>
      </c>
      <c r="W610" s="114">
        <v>0</v>
      </c>
    </row>
    <row r="611" spans="1:23" hidden="1">
      <c r="A611" s="114" t="str">
        <v>3545.TW</v>
      </c>
      <c r="B611" s="114">
        <v>1.98</v>
      </c>
      <c r="C611" s="114">
        <v>0.879</v>
      </c>
      <c r="D611" s="114">
        <v>39.913795</v>
      </c>
      <c r="E611" s="114">
        <v>3.8879999999999998E-2</v>
      </c>
      <c r="F611" s="114">
        <v>3.9100000000000003E-3</v>
      </c>
      <c r="G611" s="114">
        <v>0.19962999000000001</v>
      </c>
      <c r="H611" s="114">
        <v>1.001E-2</v>
      </c>
      <c r="I611" s="114">
        <v>46.767676999999999</v>
      </c>
      <c r="J611" s="114">
        <v>2.1548414</v>
      </c>
      <c r="K611" s="114">
        <v>65.313999999999993</v>
      </c>
      <c r="L611" s="114">
        <v>0</v>
      </c>
      <c r="M611" s="114">
        <v>0</v>
      </c>
      <c r="N611" s="114">
        <v>0</v>
      </c>
      <c r="O611" s="114">
        <v>0</v>
      </c>
      <c r="P611" s="114">
        <v>0</v>
      </c>
      <c r="Q611" s="114">
        <v>0</v>
      </c>
      <c r="R611" s="114">
        <v>0</v>
      </c>
      <c r="S611" s="114">
        <v>0</v>
      </c>
      <c r="T611" s="114">
        <v>0</v>
      </c>
      <c r="U611" s="114">
        <v>0</v>
      </c>
      <c r="V611" s="114">
        <v>0</v>
      </c>
      <c r="W611" s="114">
        <v>0</v>
      </c>
    </row>
    <row r="612" spans="1:23" hidden="1">
      <c r="A612" s="114" t="str">
        <v>3550.TW</v>
      </c>
      <c r="B612" s="114">
        <v>-1.67</v>
      </c>
      <c r="C612" s="114">
        <v>0.41299999999999998</v>
      </c>
      <c r="D612" s="114">
        <v>0</v>
      </c>
      <c r="E612" s="114">
        <v>-0.21138999999999999</v>
      </c>
      <c r="F612" s="114">
        <v>-5.1929999999999997E-2</v>
      </c>
      <c r="G612" s="114">
        <v>9.9809999999999996E-2</v>
      </c>
      <c r="H612" s="114">
        <v>-0.24709999999999999</v>
      </c>
      <c r="I612" s="114">
        <v>0</v>
      </c>
      <c r="J612" s="114">
        <v>0.91011169999999997</v>
      </c>
      <c r="K612" s="114">
        <v>41.606000000000002</v>
      </c>
      <c r="L612" s="114">
        <v>0</v>
      </c>
      <c r="M612" s="114">
        <v>0</v>
      </c>
      <c r="N612" s="114">
        <v>0</v>
      </c>
      <c r="O612" s="114">
        <v>0</v>
      </c>
      <c r="P612" s="114">
        <v>0</v>
      </c>
      <c r="Q612" s="114">
        <v>0</v>
      </c>
      <c r="R612" s="114">
        <v>0</v>
      </c>
      <c r="S612" s="114">
        <v>0</v>
      </c>
      <c r="T612" s="114">
        <v>0</v>
      </c>
      <c r="U612" s="114">
        <v>0</v>
      </c>
      <c r="V612" s="114">
        <v>0</v>
      </c>
      <c r="W612" s="114">
        <v>0</v>
      </c>
    </row>
    <row r="613" spans="1:23" hidden="1">
      <c r="A613" s="114" t="str">
        <v>3557.TW</v>
      </c>
      <c r="B613" s="114">
        <v>6.4</v>
      </c>
      <c r="C613" s="114">
        <v>0</v>
      </c>
      <c r="D613" s="114">
        <v>12.680412</v>
      </c>
      <c r="E613" s="114">
        <v>0.22322</v>
      </c>
      <c r="F613" s="114">
        <v>8.6239990000000002E-2</v>
      </c>
      <c r="G613" s="114">
        <v>0.38363999999999998</v>
      </c>
      <c r="H613" s="114">
        <v>0.18484999999999999</v>
      </c>
      <c r="I613" s="114">
        <v>11.53125</v>
      </c>
      <c r="J613" s="114">
        <v>2.4008588999999998</v>
      </c>
      <c r="K613" s="114">
        <v>66.293000000000006</v>
      </c>
      <c r="L613" s="114">
        <v>0</v>
      </c>
      <c r="M613" s="114">
        <v>0</v>
      </c>
      <c r="N613" s="114">
        <v>0</v>
      </c>
      <c r="O613" s="114">
        <v>0</v>
      </c>
      <c r="P613" s="114">
        <v>0</v>
      </c>
      <c r="Q613" s="114">
        <v>0</v>
      </c>
      <c r="R613" s="114">
        <v>0</v>
      </c>
      <c r="S613" s="114">
        <v>0</v>
      </c>
      <c r="T613" s="114">
        <v>0</v>
      </c>
      <c r="U613" s="114">
        <v>0</v>
      </c>
      <c r="V613" s="114">
        <v>0</v>
      </c>
      <c r="W613" s="114">
        <v>0</v>
      </c>
    </row>
    <row r="614" spans="1:23" hidden="1">
      <c r="A614" s="114" t="str">
        <v>3563.TW</v>
      </c>
      <c r="B614" s="114">
        <v>5.19</v>
      </c>
      <c r="C614" s="114">
        <v>0</v>
      </c>
      <c r="D614" s="114">
        <v>19.270575999999998</v>
      </c>
      <c r="E614" s="114">
        <v>7.5850000000000001E-2</v>
      </c>
      <c r="F614" s="114">
        <v>3.134E-2</v>
      </c>
      <c r="G614" s="114">
        <v>0.57099999999999995</v>
      </c>
      <c r="H614" s="114">
        <v>-7.5420000000000001E-2</v>
      </c>
      <c r="I614" s="114">
        <v>75.337190000000007</v>
      </c>
      <c r="J614" s="114">
        <v>4.7288474999999996</v>
      </c>
      <c r="K614" s="114">
        <v>27.170999999999999</v>
      </c>
      <c r="L614" s="114">
        <v>0</v>
      </c>
      <c r="M614" s="114">
        <v>0</v>
      </c>
      <c r="N614" s="114">
        <v>0</v>
      </c>
      <c r="O614" s="114">
        <v>0</v>
      </c>
      <c r="P614" s="114">
        <v>0</v>
      </c>
      <c r="Q614" s="114">
        <v>0</v>
      </c>
      <c r="R614" s="114">
        <v>0</v>
      </c>
      <c r="S614" s="114">
        <v>0</v>
      </c>
      <c r="T614" s="114">
        <v>0</v>
      </c>
      <c r="U614" s="114">
        <v>0</v>
      </c>
      <c r="V614" s="114">
        <v>0</v>
      </c>
      <c r="W614" s="114">
        <v>0</v>
      </c>
    </row>
    <row r="615" spans="1:23" hidden="1">
      <c r="A615" s="114" t="str">
        <v>3576.TW</v>
      </c>
      <c r="B615" s="114">
        <v>-2.59</v>
      </c>
      <c r="C615" s="114">
        <v>0</v>
      </c>
      <c r="D615" s="114">
        <v>9.4230780000000003</v>
      </c>
      <c r="E615" s="114">
        <v>-0.28121000000000002</v>
      </c>
      <c r="F615" s="114">
        <v>-6.6379999999999995E-2</v>
      </c>
      <c r="G615" s="114">
        <v>-0.23468</v>
      </c>
      <c r="H615" s="114">
        <v>-0.20921999999999999</v>
      </c>
      <c r="I615" s="114">
        <v>0</v>
      </c>
      <c r="J615" s="114">
        <v>1.5705127999999999</v>
      </c>
      <c r="K615" s="114">
        <v>5.57</v>
      </c>
      <c r="L615" s="114">
        <v>0</v>
      </c>
      <c r="M615" s="114">
        <v>0</v>
      </c>
      <c r="N615" s="114">
        <v>0</v>
      </c>
      <c r="O615" s="114">
        <v>0</v>
      </c>
      <c r="P615" s="114">
        <v>0</v>
      </c>
      <c r="Q615" s="114">
        <v>0</v>
      </c>
      <c r="R615" s="114">
        <v>0</v>
      </c>
      <c r="S615" s="114">
        <v>0</v>
      </c>
      <c r="T615" s="114">
        <v>0</v>
      </c>
      <c r="U615" s="114">
        <v>0</v>
      </c>
      <c r="V615" s="114">
        <v>0</v>
      </c>
      <c r="W615" s="114">
        <v>0</v>
      </c>
    </row>
    <row r="616" spans="1:23" hidden="1">
      <c r="A616" s="114" t="str">
        <v>3583.TW</v>
      </c>
      <c r="B616" s="114">
        <v>8.86</v>
      </c>
      <c r="C616" s="114">
        <v>1.665</v>
      </c>
      <c r="D616" s="114">
        <v>47.966340000000002</v>
      </c>
      <c r="E616" s="114">
        <v>0.17177000000000001</v>
      </c>
      <c r="F616" s="114">
        <v>2.6749999999999999E-2</v>
      </c>
      <c r="G616" s="114">
        <v>0.31917000000000001</v>
      </c>
      <c r="H616" s="114">
        <v>0.15086000999999999</v>
      </c>
      <c r="I616" s="114">
        <v>38.600451999999997</v>
      </c>
      <c r="J616" s="114">
        <v>6.8865533000000001</v>
      </c>
      <c r="K616" s="114">
        <v>86.046999999999997</v>
      </c>
      <c r="L616" s="114">
        <v>0</v>
      </c>
      <c r="M616" s="114">
        <v>0</v>
      </c>
      <c r="N616" s="114">
        <v>0</v>
      </c>
      <c r="O616" s="114">
        <v>0</v>
      </c>
      <c r="P616" s="114">
        <v>0</v>
      </c>
      <c r="Q616" s="114">
        <v>0</v>
      </c>
      <c r="R616" s="114">
        <v>0</v>
      </c>
      <c r="S616" s="114">
        <v>0</v>
      </c>
      <c r="T616" s="114">
        <v>0</v>
      </c>
      <c r="U616" s="114">
        <v>0</v>
      </c>
      <c r="V616" s="114">
        <v>0</v>
      </c>
      <c r="W616" s="114">
        <v>0</v>
      </c>
    </row>
    <row r="617" spans="1:23" hidden="1">
      <c r="A617" s="114" t="str">
        <v>3588.TW</v>
      </c>
      <c r="B617" s="114">
        <v>0.96</v>
      </c>
      <c r="C617" s="114">
        <v>1.052</v>
      </c>
      <c r="D617" s="114">
        <v>0</v>
      </c>
      <c r="E617" s="114">
        <v>1.7520000000000001E-2</v>
      </c>
      <c r="F617" s="114">
        <v>-1.89E-3</v>
      </c>
      <c r="G617" s="114">
        <v>0.37624999999999997</v>
      </c>
      <c r="H617" s="114">
        <v>9.0530009999999994E-2</v>
      </c>
      <c r="I617" s="114">
        <v>90.937510000000003</v>
      </c>
      <c r="J617" s="114">
        <v>3.1306033000000002</v>
      </c>
      <c r="K617" s="114">
        <v>19.777999999999999</v>
      </c>
      <c r="L617" s="114">
        <v>0</v>
      </c>
      <c r="M617" s="114">
        <v>0</v>
      </c>
      <c r="N617" s="114">
        <v>0</v>
      </c>
      <c r="O617" s="114">
        <v>0</v>
      </c>
      <c r="P617" s="114">
        <v>0</v>
      </c>
      <c r="Q617" s="114">
        <v>0</v>
      </c>
      <c r="R617" s="114">
        <v>0</v>
      </c>
      <c r="S617" s="114">
        <v>0</v>
      </c>
      <c r="T617" s="114">
        <v>0</v>
      </c>
      <c r="U617" s="114">
        <v>0</v>
      </c>
      <c r="V617" s="114">
        <v>0</v>
      </c>
      <c r="W617" s="114">
        <v>0</v>
      </c>
    </row>
    <row r="618" spans="1:23" hidden="1">
      <c r="A618" s="114" t="str">
        <v>3591.TW</v>
      </c>
      <c r="B618" s="114">
        <v>0.11</v>
      </c>
      <c r="C618" s="114">
        <v>0</v>
      </c>
      <c r="D618" s="114">
        <v>44.473686000000001</v>
      </c>
      <c r="E618" s="114">
        <v>2.0150000000000001E-2</v>
      </c>
      <c r="F618" s="114">
        <v>8.3400000000000002E-3</v>
      </c>
      <c r="G618" s="114">
        <v>0.25206000000000001</v>
      </c>
      <c r="H618" s="114">
        <v>4.163E-2</v>
      </c>
      <c r="I618" s="114">
        <v>230.45454000000001</v>
      </c>
      <c r="J618" s="114">
        <v>1.2579397000000001</v>
      </c>
      <c r="K618" s="114">
        <v>14.827</v>
      </c>
      <c r="L618" s="114">
        <v>0</v>
      </c>
      <c r="M618" s="114">
        <v>0</v>
      </c>
      <c r="N618" s="114">
        <v>0</v>
      </c>
      <c r="O618" s="114">
        <v>0</v>
      </c>
      <c r="P618" s="114">
        <v>0</v>
      </c>
      <c r="Q618" s="114">
        <v>0</v>
      </c>
      <c r="R618" s="114">
        <v>0</v>
      </c>
      <c r="S618" s="114">
        <v>0</v>
      </c>
      <c r="T618" s="114">
        <v>0</v>
      </c>
      <c r="U618" s="114">
        <v>0</v>
      </c>
      <c r="V618" s="114">
        <v>0</v>
      </c>
      <c r="W618" s="114">
        <v>0</v>
      </c>
    </row>
    <row r="619" spans="1:23" hidden="1">
      <c r="A619" s="114" t="str">
        <v>3592.TW</v>
      </c>
      <c r="B619" s="114">
        <v>23.82</v>
      </c>
      <c r="C619" s="114">
        <v>1.1479999999999999</v>
      </c>
      <c r="D619" s="114">
        <v>12.332039</v>
      </c>
      <c r="E619" s="114">
        <v>0.11946</v>
      </c>
      <c r="F619" s="114">
        <v>4.1950002E-2</v>
      </c>
      <c r="G619" s="114">
        <v>0.28947001999999999</v>
      </c>
      <c r="H619" s="114">
        <v>0.10641</v>
      </c>
      <c r="I619" s="114">
        <v>17.338370999999999</v>
      </c>
      <c r="J619" s="114">
        <v>2.7926350000000002</v>
      </c>
      <c r="K619" s="114">
        <v>241.864</v>
      </c>
      <c r="L619" s="114">
        <v>0</v>
      </c>
      <c r="M619" s="114">
        <v>0</v>
      </c>
      <c r="N619" s="114">
        <v>0</v>
      </c>
      <c r="O619" s="114">
        <v>0</v>
      </c>
      <c r="P619" s="114">
        <v>0</v>
      </c>
      <c r="Q619" s="114">
        <v>0</v>
      </c>
      <c r="R619" s="114">
        <v>0</v>
      </c>
      <c r="S619" s="114">
        <v>0</v>
      </c>
      <c r="T619" s="114">
        <v>0</v>
      </c>
      <c r="U619" s="114">
        <v>0</v>
      </c>
      <c r="V619" s="114">
        <v>0</v>
      </c>
      <c r="W619" s="114">
        <v>0</v>
      </c>
    </row>
    <row r="620" spans="1:23" hidden="1">
      <c r="A620" s="114" t="str">
        <v>3593.TW</v>
      </c>
      <c r="B620" s="114">
        <v>-0.62</v>
      </c>
      <c r="C620" s="114">
        <v>0.41899999999999998</v>
      </c>
      <c r="D620" s="114">
        <v>0</v>
      </c>
      <c r="E620" s="114">
        <v>-0.13951999000000001</v>
      </c>
      <c r="F620" s="114">
        <v>-1.8700000000000001E-2</v>
      </c>
      <c r="G620" s="114">
        <v>8.4739999999999996E-2</v>
      </c>
      <c r="H620" s="114">
        <v>4.0599996999999997E-3</v>
      </c>
      <c r="I620" s="114">
        <v>0</v>
      </c>
      <c r="J620" s="114">
        <v>2.2890844000000001</v>
      </c>
      <c r="K620" s="114">
        <v>9.4550000000000001</v>
      </c>
      <c r="L620" s="114">
        <v>0</v>
      </c>
      <c r="M620" s="114">
        <v>0</v>
      </c>
      <c r="N620" s="114">
        <v>0</v>
      </c>
      <c r="O620" s="114">
        <v>0</v>
      </c>
      <c r="P620" s="114">
        <v>0</v>
      </c>
      <c r="Q620" s="114">
        <v>0</v>
      </c>
      <c r="R620" s="114">
        <v>0</v>
      </c>
      <c r="S620" s="114">
        <v>0</v>
      </c>
      <c r="T620" s="114">
        <v>0</v>
      </c>
      <c r="U620" s="114">
        <v>0</v>
      </c>
      <c r="V620" s="114">
        <v>0</v>
      </c>
      <c r="W620" s="114">
        <v>0</v>
      </c>
    </row>
    <row r="621" spans="1:23" hidden="1">
      <c r="A621" s="114" t="str">
        <v>3596.TW</v>
      </c>
      <c r="B621" s="114">
        <v>11.41</v>
      </c>
      <c r="C621" s="114">
        <v>0.55300000000000005</v>
      </c>
      <c r="D621" s="114">
        <v>13.609959</v>
      </c>
      <c r="E621" s="114">
        <v>0.18556</v>
      </c>
      <c r="F621" s="114">
        <v>4.9779999999999998E-2</v>
      </c>
      <c r="G621" s="114">
        <v>0.14576</v>
      </c>
      <c r="H621" s="114">
        <v>6.0399998000000003E-2</v>
      </c>
      <c r="I621" s="114">
        <v>14.373357</v>
      </c>
      <c r="J621" s="114">
        <v>2.5827992000000002</v>
      </c>
      <c r="K621" s="114">
        <v>239.08699999999999</v>
      </c>
      <c r="L621" s="114">
        <v>0</v>
      </c>
      <c r="M621" s="114">
        <v>0</v>
      </c>
      <c r="N621" s="114">
        <v>0</v>
      </c>
      <c r="O621" s="114">
        <v>0</v>
      </c>
      <c r="P621" s="114">
        <v>0</v>
      </c>
      <c r="Q621" s="114">
        <v>0</v>
      </c>
      <c r="R621" s="114">
        <v>0</v>
      </c>
      <c r="S621" s="114">
        <v>0</v>
      </c>
      <c r="T621" s="114">
        <v>0</v>
      </c>
      <c r="U621" s="114">
        <v>0</v>
      </c>
      <c r="V621" s="114">
        <v>0</v>
      </c>
      <c r="W621" s="114">
        <v>0</v>
      </c>
    </row>
    <row r="622" spans="1:23" hidden="1">
      <c r="A622" s="114" t="str">
        <v>3605.TW</v>
      </c>
      <c r="B622" s="114">
        <v>-0.75</v>
      </c>
      <c r="C622" s="114">
        <v>0.98599999999999999</v>
      </c>
      <c r="D622" s="114">
        <v>17.871621999999999</v>
      </c>
      <c r="E622" s="114">
        <v>-4.9160000000000002E-2</v>
      </c>
      <c r="F622" s="114">
        <v>-1.6480000000000002E-2</v>
      </c>
      <c r="G622" s="114">
        <v>0.20643</v>
      </c>
      <c r="H622" s="114">
        <v>-2.2130001E-2</v>
      </c>
      <c r="I622" s="114">
        <v>0</v>
      </c>
      <c r="J622" s="114">
        <v>1.3531835000000001</v>
      </c>
      <c r="K622" s="114">
        <v>63.133000000000003</v>
      </c>
      <c r="L622" s="114">
        <v>0</v>
      </c>
      <c r="M622" s="114">
        <v>0</v>
      </c>
      <c r="N622" s="114">
        <v>0</v>
      </c>
      <c r="O622" s="114">
        <v>0</v>
      </c>
      <c r="P622" s="114">
        <v>0</v>
      </c>
      <c r="Q622" s="114">
        <v>0</v>
      </c>
      <c r="R622" s="114">
        <v>0</v>
      </c>
      <c r="S622" s="114">
        <v>0</v>
      </c>
      <c r="T622" s="114">
        <v>0</v>
      </c>
      <c r="U622" s="114">
        <v>0</v>
      </c>
      <c r="V622" s="114">
        <v>0</v>
      </c>
      <c r="W622" s="114">
        <v>0</v>
      </c>
    </row>
    <row r="623" spans="1:23" hidden="1">
      <c r="A623" s="114" t="str">
        <v>3607.TW</v>
      </c>
      <c r="B623" s="114">
        <v>-0.86</v>
      </c>
      <c r="C623" s="114">
        <v>1.1779999999999999</v>
      </c>
      <c r="D623" s="114">
        <v>0</v>
      </c>
      <c r="E623" s="114">
        <v>-2.0760000000000001E-2</v>
      </c>
      <c r="F623" s="114">
        <v>-2.6619998999999998E-2</v>
      </c>
      <c r="G623" s="114">
        <v>8.6599999999999996E-2</v>
      </c>
      <c r="H623" s="114">
        <v>-3.4709999999999998E-2</v>
      </c>
      <c r="I623" s="114">
        <v>0</v>
      </c>
      <c r="J623" s="114">
        <v>1.2006918</v>
      </c>
      <c r="K623" s="114">
        <v>21.677</v>
      </c>
      <c r="L623" s="114">
        <v>0</v>
      </c>
      <c r="M623" s="114">
        <v>0</v>
      </c>
      <c r="N623" s="114">
        <v>0</v>
      </c>
      <c r="O623" s="114">
        <v>0</v>
      </c>
      <c r="P623" s="114">
        <v>0</v>
      </c>
      <c r="Q623" s="114">
        <v>0</v>
      </c>
      <c r="R623" s="114">
        <v>0</v>
      </c>
      <c r="S623" s="114">
        <v>0</v>
      </c>
      <c r="T623" s="114">
        <v>0</v>
      </c>
      <c r="U623" s="114">
        <v>0</v>
      </c>
      <c r="V623" s="114">
        <v>0</v>
      </c>
      <c r="W623" s="114">
        <v>0</v>
      </c>
    </row>
    <row r="624" spans="1:23" hidden="1">
      <c r="A624" s="114" t="str">
        <v>3617.TW</v>
      </c>
      <c r="B624" s="114">
        <v>18.96</v>
      </c>
      <c r="C624" s="114">
        <v>0.86</v>
      </c>
      <c r="D624" s="114">
        <v>33.748516000000002</v>
      </c>
      <c r="E624" s="114">
        <v>0.23125999999999999</v>
      </c>
      <c r="F624" s="114">
        <v>9.1319999999999998E-2</v>
      </c>
      <c r="G624" s="114">
        <v>0.47675000000000001</v>
      </c>
      <c r="H624" s="114">
        <v>0.18833</v>
      </c>
      <c r="I624" s="114">
        <v>15.005274999999999</v>
      </c>
      <c r="J624" s="114">
        <v>3.5474700000000001</v>
      </c>
      <c r="K624" s="114">
        <v>132.43100000000001</v>
      </c>
      <c r="L624" s="114">
        <v>0</v>
      </c>
      <c r="M624" s="114">
        <v>0</v>
      </c>
      <c r="N624" s="114">
        <v>0</v>
      </c>
      <c r="O624" s="114">
        <v>0</v>
      </c>
      <c r="P624" s="114">
        <v>0</v>
      </c>
      <c r="Q624" s="114">
        <v>0</v>
      </c>
      <c r="R624" s="114">
        <v>0</v>
      </c>
      <c r="S624" s="114">
        <v>0</v>
      </c>
      <c r="T624" s="114">
        <v>0</v>
      </c>
      <c r="U624" s="114">
        <v>0</v>
      </c>
      <c r="V624" s="114">
        <v>0</v>
      </c>
      <c r="W624" s="114">
        <v>0</v>
      </c>
    </row>
    <row r="625" spans="1:23" hidden="1">
      <c r="A625" s="114" t="str">
        <v>3622.TW</v>
      </c>
      <c r="B625" s="114">
        <v>4.41</v>
      </c>
      <c r="C625" s="114">
        <v>0</v>
      </c>
      <c r="D625" s="114">
        <v>15.972972</v>
      </c>
      <c r="E625" s="114">
        <v>0.11185</v>
      </c>
      <c r="F625" s="114">
        <v>3.7870000000000001E-2</v>
      </c>
      <c r="G625" s="114">
        <v>0.41300999999999999</v>
      </c>
      <c r="H625" s="114">
        <v>0.34744000000000003</v>
      </c>
      <c r="I625" s="114">
        <v>13.401360499999999</v>
      </c>
      <c r="J625" s="114">
        <v>1.3006161000000001</v>
      </c>
      <c r="K625" s="114">
        <v>11.118</v>
      </c>
      <c r="L625" s="114">
        <v>0</v>
      </c>
      <c r="M625" s="114">
        <v>0</v>
      </c>
      <c r="N625" s="114">
        <v>0</v>
      </c>
      <c r="O625" s="114">
        <v>0</v>
      </c>
      <c r="P625" s="114">
        <v>0</v>
      </c>
      <c r="Q625" s="114">
        <v>0</v>
      </c>
      <c r="R625" s="114">
        <v>0</v>
      </c>
      <c r="S625" s="114">
        <v>0</v>
      </c>
      <c r="T625" s="114">
        <v>0</v>
      </c>
      <c r="U625" s="114">
        <v>0</v>
      </c>
      <c r="V625" s="114">
        <v>0</v>
      </c>
      <c r="W625" s="114">
        <v>0</v>
      </c>
    </row>
    <row r="626" spans="1:23" hidden="1">
      <c r="A626" s="114" t="str">
        <v>3645.TW</v>
      </c>
      <c r="B626" s="114">
        <v>-0.06</v>
      </c>
      <c r="C626" s="114">
        <v>1.177</v>
      </c>
      <c r="D626" s="114">
        <v>14.238410999999999</v>
      </c>
      <c r="E626" s="114">
        <v>-5.2449997999999998E-2</v>
      </c>
      <c r="F626" s="114">
        <v>-1.5689999999999999E-2</v>
      </c>
      <c r="G626" s="114">
        <v>0.15151000000000001</v>
      </c>
      <c r="H626" s="114">
        <v>-0.20121998999999999</v>
      </c>
      <c r="I626" s="114">
        <v>0</v>
      </c>
      <c r="J626" s="114">
        <v>2.0261037000000002</v>
      </c>
      <c r="K626" s="114">
        <v>12.071999999999999</v>
      </c>
      <c r="L626" s="114">
        <v>0</v>
      </c>
      <c r="M626" s="114">
        <v>0</v>
      </c>
      <c r="N626" s="114">
        <v>0</v>
      </c>
      <c r="O626" s="114">
        <v>0</v>
      </c>
      <c r="P626" s="114">
        <v>0</v>
      </c>
      <c r="Q626" s="114">
        <v>0</v>
      </c>
      <c r="R626" s="114">
        <v>0</v>
      </c>
      <c r="S626" s="114">
        <v>0</v>
      </c>
      <c r="T626" s="114">
        <v>0</v>
      </c>
      <c r="U626" s="114">
        <v>0</v>
      </c>
      <c r="V626" s="114">
        <v>0</v>
      </c>
      <c r="W626" s="114">
        <v>0</v>
      </c>
    </row>
    <row r="627" spans="1:23" hidden="1">
      <c r="A627" s="114" t="str">
        <v>3652.TW</v>
      </c>
      <c r="B627" s="114">
        <v>0.64</v>
      </c>
      <c r="C627" s="114">
        <v>0.77600000000000002</v>
      </c>
      <c r="D627" s="114">
        <v>0</v>
      </c>
      <c r="E627" s="114">
        <v>2.249E-2</v>
      </c>
      <c r="F627" s="114">
        <v>7.3699999999999998E-3</v>
      </c>
      <c r="G627" s="114">
        <v>0.32439997999999998</v>
      </c>
      <c r="H627" s="114">
        <v>2.6929999999999999E-2</v>
      </c>
      <c r="I627" s="114">
        <v>52.03125</v>
      </c>
      <c r="J627" s="114">
        <v>1.3817427</v>
      </c>
      <c r="K627" s="114">
        <v>29.86</v>
      </c>
      <c r="L627" s="114">
        <v>0</v>
      </c>
      <c r="M627" s="114">
        <v>0</v>
      </c>
      <c r="N627" s="114">
        <v>0</v>
      </c>
      <c r="O627" s="114">
        <v>0</v>
      </c>
      <c r="P627" s="114">
        <v>0</v>
      </c>
      <c r="Q627" s="114">
        <v>0</v>
      </c>
      <c r="R627" s="114">
        <v>0</v>
      </c>
      <c r="S627" s="114">
        <v>0</v>
      </c>
      <c r="T627" s="114">
        <v>0</v>
      </c>
      <c r="U627" s="114">
        <v>0</v>
      </c>
      <c r="V627" s="114">
        <v>0</v>
      </c>
      <c r="W627" s="114">
        <v>0</v>
      </c>
    </row>
    <row r="628" spans="1:23" hidden="1">
      <c r="A628" s="114" t="str">
        <v>3653.TW</v>
      </c>
      <c r="B628" s="114">
        <v>17.79</v>
      </c>
      <c r="C628" s="114">
        <v>0.46700000000000003</v>
      </c>
      <c r="D628" s="114">
        <v>44.217686</v>
      </c>
      <c r="E628" s="114">
        <v>0.22721</v>
      </c>
      <c r="F628" s="114">
        <v>0.10428</v>
      </c>
      <c r="G628" s="114">
        <v>0.34040999999999999</v>
      </c>
      <c r="H628" s="114">
        <v>0.22966998999999999</v>
      </c>
      <c r="I628" s="114">
        <v>58.459805000000003</v>
      </c>
      <c r="J628" s="114">
        <v>13.387399</v>
      </c>
      <c r="K628" s="114">
        <v>86.69</v>
      </c>
      <c r="L628" s="114">
        <v>0</v>
      </c>
      <c r="M628" s="114">
        <v>0</v>
      </c>
      <c r="N628" s="114">
        <v>0</v>
      </c>
      <c r="O628" s="114">
        <v>0</v>
      </c>
      <c r="P628" s="114">
        <v>0</v>
      </c>
      <c r="Q628" s="114">
        <v>0</v>
      </c>
      <c r="R628" s="114">
        <v>0</v>
      </c>
      <c r="S628" s="114">
        <v>0</v>
      </c>
      <c r="T628" s="114">
        <v>0</v>
      </c>
      <c r="U628" s="114">
        <v>0</v>
      </c>
      <c r="V628" s="114">
        <v>0</v>
      </c>
      <c r="W628" s="114">
        <v>0</v>
      </c>
    </row>
    <row r="629" spans="1:23" hidden="1">
      <c r="A629" s="114" t="str">
        <v>3661.TW</v>
      </c>
      <c r="B629" s="114">
        <v>50.55</v>
      </c>
      <c r="C629" s="114">
        <v>1.3</v>
      </c>
      <c r="D629" s="114">
        <v>28.35201</v>
      </c>
      <c r="E629" s="114">
        <v>0.16882</v>
      </c>
      <c r="F629" s="114">
        <v>7.7100000000000002E-2</v>
      </c>
      <c r="G629" s="114">
        <v>0.21462999999999999</v>
      </c>
      <c r="H629" s="114">
        <v>0.11553001</v>
      </c>
      <c r="I629" s="114">
        <v>58.061324999999997</v>
      </c>
      <c r="J629" s="114">
        <v>6.9660525</v>
      </c>
      <c r="K629" s="114">
        <v>472.9</v>
      </c>
      <c r="L629" s="114">
        <v>0</v>
      </c>
      <c r="M629" s="114">
        <v>0</v>
      </c>
      <c r="N629" s="114">
        <v>0</v>
      </c>
      <c r="O629" s="114">
        <v>0</v>
      </c>
      <c r="P629" s="114">
        <v>0</v>
      </c>
      <c r="Q629" s="114">
        <v>0</v>
      </c>
      <c r="R629" s="114">
        <v>0</v>
      </c>
      <c r="S629" s="114">
        <v>0</v>
      </c>
      <c r="T629" s="114">
        <v>0</v>
      </c>
      <c r="U629" s="114">
        <v>0</v>
      </c>
      <c r="V629" s="114">
        <v>0</v>
      </c>
      <c r="W629" s="114">
        <v>0</v>
      </c>
    </row>
    <row r="630" spans="1:23" hidden="1">
      <c r="A630" s="114" t="str">
        <v>3665.TW</v>
      </c>
      <c r="B630" s="114">
        <v>13.9</v>
      </c>
      <c r="C630" s="114">
        <v>0.77100000000000002</v>
      </c>
      <c r="D630" s="114">
        <v>10.808614</v>
      </c>
      <c r="E630" s="114">
        <v>9.8120003999999997E-2</v>
      </c>
      <c r="F630" s="114">
        <v>4.8869999999999997E-2</v>
      </c>
      <c r="G630" s="114">
        <v>0.24655000999999999</v>
      </c>
      <c r="H630" s="114">
        <v>7.0889999999999995E-2</v>
      </c>
      <c r="I630" s="114">
        <v>19.136692</v>
      </c>
      <c r="J630" s="114">
        <v>1.766937</v>
      </c>
      <c r="K630" s="114">
        <v>316.47899999999998</v>
      </c>
      <c r="L630" s="114">
        <v>0</v>
      </c>
      <c r="M630" s="114">
        <v>0</v>
      </c>
      <c r="N630" s="114">
        <v>0</v>
      </c>
      <c r="O630" s="114">
        <v>0</v>
      </c>
      <c r="P630" s="114">
        <v>0</v>
      </c>
      <c r="Q630" s="114">
        <v>0</v>
      </c>
      <c r="R630" s="114">
        <v>0</v>
      </c>
      <c r="S630" s="114">
        <v>0</v>
      </c>
      <c r="T630" s="114">
        <v>0</v>
      </c>
      <c r="U630" s="114">
        <v>0</v>
      </c>
      <c r="V630" s="114">
        <v>0</v>
      </c>
      <c r="W630" s="114">
        <v>0</v>
      </c>
    </row>
    <row r="631" spans="1:23" hidden="1">
      <c r="A631" s="114" t="str">
        <v>3669.TW</v>
      </c>
      <c r="B631" s="114">
        <v>3.1</v>
      </c>
      <c r="C631" s="114">
        <v>0.91900000000000004</v>
      </c>
      <c r="D631" s="114">
        <v>0</v>
      </c>
      <c r="E631" s="114">
        <v>8.2729995000000001E-2</v>
      </c>
      <c r="F631" s="114">
        <v>1.5810000000000001E-2</v>
      </c>
      <c r="G631" s="114">
        <v>0.56913000000000002</v>
      </c>
      <c r="H631" s="114">
        <v>8.4130003999999994E-2</v>
      </c>
      <c r="I631" s="114">
        <v>17.451612000000001</v>
      </c>
      <c r="J631" s="114">
        <v>1.5588082000000001</v>
      </c>
      <c r="K631" s="114">
        <v>26.741</v>
      </c>
      <c r="L631" s="114">
        <v>0</v>
      </c>
      <c r="M631" s="114">
        <v>0</v>
      </c>
      <c r="N631" s="114">
        <v>0</v>
      </c>
      <c r="O631" s="114">
        <v>0</v>
      </c>
      <c r="P631" s="114">
        <v>0</v>
      </c>
      <c r="Q631" s="114">
        <v>0</v>
      </c>
      <c r="R631" s="114">
        <v>0</v>
      </c>
      <c r="S631" s="114">
        <v>0</v>
      </c>
      <c r="T631" s="114">
        <v>0</v>
      </c>
      <c r="U631" s="114">
        <v>0</v>
      </c>
      <c r="V631" s="114">
        <v>0</v>
      </c>
      <c r="W631" s="114">
        <v>0</v>
      </c>
    </row>
    <row r="632" spans="1:23" hidden="1">
      <c r="A632" s="114" t="str">
        <v>3673.TW</v>
      </c>
      <c r="B632" s="114">
        <v>0.55000000000000004</v>
      </c>
      <c r="C632" s="114">
        <v>0.82799999999999996</v>
      </c>
      <c r="D632" s="114">
        <v>18.013698999999999</v>
      </c>
      <c r="E632" s="114">
        <v>5.5900000000000004E-3</v>
      </c>
      <c r="F632" s="114">
        <v>-2.5000000000000001E-4</v>
      </c>
      <c r="G632" s="114">
        <v>4.6989999999999997E-2</v>
      </c>
      <c r="H632" s="114">
        <v>-9.3900000000000008E-3</v>
      </c>
      <c r="I632" s="114">
        <v>71.727270000000004</v>
      </c>
      <c r="J632" s="114">
        <v>0.41066372000000001</v>
      </c>
      <c r="K632" s="114">
        <v>166.85300000000001</v>
      </c>
      <c r="L632" s="114">
        <v>0</v>
      </c>
      <c r="M632" s="114">
        <v>0</v>
      </c>
      <c r="N632" s="114">
        <v>0</v>
      </c>
      <c r="O632" s="114">
        <v>0</v>
      </c>
      <c r="P632" s="114">
        <v>0</v>
      </c>
      <c r="Q632" s="114">
        <v>0</v>
      </c>
      <c r="R632" s="114">
        <v>0</v>
      </c>
      <c r="S632" s="114">
        <v>0</v>
      </c>
      <c r="T632" s="114">
        <v>0</v>
      </c>
      <c r="U632" s="114">
        <v>0</v>
      </c>
      <c r="V632" s="114">
        <v>0</v>
      </c>
      <c r="W632" s="114">
        <v>0</v>
      </c>
    </row>
    <row r="633" spans="1:23" hidden="1">
      <c r="A633" s="114" t="str">
        <v>3679.TW</v>
      </c>
      <c r="B633" s="114">
        <v>13.4</v>
      </c>
      <c r="C633" s="114">
        <v>0.78700000000000003</v>
      </c>
      <c r="D633" s="114">
        <v>20.128021</v>
      </c>
      <c r="E633" s="114">
        <v>0.10709</v>
      </c>
      <c r="F633" s="114">
        <v>3.3770002E-2</v>
      </c>
      <c r="G633" s="114">
        <v>0.26101999999999997</v>
      </c>
      <c r="H633" s="114">
        <v>0.15670000000000001</v>
      </c>
      <c r="I633" s="114">
        <v>10.559702</v>
      </c>
      <c r="J633" s="114">
        <v>2.0043912000000002</v>
      </c>
      <c r="K633" s="114">
        <v>55.982999999999997</v>
      </c>
      <c r="L633" s="114">
        <v>0</v>
      </c>
      <c r="M633" s="114">
        <v>0</v>
      </c>
      <c r="N633" s="114">
        <v>0</v>
      </c>
      <c r="O633" s="114">
        <v>0</v>
      </c>
      <c r="P633" s="114">
        <v>0</v>
      </c>
      <c r="Q633" s="114">
        <v>0</v>
      </c>
      <c r="R633" s="114">
        <v>0</v>
      </c>
      <c r="S633" s="114">
        <v>0</v>
      </c>
      <c r="T633" s="114">
        <v>0</v>
      </c>
      <c r="U633" s="114">
        <v>0</v>
      </c>
      <c r="V633" s="114">
        <v>0</v>
      </c>
      <c r="W633" s="114">
        <v>0</v>
      </c>
    </row>
    <row r="634" spans="1:23" hidden="1">
      <c r="A634" s="114" t="str">
        <v>3686.TW</v>
      </c>
      <c r="B634" s="114">
        <v>-0.26</v>
      </c>
      <c r="C634" s="114">
        <v>1.448</v>
      </c>
      <c r="D634" s="114">
        <v>0</v>
      </c>
      <c r="E634" s="114">
        <v>-4.0799997999999997E-2</v>
      </c>
      <c r="F634" s="114">
        <v>-3.4860000000000002E-2</v>
      </c>
      <c r="G634" s="114">
        <v>-1.8960001000000001E-2</v>
      </c>
      <c r="H634" s="114">
        <v>-0.36370999999999998</v>
      </c>
      <c r="I634" s="114">
        <v>0</v>
      </c>
      <c r="J634" s="114">
        <v>2.2685335000000002</v>
      </c>
      <c r="K634" s="114">
        <v>0.53600000000000003</v>
      </c>
      <c r="L634" s="114">
        <v>0</v>
      </c>
      <c r="M634" s="114">
        <v>0</v>
      </c>
      <c r="N634" s="114">
        <v>0</v>
      </c>
      <c r="O634" s="114">
        <v>0</v>
      </c>
      <c r="P634" s="114">
        <v>0</v>
      </c>
      <c r="Q634" s="114">
        <v>0</v>
      </c>
      <c r="R634" s="114">
        <v>0</v>
      </c>
      <c r="S634" s="114">
        <v>0</v>
      </c>
      <c r="T634" s="114">
        <v>0</v>
      </c>
      <c r="U634" s="114">
        <v>0</v>
      </c>
      <c r="V634" s="114">
        <v>0</v>
      </c>
      <c r="W634" s="114">
        <v>0</v>
      </c>
    </row>
    <row r="635" spans="1:23" hidden="1">
      <c r="A635" s="114" t="str">
        <v>3694.TW</v>
      </c>
      <c r="B635" s="114">
        <v>2.35</v>
      </c>
      <c r="C635" s="114">
        <v>1.109</v>
      </c>
      <c r="D635" s="114">
        <v>0</v>
      </c>
      <c r="E635" s="114">
        <v>0.119720004</v>
      </c>
      <c r="F635" s="114">
        <v>3.5200000000000002E-2</v>
      </c>
      <c r="G635" s="114">
        <v>0.13277</v>
      </c>
      <c r="H635" s="114">
        <v>2.6819998000000001E-2</v>
      </c>
      <c r="I635" s="114">
        <v>23.489363000000001</v>
      </c>
      <c r="J635" s="114">
        <v>2.8547785000000001</v>
      </c>
      <c r="K635" s="114">
        <v>62.423000000000002</v>
      </c>
      <c r="L635" s="114">
        <v>0</v>
      </c>
      <c r="M635" s="114">
        <v>0</v>
      </c>
      <c r="N635" s="114">
        <v>0</v>
      </c>
      <c r="O635" s="114">
        <v>0</v>
      </c>
      <c r="P635" s="114">
        <v>0</v>
      </c>
      <c r="Q635" s="114">
        <v>0</v>
      </c>
      <c r="R635" s="114">
        <v>0</v>
      </c>
      <c r="S635" s="114">
        <v>0</v>
      </c>
      <c r="T635" s="114">
        <v>0</v>
      </c>
      <c r="U635" s="114">
        <v>0</v>
      </c>
      <c r="V635" s="114">
        <v>0</v>
      </c>
      <c r="W635" s="114">
        <v>0</v>
      </c>
    </row>
    <row r="636" spans="1:23" hidden="1">
      <c r="A636" s="114" t="str">
        <v>3701.TW</v>
      </c>
      <c r="B636" s="114">
        <v>1.51</v>
      </c>
      <c r="C636" s="114">
        <v>0.248</v>
      </c>
      <c r="D636" s="114">
        <v>0</v>
      </c>
      <c r="E636" s="114">
        <v>0.13703000000000001</v>
      </c>
      <c r="F636" s="114">
        <v>4.249E-2</v>
      </c>
      <c r="G636" s="114">
        <v>0.16164999999999999</v>
      </c>
      <c r="H636" s="114">
        <v>8.5569999999999993E-2</v>
      </c>
      <c r="I636" s="114">
        <v>37.814568000000001</v>
      </c>
      <c r="J636" s="114">
        <v>3.1552190000000002</v>
      </c>
      <c r="K636" s="114">
        <v>62.698999999999998</v>
      </c>
      <c r="L636" s="114">
        <v>0</v>
      </c>
      <c r="M636" s="114">
        <v>0</v>
      </c>
      <c r="N636" s="114">
        <v>0</v>
      </c>
      <c r="O636" s="114">
        <v>0</v>
      </c>
      <c r="P636" s="114">
        <v>0</v>
      </c>
      <c r="Q636" s="114">
        <v>0</v>
      </c>
      <c r="R636" s="114">
        <v>0</v>
      </c>
      <c r="S636" s="114">
        <v>0</v>
      </c>
      <c r="T636" s="114">
        <v>0</v>
      </c>
      <c r="U636" s="114">
        <v>0</v>
      </c>
      <c r="V636" s="114">
        <v>0</v>
      </c>
      <c r="W636" s="114">
        <v>0</v>
      </c>
    </row>
    <row r="637" spans="1:23" hidden="1">
      <c r="A637" s="114" t="str">
        <v>3702.TW</v>
      </c>
      <c r="B637" s="114">
        <v>5.34</v>
      </c>
      <c r="C637" s="114">
        <v>0.27400000000000002</v>
      </c>
      <c r="D637" s="114">
        <v>15.310345</v>
      </c>
      <c r="E637" s="114">
        <v>0.108780004</v>
      </c>
      <c r="F637" s="114">
        <v>2.3519999999999999E-2</v>
      </c>
      <c r="G637" s="114">
        <v>3.7449999999999997E-2</v>
      </c>
      <c r="H637" s="114">
        <v>1.788E-2</v>
      </c>
      <c r="I637" s="114">
        <v>16.629213</v>
      </c>
      <c r="J637" s="114">
        <v>1.6852334</v>
      </c>
      <c r="K637" s="114">
        <v>422.28399999999999</v>
      </c>
      <c r="L637" s="114">
        <v>0</v>
      </c>
      <c r="M637" s="114">
        <v>0</v>
      </c>
      <c r="N637" s="114">
        <v>0</v>
      </c>
      <c r="O637" s="114">
        <v>0</v>
      </c>
      <c r="P637" s="114">
        <v>0</v>
      </c>
      <c r="Q637" s="114">
        <v>0</v>
      </c>
      <c r="R637" s="114">
        <v>0</v>
      </c>
      <c r="S637" s="114">
        <v>0</v>
      </c>
      <c r="T637" s="114">
        <v>0</v>
      </c>
      <c r="U637" s="114">
        <v>0</v>
      </c>
      <c r="V637" s="114">
        <v>0</v>
      </c>
      <c r="W637" s="114">
        <v>0</v>
      </c>
    </row>
    <row r="638" spans="1:23" hidden="1">
      <c r="A638" s="114" t="str">
        <v>3703.TW</v>
      </c>
      <c r="B638" s="114">
        <v>1.94</v>
      </c>
      <c r="C638" s="114">
        <v>0.497</v>
      </c>
      <c r="D638" s="114">
        <v>11.913793</v>
      </c>
      <c r="E638" s="114">
        <v>4.4229999999999998E-2</v>
      </c>
      <c r="F638" s="114">
        <v>1.77E-2</v>
      </c>
      <c r="G638" s="114">
        <v>0.13969999999999999</v>
      </c>
      <c r="H638" s="114">
        <v>6.8110000000000004E-2</v>
      </c>
      <c r="I638" s="114">
        <v>17.809277000000002</v>
      </c>
      <c r="J638" s="114">
        <v>1.0398482</v>
      </c>
      <c r="K638" s="114">
        <v>37.18</v>
      </c>
      <c r="L638" s="114">
        <v>0</v>
      </c>
      <c r="M638" s="114">
        <v>0</v>
      </c>
      <c r="N638" s="114">
        <v>0</v>
      </c>
      <c r="O638" s="114">
        <v>0</v>
      </c>
      <c r="P638" s="114">
        <v>0</v>
      </c>
      <c r="Q638" s="114">
        <v>0</v>
      </c>
      <c r="R638" s="114">
        <v>0</v>
      </c>
      <c r="S638" s="114">
        <v>0</v>
      </c>
      <c r="T638" s="114">
        <v>0</v>
      </c>
      <c r="U638" s="114">
        <v>0</v>
      </c>
      <c r="V638" s="114">
        <v>0</v>
      </c>
      <c r="W638" s="114">
        <v>0</v>
      </c>
    </row>
    <row r="639" spans="1:23" hidden="1">
      <c r="A639" s="114" t="str">
        <v>3704.TW</v>
      </c>
      <c r="B639" s="114">
        <v>2.29</v>
      </c>
      <c r="C639" s="114">
        <v>1.1559999999999999</v>
      </c>
      <c r="D639" s="114">
        <v>8.613963</v>
      </c>
      <c r="E639" s="114">
        <v>0.12831001</v>
      </c>
      <c r="F639" s="114">
        <v>3.295E-2</v>
      </c>
      <c r="G639" s="114">
        <v>0.21984999999999999</v>
      </c>
      <c r="H639" s="114">
        <v>3.7199999999999997E-2</v>
      </c>
      <c r="I639" s="114">
        <v>18.318777000000001</v>
      </c>
      <c r="J639" s="114">
        <v>1.5459168999999999</v>
      </c>
      <c r="K639" s="114">
        <v>76.460999999999999</v>
      </c>
      <c r="L639" s="114">
        <v>0</v>
      </c>
      <c r="M639" s="114">
        <v>0</v>
      </c>
      <c r="N639" s="114">
        <v>0</v>
      </c>
      <c r="O639" s="114">
        <v>0</v>
      </c>
      <c r="P639" s="114">
        <v>0</v>
      </c>
      <c r="Q639" s="114">
        <v>0</v>
      </c>
      <c r="R639" s="114">
        <v>0</v>
      </c>
      <c r="S639" s="114">
        <v>0</v>
      </c>
      <c r="T639" s="114">
        <v>0</v>
      </c>
      <c r="U639" s="114">
        <v>0</v>
      </c>
      <c r="V639" s="114">
        <v>0</v>
      </c>
      <c r="W639" s="114">
        <v>0</v>
      </c>
    </row>
    <row r="640" spans="1:23" hidden="1">
      <c r="A640" s="114" t="str">
        <v>3705.TW</v>
      </c>
      <c r="B640" s="114">
        <v>3.46</v>
      </c>
      <c r="C640" s="114">
        <v>4.5999999999999999E-2</v>
      </c>
      <c r="D640" s="114">
        <v>0</v>
      </c>
      <c r="E640" s="114">
        <v>0.11156000000000001</v>
      </c>
      <c r="F640" s="114">
        <v>4.9730000000000003E-2</v>
      </c>
      <c r="G640" s="114">
        <v>0.42363998000000003</v>
      </c>
      <c r="H640" s="114">
        <v>0.14532999999999999</v>
      </c>
      <c r="I640" s="114">
        <v>15.433526000000001</v>
      </c>
      <c r="J640" s="114">
        <v>1.9371691</v>
      </c>
      <c r="K640" s="114">
        <v>26.385000000000002</v>
      </c>
      <c r="L640" s="114">
        <v>0</v>
      </c>
      <c r="M640" s="114">
        <v>0</v>
      </c>
      <c r="N640" s="114">
        <v>0</v>
      </c>
      <c r="O640" s="114">
        <v>0</v>
      </c>
      <c r="P640" s="114">
        <v>0</v>
      </c>
      <c r="Q640" s="114">
        <v>0</v>
      </c>
      <c r="R640" s="114">
        <v>0</v>
      </c>
      <c r="S640" s="114">
        <v>0</v>
      </c>
      <c r="T640" s="114">
        <v>0</v>
      </c>
      <c r="U640" s="114">
        <v>0</v>
      </c>
      <c r="V640" s="114">
        <v>0</v>
      </c>
      <c r="W640" s="114">
        <v>0</v>
      </c>
    </row>
    <row r="641" spans="1:23" hidden="1">
      <c r="A641" s="114" t="str">
        <v>3706.TW</v>
      </c>
      <c r="B641" s="114">
        <v>1.91</v>
      </c>
      <c r="C641" s="114">
        <v>0</v>
      </c>
      <c r="D641" s="114">
        <v>25.718084000000001</v>
      </c>
      <c r="E641" s="114">
        <v>3.9359999999999999E-2</v>
      </c>
      <c r="F641" s="114">
        <v>1.8000001E-3</v>
      </c>
      <c r="G641" s="114">
        <v>0.12955</v>
      </c>
      <c r="H641" s="114">
        <v>5.7000000000000002E-3</v>
      </c>
      <c r="I641" s="114">
        <v>25.314136999999999</v>
      </c>
      <c r="J641" s="114">
        <v>0.98528694999999999</v>
      </c>
      <c r="K641" s="114">
        <v>30.126000000000001</v>
      </c>
      <c r="L641" s="114">
        <v>0</v>
      </c>
      <c r="M641" s="114">
        <v>0</v>
      </c>
      <c r="N641" s="114">
        <v>0</v>
      </c>
      <c r="O641" s="114">
        <v>0</v>
      </c>
      <c r="P641" s="114">
        <v>0</v>
      </c>
      <c r="Q641" s="114">
        <v>0</v>
      </c>
      <c r="R641" s="114">
        <v>0</v>
      </c>
      <c r="S641" s="114">
        <v>0</v>
      </c>
      <c r="T641" s="114">
        <v>0</v>
      </c>
      <c r="U641" s="114">
        <v>0</v>
      </c>
      <c r="V641" s="114">
        <v>0</v>
      </c>
      <c r="W641" s="114">
        <v>0</v>
      </c>
    </row>
    <row r="642" spans="1:23" hidden="1">
      <c r="A642" s="114" t="str">
        <v>3708.TW</v>
      </c>
      <c r="B642" s="114">
        <v>11.53</v>
      </c>
      <c r="C642" s="114">
        <v>0.75800000000000001</v>
      </c>
      <c r="D642" s="114">
        <v>26.725838</v>
      </c>
      <c r="E642" s="114">
        <v>0.15434</v>
      </c>
      <c r="F642" s="114">
        <v>1.035E-2</v>
      </c>
      <c r="G642" s="114">
        <v>0.18293999999999999</v>
      </c>
      <c r="H642" s="114">
        <v>3.338E-2</v>
      </c>
      <c r="I642" s="114">
        <v>11.751951999999999</v>
      </c>
      <c r="J642" s="114">
        <v>1.801215</v>
      </c>
      <c r="K642" s="114">
        <v>74.75</v>
      </c>
      <c r="L642" s="114">
        <v>0</v>
      </c>
      <c r="M642" s="114">
        <v>0</v>
      </c>
      <c r="N642" s="114">
        <v>0</v>
      </c>
      <c r="O642" s="114">
        <v>0</v>
      </c>
      <c r="P642" s="114">
        <v>0</v>
      </c>
      <c r="Q642" s="114">
        <v>0</v>
      </c>
      <c r="R642" s="114">
        <v>0</v>
      </c>
      <c r="S642" s="114">
        <v>0</v>
      </c>
      <c r="T642" s="114">
        <v>0</v>
      </c>
      <c r="U642" s="114">
        <v>0</v>
      </c>
      <c r="V642" s="114">
        <v>0</v>
      </c>
      <c r="W642" s="114">
        <v>0</v>
      </c>
    </row>
    <row r="643" spans="1:23" hidden="1">
      <c r="A643" s="114" t="str">
        <v>3711.TW</v>
      </c>
      <c r="B643" s="114">
        <v>8.0299999999999994</v>
      </c>
      <c r="C643" s="114">
        <v>1.093</v>
      </c>
      <c r="D643" s="114">
        <v>11.217510000000001</v>
      </c>
      <c r="E643" s="114">
        <v>0.111049995</v>
      </c>
      <c r="F643" s="114">
        <v>3.6989998000000003E-2</v>
      </c>
      <c r="G643" s="114">
        <v>0.15978000000000001</v>
      </c>
      <c r="H643" s="114">
        <v>5.6660000000000002E-2</v>
      </c>
      <c r="I643" s="114">
        <v>20.423411999999999</v>
      </c>
      <c r="J643" s="114">
        <v>2.4346793</v>
      </c>
      <c r="K643" s="114">
        <v>135.71600000000001</v>
      </c>
      <c r="L643" s="114">
        <v>0</v>
      </c>
      <c r="M643" s="114">
        <v>0</v>
      </c>
      <c r="N643" s="114">
        <v>0</v>
      </c>
      <c r="O643" s="114">
        <v>0</v>
      </c>
      <c r="P643" s="114">
        <v>0</v>
      </c>
      <c r="Q643" s="114">
        <v>0</v>
      </c>
      <c r="R643" s="114">
        <v>0</v>
      </c>
      <c r="S643" s="114">
        <v>0</v>
      </c>
      <c r="T643" s="114">
        <v>0</v>
      </c>
      <c r="U643" s="114">
        <v>0</v>
      </c>
      <c r="V643" s="114">
        <v>0</v>
      </c>
      <c r="W643" s="114">
        <v>0</v>
      </c>
    </row>
    <row r="644" spans="1:23" hidden="1">
      <c r="A644" s="114" t="str">
        <v>3712.TW</v>
      </c>
      <c r="B644" s="114">
        <v>3.07</v>
      </c>
      <c r="C644" s="114">
        <v>1.2649999999999999</v>
      </c>
      <c r="D644" s="114">
        <v>0</v>
      </c>
      <c r="E644" s="114">
        <v>3.8870000000000002E-2</v>
      </c>
      <c r="F644" s="114">
        <v>1.171E-2</v>
      </c>
      <c r="G644" s="114">
        <v>0.12881999999999999</v>
      </c>
      <c r="H644" s="114">
        <v>6.3109999999999999E-2</v>
      </c>
      <c r="I644" s="114">
        <v>16.319217999999999</v>
      </c>
      <c r="J644" s="114">
        <v>1.5750259</v>
      </c>
      <c r="K644" s="114">
        <v>57.332000000000001</v>
      </c>
      <c r="L644" s="114">
        <v>0</v>
      </c>
      <c r="M644" s="114">
        <v>0</v>
      </c>
      <c r="N644" s="114">
        <v>0</v>
      </c>
      <c r="O644" s="114">
        <v>0</v>
      </c>
      <c r="P644" s="114">
        <v>0</v>
      </c>
      <c r="Q644" s="114">
        <v>0</v>
      </c>
      <c r="R644" s="114">
        <v>0</v>
      </c>
      <c r="S644" s="114">
        <v>0</v>
      </c>
      <c r="T644" s="114">
        <v>0</v>
      </c>
      <c r="U644" s="114">
        <v>0</v>
      </c>
      <c r="V644" s="114">
        <v>0</v>
      </c>
      <c r="W644" s="114">
        <v>0</v>
      </c>
    </row>
    <row r="645" spans="1:23" hidden="1">
      <c r="A645" s="114" t="str">
        <v>3714.TW</v>
      </c>
      <c r="B645" s="114">
        <v>-7.99</v>
      </c>
      <c r="C645" s="114">
        <v>1.0669999999999999</v>
      </c>
      <c r="D645" s="114">
        <v>-605.00005999999996</v>
      </c>
      <c r="E645" s="114">
        <v>-0.12567</v>
      </c>
      <c r="F645" s="114">
        <v>-2.9509998999999999E-2</v>
      </c>
      <c r="G645" s="114">
        <v>8.4230005999999996E-2</v>
      </c>
      <c r="H645" s="114">
        <v>-9.3450000000000005E-2</v>
      </c>
      <c r="I645" s="114">
        <v>0</v>
      </c>
      <c r="J645" s="114">
        <v>0.7801922</v>
      </c>
      <c r="K645" s="114">
        <v>30.812999999999999</v>
      </c>
      <c r="L645" s="114">
        <v>0</v>
      </c>
      <c r="M645" s="114">
        <v>0</v>
      </c>
      <c r="N645" s="114">
        <v>0</v>
      </c>
      <c r="O645" s="114">
        <v>0</v>
      </c>
      <c r="P645" s="114">
        <v>0</v>
      </c>
      <c r="Q645" s="114">
        <v>0</v>
      </c>
      <c r="R645" s="114">
        <v>0</v>
      </c>
      <c r="S645" s="114">
        <v>0</v>
      </c>
      <c r="T645" s="114">
        <v>0</v>
      </c>
      <c r="U645" s="114">
        <v>0</v>
      </c>
      <c r="V645" s="114">
        <v>0</v>
      </c>
      <c r="W645" s="114">
        <v>0</v>
      </c>
    </row>
    <row r="646" spans="1:23" hidden="1">
      <c r="A646" s="114" t="str">
        <v>3715.TW</v>
      </c>
      <c r="B646" s="114">
        <v>4.29</v>
      </c>
      <c r="C646" s="114">
        <v>0</v>
      </c>
      <c r="D646" s="114">
        <v>12.7530365</v>
      </c>
      <c r="E646" s="114">
        <v>0.12894</v>
      </c>
      <c r="F646" s="114">
        <v>4.0849999999999997E-2</v>
      </c>
      <c r="G646" s="114">
        <v>0.23451</v>
      </c>
      <c r="H646" s="114">
        <v>6.1279997000000003E-2</v>
      </c>
      <c r="I646" s="114">
        <v>14.685314999999999</v>
      </c>
      <c r="J646" s="114">
        <v>2.6009411999999998</v>
      </c>
      <c r="K646" s="114">
        <v>54.670999999999999</v>
      </c>
      <c r="L646" s="114">
        <v>0</v>
      </c>
      <c r="M646" s="114">
        <v>0</v>
      </c>
      <c r="N646" s="114">
        <v>0</v>
      </c>
      <c r="O646" s="114">
        <v>0</v>
      </c>
      <c r="P646" s="114">
        <v>0</v>
      </c>
      <c r="Q646" s="114">
        <v>0</v>
      </c>
      <c r="R646" s="114">
        <v>0</v>
      </c>
      <c r="S646" s="114">
        <v>0</v>
      </c>
      <c r="T646" s="114">
        <v>0</v>
      </c>
      <c r="U646" s="114">
        <v>0</v>
      </c>
      <c r="V646" s="114">
        <v>0</v>
      </c>
      <c r="W646" s="114">
        <v>0</v>
      </c>
    </row>
    <row r="647" spans="1:23" hidden="1">
      <c r="A647" s="114" t="str">
        <v>4104.TW</v>
      </c>
      <c r="B647" s="114">
        <v>4.68</v>
      </c>
      <c r="C647" s="114">
        <v>0.10299999999999999</v>
      </c>
      <c r="D647" s="114">
        <v>0</v>
      </c>
      <c r="E647" s="114">
        <v>8.7019995000000003E-2</v>
      </c>
      <c r="F647" s="114">
        <v>2.5420000000000002E-2</v>
      </c>
      <c r="G647" s="114">
        <v>0.20280000000000001</v>
      </c>
      <c r="H647" s="114">
        <v>8.8999993999999999E-2</v>
      </c>
      <c r="I647" s="114">
        <v>19.273503999999999</v>
      </c>
      <c r="J647" s="114">
        <v>1.6296885000000001</v>
      </c>
      <c r="K647" s="114">
        <v>52.908000000000001</v>
      </c>
      <c r="L647" s="114">
        <v>0</v>
      </c>
      <c r="M647" s="114">
        <v>0</v>
      </c>
      <c r="N647" s="114">
        <v>0</v>
      </c>
      <c r="O647" s="114">
        <v>0</v>
      </c>
      <c r="P647" s="114">
        <v>0</v>
      </c>
      <c r="Q647" s="114">
        <v>0</v>
      </c>
      <c r="R647" s="114">
        <v>0</v>
      </c>
      <c r="S647" s="114">
        <v>0</v>
      </c>
      <c r="T647" s="114">
        <v>0</v>
      </c>
      <c r="U647" s="114">
        <v>0</v>
      </c>
      <c r="V647" s="114">
        <v>0</v>
      </c>
      <c r="W647" s="114">
        <v>0</v>
      </c>
    </row>
    <row r="648" spans="1:23" hidden="1">
      <c r="A648" s="114" t="str">
        <v>4106.TW</v>
      </c>
      <c r="B648" s="114">
        <v>1.39</v>
      </c>
      <c r="C648" s="114">
        <v>0</v>
      </c>
      <c r="D648" s="114">
        <v>17.6875</v>
      </c>
      <c r="E648" s="114">
        <v>6.1290003000000003E-2</v>
      </c>
      <c r="F648" s="114">
        <v>3.6150000000000002E-2</v>
      </c>
      <c r="G648" s="114">
        <v>0.43230000000000002</v>
      </c>
      <c r="H648" s="114">
        <v>7.5329999999999994E-2</v>
      </c>
      <c r="I648" s="114">
        <v>20.359712999999999</v>
      </c>
      <c r="J648" s="114">
        <v>1.2145923000000001</v>
      </c>
      <c r="K648" s="114">
        <v>25.797000000000001</v>
      </c>
      <c r="L648" s="114">
        <v>0</v>
      </c>
      <c r="M648" s="114">
        <v>0</v>
      </c>
      <c r="N648" s="114">
        <v>0</v>
      </c>
      <c r="O648" s="114">
        <v>0</v>
      </c>
      <c r="P648" s="114">
        <v>0</v>
      </c>
      <c r="Q648" s="114">
        <v>0</v>
      </c>
      <c r="R648" s="114">
        <v>0</v>
      </c>
      <c r="S648" s="114">
        <v>0</v>
      </c>
      <c r="T648" s="114">
        <v>0</v>
      </c>
      <c r="U648" s="114">
        <v>0</v>
      </c>
      <c r="V648" s="114">
        <v>0</v>
      </c>
      <c r="W648" s="114">
        <v>0</v>
      </c>
    </row>
    <row r="649" spans="1:23" hidden="1">
      <c r="A649" s="114" t="str">
        <v>4108.TW</v>
      </c>
      <c r="B649" s="114">
        <v>-0.34</v>
      </c>
      <c r="C649" s="114">
        <v>1.0069999999999999</v>
      </c>
      <c r="D649" s="114">
        <v>0</v>
      </c>
      <c r="E649" s="114">
        <v>-3.261E-2</v>
      </c>
      <c r="F649" s="114">
        <v>-3.2259999999999997E-2</v>
      </c>
      <c r="G649" s="114">
        <v>0.41629000999999999</v>
      </c>
      <c r="H649" s="114">
        <v>-0.90654999999999997</v>
      </c>
      <c r="I649" s="114">
        <v>0</v>
      </c>
      <c r="J649" s="114">
        <v>2.0303</v>
      </c>
      <c r="K649" s="114">
        <v>0.81799999999999995</v>
      </c>
      <c r="L649" s="114">
        <v>0</v>
      </c>
      <c r="M649" s="114">
        <v>0</v>
      </c>
      <c r="N649" s="114">
        <v>0</v>
      </c>
      <c r="O649" s="114">
        <v>0</v>
      </c>
      <c r="P649" s="114">
        <v>0</v>
      </c>
      <c r="Q649" s="114">
        <v>0</v>
      </c>
      <c r="R649" s="114">
        <v>0</v>
      </c>
      <c r="S649" s="114">
        <v>0</v>
      </c>
      <c r="T649" s="114">
        <v>0</v>
      </c>
      <c r="U649" s="114">
        <v>0</v>
      </c>
      <c r="V649" s="114">
        <v>0</v>
      </c>
      <c r="W649" s="114">
        <v>0</v>
      </c>
    </row>
    <row r="650" spans="1:23" hidden="1">
      <c r="A650" s="114" t="str">
        <v>4119.TW</v>
      </c>
      <c r="B650" s="114">
        <v>2.4700000000000002</v>
      </c>
      <c r="C650" s="114">
        <v>-0.156</v>
      </c>
      <c r="D650" s="114">
        <v>16.429839999999999</v>
      </c>
      <c r="E650" s="114">
        <v>6.7530000000000007E-2</v>
      </c>
      <c r="F650" s="114">
        <v>1.72E-2</v>
      </c>
      <c r="G650" s="114">
        <v>0.29093000000000002</v>
      </c>
      <c r="H650" s="114">
        <v>3.0580000999999999E-2</v>
      </c>
      <c r="I650" s="114">
        <v>37.449390000000001</v>
      </c>
      <c r="J650" s="114">
        <v>2.1675960000000001</v>
      </c>
      <c r="K650" s="114">
        <v>11.016</v>
      </c>
      <c r="L650" s="114">
        <v>0</v>
      </c>
      <c r="M650" s="114">
        <v>0</v>
      </c>
      <c r="N650" s="114">
        <v>0</v>
      </c>
      <c r="O650" s="114">
        <v>0</v>
      </c>
      <c r="P650" s="114">
        <v>0</v>
      </c>
      <c r="Q650" s="114">
        <v>0</v>
      </c>
      <c r="R650" s="114">
        <v>0</v>
      </c>
      <c r="S650" s="114">
        <v>0</v>
      </c>
      <c r="T650" s="114">
        <v>0</v>
      </c>
      <c r="U650" s="114">
        <v>0</v>
      </c>
      <c r="V650" s="114">
        <v>0</v>
      </c>
      <c r="W650" s="114">
        <v>0</v>
      </c>
    </row>
    <row r="651" spans="1:23" hidden="1">
      <c r="A651" s="114" t="str">
        <v>4133.TW</v>
      </c>
      <c r="B651" s="114">
        <v>0.98</v>
      </c>
      <c r="C651" s="114">
        <v>0.41299999999999998</v>
      </c>
      <c r="D651" s="114">
        <v>26.229507000000002</v>
      </c>
      <c r="E651" s="114">
        <v>3.388E-2</v>
      </c>
      <c r="F651" s="114">
        <v>2.1600000000000001E-2</v>
      </c>
      <c r="G651" s="114">
        <v>0.45521</v>
      </c>
      <c r="H651" s="114">
        <v>0.14706</v>
      </c>
      <c r="I651" s="114">
        <v>32.653060000000004</v>
      </c>
      <c r="J651" s="114">
        <v>1.5063785000000001</v>
      </c>
      <c r="K651" s="114">
        <v>6.3090000000000002</v>
      </c>
      <c r="L651" s="114">
        <v>0</v>
      </c>
      <c r="M651" s="114">
        <v>0</v>
      </c>
      <c r="N651" s="114">
        <v>0</v>
      </c>
      <c r="O651" s="114">
        <v>0</v>
      </c>
      <c r="P651" s="114">
        <v>0</v>
      </c>
      <c r="Q651" s="114">
        <v>0</v>
      </c>
      <c r="R651" s="114">
        <v>0</v>
      </c>
      <c r="S651" s="114">
        <v>0</v>
      </c>
      <c r="T651" s="114">
        <v>0</v>
      </c>
      <c r="U651" s="114">
        <v>0</v>
      </c>
      <c r="V651" s="114">
        <v>0</v>
      </c>
      <c r="W651" s="114">
        <v>0</v>
      </c>
    </row>
    <row r="652" spans="1:23" hidden="1">
      <c r="A652" s="114" t="str">
        <v>4137.TW</v>
      </c>
      <c r="B652" s="114">
        <v>8.85</v>
      </c>
      <c r="C652" s="114">
        <v>0</v>
      </c>
      <c r="D652" s="114">
        <v>11.09652</v>
      </c>
      <c r="E652" s="114">
        <v>0.13599</v>
      </c>
      <c r="F652" s="114">
        <v>7.8340000000000007E-2</v>
      </c>
      <c r="G652" s="114">
        <v>0.83565</v>
      </c>
      <c r="H652" s="114">
        <v>0.21125999000000001</v>
      </c>
      <c r="I652" s="114">
        <v>19.096045</v>
      </c>
      <c r="J652" s="114">
        <v>2.498891</v>
      </c>
      <c r="K652" s="114">
        <v>57.735999999999997</v>
      </c>
      <c r="L652" s="114">
        <v>0</v>
      </c>
      <c r="M652" s="114">
        <v>0</v>
      </c>
      <c r="N652" s="114">
        <v>0</v>
      </c>
      <c r="O652" s="114">
        <v>0</v>
      </c>
      <c r="P652" s="114">
        <v>0</v>
      </c>
      <c r="Q652" s="114">
        <v>0</v>
      </c>
      <c r="R652" s="114">
        <v>0</v>
      </c>
      <c r="S652" s="114">
        <v>0</v>
      </c>
      <c r="T652" s="114">
        <v>0</v>
      </c>
      <c r="U652" s="114">
        <v>0</v>
      </c>
      <c r="V652" s="114">
        <v>0</v>
      </c>
      <c r="W652" s="114">
        <v>0</v>
      </c>
    </row>
    <row r="653" spans="1:23" hidden="1">
      <c r="A653" s="114" t="str">
        <v>4142.TW</v>
      </c>
      <c r="B653" s="114">
        <v>-1.37</v>
      </c>
      <c r="C653" s="114">
        <v>0</v>
      </c>
      <c r="D653" s="114">
        <v>8.2100589999999993</v>
      </c>
      <c r="E653" s="114">
        <v>-0.11803000399999999</v>
      </c>
      <c r="F653" s="114">
        <v>-4.4560000000000002E-2</v>
      </c>
      <c r="G653" s="114">
        <v>0.24138999999999999</v>
      </c>
      <c r="H653" s="114">
        <v>-4.4527299999999999</v>
      </c>
      <c r="I653" s="114">
        <v>0</v>
      </c>
      <c r="J653" s="114">
        <v>2.1872783</v>
      </c>
      <c r="K653" s="114">
        <v>3.9460000000000002</v>
      </c>
      <c r="L653" s="114">
        <v>0</v>
      </c>
      <c r="M653" s="114">
        <v>0</v>
      </c>
      <c r="N653" s="114">
        <v>0</v>
      </c>
      <c r="O653" s="114">
        <v>0</v>
      </c>
      <c r="P653" s="114">
        <v>0</v>
      </c>
      <c r="Q653" s="114">
        <v>0</v>
      </c>
      <c r="R653" s="114">
        <v>0</v>
      </c>
      <c r="S653" s="114">
        <v>0</v>
      </c>
      <c r="T653" s="114">
        <v>0</v>
      </c>
      <c r="U653" s="114">
        <v>0</v>
      </c>
      <c r="V653" s="114">
        <v>0</v>
      </c>
      <c r="W653" s="114">
        <v>0</v>
      </c>
    </row>
    <row r="654" spans="1:23" hidden="1">
      <c r="A654" s="114" t="str">
        <v>4148.TW</v>
      </c>
      <c r="B654" s="114">
        <v>1.84</v>
      </c>
      <c r="C654" s="114">
        <v>0.90100000000000002</v>
      </c>
      <c r="D654" s="114">
        <v>9.8619330000000005</v>
      </c>
      <c r="E654" s="114">
        <v>6.6689999999999999E-2</v>
      </c>
      <c r="F654" s="114">
        <v>3.049E-2</v>
      </c>
      <c r="G654" s="114">
        <v>0.20802000000000001</v>
      </c>
      <c r="H654" s="114">
        <v>6.8210000000000007E-2</v>
      </c>
      <c r="I654" s="114">
        <v>27.173912000000001</v>
      </c>
      <c r="J654" s="114">
        <v>1.4202527</v>
      </c>
      <c r="K654" s="114">
        <v>44.142000000000003</v>
      </c>
      <c r="L654" s="114">
        <v>0</v>
      </c>
      <c r="M654" s="114">
        <v>0</v>
      </c>
      <c r="N654" s="114">
        <v>0</v>
      </c>
      <c r="O654" s="114">
        <v>0</v>
      </c>
      <c r="P654" s="114">
        <v>0</v>
      </c>
      <c r="Q654" s="114">
        <v>0</v>
      </c>
      <c r="R654" s="114">
        <v>0</v>
      </c>
      <c r="S654" s="114">
        <v>0</v>
      </c>
      <c r="T654" s="114">
        <v>0</v>
      </c>
      <c r="U654" s="114">
        <v>0</v>
      </c>
      <c r="V654" s="114">
        <v>0</v>
      </c>
      <c r="W654" s="114">
        <v>0</v>
      </c>
    </row>
    <row r="655" spans="1:23" hidden="1">
      <c r="A655" s="114" t="str">
        <v>4155.TW</v>
      </c>
      <c r="B655" s="114">
        <v>0.11</v>
      </c>
      <c r="C655" s="114">
        <v>0.32900000000000001</v>
      </c>
      <c r="D655" s="114">
        <v>0</v>
      </c>
      <c r="E655" s="114">
        <v>-7.5000000000000002E-4</v>
      </c>
      <c r="F655" s="114">
        <v>-2.4599999999999999E-3</v>
      </c>
      <c r="G655" s="114">
        <v>0.16517000000000001</v>
      </c>
      <c r="H655" s="114">
        <v>-4.7649999999999998E-2</v>
      </c>
      <c r="I655" s="114">
        <v>234.54545999999999</v>
      </c>
      <c r="J655" s="114">
        <v>1.5683889</v>
      </c>
      <c r="K655" s="114">
        <v>9.2949999999999999</v>
      </c>
      <c r="L655" s="114">
        <v>0</v>
      </c>
      <c r="M655" s="114">
        <v>0</v>
      </c>
      <c r="N655" s="114">
        <v>0</v>
      </c>
      <c r="O655" s="114">
        <v>0</v>
      </c>
      <c r="P655" s="114">
        <v>0</v>
      </c>
      <c r="Q655" s="114">
        <v>0</v>
      </c>
      <c r="R655" s="114">
        <v>0</v>
      </c>
      <c r="S655" s="114">
        <v>0</v>
      </c>
      <c r="T655" s="114">
        <v>0</v>
      </c>
      <c r="U655" s="114">
        <v>0</v>
      </c>
      <c r="V655" s="114">
        <v>0</v>
      </c>
      <c r="W655" s="114">
        <v>0</v>
      </c>
    </row>
    <row r="656" spans="1:23" hidden="1">
      <c r="A656" s="114" t="str">
        <v>4164.TW</v>
      </c>
      <c r="B656" s="114">
        <v>1.85</v>
      </c>
      <c r="C656" s="114">
        <v>0</v>
      </c>
      <c r="D656" s="114">
        <v>14.741142999999999</v>
      </c>
      <c r="E656" s="114">
        <v>5.3350000000000002E-2</v>
      </c>
      <c r="F656" s="114">
        <v>2.3820000000000001E-2</v>
      </c>
      <c r="G656" s="114">
        <v>0.26369999999999999</v>
      </c>
      <c r="H656" s="114">
        <v>3.0949999999999998E-2</v>
      </c>
      <c r="I656" s="114">
        <v>29.243241999999999</v>
      </c>
      <c r="J656" s="114">
        <v>1.9884588000000001</v>
      </c>
      <c r="K656" s="114">
        <v>20.678000000000001</v>
      </c>
      <c r="L656" s="114">
        <v>0</v>
      </c>
      <c r="M656" s="114">
        <v>0</v>
      </c>
      <c r="N656" s="114">
        <v>0</v>
      </c>
      <c r="O656" s="114">
        <v>0</v>
      </c>
      <c r="P656" s="114">
        <v>0</v>
      </c>
      <c r="Q656" s="114">
        <v>0</v>
      </c>
      <c r="R656" s="114">
        <v>0</v>
      </c>
      <c r="S656" s="114">
        <v>0</v>
      </c>
      <c r="T656" s="114">
        <v>0</v>
      </c>
      <c r="U656" s="114">
        <v>0</v>
      </c>
      <c r="V656" s="114">
        <v>0</v>
      </c>
      <c r="W656" s="114">
        <v>0</v>
      </c>
    </row>
    <row r="657" spans="1:23" hidden="1">
      <c r="A657" s="114" t="str">
        <v>4190.TW</v>
      </c>
      <c r="B657" s="114">
        <v>-1.62</v>
      </c>
      <c r="C657" s="114">
        <v>0.5</v>
      </c>
      <c r="D657" s="114">
        <v>35.444443</v>
      </c>
      <c r="E657" s="114">
        <v>-4.7629999999999999E-2</v>
      </c>
      <c r="F657" s="114">
        <v>-4.7600000000000003E-3</v>
      </c>
      <c r="G657" s="114">
        <v>0.66308</v>
      </c>
      <c r="H657" s="114">
        <v>-0.12279</v>
      </c>
      <c r="I657" s="114">
        <v>0</v>
      </c>
      <c r="J657" s="114">
        <v>1.5001409999999999</v>
      </c>
      <c r="K657" s="114">
        <v>45.884</v>
      </c>
      <c r="L657" s="114">
        <v>0</v>
      </c>
      <c r="M657" s="114">
        <v>0</v>
      </c>
      <c r="N657" s="114">
        <v>0</v>
      </c>
      <c r="O657" s="114">
        <v>0</v>
      </c>
      <c r="P657" s="114">
        <v>0</v>
      </c>
      <c r="Q657" s="114">
        <v>0</v>
      </c>
      <c r="R657" s="114">
        <v>0</v>
      </c>
      <c r="S657" s="114">
        <v>0</v>
      </c>
      <c r="T657" s="114">
        <v>0</v>
      </c>
      <c r="U657" s="114">
        <v>0</v>
      </c>
      <c r="V657" s="114">
        <v>0</v>
      </c>
      <c r="W657" s="114">
        <v>0</v>
      </c>
    </row>
    <row r="658" spans="1:23" hidden="1">
      <c r="A658" s="114" t="str">
        <v>4306.TW</v>
      </c>
      <c r="B658" s="114">
        <v>1.37</v>
      </c>
      <c r="C658" s="114">
        <v>0.66200000000000003</v>
      </c>
      <c r="D658" s="114">
        <v>0</v>
      </c>
      <c r="E658" s="114">
        <v>6.9759995000000005E-2</v>
      </c>
      <c r="F658" s="114">
        <v>1.3860000000000001E-2</v>
      </c>
      <c r="G658" s="114">
        <v>0.16472999999999999</v>
      </c>
      <c r="H658" s="114">
        <v>4.9250003000000001E-2</v>
      </c>
      <c r="I658" s="114">
        <v>14.708029</v>
      </c>
      <c r="J658" s="114">
        <v>1.0594110000000001</v>
      </c>
      <c r="K658" s="114">
        <v>21.376000000000001</v>
      </c>
      <c r="L658" s="114">
        <v>0</v>
      </c>
      <c r="M658" s="114">
        <v>0</v>
      </c>
      <c r="N658" s="114">
        <v>0</v>
      </c>
      <c r="O658" s="114">
        <v>0</v>
      </c>
      <c r="P658" s="114">
        <v>0</v>
      </c>
      <c r="Q658" s="114">
        <v>0</v>
      </c>
      <c r="R658" s="114">
        <v>0</v>
      </c>
      <c r="S658" s="114">
        <v>0</v>
      </c>
      <c r="T658" s="114">
        <v>0</v>
      </c>
      <c r="U658" s="114">
        <v>0</v>
      </c>
      <c r="V658" s="114">
        <v>0</v>
      </c>
      <c r="W658" s="114">
        <v>0</v>
      </c>
    </row>
    <row r="659" spans="1:23" hidden="1">
      <c r="A659" s="114" t="str">
        <v>4414.TW</v>
      </c>
      <c r="B659" s="114">
        <v>-0.18</v>
      </c>
      <c r="C659" s="114">
        <v>0.70299999999999996</v>
      </c>
      <c r="D659" s="114">
        <v>1.7074468</v>
      </c>
      <c r="E659" s="114">
        <v>-0.12701999999999999</v>
      </c>
      <c r="F659" s="114">
        <v>-9.4999999999999998E-3</v>
      </c>
      <c r="G659" s="114">
        <v>0.16410999000000001</v>
      </c>
      <c r="H659" s="114">
        <v>7.1209999999999996E-2</v>
      </c>
      <c r="I659" s="114">
        <v>0</v>
      </c>
      <c r="J659" s="114">
        <v>0.73539524999999994</v>
      </c>
      <c r="K659" s="114">
        <v>16.172999999999998</v>
      </c>
      <c r="L659" s="114">
        <v>0</v>
      </c>
      <c r="M659" s="114">
        <v>0</v>
      </c>
      <c r="N659" s="114">
        <v>0</v>
      </c>
      <c r="O659" s="114">
        <v>0</v>
      </c>
      <c r="P659" s="114">
        <v>0</v>
      </c>
      <c r="Q659" s="114">
        <v>0</v>
      </c>
      <c r="R659" s="114">
        <v>0</v>
      </c>
      <c r="S659" s="114">
        <v>0</v>
      </c>
      <c r="T659" s="114">
        <v>0</v>
      </c>
      <c r="U659" s="114">
        <v>0</v>
      </c>
      <c r="V659" s="114">
        <v>0</v>
      </c>
      <c r="W659" s="114">
        <v>0</v>
      </c>
    </row>
    <row r="660" spans="1:23" hidden="1">
      <c r="A660" s="114" t="str">
        <v>4426.TW</v>
      </c>
      <c r="B660" s="114">
        <v>-0.3</v>
      </c>
      <c r="C660" s="114">
        <v>0</v>
      </c>
      <c r="D660" s="114">
        <v>0</v>
      </c>
      <c r="E660" s="114">
        <v>-1.9279999999999999E-2</v>
      </c>
      <c r="F660" s="114">
        <v>-1.0959999999999999E-2</v>
      </c>
      <c r="G660" s="114">
        <v>0.13982000999999999</v>
      </c>
      <c r="H660" s="114">
        <v>-0.12142</v>
      </c>
      <c r="I660" s="114">
        <v>0</v>
      </c>
      <c r="J660" s="114">
        <v>1.1042546</v>
      </c>
      <c r="K660" s="114">
        <v>7.4829999999999997</v>
      </c>
      <c r="L660" s="114">
        <v>0</v>
      </c>
      <c r="M660" s="114">
        <v>0</v>
      </c>
      <c r="N660" s="114">
        <v>0</v>
      </c>
      <c r="O660" s="114">
        <v>0</v>
      </c>
      <c r="P660" s="114">
        <v>0</v>
      </c>
      <c r="Q660" s="114">
        <v>0</v>
      </c>
      <c r="R660" s="114">
        <v>0</v>
      </c>
      <c r="S660" s="114">
        <v>0</v>
      </c>
      <c r="T660" s="114">
        <v>0</v>
      </c>
      <c r="U660" s="114">
        <v>0</v>
      </c>
      <c r="V660" s="114">
        <v>0</v>
      </c>
      <c r="W660" s="114">
        <v>0</v>
      </c>
    </row>
    <row r="661" spans="1:23" hidden="1">
      <c r="A661" s="114" t="str">
        <v>4438.TW</v>
      </c>
      <c r="B661" s="114">
        <v>5.92</v>
      </c>
      <c r="C661" s="114">
        <v>0.34499999999999997</v>
      </c>
      <c r="D661" s="114">
        <v>9.5708160000000007</v>
      </c>
      <c r="E661" s="114">
        <v>9.1770000000000004E-2</v>
      </c>
      <c r="F661" s="114">
        <v>3.5799999999999998E-2</v>
      </c>
      <c r="G661" s="114">
        <v>0.15018999999999999</v>
      </c>
      <c r="H661" s="114">
        <v>-5.0279997E-2</v>
      </c>
      <c r="I661" s="114">
        <v>18.83446</v>
      </c>
      <c r="J661" s="114">
        <v>1.4634849999999999</v>
      </c>
      <c r="K661" s="114">
        <v>160.047</v>
      </c>
      <c r="L661" s="114">
        <v>0</v>
      </c>
      <c r="M661" s="114">
        <v>0</v>
      </c>
      <c r="N661" s="114">
        <v>0</v>
      </c>
      <c r="O661" s="114">
        <v>0</v>
      </c>
      <c r="P661" s="114">
        <v>0</v>
      </c>
      <c r="Q661" s="114">
        <v>0</v>
      </c>
      <c r="R661" s="114">
        <v>0</v>
      </c>
      <c r="S661" s="114">
        <v>0</v>
      </c>
      <c r="T661" s="114">
        <v>0</v>
      </c>
      <c r="U661" s="114">
        <v>0</v>
      </c>
      <c r="V661" s="114">
        <v>0</v>
      </c>
      <c r="W661" s="114">
        <v>0</v>
      </c>
    </row>
    <row r="662" spans="1:23" hidden="1">
      <c r="A662" s="114" t="str">
        <v>4439.TW</v>
      </c>
      <c r="B662" s="114">
        <v>8.1999999999999993</v>
      </c>
      <c r="C662" s="114">
        <v>0.59499999999999997</v>
      </c>
      <c r="D662" s="114">
        <v>10.278579000000001</v>
      </c>
      <c r="E662" s="114">
        <v>9.6290000000000001E-2</v>
      </c>
      <c r="F662" s="114">
        <v>4.9500000000000002E-2</v>
      </c>
      <c r="G662" s="114">
        <v>0.21879000000000001</v>
      </c>
      <c r="H662" s="114">
        <v>7.5420000000000001E-2</v>
      </c>
      <c r="I662" s="114">
        <v>13.048780000000001</v>
      </c>
      <c r="J662" s="114">
        <v>1.2243264</v>
      </c>
      <c r="K662" s="114">
        <v>135.48699999999999</v>
      </c>
      <c r="L662" s="114">
        <v>0</v>
      </c>
      <c r="M662" s="114">
        <v>0</v>
      </c>
      <c r="N662" s="114">
        <v>0</v>
      </c>
      <c r="O662" s="114">
        <v>0</v>
      </c>
      <c r="P662" s="114">
        <v>0</v>
      </c>
      <c r="Q662" s="114">
        <v>0</v>
      </c>
      <c r="R662" s="114">
        <v>0</v>
      </c>
      <c r="S662" s="114">
        <v>0</v>
      </c>
      <c r="T662" s="114">
        <v>0</v>
      </c>
      <c r="U662" s="114">
        <v>0</v>
      </c>
      <c r="V662" s="114">
        <v>0</v>
      </c>
      <c r="W662" s="114">
        <v>0</v>
      </c>
    </row>
    <row r="663" spans="1:23" hidden="1">
      <c r="A663" s="114" t="str">
        <v>4440.TW</v>
      </c>
      <c r="B663" s="114">
        <v>1.02</v>
      </c>
      <c r="C663" s="114">
        <v>0</v>
      </c>
      <c r="D663" s="114">
        <v>0</v>
      </c>
      <c r="E663" s="114">
        <v>5.0130000000000001E-2</v>
      </c>
      <c r="F663" s="114">
        <v>6.6899999999999998E-3</v>
      </c>
      <c r="G663" s="114">
        <v>8.3960000000000007E-2</v>
      </c>
      <c r="H663" s="114">
        <v>3.031E-2</v>
      </c>
      <c r="I663" s="114">
        <v>25.294117</v>
      </c>
      <c r="J663" s="114">
        <v>1.3735824000000001</v>
      </c>
      <c r="K663" s="114">
        <v>14.435</v>
      </c>
      <c r="L663" s="114">
        <v>0</v>
      </c>
      <c r="M663" s="114">
        <v>0</v>
      </c>
      <c r="N663" s="114">
        <v>0</v>
      </c>
      <c r="O663" s="114">
        <v>0</v>
      </c>
      <c r="P663" s="114">
        <v>0</v>
      </c>
      <c r="Q663" s="114">
        <v>0</v>
      </c>
      <c r="R663" s="114">
        <v>0</v>
      </c>
      <c r="S663" s="114">
        <v>0</v>
      </c>
      <c r="T663" s="114">
        <v>0</v>
      </c>
      <c r="U663" s="114">
        <v>0</v>
      </c>
      <c r="V663" s="114">
        <v>0</v>
      </c>
      <c r="W663" s="114">
        <v>0</v>
      </c>
    </row>
    <row r="664" spans="1:23" hidden="1">
      <c r="A664" s="114" t="str">
        <v>4526.TW</v>
      </c>
      <c r="B664" s="114">
        <v>-0.19</v>
      </c>
      <c r="C664" s="114">
        <v>0.84199999999999997</v>
      </c>
      <c r="D664" s="114">
        <v>17.444443</v>
      </c>
      <c r="E664" s="114">
        <v>2.2550002E-2</v>
      </c>
      <c r="F664" s="114">
        <v>-7.0899999999999999E-3</v>
      </c>
      <c r="G664" s="114">
        <v>0.20397000000000001</v>
      </c>
      <c r="H664" s="114">
        <v>-7.2680004000000006E-2</v>
      </c>
      <c r="I664" s="114">
        <v>0</v>
      </c>
      <c r="J664" s="114">
        <v>1.1779122</v>
      </c>
      <c r="K664" s="114">
        <v>29.905000000000001</v>
      </c>
      <c r="L664" s="114">
        <v>0</v>
      </c>
      <c r="M664" s="114">
        <v>0</v>
      </c>
      <c r="N664" s="114">
        <v>0</v>
      </c>
      <c r="O664" s="114">
        <v>0</v>
      </c>
      <c r="P664" s="114">
        <v>0</v>
      </c>
      <c r="Q664" s="114">
        <v>0</v>
      </c>
      <c r="R664" s="114">
        <v>0</v>
      </c>
      <c r="S664" s="114">
        <v>0</v>
      </c>
      <c r="T664" s="114">
        <v>0</v>
      </c>
      <c r="U664" s="114">
        <v>0</v>
      </c>
      <c r="V664" s="114">
        <v>0</v>
      </c>
      <c r="W664" s="114">
        <v>0</v>
      </c>
    </row>
    <row r="665" spans="1:23" hidden="1">
      <c r="A665" s="114" t="str">
        <v>4532.TW</v>
      </c>
      <c r="B665" s="114">
        <v>1.78</v>
      </c>
      <c r="C665" s="114">
        <v>0</v>
      </c>
      <c r="D665" s="114">
        <v>14.5</v>
      </c>
      <c r="E665" s="114">
        <v>8.7319999999999995E-2</v>
      </c>
      <c r="F665" s="114">
        <v>2.6440000000000002E-2</v>
      </c>
      <c r="G665" s="114">
        <v>0.14734</v>
      </c>
      <c r="H665" s="114">
        <v>6.1890002E-2</v>
      </c>
      <c r="I665" s="114">
        <v>16.292134999999998</v>
      </c>
      <c r="J665" s="114">
        <v>1.4797429</v>
      </c>
      <c r="K665" s="114">
        <v>35.648000000000003</v>
      </c>
      <c r="L665" s="114">
        <v>0</v>
      </c>
      <c r="M665" s="114">
        <v>0</v>
      </c>
      <c r="N665" s="114">
        <v>0</v>
      </c>
      <c r="O665" s="114">
        <v>0</v>
      </c>
      <c r="P665" s="114">
        <v>0</v>
      </c>
      <c r="Q665" s="114">
        <v>0</v>
      </c>
      <c r="R665" s="114">
        <v>0</v>
      </c>
      <c r="S665" s="114">
        <v>0</v>
      </c>
      <c r="T665" s="114">
        <v>0</v>
      </c>
      <c r="U665" s="114">
        <v>0</v>
      </c>
      <c r="V665" s="114">
        <v>0</v>
      </c>
      <c r="W665" s="114">
        <v>0</v>
      </c>
    </row>
    <row r="666" spans="1:23" hidden="1">
      <c r="A666" s="114" t="str">
        <v>4536.TW</v>
      </c>
      <c r="B666" s="114">
        <v>16.190000000000001</v>
      </c>
      <c r="C666" s="114">
        <v>0.58799999999999997</v>
      </c>
      <c r="D666" s="114">
        <v>13.100576</v>
      </c>
      <c r="E666" s="114">
        <v>0.17908001000000001</v>
      </c>
      <c r="F666" s="114">
        <v>7.1100003999999994E-2</v>
      </c>
      <c r="G666" s="114">
        <v>0.32707000000000003</v>
      </c>
      <c r="H666" s="114">
        <v>0.18778</v>
      </c>
      <c r="I666" s="114">
        <v>12.631252999999999</v>
      </c>
      <c r="J666" s="114">
        <v>2.3119100000000001</v>
      </c>
      <c r="K666" s="114">
        <v>102.032</v>
      </c>
      <c r="L666" s="114">
        <v>0</v>
      </c>
      <c r="M666" s="114">
        <v>0</v>
      </c>
      <c r="N666" s="114">
        <v>0</v>
      </c>
      <c r="O666" s="114">
        <v>0</v>
      </c>
      <c r="P666" s="114">
        <v>0</v>
      </c>
      <c r="Q666" s="114">
        <v>0</v>
      </c>
      <c r="R666" s="114">
        <v>0</v>
      </c>
      <c r="S666" s="114">
        <v>0</v>
      </c>
      <c r="T666" s="114">
        <v>0</v>
      </c>
      <c r="U666" s="114">
        <v>0</v>
      </c>
      <c r="V666" s="114">
        <v>0</v>
      </c>
      <c r="W666" s="114">
        <v>0</v>
      </c>
    </row>
    <row r="667" spans="1:23" hidden="1">
      <c r="A667" s="114" t="str">
        <v>4540.TW</v>
      </c>
      <c r="B667" s="114">
        <v>-3.23</v>
      </c>
      <c r="C667" s="114">
        <v>0.81799999999999995</v>
      </c>
      <c r="D667" s="114">
        <v>11.1442</v>
      </c>
      <c r="E667" s="114">
        <v>-3.0779999999999998E-2</v>
      </c>
      <c r="F667" s="114">
        <v>-5.5999999999999999E-3</v>
      </c>
      <c r="G667" s="114">
        <v>0.16261</v>
      </c>
      <c r="H667" s="114">
        <v>-0.28569</v>
      </c>
      <c r="I667" s="114">
        <v>0</v>
      </c>
      <c r="J667" s="114">
        <v>1.0378653</v>
      </c>
      <c r="K667" s="114">
        <v>27.081</v>
      </c>
      <c r="L667" s="114">
        <v>0</v>
      </c>
      <c r="M667" s="114">
        <v>0</v>
      </c>
      <c r="N667" s="114">
        <v>0</v>
      </c>
      <c r="O667" s="114">
        <v>0</v>
      </c>
      <c r="P667" s="114">
        <v>0</v>
      </c>
      <c r="Q667" s="114">
        <v>0</v>
      </c>
      <c r="R667" s="114">
        <v>0</v>
      </c>
      <c r="S667" s="114">
        <v>0</v>
      </c>
      <c r="T667" s="114">
        <v>0</v>
      </c>
      <c r="U667" s="114">
        <v>0</v>
      </c>
      <c r="V667" s="114">
        <v>0</v>
      </c>
      <c r="W667" s="114">
        <v>0</v>
      </c>
    </row>
    <row r="668" spans="1:23" hidden="1">
      <c r="A668" s="114" t="str">
        <v>4545.TW</v>
      </c>
      <c r="B668" s="114">
        <v>1.7</v>
      </c>
      <c r="C668" s="114">
        <v>0.34100000000000003</v>
      </c>
      <c r="D668" s="114">
        <v>10.862069</v>
      </c>
      <c r="E668" s="114">
        <v>4.4170000000000001E-2</v>
      </c>
      <c r="F668" s="114">
        <v>1.7239998999999999E-2</v>
      </c>
      <c r="G668" s="114">
        <v>0.18437000000000001</v>
      </c>
      <c r="H668" s="114">
        <v>-2.1229999999999999E-2</v>
      </c>
      <c r="I668" s="114">
        <v>25.941175000000001</v>
      </c>
      <c r="J668" s="114">
        <v>1.8225399</v>
      </c>
      <c r="K668" s="114">
        <v>26.95</v>
      </c>
      <c r="L668" s="114">
        <v>0</v>
      </c>
      <c r="M668" s="114">
        <v>0</v>
      </c>
      <c r="N668" s="114">
        <v>0</v>
      </c>
      <c r="O668" s="114">
        <v>0</v>
      </c>
      <c r="P668" s="114">
        <v>0</v>
      </c>
      <c r="Q668" s="114">
        <v>0</v>
      </c>
      <c r="R668" s="114">
        <v>0</v>
      </c>
      <c r="S668" s="114">
        <v>0</v>
      </c>
      <c r="T668" s="114">
        <v>0</v>
      </c>
      <c r="U668" s="114">
        <v>0</v>
      </c>
      <c r="V668" s="114">
        <v>0</v>
      </c>
      <c r="W668" s="114">
        <v>0</v>
      </c>
    </row>
    <row r="669" spans="1:23" hidden="1">
      <c r="A669" s="114" t="str">
        <v>4551.TW</v>
      </c>
      <c r="B669" s="114">
        <v>4.58</v>
      </c>
      <c r="C669" s="114">
        <v>0.871</v>
      </c>
      <c r="D669" s="114">
        <v>13.495837999999999</v>
      </c>
      <c r="E669" s="114">
        <v>6.3969999999999999E-2</v>
      </c>
      <c r="F669" s="114">
        <v>3.4389999999999997E-2</v>
      </c>
      <c r="G669" s="114">
        <v>0.21734999999999999</v>
      </c>
      <c r="H669" s="114">
        <v>0.11001000599999999</v>
      </c>
      <c r="I669" s="114">
        <v>24.781659999999999</v>
      </c>
      <c r="J669" s="114">
        <v>1.6490381000000001</v>
      </c>
      <c r="K669" s="114">
        <v>61.81</v>
      </c>
      <c r="L669" s="114">
        <v>0</v>
      </c>
      <c r="M669" s="114">
        <v>0</v>
      </c>
      <c r="N669" s="114">
        <v>0</v>
      </c>
      <c r="O669" s="114">
        <v>0</v>
      </c>
      <c r="P669" s="114">
        <v>0</v>
      </c>
      <c r="Q669" s="114">
        <v>0</v>
      </c>
      <c r="R669" s="114">
        <v>0</v>
      </c>
      <c r="S669" s="114">
        <v>0</v>
      </c>
      <c r="T669" s="114">
        <v>0</v>
      </c>
      <c r="U669" s="114">
        <v>0</v>
      </c>
      <c r="V669" s="114">
        <v>0</v>
      </c>
      <c r="W669" s="114">
        <v>0</v>
      </c>
    </row>
    <row r="670" spans="1:23" hidden="1">
      <c r="A670" s="114" t="str">
        <v>4552.TW</v>
      </c>
      <c r="B670" s="114">
        <v>3.16</v>
      </c>
      <c r="C670" s="114">
        <v>0.39</v>
      </c>
      <c r="D670" s="114">
        <v>2.9767910999999998</v>
      </c>
      <c r="E670" s="114">
        <v>6.1219999999999997E-2</v>
      </c>
      <c r="F670" s="114">
        <v>4.6880003000000003E-2</v>
      </c>
      <c r="G670" s="114">
        <v>0.22094</v>
      </c>
      <c r="H670" s="114">
        <v>7.0059999999999997E-2</v>
      </c>
      <c r="I670" s="114">
        <v>9.3354429999999997</v>
      </c>
      <c r="J670" s="114">
        <v>0.56099650000000001</v>
      </c>
      <c r="K670" s="114">
        <v>42.695999999999998</v>
      </c>
      <c r="L670" s="114">
        <v>0</v>
      </c>
      <c r="M670" s="114">
        <v>0</v>
      </c>
      <c r="N670" s="114">
        <v>0</v>
      </c>
      <c r="O670" s="114">
        <v>0</v>
      </c>
      <c r="P670" s="114">
        <v>0</v>
      </c>
      <c r="Q670" s="114">
        <v>0</v>
      </c>
      <c r="R670" s="114">
        <v>0</v>
      </c>
      <c r="S670" s="114">
        <v>0</v>
      </c>
      <c r="T670" s="114">
        <v>0</v>
      </c>
      <c r="U670" s="114">
        <v>0</v>
      </c>
      <c r="V670" s="114">
        <v>0</v>
      </c>
      <c r="W670" s="114">
        <v>0</v>
      </c>
    </row>
    <row r="671" spans="1:23" hidden="1">
      <c r="A671" s="114" t="str">
        <v>4555.TW</v>
      </c>
      <c r="B671" s="114">
        <v>-0.64</v>
      </c>
      <c r="C671" s="114">
        <v>0.19600000000000001</v>
      </c>
      <c r="D671" s="114">
        <v>18.947368999999998</v>
      </c>
      <c r="E671" s="114">
        <v>-1.14400005E-2</v>
      </c>
      <c r="F671" s="114">
        <v>-2.9199998999999998E-3</v>
      </c>
      <c r="G671" s="114">
        <v>0.27073999999999998</v>
      </c>
      <c r="H671" s="114">
        <v>-4.4880000000000003E-2</v>
      </c>
      <c r="I671" s="114">
        <v>0</v>
      </c>
      <c r="J671" s="114">
        <v>1.3395513999999999</v>
      </c>
      <c r="K671" s="114">
        <v>20</v>
      </c>
      <c r="L671" s="114">
        <v>0</v>
      </c>
      <c r="M671" s="114">
        <v>0</v>
      </c>
      <c r="N671" s="114">
        <v>0</v>
      </c>
      <c r="O671" s="114">
        <v>0</v>
      </c>
      <c r="P671" s="114">
        <v>0</v>
      </c>
      <c r="Q671" s="114">
        <v>0</v>
      </c>
      <c r="R671" s="114">
        <v>0</v>
      </c>
      <c r="S671" s="114">
        <v>0</v>
      </c>
      <c r="T671" s="114">
        <v>0</v>
      </c>
      <c r="U671" s="114">
        <v>0</v>
      </c>
      <c r="V671" s="114">
        <v>0</v>
      </c>
      <c r="W671" s="114">
        <v>0</v>
      </c>
    </row>
    <row r="672" spans="1:23" hidden="1">
      <c r="A672" s="114" t="str">
        <v>4557.TW</v>
      </c>
      <c r="B672" s="114">
        <v>9.32</v>
      </c>
      <c r="C672" s="114">
        <v>0</v>
      </c>
      <c r="D672" s="114">
        <v>18.827159999999999</v>
      </c>
      <c r="E672" s="114">
        <v>0.17649001</v>
      </c>
      <c r="F672" s="114">
        <v>7.2909996000000005E-2</v>
      </c>
      <c r="G672" s="114">
        <v>0.30748999999999999</v>
      </c>
      <c r="H672" s="114">
        <v>0.11181000000000001</v>
      </c>
      <c r="I672" s="114">
        <v>13.090128999999999</v>
      </c>
      <c r="J672" s="114">
        <v>2.3393160000000002</v>
      </c>
      <c r="K672" s="114">
        <v>78.700999999999993</v>
      </c>
      <c r="L672" s="114">
        <v>0</v>
      </c>
      <c r="M672" s="114">
        <v>0</v>
      </c>
      <c r="N672" s="114">
        <v>0</v>
      </c>
      <c r="O672" s="114">
        <v>0</v>
      </c>
      <c r="P672" s="114">
        <v>0</v>
      </c>
      <c r="Q672" s="114">
        <v>0</v>
      </c>
      <c r="R672" s="114">
        <v>0</v>
      </c>
      <c r="S672" s="114">
        <v>0</v>
      </c>
      <c r="T672" s="114">
        <v>0</v>
      </c>
      <c r="U672" s="114">
        <v>0</v>
      </c>
      <c r="V672" s="114">
        <v>0</v>
      </c>
      <c r="W672" s="114">
        <v>0</v>
      </c>
    </row>
    <row r="673" spans="1:23" hidden="1">
      <c r="A673" s="114" t="str">
        <v>4560.TW</v>
      </c>
      <c r="B673" s="114">
        <v>1.29</v>
      </c>
      <c r="C673" s="114">
        <v>0.24199999999999999</v>
      </c>
      <c r="D673" s="114">
        <v>0</v>
      </c>
      <c r="E673" s="114">
        <v>5.7540002999999999E-2</v>
      </c>
      <c r="F673" s="114">
        <v>2.5309999E-2</v>
      </c>
      <c r="G673" s="114">
        <v>0.30736999999999998</v>
      </c>
      <c r="H673" s="114">
        <v>4.9320000000000003E-2</v>
      </c>
      <c r="I673" s="114">
        <v>28.914728</v>
      </c>
      <c r="J673" s="114">
        <v>1.4526053999999999</v>
      </c>
      <c r="K673" s="114">
        <v>18.472000000000001</v>
      </c>
      <c r="L673" s="114">
        <v>0</v>
      </c>
      <c r="M673" s="114">
        <v>0</v>
      </c>
      <c r="N673" s="114">
        <v>0</v>
      </c>
      <c r="O673" s="114">
        <v>0</v>
      </c>
      <c r="P673" s="114">
        <v>0</v>
      </c>
      <c r="Q673" s="114">
        <v>0</v>
      </c>
      <c r="R673" s="114">
        <v>0</v>
      </c>
      <c r="S673" s="114">
        <v>0</v>
      </c>
      <c r="T673" s="114">
        <v>0</v>
      </c>
      <c r="U673" s="114">
        <v>0</v>
      </c>
      <c r="V673" s="114">
        <v>0</v>
      </c>
      <c r="W673" s="114">
        <v>0</v>
      </c>
    </row>
    <row r="674" spans="1:23" hidden="1">
      <c r="A674" s="114" t="str">
        <v>4562.TW</v>
      </c>
      <c r="B674" s="114">
        <v>-1.03</v>
      </c>
      <c r="C674" s="114">
        <v>0</v>
      </c>
      <c r="D674" s="114">
        <v>0</v>
      </c>
      <c r="E674" s="114">
        <v>-8.9829995999999995E-2</v>
      </c>
      <c r="F674" s="114">
        <v>-2.35E-2</v>
      </c>
      <c r="G674" s="114">
        <v>0.31557000000000002</v>
      </c>
      <c r="H674" s="114">
        <v>-0.15976000000000001</v>
      </c>
      <c r="I674" s="114">
        <v>0</v>
      </c>
      <c r="J674" s="114">
        <v>3.1413825000000002</v>
      </c>
      <c r="K674" s="114">
        <v>8.2690000000000001</v>
      </c>
      <c r="L674" s="114">
        <v>0</v>
      </c>
      <c r="M674" s="114">
        <v>0</v>
      </c>
      <c r="N674" s="114">
        <v>0</v>
      </c>
      <c r="O674" s="114">
        <v>0</v>
      </c>
      <c r="P674" s="114">
        <v>0</v>
      </c>
      <c r="Q674" s="114">
        <v>0</v>
      </c>
      <c r="R674" s="114">
        <v>0</v>
      </c>
      <c r="S674" s="114">
        <v>0</v>
      </c>
      <c r="T674" s="114">
        <v>0</v>
      </c>
      <c r="U674" s="114">
        <v>0</v>
      </c>
      <c r="V674" s="114">
        <v>0</v>
      </c>
      <c r="W674" s="114">
        <v>0</v>
      </c>
    </row>
    <row r="675" spans="1:23" hidden="1">
      <c r="A675" s="114" t="str">
        <v>4564.TW</v>
      </c>
      <c r="B675" s="114">
        <v>-1.94</v>
      </c>
      <c r="C675" s="114">
        <v>0.68600000000000005</v>
      </c>
      <c r="D675" s="114">
        <v>0</v>
      </c>
      <c r="E675" s="114">
        <v>-8.6239990000000002E-2</v>
      </c>
      <c r="F675" s="114">
        <v>-2.726E-2</v>
      </c>
      <c r="G675" s="114">
        <v>-7.7859999999999999E-2</v>
      </c>
      <c r="H675" s="114">
        <v>-0.26091999999999999</v>
      </c>
      <c r="I675" s="114">
        <v>0</v>
      </c>
      <c r="J675" s="114">
        <v>1.1685319000000001</v>
      </c>
      <c r="K675" s="114">
        <v>6.5910000000000002</v>
      </c>
      <c r="L675" s="114">
        <v>0</v>
      </c>
      <c r="M675" s="114">
        <v>0</v>
      </c>
      <c r="N675" s="114">
        <v>0</v>
      </c>
      <c r="O675" s="114">
        <v>0</v>
      </c>
      <c r="P675" s="114">
        <v>0</v>
      </c>
      <c r="Q675" s="114">
        <v>0</v>
      </c>
      <c r="R675" s="114">
        <v>0</v>
      </c>
      <c r="S675" s="114">
        <v>0</v>
      </c>
      <c r="T675" s="114">
        <v>0</v>
      </c>
      <c r="U675" s="114">
        <v>0</v>
      </c>
      <c r="V675" s="114">
        <v>0</v>
      </c>
      <c r="W675" s="114">
        <v>0</v>
      </c>
    </row>
    <row r="676" spans="1:23" hidden="1">
      <c r="A676" s="114" t="str">
        <v>4566.TW</v>
      </c>
      <c r="B676" s="114">
        <v>3.34</v>
      </c>
      <c r="C676" s="114">
        <v>0.82799999999999996</v>
      </c>
      <c r="D676" s="114">
        <v>12.787610000000001</v>
      </c>
      <c r="E676" s="114">
        <v>7.2069994999999998E-2</v>
      </c>
      <c r="F676" s="114">
        <v>1.686E-2</v>
      </c>
      <c r="G676" s="114">
        <v>0.22113000999999999</v>
      </c>
      <c r="H676" s="114">
        <v>3.2890000000000003E-2</v>
      </c>
      <c r="I676" s="114">
        <v>17.305389999999999</v>
      </c>
      <c r="J676" s="114">
        <v>1.3388306999999999</v>
      </c>
      <c r="K676" s="114">
        <v>48.764000000000003</v>
      </c>
      <c r="L676" s="114">
        <v>0</v>
      </c>
      <c r="M676" s="114">
        <v>0</v>
      </c>
      <c r="N676" s="114">
        <v>0</v>
      </c>
      <c r="O676" s="114">
        <v>0</v>
      </c>
      <c r="P676" s="114">
        <v>0</v>
      </c>
      <c r="Q676" s="114">
        <v>0</v>
      </c>
      <c r="R676" s="114">
        <v>0</v>
      </c>
      <c r="S676" s="114">
        <v>0</v>
      </c>
      <c r="T676" s="114">
        <v>0</v>
      </c>
      <c r="U676" s="114">
        <v>0</v>
      </c>
      <c r="V676" s="114">
        <v>0</v>
      </c>
      <c r="W676" s="114">
        <v>0</v>
      </c>
    </row>
    <row r="677" spans="1:23" hidden="1">
      <c r="A677" s="114" t="str">
        <v>4569.TW</v>
      </c>
      <c r="B677" s="114">
        <v>5.2</v>
      </c>
      <c r="C677" s="114">
        <v>0</v>
      </c>
      <c r="D677" s="114">
        <v>0</v>
      </c>
      <c r="E677" s="114">
        <v>0</v>
      </c>
      <c r="F677" s="114">
        <v>0</v>
      </c>
      <c r="G677" s="114">
        <v>0.19969000000000001</v>
      </c>
      <c r="H677" s="114">
        <v>8.4860000000000005E-2</v>
      </c>
      <c r="I677" s="114">
        <v>19.711538000000001</v>
      </c>
      <c r="J677" s="114">
        <v>1.2534239</v>
      </c>
      <c r="K677" s="114">
        <v>42.319000000000003</v>
      </c>
      <c r="L677" s="114">
        <v>0</v>
      </c>
      <c r="M677" s="114">
        <v>0</v>
      </c>
      <c r="N677" s="114">
        <v>0</v>
      </c>
      <c r="O677" s="114">
        <v>0</v>
      </c>
      <c r="P677" s="114">
        <v>0</v>
      </c>
      <c r="Q677" s="114">
        <v>0</v>
      </c>
      <c r="R677" s="114">
        <v>0</v>
      </c>
      <c r="S677" s="114">
        <v>0</v>
      </c>
      <c r="T677" s="114">
        <v>0</v>
      </c>
      <c r="U677" s="114">
        <v>0</v>
      </c>
      <c r="V677" s="114">
        <v>0</v>
      </c>
      <c r="W677" s="114">
        <v>0</v>
      </c>
    </row>
    <row r="678" spans="1:23" hidden="1">
      <c r="A678" s="114" t="str">
        <v>4571.TW</v>
      </c>
      <c r="B678" s="114">
        <v>6.11</v>
      </c>
      <c r="C678" s="114">
        <v>0</v>
      </c>
      <c r="D678" s="114">
        <v>0</v>
      </c>
      <c r="E678" s="114">
        <v>0.121079996</v>
      </c>
      <c r="F678" s="114">
        <v>5.4679999999999999E-2</v>
      </c>
      <c r="G678" s="114">
        <v>0.28599000000000002</v>
      </c>
      <c r="H678" s="114">
        <v>0.15935999000000001</v>
      </c>
      <c r="I678" s="114">
        <v>18.98527</v>
      </c>
      <c r="J678" s="114">
        <v>2.2459728999999999</v>
      </c>
      <c r="K678" s="114">
        <v>48.052</v>
      </c>
      <c r="L678" s="114">
        <v>0</v>
      </c>
      <c r="M678" s="114">
        <v>0</v>
      </c>
      <c r="N678" s="114">
        <v>0</v>
      </c>
      <c r="O678" s="114">
        <v>0</v>
      </c>
      <c r="P678" s="114">
        <v>0</v>
      </c>
      <c r="Q678" s="114">
        <v>0</v>
      </c>
      <c r="R678" s="114">
        <v>0</v>
      </c>
      <c r="S678" s="114">
        <v>0</v>
      </c>
      <c r="T678" s="114">
        <v>0</v>
      </c>
      <c r="U678" s="114">
        <v>0</v>
      </c>
      <c r="V678" s="114">
        <v>0</v>
      </c>
      <c r="W678" s="114">
        <v>0</v>
      </c>
    </row>
    <row r="679" spans="1:23" hidden="1">
      <c r="A679" s="114" t="str">
        <v>4572.TW</v>
      </c>
      <c r="B679" s="114">
        <v>6.83</v>
      </c>
      <c r="C679" s="114">
        <v>0</v>
      </c>
      <c r="D679" s="114">
        <v>17.633410999999999</v>
      </c>
      <c r="E679" s="114">
        <v>0.14199999999999999</v>
      </c>
      <c r="F679" s="114">
        <v>8.0579996000000001E-2</v>
      </c>
      <c r="G679" s="114">
        <v>0.49001</v>
      </c>
      <c r="H679" s="114">
        <v>0.36191002</v>
      </c>
      <c r="I679" s="114">
        <v>22.254759</v>
      </c>
      <c r="J679" s="114">
        <v>3.0097222000000001</v>
      </c>
      <c r="K679" s="114">
        <v>22.378</v>
      </c>
      <c r="L679" s="114">
        <v>0</v>
      </c>
      <c r="M679" s="114">
        <v>0</v>
      </c>
      <c r="N679" s="114">
        <v>0</v>
      </c>
      <c r="O679" s="114">
        <v>0</v>
      </c>
      <c r="P679" s="114">
        <v>0</v>
      </c>
      <c r="Q679" s="114">
        <v>0</v>
      </c>
      <c r="R679" s="114">
        <v>0</v>
      </c>
      <c r="S679" s="114">
        <v>0</v>
      </c>
      <c r="T679" s="114">
        <v>0</v>
      </c>
      <c r="U679" s="114">
        <v>0</v>
      </c>
      <c r="V679" s="114">
        <v>0</v>
      </c>
      <c r="W679" s="114">
        <v>0</v>
      </c>
    </row>
    <row r="680" spans="1:23" hidden="1">
      <c r="A680" s="114" t="str">
        <v>4576.TW</v>
      </c>
      <c r="B680" s="114">
        <v>-0.2</v>
      </c>
      <c r="C680" s="114">
        <v>1.1240000000000001</v>
      </c>
      <c r="D680" s="114">
        <v>0</v>
      </c>
      <c r="E680" s="114">
        <v>9.6600000000000002E-3</v>
      </c>
      <c r="F680" s="114">
        <v>2.7100000000000002E-3</v>
      </c>
      <c r="G680" s="114">
        <v>0.308</v>
      </c>
      <c r="H680" s="114">
        <v>4.5949999999999998E-2</v>
      </c>
      <c r="I680" s="114">
        <v>0</v>
      </c>
      <c r="J680" s="114">
        <v>2.5950188999999999</v>
      </c>
      <c r="K680" s="114">
        <v>18.114999999999998</v>
      </c>
      <c r="L680" s="114">
        <v>0</v>
      </c>
      <c r="M680" s="114">
        <v>0</v>
      </c>
      <c r="N680" s="114">
        <v>0</v>
      </c>
      <c r="O680" s="114">
        <v>0</v>
      </c>
      <c r="P680" s="114">
        <v>0</v>
      </c>
      <c r="Q680" s="114">
        <v>0</v>
      </c>
      <c r="R680" s="114">
        <v>0</v>
      </c>
      <c r="S680" s="114">
        <v>0</v>
      </c>
      <c r="T680" s="114">
        <v>0</v>
      </c>
      <c r="U680" s="114">
        <v>0</v>
      </c>
      <c r="V680" s="114">
        <v>0</v>
      </c>
      <c r="W680" s="114">
        <v>0</v>
      </c>
    </row>
    <row r="681" spans="1:23" hidden="1">
      <c r="A681" s="114" t="str">
        <v>4581.TW</v>
      </c>
      <c r="B681" s="114">
        <v>5.8</v>
      </c>
      <c r="C681" s="114">
        <v>0</v>
      </c>
      <c r="D681" s="114">
        <v>0</v>
      </c>
      <c r="E681" s="114">
        <v>0.18507000000000001</v>
      </c>
      <c r="F681" s="114">
        <v>7.5389999999999999E-2</v>
      </c>
      <c r="G681" s="114">
        <v>0.31996000000000002</v>
      </c>
      <c r="H681" s="114">
        <v>0.16805999999999999</v>
      </c>
      <c r="I681" s="114">
        <v>11.017241500000001</v>
      </c>
      <c r="J681" s="114">
        <v>1.937538</v>
      </c>
      <c r="K681" s="114">
        <v>34.683999999999997</v>
      </c>
      <c r="L681" s="114">
        <v>0</v>
      </c>
      <c r="M681" s="114">
        <v>0</v>
      </c>
      <c r="N681" s="114">
        <v>0</v>
      </c>
      <c r="O681" s="114">
        <v>0</v>
      </c>
      <c r="P681" s="114">
        <v>0</v>
      </c>
      <c r="Q681" s="114">
        <v>0</v>
      </c>
      <c r="R681" s="114">
        <v>0</v>
      </c>
      <c r="S681" s="114">
        <v>0</v>
      </c>
      <c r="T681" s="114">
        <v>0</v>
      </c>
      <c r="U681" s="114">
        <v>0</v>
      </c>
      <c r="V681" s="114">
        <v>0</v>
      </c>
      <c r="W681" s="114">
        <v>0</v>
      </c>
    </row>
    <row r="682" spans="1:23" hidden="1">
      <c r="A682" s="114" t="str">
        <v>4583.TW</v>
      </c>
      <c r="B682" s="114">
        <v>13.04</v>
      </c>
      <c r="C682" s="114">
        <v>0</v>
      </c>
      <c r="D682" s="114">
        <v>0</v>
      </c>
      <c r="E682" s="114">
        <v>0.112440005</v>
      </c>
      <c r="F682" s="114">
        <v>5.2600003999999999E-2</v>
      </c>
      <c r="G682" s="114">
        <v>0.55317000000000005</v>
      </c>
      <c r="H682" s="114">
        <v>0.33865002</v>
      </c>
      <c r="I682" s="114">
        <v>21.855827000000001</v>
      </c>
      <c r="J682" s="114">
        <v>2.4248094999999998</v>
      </c>
      <c r="K682" s="114">
        <v>34.298999999999999</v>
      </c>
      <c r="L682" s="114">
        <v>0</v>
      </c>
      <c r="M682" s="114">
        <v>0</v>
      </c>
      <c r="N682" s="114">
        <v>0</v>
      </c>
      <c r="O682" s="114">
        <v>0</v>
      </c>
      <c r="P682" s="114">
        <v>0</v>
      </c>
      <c r="Q682" s="114">
        <v>0</v>
      </c>
      <c r="R682" s="114">
        <v>0</v>
      </c>
      <c r="S682" s="114">
        <v>0</v>
      </c>
      <c r="T682" s="114">
        <v>0</v>
      </c>
      <c r="U682" s="114">
        <v>0</v>
      </c>
      <c r="V682" s="114">
        <v>0</v>
      </c>
      <c r="W682" s="114">
        <v>0</v>
      </c>
    </row>
    <row r="683" spans="1:23" hidden="1">
      <c r="A683" s="114" t="str">
        <v>4588.TW</v>
      </c>
      <c r="B683" s="114">
        <v>0</v>
      </c>
      <c r="C683" s="114">
        <v>0</v>
      </c>
      <c r="D683" s="114">
        <v>0</v>
      </c>
      <c r="E683" s="114">
        <v>0.22159999999999999</v>
      </c>
      <c r="F683" s="114">
        <v>7.6350000000000001E-2</v>
      </c>
      <c r="G683" s="114">
        <v>0.32919997000000001</v>
      </c>
      <c r="H683" s="114">
        <v>0.15511</v>
      </c>
      <c r="I683" s="114">
        <v>0</v>
      </c>
      <c r="J683" s="114">
        <v>0</v>
      </c>
      <c r="K683" s="114">
        <v>25.846</v>
      </c>
      <c r="L683" s="114">
        <v>0</v>
      </c>
      <c r="M683" s="114">
        <v>0</v>
      </c>
      <c r="N683" s="114">
        <v>0</v>
      </c>
      <c r="O683" s="114">
        <v>0</v>
      </c>
      <c r="P683" s="114">
        <v>0</v>
      </c>
      <c r="Q683" s="114">
        <v>0</v>
      </c>
      <c r="R683" s="114">
        <v>0</v>
      </c>
      <c r="S683" s="114">
        <v>0</v>
      </c>
      <c r="T683" s="114">
        <v>0</v>
      </c>
      <c r="U683" s="114">
        <v>0</v>
      </c>
      <c r="V683" s="114">
        <v>0</v>
      </c>
      <c r="W683" s="114">
        <v>0</v>
      </c>
    </row>
    <row r="684" spans="1:23" hidden="1">
      <c r="A684" s="114" t="str">
        <v>4720.TW</v>
      </c>
      <c r="B684" s="114">
        <v>0.34</v>
      </c>
      <c r="C684" s="114">
        <v>0.66100000000000003</v>
      </c>
      <c r="D684" s="114">
        <v>0</v>
      </c>
      <c r="E684" s="114">
        <v>4.197E-2</v>
      </c>
      <c r="F684" s="114">
        <v>5.9699999999999996E-3</v>
      </c>
      <c r="G684" s="114">
        <v>0.19840999000000001</v>
      </c>
      <c r="H684" s="114">
        <v>-6.77E-3</v>
      </c>
      <c r="I684" s="114">
        <v>56.470590000000001</v>
      </c>
      <c r="J684" s="114">
        <v>1.4629687</v>
      </c>
      <c r="K684" s="114">
        <v>31.908999999999999</v>
      </c>
      <c r="L684" s="114">
        <v>0</v>
      </c>
      <c r="M684" s="114">
        <v>0</v>
      </c>
      <c r="N684" s="114">
        <v>0</v>
      </c>
      <c r="O684" s="114">
        <v>0</v>
      </c>
      <c r="P684" s="114">
        <v>0</v>
      </c>
      <c r="Q684" s="114">
        <v>0</v>
      </c>
      <c r="R684" s="114">
        <v>0</v>
      </c>
      <c r="S684" s="114">
        <v>0</v>
      </c>
      <c r="T684" s="114">
        <v>0</v>
      </c>
      <c r="U684" s="114">
        <v>0</v>
      </c>
      <c r="V684" s="114">
        <v>0</v>
      </c>
      <c r="W684" s="114">
        <v>0</v>
      </c>
    </row>
    <row r="685" spans="1:23" hidden="1">
      <c r="A685" s="114" t="str">
        <v>4722.TW</v>
      </c>
      <c r="B685" s="114">
        <v>2.2400000000000002</v>
      </c>
      <c r="C685" s="114">
        <v>0.34300000000000003</v>
      </c>
      <c r="D685" s="114">
        <v>11.80791</v>
      </c>
      <c r="E685" s="114">
        <v>5.765E-2</v>
      </c>
      <c r="F685" s="114">
        <v>2.2540000000000001E-2</v>
      </c>
      <c r="G685" s="114">
        <v>0.15275</v>
      </c>
      <c r="H685" s="114">
        <v>4.7789999999999999E-2</v>
      </c>
      <c r="I685" s="114">
        <v>18.660713000000001</v>
      </c>
      <c r="J685" s="114">
        <v>1.4470177</v>
      </c>
      <c r="K685" s="114">
        <v>34.545000000000002</v>
      </c>
      <c r="L685" s="114">
        <v>0</v>
      </c>
      <c r="M685" s="114">
        <v>0</v>
      </c>
      <c r="N685" s="114">
        <v>0</v>
      </c>
      <c r="O685" s="114">
        <v>0</v>
      </c>
      <c r="P685" s="114">
        <v>0</v>
      </c>
      <c r="Q685" s="114">
        <v>0</v>
      </c>
      <c r="R685" s="114">
        <v>0</v>
      </c>
      <c r="S685" s="114">
        <v>0</v>
      </c>
      <c r="T685" s="114">
        <v>0</v>
      </c>
      <c r="U685" s="114">
        <v>0</v>
      </c>
      <c r="V685" s="114">
        <v>0</v>
      </c>
      <c r="W685" s="114">
        <v>0</v>
      </c>
    </row>
    <row r="686" spans="1:23" hidden="1">
      <c r="A686" s="114" t="str">
        <v>4736.TW</v>
      </c>
      <c r="B686" s="114">
        <v>0</v>
      </c>
      <c r="C686" s="114">
        <v>0.161</v>
      </c>
      <c r="D686" s="114">
        <v>14.612677</v>
      </c>
      <c r="E686" s="114">
        <v>0.10936999999999999</v>
      </c>
      <c r="F686" s="114">
        <v>4.8770000000000001E-2</v>
      </c>
      <c r="G686" s="114">
        <v>0.43118997999999997</v>
      </c>
      <c r="H686" s="114">
        <v>0.1719</v>
      </c>
      <c r="I686" s="114">
        <v>0</v>
      </c>
      <c r="J686" s="114">
        <v>0</v>
      </c>
      <c r="K686" s="114">
        <v>50.420999999999999</v>
      </c>
      <c r="L686" s="114">
        <v>0</v>
      </c>
      <c r="M686" s="114">
        <v>0</v>
      </c>
      <c r="N686" s="114">
        <v>0</v>
      </c>
      <c r="O686" s="114">
        <v>0</v>
      </c>
      <c r="P686" s="114">
        <v>0</v>
      </c>
      <c r="Q686" s="114">
        <v>0</v>
      </c>
      <c r="R686" s="114">
        <v>0</v>
      </c>
      <c r="S686" s="114">
        <v>0</v>
      </c>
      <c r="T686" s="114">
        <v>0</v>
      </c>
      <c r="U686" s="114">
        <v>0</v>
      </c>
      <c r="V686" s="114">
        <v>0</v>
      </c>
      <c r="W686" s="114">
        <v>0</v>
      </c>
    </row>
    <row r="687" spans="1:23" hidden="1">
      <c r="A687" s="114" t="str">
        <v>4737.TW</v>
      </c>
      <c r="B687" s="114">
        <v>0.11</v>
      </c>
      <c r="C687" s="114">
        <v>0.59</v>
      </c>
      <c r="D687" s="114">
        <v>21.73077</v>
      </c>
      <c r="E687" s="114">
        <v>3.2100000000000002E-3</v>
      </c>
      <c r="F687" s="114">
        <v>-1.6199999999999999E-3</v>
      </c>
      <c r="G687" s="114">
        <v>0.40765000000000001</v>
      </c>
      <c r="H687" s="114">
        <v>-4.2519998000000003E-2</v>
      </c>
      <c r="I687" s="114">
        <v>616.36365000000001</v>
      </c>
      <c r="J687" s="114">
        <v>2.0763153999999999</v>
      </c>
      <c r="K687" s="114">
        <v>28.895</v>
      </c>
      <c r="L687" s="114">
        <v>0</v>
      </c>
      <c r="M687" s="114">
        <v>0</v>
      </c>
      <c r="N687" s="114">
        <v>0</v>
      </c>
      <c r="O687" s="114">
        <v>0</v>
      </c>
      <c r="P687" s="114">
        <v>0</v>
      </c>
      <c r="Q687" s="114">
        <v>0</v>
      </c>
      <c r="R687" s="114">
        <v>0</v>
      </c>
      <c r="S687" s="114">
        <v>0</v>
      </c>
      <c r="T687" s="114">
        <v>0</v>
      </c>
      <c r="U687" s="114">
        <v>0</v>
      </c>
      <c r="V687" s="114">
        <v>0</v>
      </c>
      <c r="W687" s="114">
        <v>0</v>
      </c>
    </row>
    <row r="688" spans="1:23" hidden="1">
      <c r="A688" s="114" t="str">
        <v>4739.TW</v>
      </c>
      <c r="B688" s="114">
        <v>0.03</v>
      </c>
      <c r="C688" s="114">
        <v>1.631</v>
      </c>
      <c r="D688" s="114">
        <v>17.590675000000001</v>
      </c>
      <c r="E688" s="114">
        <v>-1.2120000000000001E-2</v>
      </c>
      <c r="F688" s="114">
        <v>-5.5100000000000001E-3</v>
      </c>
      <c r="G688" s="114">
        <v>3.3660000000000002E-2</v>
      </c>
      <c r="H688" s="114">
        <v>-2.0639998999999999E-2</v>
      </c>
      <c r="I688" s="114">
        <v>2263.3335000000002</v>
      </c>
      <c r="J688" s="114">
        <v>1.4752531</v>
      </c>
      <c r="K688" s="114">
        <v>48.371000000000002</v>
      </c>
      <c r="L688" s="114">
        <v>0</v>
      </c>
      <c r="M688" s="114">
        <v>0</v>
      </c>
      <c r="N688" s="114">
        <v>0</v>
      </c>
      <c r="O688" s="114">
        <v>0</v>
      </c>
      <c r="P688" s="114">
        <v>0</v>
      </c>
      <c r="Q688" s="114">
        <v>0</v>
      </c>
      <c r="R688" s="114">
        <v>0</v>
      </c>
      <c r="S688" s="114">
        <v>0</v>
      </c>
      <c r="T688" s="114">
        <v>0</v>
      </c>
      <c r="U688" s="114">
        <v>0</v>
      </c>
      <c r="V688" s="114">
        <v>0</v>
      </c>
      <c r="W688" s="114">
        <v>0</v>
      </c>
    </row>
    <row r="689" spans="1:23" hidden="1">
      <c r="A689" s="114" t="str">
        <v>4746.TW</v>
      </c>
      <c r="B689" s="114">
        <v>0.46</v>
      </c>
      <c r="C689" s="114">
        <v>0</v>
      </c>
      <c r="D689" s="114">
        <v>10.877993</v>
      </c>
      <c r="E689" s="114">
        <v>-1.0410000000000001E-2</v>
      </c>
      <c r="F689" s="114">
        <v>3.7409999999999999E-2</v>
      </c>
      <c r="G689" s="114">
        <v>0.45009997000000002</v>
      </c>
      <c r="H689" s="114">
        <v>0.18293000000000001</v>
      </c>
      <c r="I689" s="114">
        <v>207.3913</v>
      </c>
      <c r="J689" s="114">
        <v>1.5328995000000001</v>
      </c>
      <c r="K689" s="114">
        <v>37.923999999999999</v>
      </c>
      <c r="L689" s="114">
        <v>0</v>
      </c>
      <c r="M689" s="114">
        <v>0</v>
      </c>
      <c r="N689" s="114">
        <v>0</v>
      </c>
      <c r="O689" s="114">
        <v>0</v>
      </c>
      <c r="P689" s="114">
        <v>0</v>
      </c>
      <c r="Q689" s="114">
        <v>0</v>
      </c>
      <c r="R689" s="114">
        <v>0</v>
      </c>
      <c r="S689" s="114">
        <v>0</v>
      </c>
      <c r="T689" s="114">
        <v>0</v>
      </c>
      <c r="U689" s="114">
        <v>0</v>
      </c>
      <c r="V689" s="114">
        <v>0</v>
      </c>
      <c r="W689" s="114">
        <v>0</v>
      </c>
    </row>
    <row r="690" spans="1:23" hidden="1">
      <c r="A690" s="114" t="str">
        <v>4755.TW</v>
      </c>
      <c r="B690" s="114">
        <v>4.5599999999999996</v>
      </c>
      <c r="C690" s="114">
        <v>0</v>
      </c>
      <c r="D690" s="114">
        <v>15.891474000000001</v>
      </c>
      <c r="E690" s="114">
        <v>0.105100006</v>
      </c>
      <c r="F690" s="114">
        <v>4.6899999999999997E-2</v>
      </c>
      <c r="G690" s="114">
        <v>0.21382999999999999</v>
      </c>
      <c r="H690" s="114">
        <v>0.1153</v>
      </c>
      <c r="I690" s="114">
        <v>31.4693</v>
      </c>
      <c r="J690" s="114">
        <v>3.3296207999999998</v>
      </c>
      <c r="K690" s="114">
        <v>48.886000000000003</v>
      </c>
      <c r="L690" s="114">
        <v>0</v>
      </c>
      <c r="M690" s="114">
        <v>0</v>
      </c>
      <c r="N690" s="114">
        <v>0</v>
      </c>
      <c r="O690" s="114">
        <v>0</v>
      </c>
      <c r="P690" s="114">
        <v>0</v>
      </c>
      <c r="Q690" s="114">
        <v>0</v>
      </c>
      <c r="R690" s="114">
        <v>0</v>
      </c>
      <c r="S690" s="114">
        <v>0</v>
      </c>
      <c r="T690" s="114">
        <v>0</v>
      </c>
      <c r="U690" s="114">
        <v>0</v>
      </c>
      <c r="V690" s="114">
        <v>0</v>
      </c>
      <c r="W690" s="114">
        <v>0</v>
      </c>
    </row>
    <row r="691" spans="1:23" hidden="1">
      <c r="A691" s="114" t="str">
        <v>4763.TW</v>
      </c>
      <c r="B691" s="114">
        <v>80.150000000000006</v>
      </c>
      <c r="C691" s="114">
        <v>1.1519999999999999</v>
      </c>
      <c r="D691" s="114">
        <v>6.8654019999999996</v>
      </c>
      <c r="E691" s="114">
        <v>0.74744003999999997</v>
      </c>
      <c r="F691" s="114">
        <v>0.43423998000000003</v>
      </c>
      <c r="G691" s="114">
        <v>0.62478999999999996</v>
      </c>
      <c r="H691" s="114">
        <v>0.60777999999999999</v>
      </c>
      <c r="I691" s="114">
        <v>10.430443</v>
      </c>
      <c r="J691" s="114">
        <v>7.0413639999999997</v>
      </c>
      <c r="K691" s="114">
        <v>133.18899999999999</v>
      </c>
      <c r="L691" s="114">
        <v>0</v>
      </c>
      <c r="M691" s="114">
        <v>0</v>
      </c>
      <c r="N691" s="114">
        <v>0</v>
      </c>
      <c r="O691" s="114">
        <v>0</v>
      </c>
      <c r="P691" s="114">
        <v>0</v>
      </c>
      <c r="Q691" s="114">
        <v>0</v>
      </c>
      <c r="R691" s="114">
        <v>0</v>
      </c>
      <c r="S691" s="114">
        <v>0</v>
      </c>
      <c r="T691" s="114">
        <v>0</v>
      </c>
      <c r="U691" s="114">
        <v>0</v>
      </c>
      <c r="V691" s="114">
        <v>0</v>
      </c>
      <c r="W691" s="114">
        <v>0</v>
      </c>
    </row>
    <row r="692" spans="1:23" hidden="1">
      <c r="A692" s="114" t="str">
        <v>4764.TW</v>
      </c>
      <c r="B692" s="114">
        <v>-1.08</v>
      </c>
      <c r="C692" s="114">
        <v>0</v>
      </c>
      <c r="D692" s="114">
        <v>0</v>
      </c>
      <c r="E692" s="114">
        <v>-4.1490002999999998E-2</v>
      </c>
      <c r="F692" s="114">
        <v>-1.5140001E-2</v>
      </c>
      <c r="G692" s="114">
        <v>0.11236</v>
      </c>
      <c r="H692" s="114">
        <v>-5.9830000000000001E-2</v>
      </c>
      <c r="I692" s="114">
        <v>0</v>
      </c>
      <c r="J692" s="114">
        <v>1.4009913000000001</v>
      </c>
      <c r="K692" s="114">
        <v>26.254000000000001</v>
      </c>
      <c r="L692" s="114">
        <v>0</v>
      </c>
      <c r="M692" s="114">
        <v>0</v>
      </c>
      <c r="N692" s="114">
        <v>0</v>
      </c>
      <c r="O692" s="114">
        <v>0</v>
      </c>
      <c r="P692" s="114">
        <v>0</v>
      </c>
      <c r="Q692" s="114">
        <v>0</v>
      </c>
      <c r="R692" s="114">
        <v>0</v>
      </c>
      <c r="S692" s="114">
        <v>0</v>
      </c>
      <c r="T692" s="114">
        <v>0</v>
      </c>
      <c r="U692" s="114">
        <v>0</v>
      </c>
      <c r="V692" s="114">
        <v>0</v>
      </c>
      <c r="W692" s="114">
        <v>0</v>
      </c>
    </row>
    <row r="693" spans="1:23" hidden="1">
      <c r="A693" s="114" t="str">
        <v>4766.TW</v>
      </c>
      <c r="B693" s="114">
        <v>20.059999999999999</v>
      </c>
      <c r="C693" s="114">
        <v>0.55800000000000005</v>
      </c>
      <c r="D693" s="114">
        <v>15.225066</v>
      </c>
      <c r="E693" s="114">
        <v>0.17002001</v>
      </c>
      <c r="F693" s="114">
        <v>7.6539999999999997E-2</v>
      </c>
      <c r="G693" s="114">
        <v>0.31535997999999998</v>
      </c>
      <c r="H693" s="114">
        <v>0.16816</v>
      </c>
      <c r="I693" s="114">
        <v>17.198404</v>
      </c>
      <c r="J693" s="114">
        <v>3.1567101000000002</v>
      </c>
      <c r="K693" s="114">
        <v>170.69800000000001</v>
      </c>
      <c r="L693" s="114">
        <v>0</v>
      </c>
      <c r="M693" s="114">
        <v>0</v>
      </c>
      <c r="N693" s="114">
        <v>0</v>
      </c>
      <c r="O693" s="114">
        <v>0</v>
      </c>
      <c r="P693" s="114">
        <v>0</v>
      </c>
      <c r="Q693" s="114">
        <v>0</v>
      </c>
      <c r="R693" s="114">
        <v>0</v>
      </c>
      <c r="S693" s="114">
        <v>0</v>
      </c>
      <c r="T693" s="114">
        <v>0</v>
      </c>
      <c r="U693" s="114">
        <v>0</v>
      </c>
      <c r="V693" s="114">
        <v>0</v>
      </c>
      <c r="W693" s="114">
        <v>0</v>
      </c>
    </row>
    <row r="694" spans="1:23" hidden="1">
      <c r="A694" s="114" t="str">
        <v>4770.TW</v>
      </c>
      <c r="B694" s="114">
        <v>20.46</v>
      </c>
      <c r="C694" s="114">
        <v>1.081</v>
      </c>
      <c r="D694" s="114">
        <v>14.891223</v>
      </c>
      <c r="E694" s="114">
        <v>0.23753001000000001</v>
      </c>
      <c r="F694" s="114">
        <v>0.12839999999999999</v>
      </c>
      <c r="G694" s="114">
        <v>0.46448</v>
      </c>
      <c r="H694" s="114">
        <v>0.38162000000000001</v>
      </c>
      <c r="I694" s="114">
        <v>19.403714999999998</v>
      </c>
      <c r="J694" s="114">
        <v>4.2546353000000003</v>
      </c>
      <c r="K694" s="114">
        <v>71.756</v>
      </c>
      <c r="L694" s="114">
        <v>0</v>
      </c>
      <c r="M694" s="114">
        <v>0</v>
      </c>
      <c r="N694" s="114">
        <v>0</v>
      </c>
      <c r="O694" s="114">
        <v>0</v>
      </c>
      <c r="P694" s="114">
        <v>0</v>
      </c>
      <c r="Q694" s="114">
        <v>0</v>
      </c>
      <c r="R694" s="114">
        <v>0</v>
      </c>
      <c r="S694" s="114">
        <v>0</v>
      </c>
      <c r="T694" s="114">
        <v>0</v>
      </c>
      <c r="U694" s="114">
        <v>0</v>
      </c>
      <c r="V694" s="114">
        <v>0</v>
      </c>
      <c r="W694" s="114">
        <v>0</v>
      </c>
    </row>
    <row r="695" spans="1:23" hidden="1">
      <c r="A695" s="114" t="str">
        <v>4771.TW</v>
      </c>
      <c r="B695" s="114">
        <v>0</v>
      </c>
      <c r="C695" s="114">
        <v>0</v>
      </c>
      <c r="D695" s="114">
        <v>0</v>
      </c>
      <c r="E695" s="114">
        <v>0.26984000000000002</v>
      </c>
      <c r="F695" s="114">
        <v>0.13075000000000001</v>
      </c>
      <c r="G695" s="114">
        <v>0.40943000000000002</v>
      </c>
      <c r="H695" s="114">
        <v>0.31133</v>
      </c>
      <c r="I695" s="114">
        <v>0</v>
      </c>
      <c r="J695" s="114">
        <v>0</v>
      </c>
      <c r="K695" s="114">
        <v>53.847000000000001</v>
      </c>
      <c r="L695" s="114">
        <v>0</v>
      </c>
      <c r="M695" s="114">
        <v>0</v>
      </c>
      <c r="N695" s="114">
        <v>0</v>
      </c>
      <c r="O695" s="114">
        <v>0</v>
      </c>
      <c r="P695" s="114">
        <v>0</v>
      </c>
      <c r="Q695" s="114">
        <v>0</v>
      </c>
      <c r="R695" s="114">
        <v>0</v>
      </c>
      <c r="S695" s="114">
        <v>0</v>
      </c>
      <c r="T695" s="114">
        <v>0</v>
      </c>
      <c r="U695" s="114">
        <v>0</v>
      </c>
      <c r="V695" s="114">
        <v>0</v>
      </c>
      <c r="W695" s="114">
        <v>0</v>
      </c>
    </row>
    <row r="696" spans="1:23" hidden="1">
      <c r="A696" s="114" t="str">
        <v>4807.TW</v>
      </c>
      <c r="B696" s="114">
        <v>-4.5</v>
      </c>
      <c r="C696" s="114">
        <v>0.93300000000000005</v>
      </c>
      <c r="D696" s="114">
        <v>4.0632320000000002</v>
      </c>
      <c r="E696" s="114">
        <v>-0.17242001000000001</v>
      </c>
      <c r="F696" s="114">
        <v>-0.10038</v>
      </c>
      <c r="G696" s="114">
        <v>3.7510000000000002E-2</v>
      </c>
      <c r="H696" s="114">
        <v>-5.6469999999999999E-2</v>
      </c>
      <c r="I696" s="114">
        <v>0</v>
      </c>
      <c r="J696" s="114">
        <v>0.86793399999999998</v>
      </c>
      <c r="K696" s="114">
        <v>29.917999999999999</v>
      </c>
      <c r="L696" s="114">
        <v>0</v>
      </c>
      <c r="M696" s="114">
        <v>0</v>
      </c>
      <c r="N696" s="114">
        <v>0</v>
      </c>
      <c r="O696" s="114">
        <v>0</v>
      </c>
      <c r="P696" s="114">
        <v>0</v>
      </c>
      <c r="Q696" s="114">
        <v>0</v>
      </c>
      <c r="R696" s="114">
        <v>0</v>
      </c>
      <c r="S696" s="114">
        <v>0</v>
      </c>
      <c r="T696" s="114">
        <v>0</v>
      </c>
      <c r="U696" s="114">
        <v>0</v>
      </c>
      <c r="V696" s="114">
        <v>0</v>
      </c>
      <c r="W696" s="114">
        <v>0</v>
      </c>
    </row>
    <row r="697" spans="1:23" hidden="1">
      <c r="A697" s="114" t="str">
        <v>4904.TW</v>
      </c>
      <c r="B697" s="114">
        <v>3.38</v>
      </c>
      <c r="C697" s="114">
        <v>-2E-3</v>
      </c>
      <c r="D697" s="114">
        <v>22.602740000000001</v>
      </c>
      <c r="E697" s="114">
        <v>0.14232998999999999</v>
      </c>
      <c r="F697" s="114">
        <v>4.9110000000000001E-2</v>
      </c>
      <c r="G697" s="114">
        <v>0.30286000000000002</v>
      </c>
      <c r="H697" s="114">
        <v>0.13666001</v>
      </c>
      <c r="I697" s="114">
        <v>24.408283000000001</v>
      </c>
      <c r="J697" s="114">
        <v>3.2031372</v>
      </c>
      <c r="K697" s="114">
        <v>28.895</v>
      </c>
      <c r="L697" s="114">
        <v>0</v>
      </c>
      <c r="M697" s="114">
        <v>0</v>
      </c>
      <c r="N697" s="114">
        <v>0</v>
      </c>
      <c r="O697" s="114">
        <v>0</v>
      </c>
      <c r="P697" s="114">
        <v>0</v>
      </c>
      <c r="Q697" s="114">
        <v>0</v>
      </c>
      <c r="R697" s="114">
        <v>0</v>
      </c>
      <c r="S697" s="114">
        <v>0</v>
      </c>
      <c r="T697" s="114">
        <v>0</v>
      </c>
      <c r="U697" s="114">
        <v>0</v>
      </c>
      <c r="V697" s="114">
        <v>0</v>
      </c>
      <c r="W697" s="114">
        <v>0</v>
      </c>
    </row>
    <row r="698" spans="1:23" hidden="1">
      <c r="A698" s="114" t="str">
        <v>4906.TW</v>
      </c>
      <c r="B698" s="114">
        <v>1.39</v>
      </c>
      <c r="C698" s="114">
        <v>0.56999999999999995</v>
      </c>
      <c r="D698" s="114">
        <v>12.820945999999999</v>
      </c>
      <c r="E698" s="114">
        <v>4.1059999999999999E-2</v>
      </c>
      <c r="F698" s="114">
        <v>1.238E-2</v>
      </c>
      <c r="G698" s="114">
        <v>0.106029995</v>
      </c>
      <c r="H698" s="114">
        <v>9.1900009999999997E-3</v>
      </c>
      <c r="I698" s="114">
        <v>27.302157999999999</v>
      </c>
      <c r="J698" s="114">
        <v>1.1826483000000001</v>
      </c>
      <c r="K698" s="114">
        <v>66.311000000000007</v>
      </c>
      <c r="L698" s="114">
        <v>0</v>
      </c>
      <c r="M698" s="114">
        <v>0</v>
      </c>
      <c r="N698" s="114">
        <v>0</v>
      </c>
      <c r="O698" s="114">
        <v>0</v>
      </c>
      <c r="P698" s="114">
        <v>0</v>
      </c>
      <c r="Q698" s="114">
        <v>0</v>
      </c>
      <c r="R698" s="114">
        <v>0</v>
      </c>
      <c r="S698" s="114">
        <v>0</v>
      </c>
      <c r="T698" s="114">
        <v>0</v>
      </c>
      <c r="U698" s="114">
        <v>0</v>
      </c>
      <c r="V698" s="114">
        <v>0</v>
      </c>
      <c r="W698" s="114">
        <v>0</v>
      </c>
    </row>
    <row r="699" spans="1:23" hidden="1">
      <c r="A699" s="114" t="str">
        <v>4912.TW</v>
      </c>
      <c r="B699" s="114">
        <v>5.01</v>
      </c>
      <c r="C699" s="114">
        <v>1.022</v>
      </c>
      <c r="D699" s="114">
        <v>10.55336</v>
      </c>
      <c r="E699" s="114">
        <v>7.961E-2</v>
      </c>
      <c r="F699" s="114">
        <v>2.717E-2</v>
      </c>
      <c r="G699" s="114">
        <v>0.2606</v>
      </c>
      <c r="H699" s="114">
        <v>0.10724</v>
      </c>
      <c r="I699" s="114">
        <v>26.646705999999998</v>
      </c>
      <c r="J699" s="114">
        <v>2.4312510000000001</v>
      </c>
      <c r="K699" s="114">
        <v>74.995999999999995</v>
      </c>
      <c r="L699" s="114">
        <v>0</v>
      </c>
      <c r="M699" s="114">
        <v>0</v>
      </c>
      <c r="N699" s="114">
        <v>0</v>
      </c>
      <c r="O699" s="114">
        <v>0</v>
      </c>
      <c r="P699" s="114">
        <v>0</v>
      </c>
      <c r="Q699" s="114">
        <v>0</v>
      </c>
      <c r="R699" s="114">
        <v>0</v>
      </c>
      <c r="S699" s="114">
        <v>0</v>
      </c>
      <c r="T699" s="114">
        <v>0</v>
      </c>
      <c r="U699" s="114">
        <v>0</v>
      </c>
      <c r="V699" s="114">
        <v>0</v>
      </c>
      <c r="W699" s="114">
        <v>0</v>
      </c>
    </row>
    <row r="700" spans="1:23" hidden="1">
      <c r="A700" s="114" t="str">
        <v>4915.TW</v>
      </c>
      <c r="B700" s="114">
        <v>5.46</v>
      </c>
      <c r="C700" s="114">
        <v>0</v>
      </c>
      <c r="D700" s="114">
        <v>13.454040000000001</v>
      </c>
      <c r="E700" s="114">
        <v>0.13543999000000001</v>
      </c>
      <c r="F700" s="114">
        <v>3.6429997999999998E-2</v>
      </c>
      <c r="G700" s="114">
        <v>0.16087000000000001</v>
      </c>
      <c r="H700" s="114">
        <v>4.3040000000000002E-2</v>
      </c>
      <c r="I700" s="114">
        <v>17.692307</v>
      </c>
      <c r="J700" s="114">
        <v>2.4094582</v>
      </c>
      <c r="K700" s="114">
        <v>131.249</v>
      </c>
      <c r="L700" s="114">
        <v>0</v>
      </c>
      <c r="M700" s="114">
        <v>0</v>
      </c>
      <c r="N700" s="114">
        <v>0</v>
      </c>
      <c r="O700" s="114">
        <v>0</v>
      </c>
      <c r="P700" s="114">
        <v>0</v>
      </c>
      <c r="Q700" s="114">
        <v>0</v>
      </c>
      <c r="R700" s="114">
        <v>0</v>
      </c>
      <c r="S700" s="114">
        <v>0</v>
      </c>
      <c r="T700" s="114">
        <v>0</v>
      </c>
      <c r="U700" s="114">
        <v>0</v>
      </c>
      <c r="V700" s="114">
        <v>0</v>
      </c>
      <c r="W700" s="114">
        <v>0</v>
      </c>
    </row>
    <row r="701" spans="1:23" hidden="1">
      <c r="A701" s="114" t="str">
        <v>4916.TW</v>
      </c>
      <c r="B701" s="114">
        <v>0.73</v>
      </c>
      <c r="C701" s="114">
        <v>0.78700000000000003</v>
      </c>
      <c r="D701" s="114">
        <v>8.8000000000000007</v>
      </c>
      <c r="E701" s="114">
        <v>4.6199999999999998E-2</v>
      </c>
      <c r="F701" s="114">
        <v>2.7409999000000001E-2</v>
      </c>
      <c r="G701" s="114">
        <v>0.14024</v>
      </c>
      <c r="H701" s="114">
        <v>-4.6100000000000004E-3</v>
      </c>
      <c r="I701" s="114">
        <v>42.191780000000001</v>
      </c>
      <c r="J701" s="114">
        <v>1.5126957999999999</v>
      </c>
      <c r="K701" s="114">
        <v>37.194000000000003</v>
      </c>
      <c r="L701" s="114">
        <v>0</v>
      </c>
      <c r="M701" s="114">
        <v>0</v>
      </c>
      <c r="N701" s="114">
        <v>0</v>
      </c>
      <c r="O701" s="114">
        <v>0</v>
      </c>
      <c r="P701" s="114">
        <v>0</v>
      </c>
      <c r="Q701" s="114">
        <v>0</v>
      </c>
      <c r="R701" s="114">
        <v>0</v>
      </c>
      <c r="S701" s="114">
        <v>0</v>
      </c>
      <c r="T701" s="114">
        <v>0</v>
      </c>
      <c r="U701" s="114">
        <v>0</v>
      </c>
      <c r="V701" s="114">
        <v>0</v>
      </c>
      <c r="W701" s="114">
        <v>0</v>
      </c>
    </row>
    <row r="702" spans="1:23" hidden="1">
      <c r="A702" s="114" t="str">
        <v>4919.TW</v>
      </c>
      <c r="B702" s="114">
        <v>5.13</v>
      </c>
      <c r="C702" s="114">
        <v>0</v>
      </c>
      <c r="D702" s="114">
        <v>17.14472</v>
      </c>
      <c r="E702" s="114">
        <v>0.13857000999999999</v>
      </c>
      <c r="F702" s="114">
        <v>3.2329999999999998E-2</v>
      </c>
      <c r="G702" s="114">
        <v>0.40921999999999997</v>
      </c>
      <c r="H702" s="114">
        <v>5.382E-2</v>
      </c>
      <c r="I702" s="114">
        <v>25.633527999999998</v>
      </c>
      <c r="J702" s="114">
        <v>3.4971542000000002</v>
      </c>
      <c r="K702" s="114">
        <v>82.950999999999993</v>
      </c>
      <c r="L702" s="114">
        <v>0</v>
      </c>
      <c r="M702" s="114">
        <v>0</v>
      </c>
      <c r="N702" s="114">
        <v>0</v>
      </c>
      <c r="O702" s="114">
        <v>0</v>
      </c>
      <c r="P702" s="114">
        <v>0</v>
      </c>
      <c r="Q702" s="114">
        <v>0</v>
      </c>
      <c r="R702" s="114">
        <v>0</v>
      </c>
      <c r="S702" s="114">
        <v>0</v>
      </c>
      <c r="T702" s="114">
        <v>0</v>
      </c>
      <c r="U702" s="114">
        <v>0</v>
      </c>
      <c r="V702" s="114">
        <v>0</v>
      </c>
      <c r="W702" s="114">
        <v>0</v>
      </c>
    </row>
    <row r="703" spans="1:23" hidden="1">
      <c r="A703" s="114" t="str">
        <v>4927.TW</v>
      </c>
      <c r="B703" s="114">
        <v>-5.2</v>
      </c>
      <c r="C703" s="114">
        <v>0.81899999999999995</v>
      </c>
      <c r="D703" s="114">
        <v>5.0936326999999997</v>
      </c>
      <c r="E703" s="114">
        <v>-0.14074</v>
      </c>
      <c r="F703" s="114">
        <v>-2.6159999999999999E-2</v>
      </c>
      <c r="G703" s="114">
        <v>6.8070000000000006E-2</v>
      </c>
      <c r="H703" s="114">
        <v>-8.2229994000000001E-2</v>
      </c>
      <c r="I703" s="114">
        <v>0</v>
      </c>
      <c r="J703" s="114">
        <v>1.1998587999999999</v>
      </c>
      <c r="K703" s="114">
        <v>63.965000000000003</v>
      </c>
      <c r="L703" s="114">
        <v>0</v>
      </c>
      <c r="M703" s="114">
        <v>0</v>
      </c>
      <c r="N703" s="114">
        <v>0</v>
      </c>
      <c r="O703" s="114">
        <v>0</v>
      </c>
      <c r="P703" s="114">
        <v>0</v>
      </c>
      <c r="Q703" s="114">
        <v>0</v>
      </c>
      <c r="R703" s="114">
        <v>0</v>
      </c>
      <c r="S703" s="114">
        <v>0</v>
      </c>
      <c r="T703" s="114">
        <v>0</v>
      </c>
      <c r="U703" s="114">
        <v>0</v>
      </c>
      <c r="V703" s="114">
        <v>0</v>
      </c>
      <c r="W703" s="114">
        <v>0</v>
      </c>
    </row>
    <row r="704" spans="1:23" hidden="1">
      <c r="A704" s="114" t="str">
        <v>4930.TW</v>
      </c>
      <c r="B704" s="114">
        <v>3.79</v>
      </c>
      <c r="C704" s="114">
        <v>0.64300000000000002</v>
      </c>
      <c r="D704" s="114">
        <v>0</v>
      </c>
      <c r="E704" s="114">
        <v>0.10003000500000001</v>
      </c>
      <c r="F704" s="114">
        <v>2.3039997999999999E-2</v>
      </c>
      <c r="G704" s="114">
        <v>0.186</v>
      </c>
      <c r="H704" s="114">
        <v>4.7379999999999999E-2</v>
      </c>
      <c r="I704" s="114">
        <v>9.0501319999999996</v>
      </c>
      <c r="J704" s="114">
        <v>0.8508211</v>
      </c>
      <c r="K704" s="114">
        <v>86.31</v>
      </c>
      <c r="L704" s="114">
        <v>0</v>
      </c>
      <c r="M704" s="114">
        <v>0</v>
      </c>
      <c r="N704" s="114">
        <v>0</v>
      </c>
      <c r="O704" s="114">
        <v>0</v>
      </c>
      <c r="P704" s="114">
        <v>0</v>
      </c>
      <c r="Q704" s="114">
        <v>0</v>
      </c>
      <c r="R704" s="114">
        <v>0</v>
      </c>
      <c r="S704" s="114">
        <v>0</v>
      </c>
      <c r="T704" s="114">
        <v>0</v>
      </c>
      <c r="U704" s="114">
        <v>0</v>
      </c>
      <c r="V704" s="114">
        <v>0</v>
      </c>
      <c r="W704" s="114">
        <v>0</v>
      </c>
    </row>
    <row r="705" spans="1:23" hidden="1">
      <c r="A705" s="114" t="str">
        <v>4934.TW</v>
      </c>
      <c r="B705" s="114">
        <v>-0.63</v>
      </c>
      <c r="C705" s="114">
        <v>0.80300000000000005</v>
      </c>
      <c r="D705" s="114">
        <v>0</v>
      </c>
      <c r="E705" s="114">
        <v>-7.9350000000000004E-2</v>
      </c>
      <c r="F705" s="114">
        <v>-2.6789998999999998E-2</v>
      </c>
      <c r="G705" s="114">
        <v>0.11696999499999999</v>
      </c>
      <c r="H705" s="114">
        <v>-1.03884</v>
      </c>
      <c r="I705" s="114">
        <v>0</v>
      </c>
      <c r="J705" s="114">
        <v>2.4392843000000002</v>
      </c>
      <c r="K705" s="114">
        <v>9.5340000000000007</v>
      </c>
      <c r="L705" s="114">
        <v>0</v>
      </c>
      <c r="M705" s="114">
        <v>0</v>
      </c>
      <c r="N705" s="114">
        <v>0</v>
      </c>
      <c r="O705" s="114">
        <v>0</v>
      </c>
      <c r="P705" s="114">
        <v>0</v>
      </c>
      <c r="Q705" s="114">
        <v>0</v>
      </c>
      <c r="R705" s="114">
        <v>0</v>
      </c>
      <c r="S705" s="114">
        <v>0</v>
      </c>
      <c r="T705" s="114">
        <v>0</v>
      </c>
      <c r="U705" s="114">
        <v>0</v>
      </c>
      <c r="V705" s="114">
        <v>0</v>
      </c>
      <c r="W705" s="114">
        <v>0</v>
      </c>
    </row>
    <row r="706" spans="1:23" hidden="1">
      <c r="A706" s="114" t="str">
        <v>4935.TW</v>
      </c>
      <c r="B706" s="114">
        <v>4.33</v>
      </c>
      <c r="C706" s="114">
        <v>0.58299999999999996</v>
      </c>
      <c r="D706" s="114">
        <v>4.4344206000000002</v>
      </c>
      <c r="E706" s="114">
        <v>4.0730000000000002E-2</v>
      </c>
      <c r="F706" s="114">
        <v>1.051E-2</v>
      </c>
      <c r="G706" s="114">
        <v>0.14835999999999999</v>
      </c>
      <c r="H706" s="114">
        <v>5.4250001999999999E-2</v>
      </c>
      <c r="I706" s="114">
        <v>14.757505999999999</v>
      </c>
      <c r="J706" s="114">
        <v>1.026605</v>
      </c>
      <c r="K706" s="114">
        <v>46.094000000000001</v>
      </c>
      <c r="L706" s="114">
        <v>0</v>
      </c>
      <c r="M706" s="114">
        <v>0</v>
      </c>
      <c r="N706" s="114">
        <v>0</v>
      </c>
      <c r="O706" s="114">
        <v>0</v>
      </c>
      <c r="P706" s="114">
        <v>0</v>
      </c>
      <c r="Q706" s="114">
        <v>0</v>
      </c>
      <c r="R706" s="114">
        <v>0</v>
      </c>
      <c r="S706" s="114">
        <v>0</v>
      </c>
      <c r="T706" s="114">
        <v>0</v>
      </c>
      <c r="U706" s="114">
        <v>0</v>
      </c>
      <c r="V706" s="114">
        <v>0</v>
      </c>
      <c r="W706" s="114">
        <v>0</v>
      </c>
    </row>
    <row r="707" spans="1:23" hidden="1">
      <c r="A707" s="114" t="str">
        <v>4938.TW</v>
      </c>
      <c r="B707" s="114">
        <v>5.94</v>
      </c>
      <c r="C707" s="114">
        <v>0.54</v>
      </c>
      <c r="D707" s="114">
        <v>14.266304</v>
      </c>
      <c r="E707" s="114">
        <v>8.4199999999999997E-2</v>
      </c>
      <c r="F707" s="114">
        <v>1.6400000000000001E-2</v>
      </c>
      <c r="G707" s="114">
        <v>3.8960000000000002E-2</v>
      </c>
      <c r="H707" s="114">
        <v>1.2070000000000001E-2</v>
      </c>
      <c r="I707" s="114">
        <v>17.676767000000002</v>
      </c>
      <c r="J707" s="114">
        <v>1.4819833</v>
      </c>
      <c r="K707" s="114">
        <v>446.24200000000002</v>
      </c>
      <c r="L707" s="114">
        <v>0</v>
      </c>
      <c r="M707" s="114">
        <v>0</v>
      </c>
      <c r="N707" s="114">
        <v>0</v>
      </c>
      <c r="O707" s="114">
        <v>0</v>
      </c>
      <c r="P707" s="114">
        <v>0</v>
      </c>
      <c r="Q707" s="114">
        <v>0</v>
      </c>
      <c r="R707" s="114">
        <v>0</v>
      </c>
      <c r="S707" s="114">
        <v>0</v>
      </c>
      <c r="T707" s="114">
        <v>0</v>
      </c>
      <c r="U707" s="114">
        <v>0</v>
      </c>
      <c r="V707" s="114">
        <v>0</v>
      </c>
      <c r="W707" s="114">
        <v>0</v>
      </c>
    </row>
    <row r="708" spans="1:23" hidden="1">
      <c r="A708" s="114" t="str">
        <v>4942.TW</v>
      </c>
      <c r="B708" s="114">
        <v>4.5599999999999996</v>
      </c>
      <c r="C708" s="114">
        <v>0</v>
      </c>
      <c r="D708" s="114">
        <v>10.021504</v>
      </c>
      <c r="E708" s="114">
        <v>7.7470004999999995E-2</v>
      </c>
      <c r="F708" s="114">
        <v>4.1459999999999997E-2</v>
      </c>
      <c r="G708" s="114">
        <v>0.24499000000000001</v>
      </c>
      <c r="H708" s="114">
        <v>9.3350000000000002E-2</v>
      </c>
      <c r="I708" s="114">
        <v>10.219298</v>
      </c>
      <c r="J708" s="114">
        <v>0.76943399999999995</v>
      </c>
      <c r="K708" s="114">
        <v>41.911999999999999</v>
      </c>
      <c r="L708" s="114">
        <v>0</v>
      </c>
      <c r="M708" s="114">
        <v>0</v>
      </c>
      <c r="N708" s="114">
        <v>0</v>
      </c>
      <c r="O708" s="114">
        <v>0</v>
      </c>
      <c r="P708" s="114">
        <v>0</v>
      </c>
      <c r="Q708" s="114">
        <v>0</v>
      </c>
      <c r="R708" s="114">
        <v>0</v>
      </c>
      <c r="S708" s="114">
        <v>0</v>
      </c>
      <c r="T708" s="114">
        <v>0</v>
      </c>
      <c r="U708" s="114">
        <v>0</v>
      </c>
      <c r="V708" s="114">
        <v>0</v>
      </c>
      <c r="W708" s="114">
        <v>0</v>
      </c>
    </row>
    <row r="709" spans="1:23" hidden="1">
      <c r="A709" s="114" t="str">
        <v>4943.TW</v>
      </c>
      <c r="B709" s="114">
        <v>-2.76</v>
      </c>
      <c r="C709" s="114">
        <v>0.80400000000000005</v>
      </c>
      <c r="D709" s="114">
        <v>1.672158</v>
      </c>
      <c r="E709" s="114">
        <v>-1.8806799999999999</v>
      </c>
      <c r="F709" s="114">
        <v>-8.4970000000000004E-2</v>
      </c>
      <c r="G709" s="114">
        <v>-1.6910000000000001E-2</v>
      </c>
      <c r="H709" s="114">
        <v>-0.18457999999999999</v>
      </c>
      <c r="I709" s="114">
        <v>0</v>
      </c>
      <c r="J709" s="114">
        <v>12.5</v>
      </c>
      <c r="K709" s="114">
        <v>19.259</v>
      </c>
      <c r="L709" s="114">
        <v>0</v>
      </c>
      <c r="M709" s="114">
        <v>0</v>
      </c>
      <c r="N709" s="114">
        <v>0</v>
      </c>
      <c r="O709" s="114">
        <v>0</v>
      </c>
      <c r="P709" s="114">
        <v>0</v>
      </c>
      <c r="Q709" s="114">
        <v>0</v>
      </c>
      <c r="R709" s="114">
        <v>0</v>
      </c>
      <c r="S709" s="114">
        <v>0</v>
      </c>
      <c r="T709" s="114">
        <v>0</v>
      </c>
      <c r="U709" s="114">
        <v>0</v>
      </c>
      <c r="V709" s="114">
        <v>0</v>
      </c>
      <c r="W709" s="114">
        <v>0</v>
      </c>
    </row>
    <row r="710" spans="1:23" hidden="1">
      <c r="A710" s="114" t="str">
        <v>4949.TW</v>
      </c>
      <c r="B710" s="114">
        <v>0</v>
      </c>
      <c r="C710" s="114">
        <v>0</v>
      </c>
      <c r="D710" s="114">
        <v>0</v>
      </c>
      <c r="E710" s="114">
        <v>4.0039999999999999E-2</v>
      </c>
      <c r="F710" s="114">
        <v>2.2210000000000001E-2</v>
      </c>
      <c r="G710" s="114">
        <v>0.21681998999999999</v>
      </c>
      <c r="H710" s="114">
        <v>-9.5610000000000001E-2</v>
      </c>
      <c r="I710" s="114">
        <v>0</v>
      </c>
      <c r="J710" s="114">
        <v>0</v>
      </c>
      <c r="K710" s="114">
        <v>60.832999999999998</v>
      </c>
      <c r="L710" s="114">
        <v>0</v>
      </c>
      <c r="M710" s="114">
        <v>0</v>
      </c>
      <c r="N710" s="114">
        <v>0</v>
      </c>
      <c r="O710" s="114">
        <v>0</v>
      </c>
      <c r="P710" s="114">
        <v>0</v>
      </c>
      <c r="Q710" s="114">
        <v>0</v>
      </c>
      <c r="R710" s="114">
        <v>0</v>
      </c>
      <c r="S710" s="114">
        <v>0</v>
      </c>
      <c r="T710" s="114">
        <v>0</v>
      </c>
      <c r="U710" s="114">
        <v>0</v>
      </c>
      <c r="V710" s="114">
        <v>0</v>
      </c>
      <c r="W710" s="114">
        <v>0</v>
      </c>
    </row>
    <row r="711" spans="1:23" hidden="1">
      <c r="A711" s="114" t="str">
        <v>4952.TW</v>
      </c>
      <c r="B711" s="114">
        <v>1.8</v>
      </c>
      <c r="C711" s="114">
        <v>0.45400000000000001</v>
      </c>
      <c r="D711" s="114">
        <v>21.449276000000001</v>
      </c>
      <c r="E711" s="114">
        <v>7.281E-2</v>
      </c>
      <c r="F711" s="114">
        <v>3.4380000000000001E-2</v>
      </c>
      <c r="G711" s="114">
        <v>0.37944</v>
      </c>
      <c r="H711" s="114">
        <v>5.4109997999999999E-2</v>
      </c>
      <c r="I711" s="114">
        <v>41.111109999999996</v>
      </c>
      <c r="J711" s="114">
        <v>3.8165969999999998</v>
      </c>
      <c r="K711" s="114">
        <v>19.914999999999999</v>
      </c>
      <c r="L711" s="114">
        <v>0</v>
      </c>
      <c r="M711" s="114">
        <v>0</v>
      </c>
      <c r="N711" s="114">
        <v>0</v>
      </c>
      <c r="O711" s="114">
        <v>0</v>
      </c>
      <c r="P711" s="114">
        <v>0</v>
      </c>
      <c r="Q711" s="114">
        <v>0</v>
      </c>
      <c r="R711" s="114">
        <v>0</v>
      </c>
      <c r="S711" s="114">
        <v>0</v>
      </c>
      <c r="T711" s="114">
        <v>0</v>
      </c>
      <c r="U711" s="114">
        <v>0</v>
      </c>
      <c r="V711" s="114">
        <v>0</v>
      </c>
      <c r="W711" s="114">
        <v>0</v>
      </c>
    </row>
    <row r="712" spans="1:23" hidden="1">
      <c r="A712" s="114" t="str">
        <v>4956.TW</v>
      </c>
      <c r="B712" s="114">
        <v>-1.26</v>
      </c>
      <c r="C712" s="114">
        <v>0</v>
      </c>
      <c r="D712" s="114">
        <v>13.216374</v>
      </c>
      <c r="E712" s="114">
        <v>-7.1319999999999995E-2</v>
      </c>
      <c r="F712" s="114">
        <v>-3.8199999999999998E-2</v>
      </c>
      <c r="G712" s="114">
        <v>1.2630000000000001E-2</v>
      </c>
      <c r="H712" s="114">
        <v>-0.13144</v>
      </c>
      <c r="I712" s="114">
        <v>0</v>
      </c>
      <c r="J712" s="114">
        <v>1.3276937</v>
      </c>
      <c r="K712" s="114">
        <v>11.013</v>
      </c>
      <c r="L712" s="114">
        <v>0</v>
      </c>
      <c r="M712" s="114">
        <v>0</v>
      </c>
      <c r="N712" s="114">
        <v>0</v>
      </c>
      <c r="O712" s="114">
        <v>0</v>
      </c>
      <c r="P712" s="114">
        <v>0</v>
      </c>
      <c r="Q712" s="114">
        <v>0</v>
      </c>
      <c r="R712" s="114">
        <v>0</v>
      </c>
      <c r="S712" s="114">
        <v>0</v>
      </c>
      <c r="T712" s="114">
        <v>0</v>
      </c>
      <c r="U712" s="114">
        <v>0</v>
      </c>
      <c r="V712" s="114">
        <v>0</v>
      </c>
      <c r="W712" s="114">
        <v>0</v>
      </c>
    </row>
    <row r="713" spans="1:23" hidden="1">
      <c r="A713" s="114" t="str">
        <v>4958.TW</v>
      </c>
      <c r="B713" s="114">
        <v>6.84</v>
      </c>
      <c r="C713" s="114">
        <v>0.78200000000000003</v>
      </c>
      <c r="D713" s="114">
        <v>10.441941</v>
      </c>
      <c r="E713" s="114">
        <v>7.4529999999999999E-2</v>
      </c>
      <c r="F713" s="114">
        <v>2.2869998999999998E-2</v>
      </c>
      <c r="G713" s="114">
        <v>0.18193999999999999</v>
      </c>
      <c r="H713" s="114">
        <v>2.2839999E-2</v>
      </c>
      <c r="I713" s="114">
        <v>17.616959000000001</v>
      </c>
      <c r="J713" s="114">
        <v>1.1600258000000001</v>
      </c>
      <c r="K713" s="114">
        <v>161.238</v>
      </c>
      <c r="L713" s="114">
        <v>0</v>
      </c>
      <c r="M713" s="114">
        <v>0</v>
      </c>
      <c r="N713" s="114">
        <v>0</v>
      </c>
      <c r="O713" s="114">
        <v>0</v>
      </c>
      <c r="P713" s="114">
        <v>0</v>
      </c>
      <c r="Q713" s="114">
        <v>0</v>
      </c>
      <c r="R713" s="114">
        <v>0</v>
      </c>
      <c r="S713" s="114">
        <v>0</v>
      </c>
      <c r="T713" s="114">
        <v>0</v>
      </c>
      <c r="U713" s="114">
        <v>0</v>
      </c>
      <c r="V713" s="114">
        <v>0</v>
      </c>
      <c r="W713" s="114">
        <v>0</v>
      </c>
    </row>
    <row r="714" spans="1:23" hidden="1">
      <c r="A714" s="114" t="str">
        <v>4960.TW</v>
      </c>
      <c r="B714" s="114">
        <v>-0.68</v>
      </c>
      <c r="C714" s="114">
        <v>0.99399999999999999</v>
      </c>
      <c r="D714" s="114">
        <v>-30.612244</v>
      </c>
      <c r="E714" s="114">
        <v>-5.7660000000000003E-2</v>
      </c>
      <c r="F714" s="114">
        <v>-2.2739999E-2</v>
      </c>
      <c r="G714" s="114">
        <v>3.9510000000000003E-2</v>
      </c>
      <c r="H714" s="114">
        <v>-6.6850000000000007E-2</v>
      </c>
      <c r="I714" s="114">
        <v>0</v>
      </c>
      <c r="J714" s="114">
        <v>0.93527870000000002</v>
      </c>
      <c r="K714" s="114">
        <v>15.750999999999999</v>
      </c>
      <c r="L714" s="114">
        <v>0</v>
      </c>
      <c r="M714" s="114">
        <v>0</v>
      </c>
      <c r="N714" s="114">
        <v>0</v>
      </c>
      <c r="O714" s="114">
        <v>0</v>
      </c>
      <c r="P714" s="114">
        <v>0</v>
      </c>
      <c r="Q714" s="114">
        <v>0</v>
      </c>
      <c r="R714" s="114">
        <v>0</v>
      </c>
      <c r="S714" s="114">
        <v>0</v>
      </c>
      <c r="T714" s="114">
        <v>0</v>
      </c>
      <c r="U714" s="114">
        <v>0</v>
      </c>
      <c r="V714" s="114">
        <v>0</v>
      </c>
      <c r="W714" s="114">
        <v>0</v>
      </c>
    </row>
    <row r="715" spans="1:23" hidden="1">
      <c r="A715" s="114" t="str">
        <v>4961.TW</v>
      </c>
      <c r="B715" s="114">
        <v>14.15</v>
      </c>
      <c r="C715" s="114">
        <v>0</v>
      </c>
      <c r="D715" s="114">
        <v>12.482435000000001</v>
      </c>
      <c r="E715" s="114">
        <v>0.11013000000000001</v>
      </c>
      <c r="F715" s="114">
        <v>5.4679999999999999E-2</v>
      </c>
      <c r="G715" s="114">
        <v>0.32333001</v>
      </c>
      <c r="H715" s="114">
        <v>0.10285</v>
      </c>
      <c r="I715" s="114">
        <v>18.833922999999999</v>
      </c>
      <c r="J715" s="114">
        <v>1.8244426</v>
      </c>
      <c r="K715" s="114">
        <v>110.443</v>
      </c>
      <c r="L715" s="114">
        <v>0</v>
      </c>
      <c r="M715" s="114">
        <v>0</v>
      </c>
      <c r="N715" s="114">
        <v>0</v>
      </c>
      <c r="O715" s="114">
        <v>0</v>
      </c>
      <c r="P715" s="114">
        <v>0</v>
      </c>
      <c r="Q715" s="114">
        <v>0</v>
      </c>
      <c r="R715" s="114">
        <v>0</v>
      </c>
      <c r="S715" s="114">
        <v>0</v>
      </c>
      <c r="T715" s="114">
        <v>0</v>
      </c>
      <c r="U715" s="114">
        <v>0</v>
      </c>
      <c r="V715" s="114">
        <v>0</v>
      </c>
      <c r="W715" s="114">
        <v>0</v>
      </c>
    </row>
    <row r="716" spans="1:23" hidden="1">
      <c r="A716" s="114" t="str">
        <v>4967.TW</v>
      </c>
      <c r="B716" s="114">
        <v>7.47</v>
      </c>
      <c r="C716" s="114">
        <v>0.83</v>
      </c>
      <c r="D716" s="114">
        <v>0</v>
      </c>
      <c r="E716" s="114">
        <v>0.24678</v>
      </c>
      <c r="F716" s="114">
        <v>5.0349999999999999E-2</v>
      </c>
      <c r="G716" s="114">
        <v>0.105450004</v>
      </c>
      <c r="H716" s="114">
        <v>0.11545999</v>
      </c>
      <c r="I716" s="114">
        <v>15.127174999999999</v>
      </c>
      <c r="J716" s="114">
        <v>3.0338829</v>
      </c>
      <c r="K716" s="114">
        <v>256.46800000000002</v>
      </c>
      <c r="L716" s="114">
        <v>0</v>
      </c>
      <c r="M716" s="114">
        <v>0</v>
      </c>
      <c r="N716" s="114">
        <v>0</v>
      </c>
      <c r="O716" s="114">
        <v>0</v>
      </c>
      <c r="P716" s="114">
        <v>0</v>
      </c>
      <c r="Q716" s="114">
        <v>0</v>
      </c>
      <c r="R716" s="114">
        <v>0</v>
      </c>
      <c r="S716" s="114">
        <v>0</v>
      </c>
      <c r="T716" s="114">
        <v>0</v>
      </c>
      <c r="U716" s="114">
        <v>0</v>
      </c>
      <c r="V716" s="114">
        <v>0</v>
      </c>
      <c r="W716" s="114">
        <v>0</v>
      </c>
    </row>
    <row r="717" spans="1:23" hidden="1">
      <c r="A717" s="114" t="str">
        <v>4968.TW</v>
      </c>
      <c r="B717" s="114">
        <v>-1.17</v>
      </c>
      <c r="C717" s="114">
        <v>2.1709999999999998</v>
      </c>
      <c r="D717" s="114">
        <v>31.134969999999999</v>
      </c>
      <c r="E717" s="114">
        <v>-4.6719997999999999E-2</v>
      </c>
      <c r="F717" s="114">
        <v>-3.5209999999999998E-2</v>
      </c>
      <c r="G717" s="114">
        <v>0.28804000000000002</v>
      </c>
      <c r="H717" s="114">
        <v>4.0000000000000002E-4</v>
      </c>
      <c r="I717" s="114">
        <v>0</v>
      </c>
      <c r="J717" s="114">
        <v>8.2246170000000003</v>
      </c>
      <c r="K717" s="114">
        <v>35.523000000000003</v>
      </c>
      <c r="L717" s="114">
        <v>0</v>
      </c>
      <c r="M717" s="114">
        <v>0</v>
      </c>
      <c r="N717" s="114">
        <v>0</v>
      </c>
      <c r="O717" s="114">
        <v>0</v>
      </c>
      <c r="P717" s="114">
        <v>0</v>
      </c>
      <c r="Q717" s="114">
        <v>0</v>
      </c>
      <c r="R717" s="114">
        <v>0</v>
      </c>
      <c r="S717" s="114">
        <v>0</v>
      </c>
      <c r="T717" s="114">
        <v>0</v>
      </c>
      <c r="U717" s="114">
        <v>0</v>
      </c>
      <c r="V717" s="114">
        <v>0</v>
      </c>
      <c r="W717" s="114">
        <v>0</v>
      </c>
    </row>
    <row r="718" spans="1:23" hidden="1">
      <c r="A718" s="114" t="str">
        <v>4976.TW</v>
      </c>
      <c r="B718" s="114">
        <v>-1.5</v>
      </c>
      <c r="C718" s="114">
        <v>1.5329999999999999</v>
      </c>
      <c r="D718" s="114">
        <v>31.655628</v>
      </c>
      <c r="E718" s="114">
        <v>-9.9630005999999993E-2</v>
      </c>
      <c r="F718" s="114">
        <v>-5.6110001999999999E-2</v>
      </c>
      <c r="G718" s="114">
        <v>-0.13918</v>
      </c>
      <c r="H718" s="114">
        <v>-0.49807000000000001</v>
      </c>
      <c r="I718" s="114">
        <v>0</v>
      </c>
      <c r="J718" s="114">
        <v>2.6543758</v>
      </c>
      <c r="K718" s="114">
        <v>6.7389999999999999</v>
      </c>
      <c r="L718" s="114">
        <v>0</v>
      </c>
      <c r="M718" s="114">
        <v>0</v>
      </c>
      <c r="N718" s="114">
        <v>0</v>
      </c>
      <c r="O718" s="114">
        <v>0</v>
      </c>
      <c r="P718" s="114">
        <v>0</v>
      </c>
      <c r="Q718" s="114">
        <v>0</v>
      </c>
      <c r="R718" s="114">
        <v>0</v>
      </c>
      <c r="S718" s="114">
        <v>0</v>
      </c>
      <c r="T718" s="114">
        <v>0</v>
      </c>
      <c r="U718" s="114">
        <v>0</v>
      </c>
      <c r="V718" s="114">
        <v>0</v>
      </c>
      <c r="W718" s="114">
        <v>0</v>
      </c>
    </row>
    <row r="719" spans="1:23" hidden="1">
      <c r="A719" s="114" t="str">
        <v>4977.TW</v>
      </c>
      <c r="B719" s="114">
        <v>1.89</v>
      </c>
      <c r="C719" s="114">
        <v>0</v>
      </c>
      <c r="D719" s="114">
        <v>19.336735000000001</v>
      </c>
      <c r="E719" s="114">
        <v>3.458E-2</v>
      </c>
      <c r="F719" s="114">
        <v>-9.5E-4</v>
      </c>
      <c r="G719" s="114">
        <v>0.15423000000000001</v>
      </c>
      <c r="H719" s="114">
        <v>-0.18471001000000001</v>
      </c>
      <c r="I719" s="114">
        <v>40.105823999999998</v>
      </c>
      <c r="J719" s="114">
        <v>1.5844151</v>
      </c>
      <c r="K719" s="114">
        <v>13.765000000000001</v>
      </c>
      <c r="L719" s="114">
        <v>0</v>
      </c>
      <c r="M719" s="114">
        <v>0</v>
      </c>
      <c r="N719" s="114">
        <v>0</v>
      </c>
      <c r="O719" s="114">
        <v>0</v>
      </c>
      <c r="P719" s="114">
        <v>0</v>
      </c>
      <c r="Q719" s="114">
        <v>0</v>
      </c>
      <c r="R719" s="114">
        <v>0</v>
      </c>
      <c r="S719" s="114">
        <v>0</v>
      </c>
      <c r="T719" s="114">
        <v>0</v>
      </c>
      <c r="U719" s="114">
        <v>0</v>
      </c>
      <c r="V719" s="114">
        <v>0</v>
      </c>
      <c r="W719" s="114">
        <v>0</v>
      </c>
    </row>
    <row r="720" spans="1:23" hidden="1">
      <c r="A720" s="114" t="str">
        <v>4989.TW</v>
      </c>
      <c r="B720" s="114">
        <v>-1.1399999999999999</v>
      </c>
      <c r="C720" s="114">
        <v>0</v>
      </c>
      <c r="D720" s="114">
        <v>0</v>
      </c>
      <c r="E720" s="114">
        <v>-6.9460005000000005E-2</v>
      </c>
      <c r="F720" s="114">
        <v>-5.6660000000000002E-2</v>
      </c>
      <c r="G720" s="114">
        <v>-3.1850000000000003E-2</v>
      </c>
      <c r="H720" s="114">
        <v>-9.6659999999999996E-2</v>
      </c>
      <c r="I720" s="114">
        <v>0</v>
      </c>
      <c r="J720" s="114">
        <v>1.6569567000000001</v>
      </c>
      <c r="K720" s="114">
        <v>23.613</v>
      </c>
      <c r="L720" s="114">
        <v>0</v>
      </c>
      <c r="M720" s="114">
        <v>0</v>
      </c>
      <c r="N720" s="114">
        <v>0</v>
      </c>
      <c r="O720" s="114">
        <v>0</v>
      </c>
      <c r="P720" s="114">
        <v>0</v>
      </c>
      <c r="Q720" s="114">
        <v>0</v>
      </c>
      <c r="R720" s="114">
        <v>0</v>
      </c>
      <c r="S720" s="114">
        <v>0</v>
      </c>
      <c r="T720" s="114">
        <v>0</v>
      </c>
      <c r="U720" s="114">
        <v>0</v>
      </c>
      <c r="V720" s="114">
        <v>0</v>
      </c>
      <c r="W720" s="114">
        <v>0</v>
      </c>
    </row>
    <row r="721" spans="1:23" hidden="1">
      <c r="A721" s="114" t="str">
        <v>4994.TW</v>
      </c>
      <c r="B721" s="114">
        <v>3.33</v>
      </c>
      <c r="C721" s="114">
        <v>0</v>
      </c>
      <c r="D721" s="114">
        <v>37.652439999999999</v>
      </c>
      <c r="E721" s="114">
        <v>0.17334999000000001</v>
      </c>
      <c r="F721" s="114">
        <v>7.9060000000000005E-2</v>
      </c>
      <c r="G721" s="114">
        <v>0.61050000000000004</v>
      </c>
      <c r="H721" s="114">
        <v>0.30212998000000002</v>
      </c>
      <c r="I721" s="114">
        <v>37.087090000000003</v>
      </c>
      <c r="J721" s="114">
        <v>6.2741312999999996</v>
      </c>
      <c r="K721" s="114">
        <v>25.286000000000001</v>
      </c>
      <c r="L721" s="114">
        <v>0</v>
      </c>
      <c r="M721" s="114">
        <v>0</v>
      </c>
      <c r="N721" s="114">
        <v>0</v>
      </c>
      <c r="O721" s="114">
        <v>0</v>
      </c>
      <c r="P721" s="114">
        <v>0</v>
      </c>
      <c r="Q721" s="114">
        <v>0</v>
      </c>
      <c r="R721" s="114">
        <v>0</v>
      </c>
      <c r="S721" s="114">
        <v>0</v>
      </c>
      <c r="T721" s="114">
        <v>0</v>
      </c>
      <c r="U721" s="114">
        <v>0</v>
      </c>
      <c r="V721" s="114">
        <v>0</v>
      </c>
      <c r="W721" s="114">
        <v>0</v>
      </c>
    </row>
    <row r="722" spans="1:23" hidden="1">
      <c r="A722" s="114" t="str">
        <v>4999.TW</v>
      </c>
      <c r="B722" s="114">
        <v>1.0900000000000001</v>
      </c>
      <c r="C722" s="114">
        <v>0.56599999999999995</v>
      </c>
      <c r="D722" s="114">
        <v>26.268656</v>
      </c>
      <c r="E722" s="114">
        <v>1.1000000000000001E-3</v>
      </c>
      <c r="F722" s="114">
        <v>-3.4499999999999999E-3</v>
      </c>
      <c r="G722" s="114">
        <v>0.16405001</v>
      </c>
      <c r="H722" s="114">
        <v>1.1670000999999999E-2</v>
      </c>
      <c r="I722" s="114">
        <v>32.293579999999999</v>
      </c>
      <c r="J722" s="114">
        <v>0.76468544999999999</v>
      </c>
      <c r="K722" s="114">
        <v>25.925000000000001</v>
      </c>
      <c r="L722" s="114">
        <v>0</v>
      </c>
      <c r="M722" s="114">
        <v>0</v>
      </c>
      <c r="N722" s="114">
        <v>0</v>
      </c>
      <c r="O722" s="114">
        <v>0</v>
      </c>
      <c r="P722" s="114">
        <v>0</v>
      </c>
      <c r="Q722" s="114">
        <v>0</v>
      </c>
      <c r="R722" s="114">
        <v>0</v>
      </c>
      <c r="S722" s="114">
        <v>0</v>
      </c>
      <c r="T722" s="114">
        <v>0</v>
      </c>
      <c r="U722" s="114">
        <v>0</v>
      </c>
      <c r="V722" s="114">
        <v>0</v>
      </c>
      <c r="W722" s="114">
        <v>0</v>
      </c>
    </row>
    <row r="723" spans="1:23" hidden="1">
      <c r="A723" s="114" t="str">
        <v>5007.TW</v>
      </c>
      <c r="B723" s="114">
        <v>3.57</v>
      </c>
      <c r="C723" s="114">
        <v>0.29799999999999999</v>
      </c>
      <c r="D723" s="114">
        <v>13.3802805</v>
      </c>
      <c r="E723" s="114">
        <v>0.14087</v>
      </c>
      <c r="F723" s="114">
        <v>8.5419999999999996E-2</v>
      </c>
      <c r="G723" s="114">
        <v>0.24643000000000001</v>
      </c>
      <c r="H723" s="114">
        <v>0.18211000999999999</v>
      </c>
      <c r="I723" s="114">
        <v>15.966386999999999</v>
      </c>
      <c r="J723" s="114">
        <v>2.4129027999999999</v>
      </c>
      <c r="K723" s="114">
        <v>22.53</v>
      </c>
      <c r="L723" s="114">
        <v>0</v>
      </c>
      <c r="M723" s="114">
        <v>0</v>
      </c>
      <c r="N723" s="114">
        <v>0</v>
      </c>
      <c r="O723" s="114">
        <v>0</v>
      </c>
      <c r="P723" s="114">
        <v>0</v>
      </c>
      <c r="Q723" s="114">
        <v>0</v>
      </c>
      <c r="R723" s="114">
        <v>0</v>
      </c>
      <c r="S723" s="114">
        <v>0</v>
      </c>
      <c r="T723" s="114">
        <v>0</v>
      </c>
      <c r="U723" s="114">
        <v>0</v>
      </c>
      <c r="V723" s="114">
        <v>0</v>
      </c>
      <c r="W723" s="114">
        <v>0</v>
      </c>
    </row>
    <row r="724" spans="1:23" hidden="1">
      <c r="A724" s="114" t="str">
        <v>5203.TW</v>
      </c>
      <c r="B724" s="114">
        <v>3.33</v>
      </c>
      <c r="C724" s="114">
        <v>0</v>
      </c>
      <c r="D724" s="114">
        <v>20.389343</v>
      </c>
      <c r="E724" s="114">
        <v>5.7169999999999999E-2</v>
      </c>
      <c r="F724" s="114">
        <v>1.6060000000000001E-2</v>
      </c>
      <c r="G724" s="114">
        <v>0.85768999999999995</v>
      </c>
      <c r="H724" s="114">
        <v>6.9959999999999994E-2</v>
      </c>
      <c r="I724" s="114">
        <v>29.87988</v>
      </c>
      <c r="J724" s="114">
        <v>1.6925798999999999</v>
      </c>
      <c r="K724" s="114">
        <v>24.425000000000001</v>
      </c>
      <c r="L724" s="114">
        <v>0</v>
      </c>
      <c r="M724" s="114">
        <v>0</v>
      </c>
      <c r="N724" s="114">
        <v>0</v>
      </c>
      <c r="O724" s="114">
        <v>0</v>
      </c>
      <c r="P724" s="114">
        <v>0</v>
      </c>
      <c r="Q724" s="114">
        <v>0</v>
      </c>
      <c r="R724" s="114">
        <v>0</v>
      </c>
      <c r="S724" s="114">
        <v>0</v>
      </c>
      <c r="T724" s="114">
        <v>0</v>
      </c>
      <c r="U724" s="114">
        <v>0</v>
      </c>
      <c r="V724" s="114">
        <v>0</v>
      </c>
      <c r="W724" s="114">
        <v>0</v>
      </c>
    </row>
    <row r="725" spans="1:23" hidden="1">
      <c r="A725" s="114" t="str">
        <v>5215.TW</v>
      </c>
      <c r="B725" s="114">
        <v>3.11</v>
      </c>
      <c r="C725" s="114">
        <v>0.41799999999999998</v>
      </c>
      <c r="D725" s="114">
        <v>0</v>
      </c>
      <c r="E725" s="114">
        <v>5.3249999999999999E-2</v>
      </c>
      <c r="F725" s="114">
        <v>3.644E-2</v>
      </c>
      <c r="G725" s="114">
        <v>0.26959</v>
      </c>
      <c r="H725" s="114">
        <v>0.14180999999999999</v>
      </c>
      <c r="I725" s="114">
        <v>17.106110000000001</v>
      </c>
      <c r="J725" s="114">
        <v>1.0295513000000001</v>
      </c>
      <c r="K725" s="114">
        <v>39.213000000000001</v>
      </c>
      <c r="L725" s="114">
        <v>0</v>
      </c>
      <c r="M725" s="114">
        <v>0</v>
      </c>
      <c r="N725" s="114">
        <v>0</v>
      </c>
      <c r="O725" s="114">
        <v>0</v>
      </c>
      <c r="P725" s="114">
        <v>0</v>
      </c>
      <c r="Q725" s="114">
        <v>0</v>
      </c>
      <c r="R725" s="114">
        <v>0</v>
      </c>
      <c r="S725" s="114">
        <v>0</v>
      </c>
      <c r="T725" s="114">
        <v>0</v>
      </c>
      <c r="U725" s="114">
        <v>0</v>
      </c>
      <c r="V725" s="114">
        <v>0</v>
      </c>
      <c r="W725" s="114">
        <v>0</v>
      </c>
    </row>
    <row r="726" spans="1:23" hidden="1">
      <c r="A726" s="114" t="str">
        <v>5222.TW</v>
      </c>
      <c r="B726" s="114">
        <v>6.18</v>
      </c>
      <c r="C726" s="114">
        <v>0.54300000000000004</v>
      </c>
      <c r="D726" s="114">
        <v>22.771587</v>
      </c>
      <c r="E726" s="114">
        <v>0.23455000000000001</v>
      </c>
      <c r="F726" s="114">
        <v>0.11575000000000001</v>
      </c>
      <c r="G726" s="114">
        <v>0.54831004000000005</v>
      </c>
      <c r="H726" s="114">
        <v>0.28717999999999999</v>
      </c>
      <c r="I726" s="114">
        <v>26.456312</v>
      </c>
      <c r="J726" s="114">
        <v>5.4087132999999996</v>
      </c>
      <c r="K726" s="114">
        <v>17.611000000000001</v>
      </c>
      <c r="L726" s="114">
        <v>0</v>
      </c>
      <c r="M726" s="114">
        <v>0</v>
      </c>
      <c r="N726" s="114">
        <v>0</v>
      </c>
      <c r="O726" s="114">
        <v>0</v>
      </c>
      <c r="P726" s="114">
        <v>0</v>
      </c>
      <c r="Q726" s="114">
        <v>0</v>
      </c>
      <c r="R726" s="114">
        <v>0</v>
      </c>
      <c r="S726" s="114">
        <v>0</v>
      </c>
      <c r="T726" s="114">
        <v>0</v>
      </c>
      <c r="U726" s="114">
        <v>0</v>
      </c>
      <c r="V726" s="114">
        <v>0</v>
      </c>
      <c r="W726" s="114">
        <v>0</v>
      </c>
    </row>
    <row r="727" spans="1:23" hidden="1">
      <c r="A727" s="114" t="str">
        <v>5225.TW</v>
      </c>
      <c r="B727" s="114">
        <v>8.34</v>
      </c>
      <c r="C727" s="114">
        <v>0.57299999999999995</v>
      </c>
      <c r="D727" s="114">
        <v>16.530054</v>
      </c>
      <c r="E727" s="114">
        <v>0.20943001</v>
      </c>
      <c r="F727" s="114">
        <v>6.0850002E-2</v>
      </c>
      <c r="G727" s="114">
        <v>0.15537000000000001</v>
      </c>
      <c r="H727" s="114">
        <v>5.2270003000000002E-2</v>
      </c>
      <c r="I727" s="114">
        <v>14.508393</v>
      </c>
      <c r="J727" s="114">
        <v>3.0287860000000002</v>
      </c>
      <c r="K727" s="114">
        <v>160.04900000000001</v>
      </c>
      <c r="L727" s="114">
        <v>0</v>
      </c>
      <c r="M727" s="114">
        <v>0</v>
      </c>
      <c r="N727" s="114">
        <v>0</v>
      </c>
      <c r="O727" s="114">
        <v>0</v>
      </c>
      <c r="P727" s="114">
        <v>0</v>
      </c>
      <c r="Q727" s="114">
        <v>0</v>
      </c>
      <c r="R727" s="114">
        <v>0</v>
      </c>
      <c r="S727" s="114">
        <v>0</v>
      </c>
      <c r="T727" s="114">
        <v>0</v>
      </c>
      <c r="U727" s="114">
        <v>0</v>
      </c>
      <c r="V727" s="114">
        <v>0</v>
      </c>
      <c r="W727" s="114">
        <v>0</v>
      </c>
    </row>
    <row r="728" spans="1:23" hidden="1">
      <c r="A728" s="114" t="str">
        <v>5234.TW</v>
      </c>
      <c r="B728" s="114">
        <v>5.23</v>
      </c>
      <c r="C728" s="114">
        <v>0</v>
      </c>
      <c r="D728" s="114">
        <v>19.931664000000001</v>
      </c>
      <c r="E728" s="114">
        <v>0.19467999999999999</v>
      </c>
      <c r="F728" s="114">
        <v>8.294E-2</v>
      </c>
      <c r="G728" s="114">
        <v>0.35347998000000003</v>
      </c>
      <c r="H728" s="114">
        <v>0.12676999999999999</v>
      </c>
      <c r="I728" s="114">
        <v>33.460804000000003</v>
      </c>
      <c r="J728" s="114">
        <v>6.356471</v>
      </c>
      <c r="K728" s="114">
        <v>41.374000000000002</v>
      </c>
      <c r="L728" s="114">
        <v>0</v>
      </c>
      <c r="M728" s="114">
        <v>0</v>
      </c>
      <c r="N728" s="114">
        <v>0</v>
      </c>
      <c r="O728" s="114">
        <v>0</v>
      </c>
      <c r="P728" s="114">
        <v>0</v>
      </c>
      <c r="Q728" s="114">
        <v>0</v>
      </c>
      <c r="R728" s="114">
        <v>0</v>
      </c>
      <c r="S728" s="114">
        <v>0</v>
      </c>
      <c r="T728" s="114">
        <v>0</v>
      </c>
      <c r="U728" s="114">
        <v>0</v>
      </c>
      <c r="V728" s="114">
        <v>0</v>
      </c>
      <c r="W728" s="114">
        <v>0</v>
      </c>
    </row>
    <row r="729" spans="1:23" hidden="1">
      <c r="A729" s="114" t="str">
        <v>5243.TW</v>
      </c>
      <c r="B729" s="114">
        <v>3.17</v>
      </c>
      <c r="C729" s="114">
        <v>0</v>
      </c>
      <c r="D729" s="114">
        <v>21.149826000000001</v>
      </c>
      <c r="E729" s="114">
        <v>7.1329996000000007E-2</v>
      </c>
      <c r="F729" s="114">
        <v>3.968E-2</v>
      </c>
      <c r="G729" s="114">
        <v>0.19239001</v>
      </c>
      <c r="H729" s="114">
        <v>6.3490000000000005E-2</v>
      </c>
      <c r="I729" s="114">
        <v>19.148264000000001</v>
      </c>
      <c r="J729" s="114">
        <v>1.3022397999999999</v>
      </c>
      <c r="K729" s="114">
        <v>67.978999999999999</v>
      </c>
      <c r="L729" s="114">
        <v>0</v>
      </c>
      <c r="M729" s="114">
        <v>0</v>
      </c>
      <c r="N729" s="114">
        <v>0</v>
      </c>
      <c r="O729" s="114">
        <v>0</v>
      </c>
      <c r="P729" s="114">
        <v>0</v>
      </c>
      <c r="Q729" s="114">
        <v>0</v>
      </c>
      <c r="R729" s="114">
        <v>0</v>
      </c>
      <c r="S729" s="114">
        <v>0</v>
      </c>
      <c r="T729" s="114">
        <v>0</v>
      </c>
      <c r="U729" s="114">
        <v>0</v>
      </c>
      <c r="V729" s="114">
        <v>0</v>
      </c>
      <c r="W729" s="114">
        <v>0</v>
      </c>
    </row>
    <row r="730" spans="1:23" hidden="1">
      <c r="A730" s="114" t="str">
        <v>5244.TW</v>
      </c>
      <c r="B730" s="114">
        <v>2.4900000000000002</v>
      </c>
      <c r="C730" s="114">
        <v>0</v>
      </c>
      <c r="D730" s="114">
        <v>0</v>
      </c>
      <c r="E730" s="114">
        <v>0.100959994</v>
      </c>
      <c r="F730" s="114">
        <v>5.1620002999999998E-2</v>
      </c>
      <c r="G730" s="114">
        <v>0.46580001999999998</v>
      </c>
      <c r="H730" s="114">
        <v>0.15273</v>
      </c>
      <c r="I730" s="114">
        <v>17.289155999999998</v>
      </c>
      <c r="J730" s="114">
        <v>1.7086724</v>
      </c>
      <c r="K730" s="114">
        <v>12.798</v>
      </c>
      <c r="L730" s="114">
        <v>0</v>
      </c>
      <c r="M730" s="114">
        <v>0</v>
      </c>
      <c r="N730" s="114">
        <v>0</v>
      </c>
      <c r="O730" s="114">
        <v>0</v>
      </c>
      <c r="P730" s="114">
        <v>0</v>
      </c>
      <c r="Q730" s="114">
        <v>0</v>
      </c>
      <c r="R730" s="114">
        <v>0</v>
      </c>
      <c r="S730" s="114">
        <v>0</v>
      </c>
      <c r="T730" s="114">
        <v>0</v>
      </c>
      <c r="U730" s="114">
        <v>0</v>
      </c>
      <c r="V730" s="114">
        <v>0</v>
      </c>
      <c r="W730" s="114">
        <v>0</v>
      </c>
    </row>
    <row r="731" spans="1:23" hidden="1">
      <c r="A731" s="114" t="str">
        <v>5258.TW</v>
      </c>
      <c r="B731" s="114">
        <v>8.58</v>
      </c>
      <c r="C731" s="114">
        <v>0.95799999999999996</v>
      </c>
      <c r="D731" s="114">
        <v>10.687343</v>
      </c>
      <c r="E731" s="114">
        <v>0.27474999999999999</v>
      </c>
      <c r="F731" s="114">
        <v>0.10803001</v>
      </c>
      <c r="G731" s="114">
        <v>0.33335999999999999</v>
      </c>
      <c r="H731" s="114">
        <v>0.18542998999999999</v>
      </c>
      <c r="I731" s="114">
        <v>14.860139999999999</v>
      </c>
      <c r="J731" s="114">
        <v>3.5960062000000002</v>
      </c>
      <c r="K731" s="114">
        <v>77.366</v>
      </c>
      <c r="L731" s="114">
        <v>0</v>
      </c>
      <c r="M731" s="114">
        <v>0</v>
      </c>
      <c r="N731" s="114">
        <v>0</v>
      </c>
      <c r="O731" s="114">
        <v>0</v>
      </c>
      <c r="P731" s="114">
        <v>0</v>
      </c>
      <c r="Q731" s="114">
        <v>0</v>
      </c>
      <c r="R731" s="114">
        <v>0</v>
      </c>
      <c r="S731" s="114">
        <v>0</v>
      </c>
      <c r="T731" s="114">
        <v>0</v>
      </c>
      <c r="U731" s="114">
        <v>0</v>
      </c>
      <c r="V731" s="114">
        <v>0</v>
      </c>
      <c r="W731" s="114">
        <v>0</v>
      </c>
    </row>
    <row r="732" spans="1:23" hidden="1">
      <c r="A732" s="114" t="str">
        <v>5269.TW</v>
      </c>
      <c r="B732" s="114">
        <v>39.200000000000003</v>
      </c>
      <c r="C732" s="114">
        <v>0.97199999999999998</v>
      </c>
      <c r="D732" s="114">
        <v>23.441808999999999</v>
      </c>
      <c r="E732" s="114">
        <v>0.12770000000000001</v>
      </c>
      <c r="F732" s="114">
        <v>5.8130003999999999E-2</v>
      </c>
      <c r="G732" s="114">
        <v>0.55046004000000004</v>
      </c>
      <c r="H732" s="114">
        <v>0.38008999999999998</v>
      </c>
      <c r="I732" s="114">
        <v>54.209183000000003</v>
      </c>
      <c r="J732" s="114">
        <v>7.5257462999999998</v>
      </c>
      <c r="K732" s="114">
        <v>92.489000000000004</v>
      </c>
      <c r="L732" s="114">
        <v>0</v>
      </c>
      <c r="M732" s="114">
        <v>0</v>
      </c>
      <c r="N732" s="114">
        <v>0</v>
      </c>
      <c r="O732" s="114">
        <v>0</v>
      </c>
      <c r="P732" s="114">
        <v>0</v>
      </c>
      <c r="Q732" s="114">
        <v>0</v>
      </c>
      <c r="R732" s="114">
        <v>0</v>
      </c>
      <c r="S732" s="114">
        <v>0</v>
      </c>
      <c r="T732" s="114">
        <v>0</v>
      </c>
      <c r="U732" s="114">
        <v>0</v>
      </c>
      <c r="V732" s="114">
        <v>0</v>
      </c>
      <c r="W732" s="114">
        <v>0</v>
      </c>
    </row>
    <row r="733" spans="1:23" hidden="1">
      <c r="A733" s="114" t="str">
        <v>5283.TW</v>
      </c>
      <c r="B733" s="114">
        <v>6.35</v>
      </c>
      <c r="C733" s="114">
        <v>0</v>
      </c>
      <c r="D733" s="114">
        <v>0</v>
      </c>
      <c r="E733" s="114">
        <v>0.11882</v>
      </c>
      <c r="F733" s="114">
        <v>4.3979999999999998E-2</v>
      </c>
      <c r="G733" s="114">
        <v>0.32375999999999999</v>
      </c>
      <c r="H733" s="114">
        <v>-5.4130003000000003E-2</v>
      </c>
      <c r="I733" s="114">
        <v>17.559055000000001</v>
      </c>
      <c r="J733" s="114">
        <v>2.0910300999999998</v>
      </c>
      <c r="K733" s="114">
        <v>83.465999999999994</v>
      </c>
      <c r="L733" s="114">
        <v>0</v>
      </c>
      <c r="M733" s="114">
        <v>0</v>
      </c>
      <c r="N733" s="114">
        <v>0</v>
      </c>
      <c r="O733" s="114">
        <v>0</v>
      </c>
      <c r="P733" s="114">
        <v>0</v>
      </c>
      <c r="Q733" s="114">
        <v>0</v>
      </c>
      <c r="R733" s="114">
        <v>0</v>
      </c>
      <c r="S733" s="114">
        <v>0</v>
      </c>
      <c r="T733" s="114">
        <v>0</v>
      </c>
      <c r="U733" s="114">
        <v>0</v>
      </c>
      <c r="V733" s="114">
        <v>0</v>
      </c>
      <c r="W733" s="114">
        <v>0</v>
      </c>
    </row>
    <row r="734" spans="1:23" hidden="1">
      <c r="A734" s="114" t="str">
        <v>5284.TW</v>
      </c>
      <c r="B734" s="114">
        <v>4.55</v>
      </c>
      <c r="C734" s="114">
        <v>0.63300000000000001</v>
      </c>
      <c r="D734" s="114">
        <v>10.071942</v>
      </c>
      <c r="E734" s="114">
        <v>0.17924999</v>
      </c>
      <c r="F734" s="114">
        <v>7.5079999999999994E-2</v>
      </c>
      <c r="G734" s="114">
        <v>0.39025003000000003</v>
      </c>
      <c r="H734" s="114">
        <v>0.14316999999999999</v>
      </c>
      <c r="I734" s="114">
        <v>27.692307</v>
      </c>
      <c r="J734" s="114">
        <v>2.5707464</v>
      </c>
      <c r="K734" s="114">
        <v>46.932000000000002</v>
      </c>
      <c r="L734" s="114">
        <v>0</v>
      </c>
      <c r="M734" s="114">
        <v>0</v>
      </c>
      <c r="N734" s="114">
        <v>0</v>
      </c>
      <c r="O734" s="114">
        <v>0</v>
      </c>
      <c r="P734" s="114">
        <v>0</v>
      </c>
      <c r="Q734" s="114">
        <v>0</v>
      </c>
      <c r="R734" s="114">
        <v>0</v>
      </c>
      <c r="S734" s="114">
        <v>0</v>
      </c>
      <c r="T734" s="114">
        <v>0</v>
      </c>
      <c r="U734" s="114">
        <v>0</v>
      </c>
      <c r="V734" s="114">
        <v>0</v>
      </c>
      <c r="W734" s="114">
        <v>0</v>
      </c>
    </row>
    <row r="735" spans="1:23" hidden="1">
      <c r="A735" s="114" t="str">
        <v>5285.TW</v>
      </c>
      <c r="B735" s="114">
        <v>2.16</v>
      </c>
      <c r="C735" s="114">
        <v>1.204</v>
      </c>
      <c r="D735" s="114">
        <v>12.517858</v>
      </c>
      <c r="E735" s="114">
        <v>7.9930000000000001E-2</v>
      </c>
      <c r="F735" s="114">
        <v>2.776E-2</v>
      </c>
      <c r="G735" s="114">
        <v>0.14318</v>
      </c>
      <c r="H735" s="114">
        <v>3.49E-2</v>
      </c>
      <c r="I735" s="114">
        <v>32.453699999999998</v>
      </c>
      <c r="J735" s="114">
        <v>2.6051730000000002</v>
      </c>
      <c r="K735" s="114">
        <v>49.331000000000003</v>
      </c>
      <c r="L735" s="114">
        <v>0</v>
      </c>
      <c r="M735" s="114">
        <v>0</v>
      </c>
      <c r="N735" s="114">
        <v>0</v>
      </c>
      <c r="O735" s="114">
        <v>0</v>
      </c>
      <c r="P735" s="114">
        <v>0</v>
      </c>
      <c r="Q735" s="114">
        <v>0</v>
      </c>
      <c r="R735" s="114">
        <v>0</v>
      </c>
      <c r="S735" s="114">
        <v>0</v>
      </c>
      <c r="T735" s="114">
        <v>0</v>
      </c>
      <c r="U735" s="114">
        <v>0</v>
      </c>
      <c r="V735" s="114">
        <v>0</v>
      </c>
      <c r="W735" s="114">
        <v>0</v>
      </c>
    </row>
    <row r="736" spans="1:23" hidden="1">
      <c r="A736" s="114" t="str">
        <v>5288.TW</v>
      </c>
      <c r="B736" s="114">
        <v>15.29</v>
      </c>
      <c r="C736" s="114">
        <v>0.61</v>
      </c>
      <c r="D736" s="114">
        <v>13.186481000000001</v>
      </c>
      <c r="E736" s="114">
        <v>0.21767998999999999</v>
      </c>
      <c r="F736" s="114">
        <v>9.3329999999999996E-2</v>
      </c>
      <c r="G736" s="114">
        <v>0.20951</v>
      </c>
      <c r="H736" s="114">
        <v>0.14496999999999999</v>
      </c>
      <c r="I736" s="114">
        <v>14.290386</v>
      </c>
      <c r="J736" s="114">
        <v>2.8956506000000002</v>
      </c>
      <c r="K736" s="114">
        <v>109.768</v>
      </c>
      <c r="L736" s="114">
        <v>0</v>
      </c>
      <c r="M736" s="114">
        <v>0</v>
      </c>
      <c r="N736" s="114">
        <v>0</v>
      </c>
      <c r="O736" s="114">
        <v>0</v>
      </c>
      <c r="P736" s="114">
        <v>0</v>
      </c>
      <c r="Q736" s="114">
        <v>0</v>
      </c>
      <c r="R736" s="114">
        <v>0</v>
      </c>
      <c r="S736" s="114">
        <v>0</v>
      </c>
      <c r="T736" s="114">
        <v>0</v>
      </c>
      <c r="U736" s="114">
        <v>0</v>
      </c>
      <c r="V736" s="114">
        <v>0</v>
      </c>
      <c r="W736" s="114">
        <v>0</v>
      </c>
    </row>
    <row r="737" spans="1:23" hidden="1">
      <c r="A737" s="114" t="str">
        <v>5292.TW</v>
      </c>
      <c r="B737" s="114">
        <v>0</v>
      </c>
      <c r="C737" s="114">
        <v>0</v>
      </c>
      <c r="D737" s="114">
        <v>0</v>
      </c>
      <c r="E737" s="114">
        <v>0.28560000000000002</v>
      </c>
      <c r="F737" s="114">
        <v>8.8709999999999997E-2</v>
      </c>
      <c r="G737" s="114">
        <v>0.26867999999999997</v>
      </c>
      <c r="H737" s="114">
        <v>0.18341999</v>
      </c>
      <c r="I737" s="114">
        <v>0</v>
      </c>
      <c r="J737" s="114">
        <v>0</v>
      </c>
      <c r="K737" s="114">
        <v>62.122999999999998</v>
      </c>
      <c r="L737" s="114">
        <v>0</v>
      </c>
      <c r="M737" s="114">
        <v>0</v>
      </c>
      <c r="N737" s="114">
        <v>0</v>
      </c>
      <c r="O737" s="114">
        <v>0</v>
      </c>
      <c r="P737" s="114">
        <v>0</v>
      </c>
      <c r="Q737" s="114">
        <v>0</v>
      </c>
      <c r="R737" s="114">
        <v>0</v>
      </c>
      <c r="S737" s="114">
        <v>0</v>
      </c>
      <c r="T737" s="114">
        <v>0</v>
      </c>
      <c r="U737" s="114">
        <v>0</v>
      </c>
      <c r="V737" s="114">
        <v>0</v>
      </c>
      <c r="W737" s="114">
        <v>0</v>
      </c>
    </row>
    <row r="738" spans="1:23" hidden="1">
      <c r="A738" s="114" t="str">
        <v>5306.TW</v>
      </c>
      <c r="B738" s="114">
        <v>5.67</v>
      </c>
      <c r="C738" s="114">
        <v>0.92300000000000004</v>
      </c>
      <c r="D738" s="114">
        <v>15.426105</v>
      </c>
      <c r="E738" s="114">
        <v>9.7839999999999996E-2</v>
      </c>
      <c r="F738" s="114">
        <v>4.7480002E-2</v>
      </c>
      <c r="G738" s="114">
        <v>0.38919997000000001</v>
      </c>
      <c r="H738" s="114">
        <v>0.13816999999999999</v>
      </c>
      <c r="I738" s="114">
        <v>25.220459000000002</v>
      </c>
      <c r="J738" s="114">
        <v>2.3584904999999998</v>
      </c>
      <c r="K738" s="114">
        <v>37.542999999999999</v>
      </c>
      <c r="L738" s="114">
        <v>0</v>
      </c>
      <c r="M738" s="114">
        <v>0</v>
      </c>
      <c r="N738" s="114">
        <v>0</v>
      </c>
      <c r="O738" s="114">
        <v>0</v>
      </c>
      <c r="P738" s="114">
        <v>0</v>
      </c>
      <c r="Q738" s="114">
        <v>0</v>
      </c>
      <c r="R738" s="114">
        <v>0</v>
      </c>
      <c r="S738" s="114">
        <v>0</v>
      </c>
      <c r="T738" s="114">
        <v>0</v>
      </c>
      <c r="U738" s="114">
        <v>0</v>
      </c>
      <c r="V738" s="114">
        <v>0</v>
      </c>
      <c r="W738" s="114">
        <v>0</v>
      </c>
    </row>
    <row r="739" spans="1:23" hidden="1">
      <c r="A739" s="114" t="str">
        <v>5388.TW</v>
      </c>
      <c r="B739" s="114">
        <v>9.16</v>
      </c>
      <c r="C739" s="114">
        <v>0</v>
      </c>
      <c r="D739" s="114">
        <v>10.041153</v>
      </c>
      <c r="E739" s="114">
        <v>0.21740999999999999</v>
      </c>
      <c r="F739" s="114">
        <v>4.5769999999999998E-2</v>
      </c>
      <c r="G739" s="114">
        <v>0.17308999999999999</v>
      </c>
      <c r="H739" s="114">
        <v>5.2900000000000003E-2</v>
      </c>
      <c r="I739" s="114">
        <v>13.318777000000001</v>
      </c>
      <c r="J739" s="114">
        <v>2.4646466</v>
      </c>
      <c r="K739" s="114">
        <v>235.613</v>
      </c>
      <c r="L739" s="114">
        <v>0</v>
      </c>
      <c r="M739" s="114">
        <v>0</v>
      </c>
      <c r="N739" s="114">
        <v>0</v>
      </c>
      <c r="O739" s="114">
        <v>0</v>
      </c>
      <c r="P739" s="114">
        <v>0</v>
      </c>
      <c r="Q739" s="114">
        <v>0</v>
      </c>
      <c r="R739" s="114">
        <v>0</v>
      </c>
      <c r="S739" s="114">
        <v>0</v>
      </c>
      <c r="T739" s="114">
        <v>0</v>
      </c>
      <c r="U739" s="114">
        <v>0</v>
      </c>
      <c r="V739" s="114">
        <v>0</v>
      </c>
      <c r="W739" s="114">
        <v>0</v>
      </c>
    </row>
    <row r="740" spans="1:23" hidden="1">
      <c r="A740" s="114" t="str">
        <v>5434.TW</v>
      </c>
      <c r="B740" s="114">
        <v>15</v>
      </c>
      <c r="C740" s="114">
        <v>0.51900000000000002</v>
      </c>
      <c r="D740" s="114">
        <v>13.825364</v>
      </c>
      <c r="E740" s="114">
        <v>0.21668999999999999</v>
      </c>
      <c r="F740" s="114">
        <v>6.6830000000000001E-2</v>
      </c>
      <c r="G740" s="114">
        <v>0.13557</v>
      </c>
      <c r="H740" s="114">
        <v>7.3300000000000004E-2</v>
      </c>
      <c r="I740" s="114">
        <v>17.733333999999999</v>
      </c>
      <c r="J740" s="114">
        <v>3.5164255999999998</v>
      </c>
      <c r="K740" s="114">
        <v>261.38200000000001</v>
      </c>
      <c r="L740" s="114">
        <v>0</v>
      </c>
      <c r="M740" s="114">
        <v>0</v>
      </c>
      <c r="N740" s="114">
        <v>0</v>
      </c>
      <c r="O740" s="114">
        <v>0</v>
      </c>
      <c r="P740" s="114">
        <v>0</v>
      </c>
      <c r="Q740" s="114">
        <v>0</v>
      </c>
      <c r="R740" s="114">
        <v>0</v>
      </c>
      <c r="S740" s="114">
        <v>0</v>
      </c>
      <c r="T740" s="114">
        <v>0</v>
      </c>
      <c r="U740" s="114">
        <v>0</v>
      </c>
      <c r="V740" s="114">
        <v>0</v>
      </c>
      <c r="W740" s="114">
        <v>0</v>
      </c>
    </row>
    <row r="741" spans="1:23" hidden="1">
      <c r="A741" s="114" t="str">
        <v>5469.TW</v>
      </c>
      <c r="B741" s="114">
        <v>4.9000000000000004</v>
      </c>
      <c r="C741" s="114">
        <v>0.66200000000000003</v>
      </c>
      <c r="D741" s="114">
        <v>9.7851239999999997</v>
      </c>
      <c r="E741" s="114">
        <v>0.10743</v>
      </c>
      <c r="F741" s="114">
        <v>5.6070000000000002E-2</v>
      </c>
      <c r="G741" s="114">
        <v>0.24972</v>
      </c>
      <c r="H741" s="114">
        <v>0.16017000000000001</v>
      </c>
      <c r="I741" s="114">
        <v>12.081633</v>
      </c>
      <c r="J741" s="114">
        <v>1.0217996</v>
      </c>
      <c r="K741" s="114">
        <v>81.325999999999993</v>
      </c>
      <c r="L741" s="114">
        <v>0</v>
      </c>
      <c r="M741" s="114">
        <v>0</v>
      </c>
      <c r="N741" s="114">
        <v>0</v>
      </c>
      <c r="O741" s="114">
        <v>0</v>
      </c>
      <c r="P741" s="114">
        <v>0</v>
      </c>
      <c r="Q741" s="114">
        <v>0</v>
      </c>
      <c r="R741" s="114">
        <v>0</v>
      </c>
      <c r="S741" s="114">
        <v>0</v>
      </c>
      <c r="T741" s="114">
        <v>0</v>
      </c>
      <c r="U741" s="114">
        <v>0</v>
      </c>
      <c r="V741" s="114">
        <v>0</v>
      </c>
      <c r="W741" s="114">
        <v>0</v>
      </c>
    </row>
    <row r="742" spans="1:23" hidden="1">
      <c r="A742" s="114" t="str">
        <v>5471.TW</v>
      </c>
      <c r="B742" s="114">
        <v>1.33</v>
      </c>
      <c r="C742" s="114">
        <v>0</v>
      </c>
      <c r="D742" s="114">
        <v>6.1970219999999996</v>
      </c>
      <c r="E742" s="114">
        <v>6.1290003000000003E-2</v>
      </c>
      <c r="F742" s="114">
        <v>2.681E-2</v>
      </c>
      <c r="G742" s="114">
        <v>0.42321998</v>
      </c>
      <c r="H742" s="114">
        <v>4.0480000000000002E-2</v>
      </c>
      <c r="I742" s="114">
        <v>40.676690000000001</v>
      </c>
      <c r="J742" s="114">
        <v>2.5170984000000001</v>
      </c>
      <c r="K742" s="114">
        <v>16.222999999999999</v>
      </c>
      <c r="L742" s="114">
        <v>0</v>
      </c>
      <c r="M742" s="114">
        <v>0</v>
      </c>
      <c r="N742" s="114">
        <v>0</v>
      </c>
      <c r="O742" s="114">
        <v>0</v>
      </c>
      <c r="P742" s="114">
        <v>0</v>
      </c>
      <c r="Q742" s="114">
        <v>0</v>
      </c>
      <c r="R742" s="114">
        <v>0</v>
      </c>
      <c r="S742" s="114">
        <v>0</v>
      </c>
      <c r="T742" s="114">
        <v>0</v>
      </c>
      <c r="U742" s="114">
        <v>0</v>
      </c>
      <c r="V742" s="114">
        <v>0</v>
      </c>
      <c r="W742" s="114">
        <v>0</v>
      </c>
    </row>
    <row r="743" spans="1:23" hidden="1">
      <c r="A743" s="114" t="str">
        <v>5484.TW</v>
      </c>
      <c r="B743" s="114">
        <v>-1.1200000000000001</v>
      </c>
      <c r="C743" s="114">
        <v>0</v>
      </c>
      <c r="D743" s="114">
        <v>37.101447999999998</v>
      </c>
      <c r="E743" s="114">
        <v>-0.12255999400000001</v>
      </c>
      <c r="F743" s="114">
        <v>-7.0900000000000005E-2</v>
      </c>
      <c r="G743" s="114">
        <v>0.22264998999999999</v>
      </c>
      <c r="H743" s="114">
        <v>-0.48668</v>
      </c>
      <c r="I743" s="114">
        <v>0</v>
      </c>
      <c r="J743" s="114">
        <v>3.0092865999999998</v>
      </c>
      <c r="K743" s="114">
        <v>5.2969999999999997</v>
      </c>
      <c r="L743" s="114">
        <v>0</v>
      </c>
      <c r="M743" s="114">
        <v>0</v>
      </c>
      <c r="N743" s="114">
        <v>0</v>
      </c>
      <c r="O743" s="114">
        <v>0</v>
      </c>
      <c r="P743" s="114">
        <v>0</v>
      </c>
      <c r="Q743" s="114">
        <v>0</v>
      </c>
      <c r="R743" s="114">
        <v>0</v>
      </c>
      <c r="S743" s="114">
        <v>0</v>
      </c>
      <c r="T743" s="114">
        <v>0</v>
      </c>
      <c r="U743" s="114">
        <v>0</v>
      </c>
      <c r="V743" s="114">
        <v>0</v>
      </c>
      <c r="W743" s="114">
        <v>0</v>
      </c>
    </row>
    <row r="744" spans="1:23" hidden="1">
      <c r="A744" s="114" t="str">
        <v>5515.TW</v>
      </c>
      <c r="B744" s="114">
        <v>1.89</v>
      </c>
      <c r="C744" s="114">
        <v>0.47499999999999998</v>
      </c>
      <c r="D744" s="114">
        <v>0</v>
      </c>
      <c r="E744" s="114">
        <v>7.059E-2</v>
      </c>
      <c r="F744" s="114">
        <v>4.5300000000000002E-3</v>
      </c>
      <c r="G744" s="114">
        <v>9.2980005000000004E-2</v>
      </c>
      <c r="H744" s="114">
        <v>1.33E-3</v>
      </c>
      <c r="I744" s="114">
        <v>12.433863000000001</v>
      </c>
      <c r="J744" s="114">
        <v>1.2210962999999999</v>
      </c>
      <c r="K744" s="114">
        <v>16.613</v>
      </c>
      <c r="L744" s="114">
        <v>0</v>
      </c>
      <c r="M744" s="114">
        <v>0</v>
      </c>
      <c r="N744" s="114">
        <v>0</v>
      </c>
      <c r="O744" s="114">
        <v>0</v>
      </c>
      <c r="P744" s="114">
        <v>0</v>
      </c>
      <c r="Q744" s="114">
        <v>0</v>
      </c>
      <c r="R744" s="114">
        <v>0</v>
      </c>
      <c r="S744" s="114">
        <v>0</v>
      </c>
      <c r="T744" s="114">
        <v>0</v>
      </c>
      <c r="U744" s="114">
        <v>0</v>
      </c>
      <c r="V744" s="114">
        <v>0</v>
      </c>
      <c r="W744" s="114">
        <v>0</v>
      </c>
    </row>
    <row r="745" spans="1:23" hidden="1">
      <c r="A745" s="114" t="str">
        <v>5519.TW</v>
      </c>
      <c r="B745" s="114">
        <v>4.5999999999999996</v>
      </c>
      <c r="C745" s="114">
        <v>0</v>
      </c>
      <c r="D745" s="114">
        <v>0</v>
      </c>
      <c r="E745" s="114">
        <v>0.20605000000000001</v>
      </c>
      <c r="F745" s="114">
        <v>6.1100002E-2</v>
      </c>
      <c r="G745" s="114">
        <v>0.26834000000000002</v>
      </c>
      <c r="H745" s="114">
        <v>0.15146999999999999</v>
      </c>
      <c r="I745" s="114">
        <v>8.9239130000000007</v>
      </c>
      <c r="J745" s="114">
        <v>1.7255148</v>
      </c>
      <c r="K745" s="114">
        <v>28.943999999999999</v>
      </c>
      <c r="L745" s="114">
        <v>0</v>
      </c>
      <c r="M745" s="114">
        <v>0</v>
      </c>
      <c r="N745" s="114">
        <v>0</v>
      </c>
      <c r="O745" s="114">
        <v>0</v>
      </c>
      <c r="P745" s="114">
        <v>0</v>
      </c>
      <c r="Q745" s="114">
        <v>0</v>
      </c>
      <c r="R745" s="114">
        <v>0</v>
      </c>
      <c r="S745" s="114">
        <v>0</v>
      </c>
      <c r="T745" s="114">
        <v>0</v>
      </c>
      <c r="U745" s="114">
        <v>0</v>
      </c>
      <c r="V745" s="114">
        <v>0</v>
      </c>
      <c r="W745" s="114">
        <v>0</v>
      </c>
    </row>
    <row r="746" spans="1:23" hidden="1">
      <c r="A746" s="114" t="str">
        <v>5521.TW</v>
      </c>
      <c r="B746" s="114">
        <v>0.11</v>
      </c>
      <c r="C746" s="114">
        <v>0</v>
      </c>
      <c r="D746" s="114">
        <v>0</v>
      </c>
      <c r="E746" s="114">
        <v>9.5899999999999996E-3</v>
      </c>
      <c r="F746" s="114">
        <v>2.0899999999999998E-3</v>
      </c>
      <c r="G746" s="114">
        <v>5.91E-2</v>
      </c>
      <c r="H746" s="114">
        <v>-6.583E-2</v>
      </c>
      <c r="I746" s="114">
        <v>115.90909000000001</v>
      </c>
      <c r="J746" s="114">
        <v>1.1921459999999999</v>
      </c>
      <c r="K746" s="114">
        <v>11.776</v>
      </c>
      <c r="L746" s="114">
        <v>0</v>
      </c>
      <c r="M746" s="114">
        <v>0</v>
      </c>
      <c r="N746" s="114">
        <v>0</v>
      </c>
      <c r="O746" s="114">
        <v>0</v>
      </c>
      <c r="P746" s="114">
        <v>0</v>
      </c>
      <c r="Q746" s="114">
        <v>0</v>
      </c>
      <c r="R746" s="114">
        <v>0</v>
      </c>
      <c r="S746" s="114">
        <v>0</v>
      </c>
      <c r="T746" s="114">
        <v>0</v>
      </c>
      <c r="U746" s="114">
        <v>0</v>
      </c>
      <c r="V746" s="114">
        <v>0</v>
      </c>
      <c r="W746" s="114">
        <v>0</v>
      </c>
    </row>
    <row r="747" spans="1:23" hidden="1">
      <c r="A747" s="114" t="str">
        <v>5522.TW</v>
      </c>
      <c r="B747" s="114">
        <v>3.9</v>
      </c>
      <c r="C747" s="114">
        <v>0.315</v>
      </c>
      <c r="D747" s="114">
        <v>12.0558</v>
      </c>
      <c r="E747" s="114">
        <v>8.2360000000000003E-2</v>
      </c>
      <c r="F747" s="114">
        <v>3.04E-2</v>
      </c>
      <c r="G747" s="114">
        <v>0.30098000000000003</v>
      </c>
      <c r="H747" s="114">
        <v>0.25469000000000003</v>
      </c>
      <c r="I747" s="114">
        <v>21.051280999999999</v>
      </c>
      <c r="J747" s="114">
        <v>1.4113804000000001</v>
      </c>
      <c r="K747" s="114">
        <v>27.946999999999999</v>
      </c>
      <c r="L747" s="114">
        <v>0</v>
      </c>
      <c r="M747" s="114">
        <v>0</v>
      </c>
      <c r="N747" s="114">
        <v>0</v>
      </c>
      <c r="O747" s="114">
        <v>0</v>
      </c>
      <c r="P747" s="114">
        <v>0</v>
      </c>
      <c r="Q747" s="114">
        <v>0</v>
      </c>
      <c r="R747" s="114">
        <v>0</v>
      </c>
      <c r="S747" s="114">
        <v>0</v>
      </c>
      <c r="T747" s="114">
        <v>0</v>
      </c>
      <c r="U747" s="114">
        <v>0</v>
      </c>
      <c r="V747" s="114">
        <v>0</v>
      </c>
      <c r="W747" s="114">
        <v>0</v>
      </c>
    </row>
    <row r="748" spans="1:23" hidden="1">
      <c r="A748" s="114" t="str">
        <v>5525.TW</v>
      </c>
      <c r="B748" s="114">
        <v>2.4</v>
      </c>
      <c r="C748" s="114">
        <v>0</v>
      </c>
      <c r="D748" s="114">
        <v>0</v>
      </c>
      <c r="E748" s="114">
        <v>0.13095999999999999</v>
      </c>
      <c r="F748" s="114">
        <v>3.0460000000000001E-2</v>
      </c>
      <c r="G748" s="114">
        <v>0.27438997999999998</v>
      </c>
      <c r="H748" s="114">
        <v>-0.19333</v>
      </c>
      <c r="I748" s="114">
        <v>14.75</v>
      </c>
      <c r="J748" s="114">
        <v>1.9458032999999999</v>
      </c>
      <c r="K748" s="114">
        <v>17.059000000000001</v>
      </c>
      <c r="L748" s="114">
        <v>0</v>
      </c>
      <c r="M748" s="114">
        <v>0</v>
      </c>
      <c r="N748" s="114">
        <v>0</v>
      </c>
      <c r="O748" s="114">
        <v>0</v>
      </c>
      <c r="P748" s="114">
        <v>0</v>
      </c>
      <c r="Q748" s="114">
        <v>0</v>
      </c>
      <c r="R748" s="114">
        <v>0</v>
      </c>
      <c r="S748" s="114">
        <v>0</v>
      </c>
      <c r="T748" s="114">
        <v>0</v>
      </c>
      <c r="U748" s="114">
        <v>0</v>
      </c>
      <c r="V748" s="114">
        <v>0</v>
      </c>
      <c r="W748" s="114">
        <v>0</v>
      </c>
    </row>
    <row r="749" spans="1:23" hidden="1">
      <c r="A749" s="114" t="str">
        <v>5531.TW</v>
      </c>
      <c r="B749" s="114">
        <v>-0.85</v>
      </c>
      <c r="C749" s="114">
        <v>0.61899999999999999</v>
      </c>
      <c r="D749" s="114">
        <v>0</v>
      </c>
      <c r="E749" s="114">
        <v>-3.5940002999999998E-2</v>
      </c>
      <c r="F749" s="114">
        <v>-4.3099998000000004E-3</v>
      </c>
      <c r="G749" s="114">
        <v>0.26349001999999999</v>
      </c>
      <c r="H749" s="114">
        <v>-0.68267</v>
      </c>
      <c r="I749" s="114">
        <v>0</v>
      </c>
      <c r="J749" s="114">
        <v>1.0712216999999999</v>
      </c>
      <c r="K749" s="114">
        <v>3.8650000000000002</v>
      </c>
      <c r="L749" s="114">
        <v>0</v>
      </c>
      <c r="M749" s="114">
        <v>0</v>
      </c>
      <c r="N749" s="114">
        <v>0</v>
      </c>
      <c r="O749" s="114">
        <v>0</v>
      </c>
      <c r="P749" s="114">
        <v>0</v>
      </c>
      <c r="Q749" s="114">
        <v>0</v>
      </c>
      <c r="R749" s="114">
        <v>0</v>
      </c>
      <c r="S749" s="114">
        <v>0</v>
      </c>
      <c r="T749" s="114">
        <v>0</v>
      </c>
      <c r="U749" s="114">
        <v>0</v>
      </c>
      <c r="V749" s="114">
        <v>0</v>
      </c>
      <c r="W749" s="114">
        <v>0</v>
      </c>
    </row>
    <row r="750" spans="1:23" hidden="1">
      <c r="A750" s="114" t="str">
        <v>5533.TW</v>
      </c>
      <c r="B750" s="114">
        <v>1.97</v>
      </c>
      <c r="C750" s="114">
        <v>0.22600000000000001</v>
      </c>
      <c r="D750" s="114">
        <v>0</v>
      </c>
      <c r="E750" s="114">
        <v>9.5280000000000004E-2</v>
      </c>
      <c r="F750" s="114">
        <v>5.1090002000000002E-2</v>
      </c>
      <c r="G750" s="114">
        <v>0.32713999999999999</v>
      </c>
      <c r="H750" s="114">
        <v>0.20674998999999999</v>
      </c>
      <c r="I750" s="114">
        <v>12.233502</v>
      </c>
      <c r="J750" s="114">
        <v>0.71511230000000003</v>
      </c>
      <c r="K750" s="114">
        <v>13.195</v>
      </c>
      <c r="L750" s="114">
        <v>0</v>
      </c>
      <c r="M750" s="114">
        <v>0</v>
      </c>
      <c r="N750" s="114">
        <v>0</v>
      </c>
      <c r="O750" s="114">
        <v>0</v>
      </c>
      <c r="P750" s="114">
        <v>0</v>
      </c>
      <c r="Q750" s="114">
        <v>0</v>
      </c>
      <c r="R750" s="114">
        <v>0</v>
      </c>
      <c r="S750" s="114">
        <v>0</v>
      </c>
      <c r="T750" s="114">
        <v>0</v>
      </c>
      <c r="U750" s="114">
        <v>0</v>
      </c>
      <c r="V750" s="114">
        <v>0</v>
      </c>
      <c r="W750" s="114">
        <v>0</v>
      </c>
    </row>
    <row r="751" spans="1:23" hidden="1">
      <c r="A751" s="114" t="str">
        <v>5534.TW</v>
      </c>
      <c r="B751" s="114">
        <v>6.12</v>
      </c>
      <c r="C751" s="114">
        <v>0.27200000000000002</v>
      </c>
      <c r="D751" s="114">
        <v>9.8812549999999995</v>
      </c>
      <c r="E751" s="114">
        <v>9.1749999999999998E-2</v>
      </c>
      <c r="F751" s="114">
        <v>3.1059999000000001E-2</v>
      </c>
      <c r="G751" s="114">
        <v>0.30055999999999999</v>
      </c>
      <c r="H751" s="114">
        <v>0.24328</v>
      </c>
      <c r="I751" s="114">
        <v>19.035948000000001</v>
      </c>
      <c r="J751" s="114">
        <v>1.6943235000000001</v>
      </c>
      <c r="K751" s="114">
        <v>33.749000000000002</v>
      </c>
      <c r="L751" s="114">
        <v>0</v>
      </c>
      <c r="M751" s="114">
        <v>0</v>
      </c>
      <c r="N751" s="114">
        <v>0</v>
      </c>
      <c r="O751" s="114">
        <v>0</v>
      </c>
      <c r="P751" s="114">
        <v>0</v>
      </c>
      <c r="Q751" s="114">
        <v>0</v>
      </c>
      <c r="R751" s="114">
        <v>0</v>
      </c>
      <c r="S751" s="114">
        <v>0</v>
      </c>
      <c r="T751" s="114">
        <v>0</v>
      </c>
      <c r="U751" s="114">
        <v>0</v>
      </c>
      <c r="V751" s="114">
        <v>0</v>
      </c>
      <c r="W751" s="114">
        <v>0</v>
      </c>
    </row>
    <row r="752" spans="1:23" hidden="1">
      <c r="A752" s="114" t="str">
        <v>5538.TW</v>
      </c>
      <c r="B752" s="114">
        <v>1.1499999999999999</v>
      </c>
      <c r="C752" s="114">
        <v>0.47799999999999998</v>
      </c>
      <c r="D752" s="114">
        <v>5.3588905000000002</v>
      </c>
      <c r="E752" s="114">
        <v>2.0219999999999998E-2</v>
      </c>
      <c r="F752" s="114">
        <v>7.9000010000000002E-3</v>
      </c>
      <c r="G752" s="114">
        <v>7.4660000000000004E-2</v>
      </c>
      <c r="H752" s="114">
        <v>-4.3999999999999997E-2</v>
      </c>
      <c r="I752" s="114">
        <v>28.565215999999999</v>
      </c>
      <c r="J752" s="114">
        <v>1.0142958</v>
      </c>
      <c r="K752" s="114">
        <v>64.442999999999998</v>
      </c>
      <c r="L752" s="114">
        <v>0</v>
      </c>
      <c r="M752" s="114">
        <v>0</v>
      </c>
      <c r="N752" s="114">
        <v>0</v>
      </c>
      <c r="O752" s="114">
        <v>0</v>
      </c>
      <c r="P752" s="114">
        <v>0</v>
      </c>
      <c r="Q752" s="114">
        <v>0</v>
      </c>
      <c r="R752" s="114">
        <v>0</v>
      </c>
      <c r="S752" s="114">
        <v>0</v>
      </c>
      <c r="T752" s="114">
        <v>0</v>
      </c>
      <c r="U752" s="114">
        <v>0</v>
      </c>
      <c r="V752" s="114">
        <v>0</v>
      </c>
      <c r="W752" s="114">
        <v>0</v>
      </c>
    </row>
    <row r="753" spans="1:23" hidden="1">
      <c r="A753" s="114" t="str">
        <v>5546.TW</v>
      </c>
      <c r="B753" s="114">
        <v>-1.01</v>
      </c>
      <c r="C753" s="114">
        <v>0.25900000000000001</v>
      </c>
      <c r="D753" s="114">
        <v>0</v>
      </c>
      <c r="E753" s="114">
        <v>-9.5690004999999995E-2</v>
      </c>
      <c r="F753" s="114">
        <v>-8.0699994999999993E-3</v>
      </c>
      <c r="G753" s="114">
        <v>8.5629999999999998E-2</v>
      </c>
      <c r="H753" s="114">
        <v>4.9689997E-2</v>
      </c>
      <c r="I753" s="114">
        <v>0</v>
      </c>
      <c r="J753" s="114">
        <v>1.0979247999999999</v>
      </c>
      <c r="K753" s="114">
        <v>45.960999999999999</v>
      </c>
      <c r="L753" s="114">
        <v>0</v>
      </c>
      <c r="M753" s="114">
        <v>0</v>
      </c>
      <c r="N753" s="114">
        <v>0</v>
      </c>
      <c r="O753" s="114">
        <v>0</v>
      </c>
      <c r="P753" s="114">
        <v>0</v>
      </c>
      <c r="Q753" s="114">
        <v>0</v>
      </c>
      <c r="R753" s="114">
        <v>0</v>
      </c>
      <c r="S753" s="114">
        <v>0</v>
      </c>
      <c r="T753" s="114">
        <v>0</v>
      </c>
      <c r="U753" s="114">
        <v>0</v>
      </c>
      <c r="V753" s="114">
        <v>0</v>
      </c>
      <c r="W753" s="114">
        <v>0</v>
      </c>
    </row>
    <row r="754" spans="1:23" hidden="1">
      <c r="A754" s="114" t="str">
        <v>5607.TW</v>
      </c>
      <c r="B754" s="114">
        <v>2.61</v>
      </c>
      <c r="C754" s="114">
        <v>0</v>
      </c>
      <c r="D754" s="114">
        <v>18.448844999999999</v>
      </c>
      <c r="E754" s="114">
        <v>8.9249999999999996E-2</v>
      </c>
      <c r="F754" s="114">
        <v>2.4030002000000002E-2</v>
      </c>
      <c r="G754" s="114">
        <v>0.46925998000000002</v>
      </c>
      <c r="H754" s="114">
        <v>0.34043997999999998</v>
      </c>
      <c r="I754" s="114">
        <v>21.417625000000001</v>
      </c>
      <c r="J754" s="114">
        <v>1.8724460000000001</v>
      </c>
      <c r="K754" s="114">
        <v>9.5790000000000006</v>
      </c>
      <c r="L754" s="114">
        <v>0</v>
      </c>
      <c r="M754" s="114">
        <v>0</v>
      </c>
      <c r="N754" s="114">
        <v>0</v>
      </c>
      <c r="O754" s="114">
        <v>0</v>
      </c>
      <c r="P754" s="114">
        <v>0</v>
      </c>
      <c r="Q754" s="114">
        <v>0</v>
      </c>
      <c r="R754" s="114">
        <v>0</v>
      </c>
      <c r="S754" s="114">
        <v>0</v>
      </c>
      <c r="T754" s="114">
        <v>0</v>
      </c>
      <c r="U754" s="114">
        <v>0</v>
      </c>
      <c r="V754" s="114">
        <v>0</v>
      </c>
      <c r="W754" s="114">
        <v>0</v>
      </c>
    </row>
    <row r="755" spans="1:23" hidden="1">
      <c r="A755" s="114" t="str">
        <v>5608.TW</v>
      </c>
      <c r="B755" s="114">
        <v>-1.31</v>
      </c>
      <c r="C755" s="114">
        <v>1.3640000000000001</v>
      </c>
      <c r="D755" s="114">
        <v>2.1402714</v>
      </c>
      <c r="E755" s="114">
        <v>-5.747E-2</v>
      </c>
      <c r="F755" s="114">
        <v>-4.5199999999999997E-3</v>
      </c>
      <c r="G755" s="114">
        <v>3.9320000000000001E-2</v>
      </c>
      <c r="H755" s="114">
        <v>-1.585E-2</v>
      </c>
      <c r="I755" s="114">
        <v>0</v>
      </c>
      <c r="J755" s="114">
        <v>0.97073423999999997</v>
      </c>
      <c r="K755" s="114">
        <v>9.1739999999999995</v>
      </c>
      <c r="L755" s="114">
        <v>0</v>
      </c>
      <c r="M755" s="114">
        <v>0</v>
      </c>
      <c r="N755" s="114">
        <v>0</v>
      </c>
      <c r="O755" s="114">
        <v>0</v>
      </c>
      <c r="P755" s="114">
        <v>0</v>
      </c>
      <c r="Q755" s="114">
        <v>0</v>
      </c>
      <c r="R755" s="114">
        <v>0</v>
      </c>
      <c r="S755" s="114">
        <v>0</v>
      </c>
      <c r="T755" s="114">
        <v>0</v>
      </c>
      <c r="U755" s="114">
        <v>0</v>
      </c>
      <c r="V755" s="114">
        <v>0</v>
      </c>
      <c r="W755" s="114">
        <v>0</v>
      </c>
    </row>
    <row r="756" spans="1:23" hidden="1">
      <c r="A756" s="114" t="str">
        <v>5706.TW</v>
      </c>
      <c r="B756" s="114">
        <v>3.6</v>
      </c>
      <c r="C756" s="114">
        <v>0.47799999999999998</v>
      </c>
      <c r="D756" s="114">
        <v>40.35</v>
      </c>
      <c r="E756" s="114">
        <v>0.18568999999999999</v>
      </c>
      <c r="F756" s="114">
        <v>4.1459999999999997E-2</v>
      </c>
      <c r="G756" s="114">
        <v>0.16159001000000001</v>
      </c>
      <c r="H756" s="114">
        <v>9.0550005000000003E-2</v>
      </c>
      <c r="I756" s="114">
        <v>22.416665999999999</v>
      </c>
      <c r="J756" s="114">
        <v>3.8757079999999999</v>
      </c>
      <c r="K756" s="114">
        <v>33.500999999999998</v>
      </c>
      <c r="L756" s="114">
        <v>0</v>
      </c>
      <c r="M756" s="114">
        <v>0</v>
      </c>
      <c r="N756" s="114">
        <v>0</v>
      </c>
      <c r="O756" s="114">
        <v>0</v>
      </c>
      <c r="P756" s="114">
        <v>0</v>
      </c>
      <c r="Q756" s="114">
        <v>0</v>
      </c>
      <c r="R756" s="114">
        <v>0</v>
      </c>
      <c r="S756" s="114">
        <v>0</v>
      </c>
      <c r="T756" s="114">
        <v>0</v>
      </c>
      <c r="U756" s="114">
        <v>0</v>
      </c>
      <c r="V756" s="114">
        <v>0</v>
      </c>
      <c r="W756" s="114">
        <v>0</v>
      </c>
    </row>
    <row r="757" spans="1:23" hidden="1">
      <c r="A757" s="114" t="str">
        <v>5871.TW</v>
      </c>
      <c r="B757" s="114">
        <v>14.31</v>
      </c>
      <c r="C757" s="114">
        <v>1.1659999999999999</v>
      </c>
      <c r="D757" s="114">
        <v>8.5967830000000003</v>
      </c>
      <c r="E757" s="114">
        <v>0.15104999999999999</v>
      </c>
      <c r="F757" s="114">
        <v>2.6859999999999998E-2</v>
      </c>
      <c r="G757" s="114">
        <v>0.71453005000000003</v>
      </c>
      <c r="H757" s="114">
        <v>0.51114000000000004</v>
      </c>
      <c r="I757" s="114">
        <v>10.831586</v>
      </c>
      <c r="J757" s="114">
        <v>1.5625473000000001</v>
      </c>
      <c r="K757" s="114">
        <v>39.076000000000001</v>
      </c>
      <c r="L757" s="114">
        <v>0</v>
      </c>
      <c r="M757" s="114">
        <v>0</v>
      </c>
      <c r="N757" s="114">
        <v>0</v>
      </c>
      <c r="O757" s="114">
        <v>0</v>
      </c>
      <c r="P757" s="114">
        <v>0</v>
      </c>
      <c r="Q757" s="114">
        <v>0</v>
      </c>
      <c r="R757" s="114">
        <v>0</v>
      </c>
      <c r="S757" s="114">
        <v>0</v>
      </c>
      <c r="T757" s="114">
        <v>0</v>
      </c>
      <c r="U757" s="114">
        <v>0</v>
      </c>
      <c r="V757" s="114">
        <v>0</v>
      </c>
      <c r="W757" s="114">
        <v>0</v>
      </c>
    </row>
    <row r="758" spans="1:23" hidden="1">
      <c r="A758" s="114" t="str">
        <v>5876.TW</v>
      </c>
      <c r="B758" s="114">
        <v>3.03</v>
      </c>
      <c r="C758" s="114">
        <v>0.44900000000000001</v>
      </c>
      <c r="D758" s="114">
        <v>12.236841999999999</v>
      </c>
      <c r="E758" s="114">
        <v>7.1120000000000003E-2</v>
      </c>
      <c r="F758" s="114">
        <v>7.3000000000000001E-3</v>
      </c>
      <c r="G758" s="114">
        <v>0</v>
      </c>
      <c r="H758" s="114">
        <v>0.57616000000000001</v>
      </c>
      <c r="I758" s="114">
        <v>15.346534999999999</v>
      </c>
      <c r="J758" s="114">
        <v>1.1701646000000001</v>
      </c>
      <c r="K758" s="114">
        <v>8.3010000000000002</v>
      </c>
      <c r="L758" s="114">
        <v>0</v>
      </c>
      <c r="M758" s="114">
        <v>0</v>
      </c>
      <c r="N758" s="114">
        <v>0</v>
      </c>
      <c r="O758" s="114">
        <v>0</v>
      </c>
      <c r="P758" s="114">
        <v>0</v>
      </c>
      <c r="Q758" s="114">
        <v>0</v>
      </c>
      <c r="R758" s="114">
        <v>0</v>
      </c>
      <c r="S758" s="114">
        <v>0</v>
      </c>
      <c r="T758" s="114">
        <v>0</v>
      </c>
      <c r="U758" s="114">
        <v>0</v>
      </c>
      <c r="V758" s="114">
        <v>0</v>
      </c>
      <c r="W758" s="114">
        <v>0</v>
      </c>
    </row>
    <row r="759" spans="1:23" hidden="1">
      <c r="A759" s="114" t="str">
        <v>5880.TW</v>
      </c>
      <c r="B759" s="114">
        <v>1.17</v>
      </c>
      <c r="C759" s="114">
        <v>0.38600000000000001</v>
      </c>
      <c r="D759" s="114">
        <v>14.086021000000001</v>
      </c>
      <c r="E759" s="114">
        <v>7.664E-2</v>
      </c>
      <c r="F759" s="114">
        <v>3.8500000000000001E-3</v>
      </c>
      <c r="G759" s="114">
        <v>0</v>
      </c>
      <c r="H759" s="114">
        <v>0.31289</v>
      </c>
      <c r="I759" s="114">
        <v>22.393163999999999</v>
      </c>
      <c r="J759" s="114">
        <v>1.6064750000000001</v>
      </c>
      <c r="K759" s="114">
        <v>3.6629999999999998</v>
      </c>
      <c r="L759" s="114">
        <v>0</v>
      </c>
      <c r="M759" s="114">
        <v>0</v>
      </c>
      <c r="N759" s="114">
        <v>0</v>
      </c>
      <c r="O759" s="114">
        <v>0</v>
      </c>
      <c r="P759" s="114">
        <v>0</v>
      </c>
      <c r="Q759" s="114">
        <v>0</v>
      </c>
      <c r="R759" s="114">
        <v>0</v>
      </c>
      <c r="S759" s="114">
        <v>0</v>
      </c>
      <c r="T759" s="114">
        <v>0</v>
      </c>
      <c r="U759" s="114">
        <v>0</v>
      </c>
      <c r="V759" s="114">
        <v>0</v>
      </c>
      <c r="W759" s="114">
        <v>0</v>
      </c>
    </row>
    <row r="760" spans="1:23" hidden="1">
      <c r="A760" s="114" t="str">
        <v>5906.TW</v>
      </c>
      <c r="B760" s="114">
        <v>2.39</v>
      </c>
      <c r="C760" s="114">
        <v>0.56100000000000005</v>
      </c>
      <c r="D760" s="114">
        <v>0</v>
      </c>
      <c r="E760" s="114">
        <v>0.10949001</v>
      </c>
      <c r="F760" s="114">
        <v>3.7080000000000002E-2</v>
      </c>
      <c r="G760" s="114">
        <v>0.53715000000000002</v>
      </c>
      <c r="H760" s="114">
        <v>7.5600000000000001E-2</v>
      </c>
      <c r="I760" s="114">
        <v>26.694559999999999</v>
      </c>
      <c r="J760" s="114">
        <v>3.0954343999999998</v>
      </c>
      <c r="K760" s="114">
        <v>61.545000000000002</v>
      </c>
      <c r="L760" s="114">
        <v>0</v>
      </c>
      <c r="M760" s="114">
        <v>0</v>
      </c>
      <c r="N760" s="114">
        <v>0</v>
      </c>
      <c r="O760" s="114">
        <v>0</v>
      </c>
      <c r="P760" s="114">
        <v>0</v>
      </c>
      <c r="Q760" s="114">
        <v>0</v>
      </c>
      <c r="R760" s="114">
        <v>0</v>
      </c>
      <c r="S760" s="114">
        <v>0</v>
      </c>
      <c r="T760" s="114">
        <v>0</v>
      </c>
      <c r="U760" s="114">
        <v>0</v>
      </c>
      <c r="V760" s="114">
        <v>0</v>
      </c>
      <c r="W760" s="114">
        <v>0</v>
      </c>
    </row>
    <row r="761" spans="1:23" hidden="1">
      <c r="A761" s="114" t="str">
        <v>5907.TW</v>
      </c>
      <c r="B761" s="114">
        <v>-11.37</v>
      </c>
      <c r="C761" s="114">
        <v>0.623</v>
      </c>
      <c r="D761" s="114">
        <v>0</v>
      </c>
      <c r="E761" s="114">
        <v>-0.33808997000000002</v>
      </c>
      <c r="F761" s="114">
        <v>-6.0499999999999998E-3</v>
      </c>
      <c r="G761" s="114">
        <v>0.83211999999999997</v>
      </c>
      <c r="H761" s="114">
        <v>-0.12880999000000001</v>
      </c>
      <c r="I761" s="114">
        <v>0</v>
      </c>
      <c r="J761" s="114">
        <v>0.35730805999999998</v>
      </c>
      <c r="K761" s="114">
        <v>19.536999999999999</v>
      </c>
      <c r="L761" s="114">
        <v>0</v>
      </c>
      <c r="M761" s="114">
        <v>0</v>
      </c>
      <c r="N761" s="114">
        <v>0</v>
      </c>
      <c r="O761" s="114">
        <v>0</v>
      </c>
      <c r="P761" s="114">
        <v>0</v>
      </c>
      <c r="Q761" s="114">
        <v>0</v>
      </c>
      <c r="R761" s="114">
        <v>0</v>
      </c>
      <c r="S761" s="114">
        <v>0</v>
      </c>
      <c r="T761" s="114">
        <v>0</v>
      </c>
      <c r="U761" s="114">
        <v>0</v>
      </c>
      <c r="V761" s="114">
        <v>0</v>
      </c>
      <c r="W761" s="114">
        <v>0</v>
      </c>
    </row>
    <row r="762" spans="1:23" hidden="1">
      <c r="A762" s="114" t="str">
        <v>6005.TW</v>
      </c>
      <c r="B762" s="114">
        <v>2.0099999999999998</v>
      </c>
      <c r="C762" s="114">
        <v>0.82799999999999996</v>
      </c>
      <c r="D762" s="114">
        <v>0</v>
      </c>
      <c r="E762" s="114">
        <v>0.11141</v>
      </c>
      <c r="F762" s="114">
        <v>2.085E-2</v>
      </c>
      <c r="G762" s="114">
        <v>0.88980999999999999</v>
      </c>
      <c r="H762" s="114">
        <v>0.31391999999999998</v>
      </c>
      <c r="I762" s="114">
        <v>12.388059999999999</v>
      </c>
      <c r="J762" s="114">
        <v>1.3431145</v>
      </c>
      <c r="K762" s="114">
        <v>4.923</v>
      </c>
      <c r="L762" s="114">
        <v>0</v>
      </c>
      <c r="M762" s="114">
        <v>0</v>
      </c>
      <c r="N762" s="114">
        <v>0</v>
      </c>
      <c r="O762" s="114">
        <v>0</v>
      </c>
      <c r="P762" s="114">
        <v>0</v>
      </c>
      <c r="Q762" s="114">
        <v>0</v>
      </c>
      <c r="R762" s="114">
        <v>0</v>
      </c>
      <c r="S762" s="114">
        <v>0</v>
      </c>
      <c r="T762" s="114">
        <v>0</v>
      </c>
      <c r="U762" s="114">
        <v>0</v>
      </c>
      <c r="V762" s="114">
        <v>0</v>
      </c>
      <c r="W762" s="114">
        <v>0</v>
      </c>
    </row>
    <row r="763" spans="1:23" hidden="1">
      <c r="A763" s="114" t="str">
        <v>6024.TW</v>
      </c>
      <c r="B763" s="114">
        <v>4.91</v>
      </c>
      <c r="C763" s="114">
        <v>0.41299999999999998</v>
      </c>
      <c r="D763" s="114">
        <v>0</v>
      </c>
      <c r="E763" s="114">
        <v>0.14485000000000001</v>
      </c>
      <c r="F763" s="114">
        <v>2.0350001999999999E-2</v>
      </c>
      <c r="G763" s="114">
        <v>0.57077</v>
      </c>
      <c r="H763" s="114">
        <v>-1.8939999999999999E-2</v>
      </c>
      <c r="I763" s="114">
        <v>12.158860000000001</v>
      </c>
      <c r="J763" s="114">
        <v>1.7513494000000001</v>
      </c>
      <c r="K763" s="114">
        <v>10.250999999999999</v>
      </c>
      <c r="L763" s="114">
        <v>0</v>
      </c>
      <c r="M763" s="114">
        <v>0</v>
      </c>
      <c r="N763" s="114">
        <v>0</v>
      </c>
      <c r="O763" s="114">
        <v>0</v>
      </c>
      <c r="P763" s="114">
        <v>0</v>
      </c>
      <c r="Q763" s="114">
        <v>0</v>
      </c>
      <c r="R763" s="114">
        <v>0</v>
      </c>
      <c r="S763" s="114">
        <v>0</v>
      </c>
      <c r="T763" s="114">
        <v>0</v>
      </c>
      <c r="U763" s="114">
        <v>0</v>
      </c>
      <c r="V763" s="114">
        <v>0</v>
      </c>
      <c r="W763" s="114">
        <v>0</v>
      </c>
    </row>
    <row r="764" spans="1:23" hidden="1">
      <c r="A764" s="114" t="str">
        <v>6108.TW</v>
      </c>
      <c r="B764" s="114">
        <v>0.74</v>
      </c>
      <c r="C764" s="114">
        <v>0</v>
      </c>
      <c r="D764" s="114">
        <v>7.4074073</v>
      </c>
      <c r="E764" s="114">
        <v>3.2820000000000002E-2</v>
      </c>
      <c r="F764" s="114">
        <v>-2.8600001000000002E-3</v>
      </c>
      <c r="G764" s="114">
        <v>0.100880004</v>
      </c>
      <c r="H764" s="114">
        <v>-2.9760001000000001E-2</v>
      </c>
      <c r="I764" s="114">
        <v>29.729728999999999</v>
      </c>
      <c r="J764" s="114">
        <v>1.0379316999999999</v>
      </c>
      <c r="K764" s="114">
        <v>36.19</v>
      </c>
      <c r="L764" s="114">
        <v>0</v>
      </c>
      <c r="M764" s="114">
        <v>0</v>
      </c>
      <c r="N764" s="114">
        <v>0</v>
      </c>
      <c r="O764" s="114">
        <v>0</v>
      </c>
      <c r="P764" s="114">
        <v>0</v>
      </c>
      <c r="Q764" s="114">
        <v>0</v>
      </c>
      <c r="R764" s="114">
        <v>0</v>
      </c>
      <c r="S764" s="114">
        <v>0</v>
      </c>
      <c r="T764" s="114">
        <v>0</v>
      </c>
      <c r="U764" s="114">
        <v>0</v>
      </c>
      <c r="V764" s="114">
        <v>0</v>
      </c>
      <c r="W764" s="114">
        <v>0</v>
      </c>
    </row>
    <row r="765" spans="1:23" hidden="1">
      <c r="A765" s="114" t="str">
        <v>6112.TW</v>
      </c>
      <c r="B765" s="114">
        <v>2.98</v>
      </c>
      <c r="C765" s="114">
        <v>0.23699999999999999</v>
      </c>
      <c r="D765" s="114">
        <v>0</v>
      </c>
      <c r="E765" s="114">
        <v>0.10759000000000001</v>
      </c>
      <c r="F765" s="114">
        <v>1.985E-2</v>
      </c>
      <c r="G765" s="114">
        <v>0.1376</v>
      </c>
      <c r="H765" s="114">
        <v>7.5100000000000002E-3</v>
      </c>
      <c r="I765" s="114">
        <v>20.201342</v>
      </c>
      <c r="J765" s="114">
        <v>2.7074432000000002</v>
      </c>
      <c r="K765" s="114">
        <v>105.598</v>
      </c>
      <c r="L765" s="114">
        <v>0</v>
      </c>
      <c r="M765" s="114">
        <v>0</v>
      </c>
      <c r="N765" s="114">
        <v>0</v>
      </c>
      <c r="O765" s="114">
        <v>0</v>
      </c>
      <c r="P765" s="114">
        <v>0</v>
      </c>
      <c r="Q765" s="114">
        <v>0</v>
      </c>
      <c r="R765" s="114">
        <v>0</v>
      </c>
      <c r="S765" s="114">
        <v>0</v>
      </c>
      <c r="T765" s="114">
        <v>0</v>
      </c>
      <c r="U765" s="114">
        <v>0</v>
      </c>
      <c r="V765" s="114">
        <v>0</v>
      </c>
      <c r="W765" s="114">
        <v>0</v>
      </c>
    </row>
    <row r="766" spans="1:23" hidden="1">
      <c r="A766" s="114" t="str">
        <v>6115.TW</v>
      </c>
      <c r="B766" s="114">
        <v>3.18</v>
      </c>
      <c r="C766" s="114">
        <v>0.2</v>
      </c>
      <c r="D766" s="114">
        <v>14.300255</v>
      </c>
      <c r="E766" s="114">
        <v>9.9759996000000004E-2</v>
      </c>
      <c r="F766" s="114">
        <v>4.3530001999999998E-2</v>
      </c>
      <c r="G766" s="114">
        <v>0.17229</v>
      </c>
      <c r="H766" s="114">
        <v>9.0530009999999994E-2</v>
      </c>
      <c r="I766" s="114">
        <v>17.672955999999999</v>
      </c>
      <c r="J766" s="114">
        <v>2.0820211999999998</v>
      </c>
      <c r="K766" s="114">
        <v>33.725999999999999</v>
      </c>
      <c r="L766" s="114">
        <v>0</v>
      </c>
      <c r="M766" s="114">
        <v>0</v>
      </c>
      <c r="N766" s="114">
        <v>0</v>
      </c>
      <c r="O766" s="114">
        <v>0</v>
      </c>
      <c r="P766" s="114">
        <v>0</v>
      </c>
      <c r="Q766" s="114">
        <v>0</v>
      </c>
      <c r="R766" s="114">
        <v>0</v>
      </c>
      <c r="S766" s="114">
        <v>0</v>
      </c>
      <c r="T766" s="114">
        <v>0</v>
      </c>
      <c r="U766" s="114">
        <v>0</v>
      </c>
      <c r="V766" s="114">
        <v>0</v>
      </c>
      <c r="W766" s="114">
        <v>0</v>
      </c>
    </row>
    <row r="767" spans="1:23" hidden="1">
      <c r="A767" s="114" t="str">
        <v>6116.TW</v>
      </c>
      <c r="B767" s="114">
        <v>-1.74</v>
      </c>
      <c r="C767" s="114">
        <v>1.099</v>
      </c>
      <c r="D767" s="114">
        <v>38.148147999999999</v>
      </c>
      <c r="E767" s="114">
        <v>-0.11402000499999999</v>
      </c>
      <c r="F767" s="114">
        <v>-5.7160000000000002E-2</v>
      </c>
      <c r="G767" s="114">
        <v>-0.22281000000000001</v>
      </c>
      <c r="H767" s="114">
        <v>-0.43385000000000001</v>
      </c>
      <c r="I767" s="114">
        <v>0</v>
      </c>
      <c r="J767" s="114">
        <v>0.73189795000000002</v>
      </c>
      <c r="K767" s="114">
        <v>4.2729999999999997</v>
      </c>
      <c r="L767" s="114">
        <v>0</v>
      </c>
      <c r="M767" s="114">
        <v>0</v>
      </c>
      <c r="N767" s="114">
        <v>0</v>
      </c>
      <c r="O767" s="114">
        <v>0</v>
      </c>
      <c r="P767" s="114">
        <v>0</v>
      </c>
      <c r="Q767" s="114">
        <v>0</v>
      </c>
      <c r="R767" s="114">
        <v>0</v>
      </c>
      <c r="S767" s="114">
        <v>0</v>
      </c>
      <c r="T767" s="114">
        <v>0</v>
      </c>
      <c r="U767" s="114">
        <v>0</v>
      </c>
      <c r="V767" s="114">
        <v>0</v>
      </c>
      <c r="W767" s="114">
        <v>0</v>
      </c>
    </row>
    <row r="768" spans="1:23" hidden="1">
      <c r="A768" s="114" t="str">
        <v>6117.TW</v>
      </c>
      <c r="B768" s="114">
        <v>2.66</v>
      </c>
      <c r="C768" s="114">
        <v>0.97099999999999997</v>
      </c>
      <c r="D768" s="114">
        <v>0</v>
      </c>
      <c r="E768" s="114">
        <v>7.4969999999999995E-2</v>
      </c>
      <c r="F768" s="114">
        <v>2.0119999999999999E-2</v>
      </c>
      <c r="G768" s="114">
        <v>0.23352999999999999</v>
      </c>
      <c r="H768" s="114">
        <v>0.14277999999999999</v>
      </c>
      <c r="I768" s="114">
        <v>48.49624</v>
      </c>
      <c r="J768" s="114">
        <v>9.4133099999999992</v>
      </c>
      <c r="K768" s="114">
        <v>26.721</v>
      </c>
      <c r="L768" s="114">
        <v>0</v>
      </c>
      <c r="M768" s="114">
        <v>0</v>
      </c>
      <c r="N768" s="114">
        <v>0</v>
      </c>
      <c r="O768" s="114">
        <v>0</v>
      </c>
      <c r="P768" s="114">
        <v>0</v>
      </c>
      <c r="Q768" s="114">
        <v>0</v>
      </c>
      <c r="R768" s="114">
        <v>0</v>
      </c>
      <c r="S768" s="114">
        <v>0</v>
      </c>
      <c r="T768" s="114">
        <v>0</v>
      </c>
      <c r="U768" s="114">
        <v>0</v>
      </c>
      <c r="V768" s="114">
        <v>0</v>
      </c>
      <c r="W768" s="114">
        <v>0</v>
      </c>
    </row>
    <row r="769" spans="1:23" hidden="1">
      <c r="A769" s="114" t="str">
        <v>6120.TW</v>
      </c>
      <c r="B769" s="114">
        <v>0.5</v>
      </c>
      <c r="C769" s="114">
        <v>0</v>
      </c>
      <c r="D769" s="114">
        <v>-830.00005999999996</v>
      </c>
      <c r="E769" s="114">
        <v>3.6909999999999998E-2</v>
      </c>
      <c r="F769" s="114">
        <v>-1.8699999999999999E-3</v>
      </c>
      <c r="G769" s="114">
        <v>5.5530000000000003E-2</v>
      </c>
      <c r="H769" s="114">
        <v>-2.8830000000000001E-2</v>
      </c>
      <c r="I769" s="114">
        <v>33.200000000000003</v>
      </c>
      <c r="J769" s="114">
        <v>1.1640136999999999</v>
      </c>
      <c r="K769" s="114">
        <v>29.533000000000001</v>
      </c>
      <c r="L769" s="114">
        <v>0</v>
      </c>
      <c r="M769" s="114">
        <v>0</v>
      </c>
      <c r="N769" s="114">
        <v>0</v>
      </c>
      <c r="O769" s="114">
        <v>0</v>
      </c>
      <c r="P769" s="114">
        <v>0</v>
      </c>
      <c r="Q769" s="114">
        <v>0</v>
      </c>
      <c r="R769" s="114">
        <v>0</v>
      </c>
      <c r="S769" s="114">
        <v>0</v>
      </c>
      <c r="T769" s="114">
        <v>0</v>
      </c>
      <c r="U769" s="114">
        <v>0</v>
      </c>
      <c r="V769" s="114">
        <v>0</v>
      </c>
      <c r="W769" s="114">
        <v>0</v>
      </c>
    </row>
    <row r="770" spans="1:23" hidden="1">
      <c r="A770" s="114" t="str">
        <v>6128.TW</v>
      </c>
      <c r="B770" s="114">
        <v>3.27</v>
      </c>
      <c r="C770" s="114">
        <v>9.1999999999999998E-2</v>
      </c>
      <c r="D770" s="114">
        <v>0</v>
      </c>
      <c r="E770" s="114">
        <v>0.106639996</v>
      </c>
      <c r="F770" s="114">
        <v>4.0999997000000003E-2</v>
      </c>
      <c r="G770" s="114">
        <v>0.41597000000000001</v>
      </c>
      <c r="H770" s="114">
        <v>0.10576000000000001</v>
      </c>
      <c r="I770" s="114">
        <v>12.04893</v>
      </c>
      <c r="J770" s="114">
        <v>1.2108920000000001</v>
      </c>
      <c r="K770" s="114">
        <v>41.652999999999999</v>
      </c>
      <c r="L770" s="114">
        <v>0</v>
      </c>
      <c r="M770" s="114">
        <v>0</v>
      </c>
      <c r="N770" s="114">
        <v>0</v>
      </c>
      <c r="O770" s="114">
        <v>0</v>
      </c>
      <c r="P770" s="114">
        <v>0</v>
      </c>
      <c r="Q770" s="114">
        <v>0</v>
      </c>
      <c r="R770" s="114">
        <v>0</v>
      </c>
      <c r="S770" s="114">
        <v>0</v>
      </c>
      <c r="T770" s="114">
        <v>0</v>
      </c>
      <c r="U770" s="114">
        <v>0</v>
      </c>
      <c r="V770" s="114">
        <v>0</v>
      </c>
      <c r="W770" s="114">
        <v>0</v>
      </c>
    </row>
    <row r="771" spans="1:23" hidden="1">
      <c r="A771" s="114" t="str">
        <v>6133.TW</v>
      </c>
      <c r="B771" s="114">
        <v>0.23</v>
      </c>
      <c r="C771" s="114">
        <v>0</v>
      </c>
      <c r="D771" s="114">
        <v>0</v>
      </c>
      <c r="E771" s="114">
        <v>2.3550000000000001E-2</v>
      </c>
      <c r="F771" s="114">
        <v>1.3699999999999999E-3</v>
      </c>
      <c r="G771" s="114">
        <v>0.19756001000000001</v>
      </c>
      <c r="H771" s="114">
        <v>-5.4510000000000003E-2</v>
      </c>
      <c r="I771" s="114">
        <v>67.608695999999995</v>
      </c>
      <c r="J771" s="114">
        <v>1.6337466</v>
      </c>
      <c r="K771" s="114">
        <v>8.3179999999999996</v>
      </c>
      <c r="L771" s="114">
        <v>0</v>
      </c>
      <c r="M771" s="114">
        <v>0</v>
      </c>
      <c r="N771" s="114">
        <v>0</v>
      </c>
      <c r="O771" s="114">
        <v>0</v>
      </c>
      <c r="P771" s="114">
        <v>0</v>
      </c>
      <c r="Q771" s="114">
        <v>0</v>
      </c>
      <c r="R771" s="114">
        <v>0</v>
      </c>
      <c r="S771" s="114">
        <v>0</v>
      </c>
      <c r="T771" s="114">
        <v>0</v>
      </c>
      <c r="U771" s="114">
        <v>0</v>
      </c>
      <c r="V771" s="114">
        <v>0</v>
      </c>
      <c r="W771" s="114">
        <v>0</v>
      </c>
    </row>
    <row r="772" spans="1:23" hidden="1">
      <c r="A772" s="114" t="str">
        <v>6136.TW</v>
      </c>
      <c r="B772" s="114">
        <v>0.91</v>
      </c>
      <c r="C772" s="114">
        <v>0.25</v>
      </c>
      <c r="D772" s="114">
        <v>0</v>
      </c>
      <c r="E772" s="114">
        <v>3.082E-2</v>
      </c>
      <c r="F772" s="114">
        <v>-6.2899999999999996E-3</v>
      </c>
      <c r="G772" s="114">
        <v>0.19114</v>
      </c>
      <c r="H772" s="114">
        <v>-0.10677</v>
      </c>
      <c r="I772" s="114">
        <v>25.824175</v>
      </c>
      <c r="J772" s="114">
        <v>0.70727739999999995</v>
      </c>
      <c r="K772" s="114">
        <v>4.3819999999999997</v>
      </c>
      <c r="L772" s="114">
        <v>0</v>
      </c>
      <c r="M772" s="114">
        <v>0</v>
      </c>
      <c r="N772" s="114">
        <v>0</v>
      </c>
      <c r="O772" s="114">
        <v>0</v>
      </c>
      <c r="P772" s="114">
        <v>0</v>
      </c>
      <c r="Q772" s="114">
        <v>0</v>
      </c>
      <c r="R772" s="114">
        <v>0</v>
      </c>
      <c r="S772" s="114">
        <v>0</v>
      </c>
      <c r="T772" s="114">
        <v>0</v>
      </c>
      <c r="U772" s="114">
        <v>0</v>
      </c>
      <c r="V772" s="114">
        <v>0</v>
      </c>
      <c r="W772" s="114">
        <v>0</v>
      </c>
    </row>
    <row r="773" spans="1:23" hidden="1">
      <c r="A773" s="114" t="str">
        <v>6139.TW</v>
      </c>
      <c r="B773" s="114">
        <v>9.1199999999999992</v>
      </c>
      <c r="C773" s="114">
        <v>1.02</v>
      </c>
      <c r="D773" s="114">
        <v>0</v>
      </c>
      <c r="E773" s="114">
        <v>0.24973999999999999</v>
      </c>
      <c r="F773" s="114">
        <v>4.8529999999999997E-2</v>
      </c>
      <c r="G773" s="114">
        <v>9.0609999999999996E-2</v>
      </c>
      <c r="H773" s="114">
        <v>6.5879999999999994E-2</v>
      </c>
      <c r="I773" s="114">
        <v>23.574562</v>
      </c>
      <c r="J773" s="114">
        <v>4.4367403999999997</v>
      </c>
      <c r="K773" s="114">
        <v>252.303</v>
      </c>
      <c r="L773" s="114">
        <v>0</v>
      </c>
      <c r="M773" s="114">
        <v>0</v>
      </c>
      <c r="N773" s="114">
        <v>0</v>
      </c>
      <c r="O773" s="114">
        <v>0</v>
      </c>
      <c r="P773" s="114">
        <v>0</v>
      </c>
      <c r="Q773" s="114">
        <v>0</v>
      </c>
      <c r="R773" s="114">
        <v>0</v>
      </c>
      <c r="S773" s="114">
        <v>0</v>
      </c>
      <c r="T773" s="114">
        <v>0</v>
      </c>
      <c r="U773" s="114">
        <v>0</v>
      </c>
      <c r="V773" s="114">
        <v>0</v>
      </c>
      <c r="W773" s="114">
        <v>0</v>
      </c>
    </row>
    <row r="774" spans="1:23" hidden="1">
      <c r="A774" s="114" t="str">
        <v>6141.TW</v>
      </c>
      <c r="B774" s="114">
        <v>-5.23</v>
      </c>
      <c r="C774" s="114">
        <v>0.54100000000000004</v>
      </c>
      <c r="D774" s="114">
        <v>6.8235292000000003</v>
      </c>
      <c r="E774" s="114">
        <v>-0.21243000000000001</v>
      </c>
      <c r="F774" s="114">
        <v>-4.8439999999999997E-2</v>
      </c>
      <c r="G774" s="114">
        <v>-5.2780000000000001E-2</v>
      </c>
      <c r="H774" s="114">
        <v>-0.35776000000000002</v>
      </c>
      <c r="I774" s="114">
        <v>0</v>
      </c>
      <c r="J774" s="114">
        <v>1.0968921</v>
      </c>
      <c r="K774" s="114">
        <v>22.673999999999999</v>
      </c>
      <c r="L774" s="114">
        <v>0</v>
      </c>
      <c r="M774" s="114">
        <v>0</v>
      </c>
      <c r="N774" s="114">
        <v>0</v>
      </c>
      <c r="O774" s="114">
        <v>0</v>
      </c>
      <c r="P774" s="114">
        <v>0</v>
      </c>
      <c r="Q774" s="114">
        <v>0</v>
      </c>
      <c r="R774" s="114">
        <v>0</v>
      </c>
      <c r="S774" s="114">
        <v>0</v>
      </c>
      <c r="T774" s="114">
        <v>0</v>
      </c>
      <c r="U774" s="114">
        <v>0</v>
      </c>
      <c r="V774" s="114">
        <v>0</v>
      </c>
      <c r="W774" s="114">
        <v>0</v>
      </c>
    </row>
    <row r="775" spans="1:23" hidden="1">
      <c r="A775" s="114" t="str">
        <v>6142.TW</v>
      </c>
      <c r="B775" s="114">
        <v>-0.35</v>
      </c>
      <c r="C775" s="114">
        <v>0.70499999999999996</v>
      </c>
      <c r="D775" s="114">
        <v>0</v>
      </c>
      <c r="E775" s="114">
        <v>-1.1639999999999999E-2</v>
      </c>
      <c r="F775" s="114">
        <v>-2.401E-2</v>
      </c>
      <c r="G775" s="114">
        <v>6.8089999999999998E-2</v>
      </c>
      <c r="H775" s="114">
        <v>-0.43591000000000002</v>
      </c>
      <c r="I775" s="114">
        <v>0</v>
      </c>
      <c r="J775" s="114">
        <v>1.0603676</v>
      </c>
      <c r="K775" s="114">
        <v>7.6769999999999996</v>
      </c>
      <c r="L775" s="114">
        <v>0</v>
      </c>
      <c r="M775" s="114">
        <v>0</v>
      </c>
      <c r="N775" s="114">
        <v>0</v>
      </c>
      <c r="O775" s="114">
        <v>0</v>
      </c>
      <c r="P775" s="114">
        <v>0</v>
      </c>
      <c r="Q775" s="114">
        <v>0</v>
      </c>
      <c r="R775" s="114">
        <v>0</v>
      </c>
      <c r="S775" s="114">
        <v>0</v>
      </c>
      <c r="T775" s="114">
        <v>0</v>
      </c>
      <c r="U775" s="114">
        <v>0</v>
      </c>
      <c r="V775" s="114">
        <v>0</v>
      </c>
      <c r="W775" s="114">
        <v>0</v>
      </c>
    </row>
    <row r="776" spans="1:23" hidden="1">
      <c r="A776" s="114" t="str">
        <v>6152.TW</v>
      </c>
      <c r="B776" s="114">
        <v>-0.1</v>
      </c>
      <c r="C776" s="114">
        <v>1.0249999999999999</v>
      </c>
      <c r="D776" s="114">
        <v>0</v>
      </c>
      <c r="E776" s="114">
        <v>-1.4489999999999999E-2</v>
      </c>
      <c r="F776" s="114">
        <v>-2.2460000000000001E-2</v>
      </c>
      <c r="G776" s="114">
        <v>0.18652001000000001</v>
      </c>
      <c r="H776" s="114">
        <v>-2.8910000000000002E-2</v>
      </c>
      <c r="I776" s="114">
        <v>0</v>
      </c>
      <c r="J776" s="114">
        <v>1.2429695999999999</v>
      </c>
      <c r="K776" s="114">
        <v>13.052</v>
      </c>
      <c r="L776" s="114">
        <v>0</v>
      </c>
      <c r="M776" s="114">
        <v>0</v>
      </c>
      <c r="N776" s="114">
        <v>0</v>
      </c>
      <c r="O776" s="114">
        <v>0</v>
      </c>
      <c r="P776" s="114">
        <v>0</v>
      </c>
      <c r="Q776" s="114">
        <v>0</v>
      </c>
      <c r="R776" s="114">
        <v>0</v>
      </c>
      <c r="S776" s="114">
        <v>0</v>
      </c>
      <c r="T776" s="114">
        <v>0</v>
      </c>
      <c r="U776" s="114">
        <v>0</v>
      </c>
      <c r="V776" s="114">
        <v>0</v>
      </c>
      <c r="W776" s="114">
        <v>0</v>
      </c>
    </row>
    <row r="777" spans="1:23" hidden="1">
      <c r="A777" s="114" t="str">
        <v>6153.TW</v>
      </c>
      <c r="B777" s="114">
        <v>-5.45</v>
      </c>
      <c r="C777" s="114">
        <v>0.93500000000000005</v>
      </c>
      <c r="D777" s="114">
        <v>5.8625335999999999</v>
      </c>
      <c r="E777" s="114">
        <v>-0.24551999999999999</v>
      </c>
      <c r="F777" s="114">
        <v>-6.3130000000000006E-2</v>
      </c>
      <c r="G777" s="114">
        <v>-9.5939999999999998E-2</v>
      </c>
      <c r="H777" s="114">
        <v>-0.16547000000000001</v>
      </c>
      <c r="I777" s="114">
        <v>0</v>
      </c>
      <c r="J777" s="114">
        <v>0.98594742999999996</v>
      </c>
      <c r="K777" s="114">
        <v>17.745999999999999</v>
      </c>
      <c r="L777" s="114">
        <v>0</v>
      </c>
      <c r="M777" s="114">
        <v>0</v>
      </c>
      <c r="N777" s="114">
        <v>0</v>
      </c>
      <c r="O777" s="114">
        <v>0</v>
      </c>
      <c r="P777" s="114">
        <v>0</v>
      </c>
      <c r="Q777" s="114">
        <v>0</v>
      </c>
      <c r="R777" s="114">
        <v>0</v>
      </c>
      <c r="S777" s="114">
        <v>0</v>
      </c>
      <c r="T777" s="114">
        <v>0</v>
      </c>
      <c r="U777" s="114">
        <v>0</v>
      </c>
      <c r="V777" s="114">
        <v>0</v>
      </c>
      <c r="W777" s="114">
        <v>0</v>
      </c>
    </row>
    <row r="778" spans="1:23" hidden="1">
      <c r="A778" s="114" t="str">
        <v>6155.TW</v>
      </c>
      <c r="B778" s="114">
        <v>0.93</v>
      </c>
      <c r="C778" s="114">
        <v>0</v>
      </c>
      <c r="D778" s="114">
        <v>22.195122000000001</v>
      </c>
      <c r="E778" s="114">
        <v>5.2740000000000002E-2</v>
      </c>
      <c r="F778" s="114">
        <v>-3.0999999999999999E-3</v>
      </c>
      <c r="G778" s="114">
        <v>0.19895001000000001</v>
      </c>
      <c r="H778" s="114">
        <v>-6.7849999999999994E-2</v>
      </c>
      <c r="I778" s="114">
        <v>29.354837</v>
      </c>
      <c r="J778" s="114">
        <v>1.5681543</v>
      </c>
      <c r="K778" s="114">
        <v>5.9279999999999999</v>
      </c>
      <c r="L778" s="114">
        <v>0</v>
      </c>
      <c r="M778" s="114">
        <v>0</v>
      </c>
      <c r="N778" s="114">
        <v>0</v>
      </c>
      <c r="O778" s="114">
        <v>0</v>
      </c>
      <c r="P778" s="114">
        <v>0</v>
      </c>
      <c r="Q778" s="114">
        <v>0</v>
      </c>
      <c r="R778" s="114">
        <v>0</v>
      </c>
      <c r="S778" s="114">
        <v>0</v>
      </c>
      <c r="T778" s="114">
        <v>0</v>
      </c>
      <c r="U778" s="114">
        <v>0</v>
      </c>
      <c r="V778" s="114">
        <v>0</v>
      </c>
      <c r="W778" s="114">
        <v>0</v>
      </c>
    </row>
    <row r="779" spans="1:23" hidden="1">
      <c r="A779" s="114" t="str">
        <v>6164.TW</v>
      </c>
      <c r="B779" s="114">
        <v>-0.01</v>
      </c>
      <c r="C779" s="114">
        <v>0</v>
      </c>
      <c r="D779" s="114">
        <v>26.101696</v>
      </c>
      <c r="E779" s="114">
        <v>-2.2100000000000002E-3</v>
      </c>
      <c r="F779" s="114">
        <v>-1.4239999999999999E-2</v>
      </c>
      <c r="G779" s="114">
        <v>0.27849000000000002</v>
      </c>
      <c r="H779" s="114">
        <v>1.9539999999999998E-2</v>
      </c>
      <c r="I779" s="114">
        <v>0</v>
      </c>
      <c r="J779" s="114">
        <v>1.3882627000000001</v>
      </c>
      <c r="K779" s="114">
        <v>7.5270000000000001</v>
      </c>
      <c r="L779" s="114">
        <v>0</v>
      </c>
      <c r="M779" s="114">
        <v>0</v>
      </c>
      <c r="N779" s="114">
        <v>0</v>
      </c>
      <c r="O779" s="114">
        <v>0</v>
      </c>
      <c r="P779" s="114">
        <v>0</v>
      </c>
      <c r="Q779" s="114">
        <v>0</v>
      </c>
      <c r="R779" s="114">
        <v>0</v>
      </c>
      <c r="S779" s="114">
        <v>0</v>
      </c>
      <c r="T779" s="114">
        <v>0</v>
      </c>
      <c r="U779" s="114">
        <v>0</v>
      </c>
      <c r="V779" s="114">
        <v>0</v>
      </c>
      <c r="W779" s="114">
        <v>0</v>
      </c>
    </row>
    <row r="780" spans="1:23" hidden="1">
      <c r="A780" s="114" t="str">
        <v>6165.TW</v>
      </c>
      <c r="B780" s="114">
        <v>1.1599999999999999</v>
      </c>
      <c r="C780" s="114">
        <v>0.30399999999999999</v>
      </c>
      <c r="D780" s="114">
        <v>0</v>
      </c>
      <c r="E780" s="114">
        <v>1.8849999999999999E-2</v>
      </c>
      <c r="F780" s="114">
        <v>4.9100000000000003E-3</v>
      </c>
      <c r="G780" s="114">
        <v>0.24909000000000001</v>
      </c>
      <c r="H780" s="114">
        <v>6.2179998E-2</v>
      </c>
      <c r="I780" s="114">
        <v>34.956898000000002</v>
      </c>
      <c r="J780" s="114">
        <v>2.7502710000000001</v>
      </c>
      <c r="K780" s="114">
        <v>46.392000000000003</v>
      </c>
      <c r="L780" s="114">
        <v>0</v>
      </c>
      <c r="M780" s="114">
        <v>0</v>
      </c>
      <c r="N780" s="114">
        <v>0</v>
      </c>
      <c r="O780" s="114">
        <v>0</v>
      </c>
      <c r="P780" s="114">
        <v>0</v>
      </c>
      <c r="Q780" s="114">
        <v>0</v>
      </c>
      <c r="R780" s="114">
        <v>0</v>
      </c>
      <c r="S780" s="114">
        <v>0</v>
      </c>
      <c r="T780" s="114">
        <v>0</v>
      </c>
      <c r="U780" s="114">
        <v>0</v>
      </c>
      <c r="V780" s="114">
        <v>0</v>
      </c>
      <c r="W780" s="114">
        <v>0</v>
      </c>
    </row>
    <row r="781" spans="1:23" hidden="1">
      <c r="A781" s="114" t="str">
        <v>6166.TW</v>
      </c>
      <c r="B781" s="114">
        <v>0.78</v>
      </c>
      <c r="C781" s="114">
        <v>-7.2999999999999995E-2</v>
      </c>
      <c r="D781" s="114">
        <v>35.714286999999999</v>
      </c>
      <c r="E781" s="114">
        <v>5.2810002000000002E-2</v>
      </c>
      <c r="F781" s="114">
        <v>1.5149999000000001E-2</v>
      </c>
      <c r="G781" s="114">
        <v>0.36613997999999998</v>
      </c>
      <c r="H781" s="114">
        <v>1.2239999999999999E-2</v>
      </c>
      <c r="I781" s="114">
        <v>112.17949</v>
      </c>
      <c r="J781" s="114">
        <v>3.5280836</v>
      </c>
      <c r="K781" s="114">
        <v>52.481000000000002</v>
      </c>
      <c r="L781" s="114">
        <v>0</v>
      </c>
      <c r="M781" s="114">
        <v>0</v>
      </c>
      <c r="N781" s="114">
        <v>0</v>
      </c>
      <c r="O781" s="114">
        <v>0</v>
      </c>
      <c r="P781" s="114">
        <v>0</v>
      </c>
      <c r="Q781" s="114">
        <v>0</v>
      </c>
      <c r="R781" s="114">
        <v>0</v>
      </c>
      <c r="S781" s="114">
        <v>0</v>
      </c>
      <c r="T781" s="114">
        <v>0</v>
      </c>
      <c r="U781" s="114">
        <v>0</v>
      </c>
      <c r="V781" s="114">
        <v>0</v>
      </c>
      <c r="W781" s="114">
        <v>0</v>
      </c>
    </row>
    <row r="782" spans="1:23" hidden="1">
      <c r="A782" s="114" t="str">
        <v>6168.TW</v>
      </c>
      <c r="B782" s="114">
        <v>0.5</v>
      </c>
      <c r="C782" s="114">
        <v>0.84299999999999997</v>
      </c>
      <c r="D782" s="114">
        <v>10.936171</v>
      </c>
      <c r="E782" s="114">
        <v>2.7629999999999998E-2</v>
      </c>
      <c r="F782" s="114">
        <v>6.6500003000000002E-3</v>
      </c>
      <c r="G782" s="114">
        <v>0.26624999999999999</v>
      </c>
      <c r="H782" s="114">
        <v>6.6700003999999993E-2</v>
      </c>
      <c r="I782" s="114">
        <v>51.4</v>
      </c>
      <c r="J782" s="114">
        <v>1.6950270999999999</v>
      </c>
      <c r="K782" s="114">
        <v>9.8810000000000002</v>
      </c>
      <c r="L782" s="114">
        <v>0</v>
      </c>
      <c r="M782" s="114">
        <v>0</v>
      </c>
      <c r="N782" s="114">
        <v>0</v>
      </c>
      <c r="O782" s="114">
        <v>0</v>
      </c>
      <c r="P782" s="114">
        <v>0</v>
      </c>
      <c r="Q782" s="114">
        <v>0</v>
      </c>
      <c r="R782" s="114">
        <v>0</v>
      </c>
      <c r="S782" s="114">
        <v>0</v>
      </c>
      <c r="T782" s="114">
        <v>0</v>
      </c>
      <c r="U782" s="114">
        <v>0</v>
      </c>
      <c r="V782" s="114">
        <v>0</v>
      </c>
      <c r="W782" s="114">
        <v>0</v>
      </c>
    </row>
    <row r="783" spans="1:23" hidden="1">
      <c r="A783" s="114" t="str">
        <v>6176.TW</v>
      </c>
      <c r="B783" s="114">
        <v>13.8</v>
      </c>
      <c r="C783" s="114">
        <v>0.71499999999999997</v>
      </c>
      <c r="D783" s="114">
        <v>16.394113999999998</v>
      </c>
      <c r="E783" s="114">
        <v>0.18104999999999999</v>
      </c>
      <c r="F783" s="114">
        <v>6.1170000000000002E-2</v>
      </c>
      <c r="G783" s="114">
        <v>0.20480000000000001</v>
      </c>
      <c r="H783" s="114">
        <v>0.117089994</v>
      </c>
      <c r="I783" s="114">
        <v>14.528985</v>
      </c>
      <c r="J783" s="114">
        <v>2.5286919999999999</v>
      </c>
      <c r="K783" s="114">
        <v>98.2</v>
      </c>
      <c r="L783" s="114">
        <v>0</v>
      </c>
      <c r="M783" s="114">
        <v>0</v>
      </c>
      <c r="N783" s="114">
        <v>0</v>
      </c>
      <c r="O783" s="114">
        <v>0</v>
      </c>
      <c r="P783" s="114">
        <v>0</v>
      </c>
      <c r="Q783" s="114">
        <v>0</v>
      </c>
      <c r="R783" s="114">
        <v>0</v>
      </c>
      <c r="S783" s="114">
        <v>0</v>
      </c>
      <c r="T783" s="114">
        <v>0</v>
      </c>
      <c r="U783" s="114">
        <v>0</v>
      </c>
      <c r="V783" s="114">
        <v>0</v>
      </c>
      <c r="W783" s="114">
        <v>0</v>
      </c>
    </row>
    <row r="784" spans="1:23" hidden="1">
      <c r="A784" s="114" t="str">
        <v>6177.TW</v>
      </c>
      <c r="B784" s="114">
        <v>4.34</v>
      </c>
      <c r="C784" s="114">
        <v>0.38200000000000001</v>
      </c>
      <c r="D784" s="114">
        <v>16.083334000000001</v>
      </c>
      <c r="E784" s="114">
        <v>0.24826999</v>
      </c>
      <c r="F784" s="114">
        <v>4.4040000000000003E-2</v>
      </c>
      <c r="G784" s="114">
        <v>0.25345000000000001</v>
      </c>
      <c r="H784" s="114">
        <v>0.19194000999999999</v>
      </c>
      <c r="I784" s="114">
        <v>13.341013999999999</v>
      </c>
      <c r="J784" s="114">
        <v>2.6299055</v>
      </c>
      <c r="K784" s="114">
        <v>37.859000000000002</v>
      </c>
      <c r="L784" s="114">
        <v>0</v>
      </c>
      <c r="M784" s="114">
        <v>0</v>
      </c>
      <c r="N784" s="114">
        <v>0</v>
      </c>
      <c r="O784" s="114">
        <v>0</v>
      </c>
      <c r="P784" s="114">
        <v>0</v>
      </c>
      <c r="Q784" s="114">
        <v>0</v>
      </c>
      <c r="R784" s="114">
        <v>0</v>
      </c>
      <c r="S784" s="114">
        <v>0</v>
      </c>
      <c r="T784" s="114">
        <v>0</v>
      </c>
      <c r="U784" s="114">
        <v>0</v>
      </c>
      <c r="V784" s="114">
        <v>0</v>
      </c>
      <c r="W784" s="114">
        <v>0</v>
      </c>
    </row>
    <row r="785" spans="1:23" hidden="1">
      <c r="A785" s="114" t="str">
        <v>6183.TW</v>
      </c>
      <c r="B785" s="114">
        <v>3.18</v>
      </c>
      <c r="C785" s="114">
        <v>0</v>
      </c>
      <c r="D785" s="114">
        <v>0</v>
      </c>
      <c r="E785" s="114">
        <v>0.18136999000000001</v>
      </c>
      <c r="F785" s="114">
        <v>9.2740000000000003E-2</v>
      </c>
      <c r="G785" s="114">
        <v>0.43477001999999998</v>
      </c>
      <c r="H785" s="114">
        <v>0.22610000999999999</v>
      </c>
      <c r="I785" s="114">
        <v>23.207547999999999</v>
      </c>
      <c r="J785" s="114">
        <v>4.0556134999999998</v>
      </c>
      <c r="K785" s="114">
        <v>15.597</v>
      </c>
      <c r="L785" s="114">
        <v>0</v>
      </c>
      <c r="M785" s="114">
        <v>0</v>
      </c>
      <c r="N785" s="114">
        <v>0</v>
      </c>
      <c r="O785" s="114">
        <v>0</v>
      </c>
      <c r="P785" s="114">
        <v>0</v>
      </c>
      <c r="Q785" s="114">
        <v>0</v>
      </c>
      <c r="R785" s="114">
        <v>0</v>
      </c>
      <c r="S785" s="114">
        <v>0</v>
      </c>
      <c r="T785" s="114">
        <v>0</v>
      </c>
      <c r="U785" s="114">
        <v>0</v>
      </c>
      <c r="V785" s="114">
        <v>0</v>
      </c>
      <c r="W785" s="114">
        <v>0</v>
      </c>
    </row>
    <row r="786" spans="1:23" hidden="1">
      <c r="A786" s="114" t="str">
        <v>6184.TW</v>
      </c>
      <c r="B786" s="114">
        <v>3.47</v>
      </c>
      <c r="C786" s="114">
        <v>0</v>
      </c>
      <c r="D786" s="114">
        <v>0</v>
      </c>
      <c r="E786" s="114">
        <v>0.12527000999999999</v>
      </c>
      <c r="F786" s="114">
        <v>4.8219999999999999E-2</v>
      </c>
      <c r="G786" s="114">
        <v>0.50071995999999996</v>
      </c>
      <c r="H786" s="114">
        <v>0.28915000000000002</v>
      </c>
      <c r="I786" s="114">
        <v>15.965418</v>
      </c>
      <c r="J786" s="114">
        <v>1.9507042999999999</v>
      </c>
      <c r="K786" s="114">
        <v>13.984</v>
      </c>
      <c r="L786" s="114">
        <v>0</v>
      </c>
      <c r="M786" s="114">
        <v>0</v>
      </c>
      <c r="N786" s="114">
        <v>0</v>
      </c>
      <c r="O786" s="114">
        <v>0</v>
      </c>
      <c r="P786" s="114">
        <v>0</v>
      </c>
      <c r="Q786" s="114">
        <v>0</v>
      </c>
      <c r="R786" s="114">
        <v>0</v>
      </c>
      <c r="S786" s="114">
        <v>0</v>
      </c>
      <c r="T786" s="114">
        <v>0</v>
      </c>
      <c r="U786" s="114">
        <v>0</v>
      </c>
      <c r="V786" s="114">
        <v>0</v>
      </c>
      <c r="W786" s="114">
        <v>0</v>
      </c>
    </row>
    <row r="787" spans="1:23" hidden="1">
      <c r="A787" s="114" t="str">
        <v>6189.TW</v>
      </c>
      <c r="B787" s="114">
        <v>5.38</v>
      </c>
      <c r="C787" s="114">
        <v>0.39100000000000001</v>
      </c>
      <c r="D787" s="114">
        <v>0</v>
      </c>
      <c r="E787" s="114">
        <v>0.16584998000000001</v>
      </c>
      <c r="F787" s="114">
        <v>5.0380003E-2</v>
      </c>
      <c r="G787" s="114">
        <v>8.4400000000000003E-2</v>
      </c>
      <c r="H787" s="114">
        <v>4.9360000000000001E-2</v>
      </c>
      <c r="I787" s="114">
        <v>19.423791999999999</v>
      </c>
      <c r="J787" s="114">
        <v>4.1164420000000002</v>
      </c>
      <c r="K787" s="114">
        <v>139.255</v>
      </c>
      <c r="L787" s="114">
        <v>0</v>
      </c>
      <c r="M787" s="114">
        <v>0</v>
      </c>
      <c r="N787" s="114">
        <v>0</v>
      </c>
      <c r="O787" s="114">
        <v>0</v>
      </c>
      <c r="P787" s="114">
        <v>0</v>
      </c>
      <c r="Q787" s="114">
        <v>0</v>
      </c>
      <c r="R787" s="114">
        <v>0</v>
      </c>
      <c r="S787" s="114">
        <v>0</v>
      </c>
      <c r="T787" s="114">
        <v>0</v>
      </c>
      <c r="U787" s="114">
        <v>0</v>
      </c>
      <c r="V787" s="114">
        <v>0</v>
      </c>
      <c r="W787" s="114">
        <v>0</v>
      </c>
    </row>
    <row r="788" spans="1:23" hidden="1">
      <c r="A788" s="114" t="str">
        <v>6191.TW</v>
      </c>
      <c r="B788" s="114">
        <v>6.68</v>
      </c>
      <c r="C788" s="114">
        <v>0.76300000000000001</v>
      </c>
      <c r="D788" s="114">
        <v>0</v>
      </c>
      <c r="E788" s="114">
        <v>0.16347</v>
      </c>
      <c r="F788" s="114">
        <v>6.2019999999999999E-2</v>
      </c>
      <c r="G788" s="114">
        <v>0.23508999999999999</v>
      </c>
      <c r="H788" s="114">
        <v>0.18031</v>
      </c>
      <c r="I788" s="114">
        <v>10.718563</v>
      </c>
      <c r="J788" s="114">
        <v>1.6498075999999999</v>
      </c>
      <c r="K788" s="114">
        <v>48.725000000000001</v>
      </c>
      <c r="L788" s="114">
        <v>0</v>
      </c>
      <c r="M788" s="114">
        <v>0</v>
      </c>
      <c r="N788" s="114">
        <v>0</v>
      </c>
      <c r="O788" s="114">
        <v>0</v>
      </c>
      <c r="P788" s="114">
        <v>0</v>
      </c>
      <c r="Q788" s="114">
        <v>0</v>
      </c>
      <c r="R788" s="114">
        <v>0</v>
      </c>
      <c r="S788" s="114">
        <v>0</v>
      </c>
      <c r="T788" s="114">
        <v>0</v>
      </c>
      <c r="U788" s="114">
        <v>0</v>
      </c>
      <c r="V788" s="114">
        <v>0</v>
      </c>
      <c r="W788" s="114">
        <v>0</v>
      </c>
    </row>
    <row r="789" spans="1:23" hidden="1">
      <c r="A789" s="114" t="str">
        <v>6192.TW</v>
      </c>
      <c r="B789" s="114">
        <v>9</v>
      </c>
      <c r="C789" s="114">
        <v>0.61399999999999999</v>
      </c>
      <c r="D789" s="114">
        <v>11.248711</v>
      </c>
      <c r="E789" s="114">
        <v>0.12529000000000001</v>
      </c>
      <c r="F789" s="114">
        <v>6.3590005000000005E-2</v>
      </c>
      <c r="G789" s="114">
        <v>0.3196</v>
      </c>
      <c r="H789" s="114">
        <v>0.12958</v>
      </c>
      <c r="I789" s="114">
        <v>12.111110999999999</v>
      </c>
      <c r="J789" s="114">
        <v>1.6214689</v>
      </c>
      <c r="K789" s="114">
        <v>69.971000000000004</v>
      </c>
      <c r="L789" s="114">
        <v>0</v>
      </c>
      <c r="M789" s="114">
        <v>0</v>
      </c>
      <c r="N789" s="114">
        <v>0</v>
      </c>
      <c r="O789" s="114">
        <v>0</v>
      </c>
      <c r="P789" s="114">
        <v>0</v>
      </c>
      <c r="Q789" s="114">
        <v>0</v>
      </c>
      <c r="R789" s="114">
        <v>0</v>
      </c>
      <c r="S789" s="114">
        <v>0</v>
      </c>
      <c r="T789" s="114">
        <v>0</v>
      </c>
      <c r="U789" s="114">
        <v>0</v>
      </c>
      <c r="V789" s="114">
        <v>0</v>
      </c>
      <c r="W789" s="114">
        <v>0</v>
      </c>
    </row>
    <row r="790" spans="1:23" hidden="1">
      <c r="A790" s="114" t="str">
        <v>6196.TW</v>
      </c>
      <c r="B790" s="114">
        <v>11.64</v>
      </c>
      <c r="C790" s="114">
        <v>1.359</v>
      </c>
      <c r="D790" s="114">
        <v>13.039866999999999</v>
      </c>
      <c r="E790" s="114">
        <v>0.20280000000000001</v>
      </c>
      <c r="F790" s="114">
        <v>3.7039999999999997E-2</v>
      </c>
      <c r="G790" s="114">
        <v>9.3240000000000003E-2</v>
      </c>
      <c r="H790" s="114">
        <v>3.6600000000000001E-2</v>
      </c>
      <c r="I790" s="114">
        <v>13.487971999999999</v>
      </c>
      <c r="J790" s="114">
        <v>2.8363923999999998</v>
      </c>
      <c r="K790" s="114">
        <v>285.37</v>
      </c>
      <c r="L790" s="114">
        <v>0</v>
      </c>
      <c r="M790" s="114">
        <v>0</v>
      </c>
      <c r="N790" s="114">
        <v>0</v>
      </c>
      <c r="O790" s="114">
        <v>0</v>
      </c>
      <c r="P790" s="114">
        <v>0</v>
      </c>
      <c r="Q790" s="114">
        <v>0</v>
      </c>
      <c r="R790" s="114">
        <v>0</v>
      </c>
      <c r="S790" s="114">
        <v>0</v>
      </c>
      <c r="T790" s="114">
        <v>0</v>
      </c>
      <c r="U790" s="114">
        <v>0</v>
      </c>
      <c r="V790" s="114">
        <v>0</v>
      </c>
      <c r="W790" s="114">
        <v>0</v>
      </c>
    </row>
    <row r="791" spans="1:23" hidden="1">
      <c r="A791" s="114" t="str">
        <v>6197.TW</v>
      </c>
      <c r="B791" s="114">
        <v>6.25</v>
      </c>
      <c r="C791" s="114">
        <v>0.54900000000000004</v>
      </c>
      <c r="D791" s="114">
        <v>0</v>
      </c>
      <c r="E791" s="114">
        <v>0.19878999999999999</v>
      </c>
      <c r="F791" s="114">
        <v>8.0490000000000006E-2</v>
      </c>
      <c r="G791" s="114">
        <v>0.28949999999999998</v>
      </c>
      <c r="H791" s="114">
        <v>0.16721000999999999</v>
      </c>
      <c r="I791" s="114">
        <v>25.84</v>
      </c>
      <c r="J791" s="114">
        <v>5.8829960000000003</v>
      </c>
      <c r="K791" s="114">
        <v>40.645000000000003</v>
      </c>
      <c r="L791" s="114">
        <v>0</v>
      </c>
      <c r="M791" s="114">
        <v>0</v>
      </c>
      <c r="N791" s="114">
        <v>0</v>
      </c>
      <c r="O791" s="114">
        <v>0</v>
      </c>
      <c r="P791" s="114">
        <v>0</v>
      </c>
      <c r="Q791" s="114">
        <v>0</v>
      </c>
      <c r="R791" s="114">
        <v>0</v>
      </c>
      <c r="S791" s="114">
        <v>0</v>
      </c>
      <c r="T791" s="114">
        <v>0</v>
      </c>
      <c r="U791" s="114">
        <v>0</v>
      </c>
      <c r="V791" s="114">
        <v>0</v>
      </c>
      <c r="W791" s="114">
        <v>0</v>
      </c>
    </row>
    <row r="792" spans="1:23" hidden="1">
      <c r="A792" s="114" t="str">
        <v>6201.TW</v>
      </c>
      <c r="B792" s="114">
        <v>4.5599999999999996</v>
      </c>
      <c r="C792" s="114">
        <v>0.28799999999999998</v>
      </c>
      <c r="D792" s="114">
        <v>0</v>
      </c>
      <c r="E792" s="114">
        <v>0.16665000999999999</v>
      </c>
      <c r="F792" s="114">
        <v>7.9280000000000003E-2</v>
      </c>
      <c r="G792" s="114">
        <v>0.25242999999999999</v>
      </c>
      <c r="H792" s="114">
        <v>8.7679999999999994E-2</v>
      </c>
      <c r="I792" s="114">
        <v>14.166667</v>
      </c>
      <c r="J792" s="114">
        <v>2.3179045</v>
      </c>
      <c r="K792" s="114">
        <v>37.354999999999997</v>
      </c>
      <c r="L792" s="114">
        <v>0</v>
      </c>
      <c r="M792" s="114">
        <v>0</v>
      </c>
      <c r="N792" s="114">
        <v>0</v>
      </c>
      <c r="O792" s="114">
        <v>0</v>
      </c>
      <c r="P792" s="114">
        <v>0</v>
      </c>
      <c r="Q792" s="114">
        <v>0</v>
      </c>
      <c r="R792" s="114">
        <v>0</v>
      </c>
      <c r="S792" s="114">
        <v>0</v>
      </c>
      <c r="T792" s="114">
        <v>0</v>
      </c>
      <c r="U792" s="114">
        <v>0</v>
      </c>
      <c r="V792" s="114">
        <v>0</v>
      </c>
      <c r="W792" s="114">
        <v>0</v>
      </c>
    </row>
    <row r="793" spans="1:23" hidden="1">
      <c r="A793" s="114" t="str">
        <v>6202.TW</v>
      </c>
      <c r="B793" s="114">
        <v>0.13</v>
      </c>
      <c r="C793" s="114">
        <v>0</v>
      </c>
      <c r="D793" s="114">
        <v>38.757762999999997</v>
      </c>
      <c r="E793" s="114">
        <v>6.8599999999999998E-3</v>
      </c>
      <c r="F793" s="114">
        <v>-5.1000000000000004E-4</v>
      </c>
      <c r="G793" s="114">
        <v>0.39330999999999999</v>
      </c>
      <c r="H793" s="114">
        <v>-0.13677</v>
      </c>
      <c r="I793" s="114">
        <v>480.00002999999998</v>
      </c>
      <c r="J793" s="114">
        <v>3.7271532999999999</v>
      </c>
      <c r="K793" s="114">
        <v>10.111000000000001</v>
      </c>
      <c r="L793" s="114">
        <v>0</v>
      </c>
      <c r="M793" s="114">
        <v>0</v>
      </c>
      <c r="N793" s="114">
        <v>0</v>
      </c>
      <c r="O793" s="114">
        <v>0</v>
      </c>
      <c r="P793" s="114">
        <v>0</v>
      </c>
      <c r="Q793" s="114">
        <v>0</v>
      </c>
      <c r="R793" s="114">
        <v>0</v>
      </c>
      <c r="S793" s="114">
        <v>0</v>
      </c>
      <c r="T793" s="114">
        <v>0</v>
      </c>
      <c r="U793" s="114">
        <v>0</v>
      </c>
      <c r="V793" s="114">
        <v>0</v>
      </c>
      <c r="W793" s="114">
        <v>0</v>
      </c>
    </row>
    <row r="794" spans="1:23" hidden="1">
      <c r="A794" s="114" t="str">
        <v>6205.TW</v>
      </c>
      <c r="B794" s="114">
        <v>1.5</v>
      </c>
      <c r="C794" s="114">
        <v>0.505</v>
      </c>
      <c r="D794" s="114">
        <v>17.366071999999999</v>
      </c>
      <c r="E794" s="114">
        <v>6.8519999999999998E-2</v>
      </c>
      <c r="F794" s="114">
        <v>3.1889997000000003E-2</v>
      </c>
      <c r="G794" s="114">
        <v>0.37635000000000002</v>
      </c>
      <c r="H794" s="114">
        <v>0.11109999600000001</v>
      </c>
      <c r="I794" s="114">
        <v>51.866669999999999</v>
      </c>
      <c r="J794" s="114">
        <v>2.5519075</v>
      </c>
      <c r="K794" s="114">
        <v>17.003</v>
      </c>
      <c r="L794" s="114">
        <v>0</v>
      </c>
      <c r="M794" s="114">
        <v>0</v>
      </c>
      <c r="N794" s="114">
        <v>0</v>
      </c>
      <c r="O794" s="114">
        <v>0</v>
      </c>
      <c r="P794" s="114">
        <v>0</v>
      </c>
      <c r="Q794" s="114">
        <v>0</v>
      </c>
      <c r="R794" s="114">
        <v>0</v>
      </c>
      <c r="S794" s="114">
        <v>0</v>
      </c>
      <c r="T794" s="114">
        <v>0</v>
      </c>
      <c r="U794" s="114">
        <v>0</v>
      </c>
      <c r="V794" s="114">
        <v>0</v>
      </c>
      <c r="W794" s="114">
        <v>0</v>
      </c>
    </row>
    <row r="795" spans="1:23" hidden="1">
      <c r="A795" s="114" t="str">
        <v>6206.TW</v>
      </c>
      <c r="B795" s="114">
        <v>4.68</v>
      </c>
      <c r="C795" s="114">
        <v>0</v>
      </c>
      <c r="D795" s="114">
        <v>13.739131</v>
      </c>
      <c r="E795" s="114">
        <v>0.12862000000000001</v>
      </c>
      <c r="F795" s="114">
        <v>7.4700000000000003E-2</v>
      </c>
      <c r="G795" s="114">
        <v>0.41055000000000003</v>
      </c>
      <c r="H795" s="114">
        <v>0.21759000000000001</v>
      </c>
      <c r="I795" s="114">
        <v>20.256412999999998</v>
      </c>
      <c r="J795" s="114">
        <v>2.7697432000000002</v>
      </c>
      <c r="K795" s="114">
        <v>25.995000000000001</v>
      </c>
      <c r="L795" s="114">
        <v>0</v>
      </c>
      <c r="M795" s="114">
        <v>0</v>
      </c>
      <c r="N795" s="114">
        <v>0</v>
      </c>
      <c r="O795" s="114">
        <v>0</v>
      </c>
      <c r="P795" s="114">
        <v>0</v>
      </c>
      <c r="Q795" s="114">
        <v>0</v>
      </c>
      <c r="R795" s="114">
        <v>0</v>
      </c>
      <c r="S795" s="114">
        <v>0</v>
      </c>
      <c r="T795" s="114">
        <v>0</v>
      </c>
      <c r="U795" s="114">
        <v>0</v>
      </c>
      <c r="V795" s="114">
        <v>0</v>
      </c>
      <c r="W795" s="114">
        <v>0</v>
      </c>
    </row>
    <row r="796" spans="1:23" hidden="1">
      <c r="A796" s="114" t="str">
        <v>6209.TW</v>
      </c>
      <c r="B796" s="114">
        <v>-0.13</v>
      </c>
      <c r="C796" s="114">
        <v>1.206</v>
      </c>
      <c r="D796" s="114">
        <v>-197.1875</v>
      </c>
      <c r="E796" s="114">
        <v>-1.5879999999999998E-2</v>
      </c>
      <c r="F796" s="114">
        <v>-2.0410000000000001E-2</v>
      </c>
      <c r="G796" s="114">
        <v>7.2129995000000002E-2</v>
      </c>
      <c r="H796" s="114">
        <v>-0.123909995</v>
      </c>
      <c r="I796" s="114">
        <v>0</v>
      </c>
      <c r="J796" s="114">
        <v>1.8078156999999999</v>
      </c>
      <c r="K796" s="114">
        <v>15.477</v>
      </c>
      <c r="L796" s="114">
        <v>0</v>
      </c>
      <c r="M796" s="114">
        <v>0</v>
      </c>
      <c r="N796" s="114">
        <v>0</v>
      </c>
      <c r="O796" s="114">
        <v>0</v>
      </c>
      <c r="P796" s="114">
        <v>0</v>
      </c>
      <c r="Q796" s="114">
        <v>0</v>
      </c>
      <c r="R796" s="114">
        <v>0</v>
      </c>
      <c r="S796" s="114">
        <v>0</v>
      </c>
      <c r="T796" s="114">
        <v>0</v>
      </c>
      <c r="U796" s="114">
        <v>0</v>
      </c>
      <c r="V796" s="114">
        <v>0</v>
      </c>
      <c r="W796" s="114">
        <v>0</v>
      </c>
    </row>
    <row r="797" spans="1:23" hidden="1">
      <c r="A797" s="114" t="str">
        <v>6213.TW</v>
      </c>
      <c r="B797" s="114">
        <v>2.08</v>
      </c>
      <c r="C797" s="114">
        <v>1.0309999999999999</v>
      </c>
      <c r="D797" s="114">
        <v>16.83381</v>
      </c>
      <c r="E797" s="114">
        <v>3.8710000000000001E-2</v>
      </c>
      <c r="F797" s="114">
        <v>2.0550000999999998E-2</v>
      </c>
      <c r="G797" s="114">
        <v>0.12892999999999999</v>
      </c>
      <c r="H797" s="114">
        <v>4.0039999999999999E-2</v>
      </c>
      <c r="I797" s="114">
        <v>56.490386999999998</v>
      </c>
      <c r="J797" s="114">
        <v>2.1455310000000001</v>
      </c>
      <c r="K797" s="114">
        <v>68.807000000000002</v>
      </c>
      <c r="L797" s="114">
        <v>0</v>
      </c>
      <c r="M797" s="114">
        <v>0</v>
      </c>
      <c r="N797" s="114">
        <v>0</v>
      </c>
      <c r="O797" s="114">
        <v>0</v>
      </c>
      <c r="P797" s="114">
        <v>0</v>
      </c>
      <c r="Q797" s="114">
        <v>0</v>
      </c>
      <c r="R797" s="114">
        <v>0</v>
      </c>
      <c r="S797" s="114">
        <v>0</v>
      </c>
      <c r="T797" s="114">
        <v>0</v>
      </c>
      <c r="U797" s="114">
        <v>0</v>
      </c>
      <c r="V797" s="114">
        <v>0</v>
      </c>
      <c r="W797" s="114">
        <v>0</v>
      </c>
    </row>
    <row r="798" spans="1:23" hidden="1">
      <c r="A798" s="114" t="str">
        <v>6214.TW</v>
      </c>
      <c r="B798" s="114">
        <v>6.01</v>
      </c>
      <c r="C798" s="114">
        <v>0.374</v>
      </c>
      <c r="D798" s="114">
        <v>19.273302000000001</v>
      </c>
      <c r="E798" s="114">
        <v>0.107480004</v>
      </c>
      <c r="F798" s="114">
        <v>3.0369999000000002E-2</v>
      </c>
      <c r="G798" s="114">
        <v>0.22475999999999999</v>
      </c>
      <c r="H798" s="114">
        <v>3.2289999999999999E-2</v>
      </c>
      <c r="I798" s="114">
        <v>20.299499999999998</v>
      </c>
      <c r="J798" s="114">
        <v>2.1446025</v>
      </c>
      <c r="K798" s="114">
        <v>141.697</v>
      </c>
      <c r="L798" s="114">
        <v>0</v>
      </c>
      <c r="M798" s="114">
        <v>0</v>
      </c>
      <c r="N798" s="114">
        <v>0</v>
      </c>
      <c r="O798" s="114">
        <v>0</v>
      </c>
      <c r="P798" s="114">
        <v>0</v>
      </c>
      <c r="Q798" s="114">
        <v>0</v>
      </c>
      <c r="R798" s="114">
        <v>0</v>
      </c>
      <c r="S798" s="114">
        <v>0</v>
      </c>
      <c r="T798" s="114">
        <v>0</v>
      </c>
      <c r="U798" s="114">
        <v>0</v>
      </c>
      <c r="V798" s="114">
        <v>0</v>
      </c>
      <c r="W798" s="114">
        <v>0</v>
      </c>
    </row>
    <row r="799" spans="1:23" hidden="1">
      <c r="A799" s="114" t="str">
        <v>6215.TW</v>
      </c>
      <c r="B799" s="114">
        <v>0.97</v>
      </c>
      <c r="C799" s="114">
        <v>0.78600000000000003</v>
      </c>
      <c r="D799" s="114">
        <v>0</v>
      </c>
      <c r="E799" s="114">
        <v>5.2920000000000002E-2</v>
      </c>
      <c r="F799" s="114">
        <v>7.4699995999999999E-3</v>
      </c>
      <c r="G799" s="114">
        <v>0.31452999999999998</v>
      </c>
      <c r="H799" s="114">
        <v>6.0909999999999999E-2</v>
      </c>
      <c r="I799" s="114">
        <v>57.113402999999998</v>
      </c>
      <c r="J799" s="114">
        <v>3.0149659999999998</v>
      </c>
      <c r="K799" s="114">
        <v>11.88</v>
      </c>
      <c r="L799" s="114">
        <v>0</v>
      </c>
      <c r="M799" s="114">
        <v>0</v>
      </c>
      <c r="N799" s="114">
        <v>0</v>
      </c>
      <c r="O799" s="114">
        <v>0</v>
      </c>
      <c r="P799" s="114">
        <v>0</v>
      </c>
      <c r="Q799" s="114">
        <v>0</v>
      </c>
      <c r="R799" s="114">
        <v>0</v>
      </c>
      <c r="S799" s="114">
        <v>0</v>
      </c>
      <c r="T799" s="114">
        <v>0</v>
      </c>
      <c r="U799" s="114">
        <v>0</v>
      </c>
      <c r="V799" s="114">
        <v>0</v>
      </c>
      <c r="W799" s="114">
        <v>0</v>
      </c>
    </row>
    <row r="800" spans="1:23" hidden="1">
      <c r="A800" s="114" t="str">
        <v>6216.TW</v>
      </c>
      <c r="B800" s="114">
        <v>1.94</v>
      </c>
      <c r="C800" s="114">
        <v>0.27300000000000002</v>
      </c>
      <c r="D800" s="114">
        <v>0</v>
      </c>
      <c r="E800" s="114">
        <v>7.2680004000000006E-2</v>
      </c>
      <c r="F800" s="114">
        <v>2.7479999000000001E-2</v>
      </c>
      <c r="G800" s="114">
        <v>0.47025</v>
      </c>
      <c r="H800" s="114">
        <v>7.2909996000000005E-2</v>
      </c>
      <c r="I800" s="114">
        <v>21.391752</v>
      </c>
      <c r="J800" s="114">
        <v>2.2667685</v>
      </c>
      <c r="K800" s="114">
        <v>8.4209999999999994</v>
      </c>
      <c r="L800" s="114">
        <v>0</v>
      </c>
      <c r="M800" s="114">
        <v>0</v>
      </c>
      <c r="N800" s="114">
        <v>0</v>
      </c>
      <c r="O800" s="114">
        <v>0</v>
      </c>
      <c r="P800" s="114">
        <v>0</v>
      </c>
      <c r="Q800" s="114">
        <v>0</v>
      </c>
      <c r="R800" s="114">
        <v>0</v>
      </c>
      <c r="S800" s="114">
        <v>0</v>
      </c>
      <c r="T800" s="114">
        <v>0</v>
      </c>
      <c r="U800" s="114">
        <v>0</v>
      </c>
      <c r="V800" s="114">
        <v>0</v>
      </c>
      <c r="W800" s="114">
        <v>0</v>
      </c>
    </row>
    <row r="801" spans="1:23" hidden="1">
      <c r="A801" s="114" t="str">
        <v>6224.TW</v>
      </c>
      <c r="B801" s="114">
        <v>1.47</v>
      </c>
      <c r="C801" s="114">
        <v>0</v>
      </c>
      <c r="D801" s="114">
        <v>777.14290000000005</v>
      </c>
      <c r="E801" s="114">
        <v>-3.3500001000000001E-3</v>
      </c>
      <c r="F801" s="114">
        <v>-5.0199996E-3</v>
      </c>
      <c r="G801" s="114">
        <v>0.26860001999999999</v>
      </c>
      <c r="H801" s="114">
        <v>-1.363E-2</v>
      </c>
      <c r="I801" s="114">
        <v>37.006799999999998</v>
      </c>
      <c r="J801" s="114">
        <v>1.8104366000000001</v>
      </c>
      <c r="K801" s="114">
        <v>32.406999999999996</v>
      </c>
      <c r="L801" s="114">
        <v>0</v>
      </c>
      <c r="M801" s="114">
        <v>0</v>
      </c>
      <c r="N801" s="114">
        <v>0</v>
      </c>
      <c r="O801" s="114">
        <v>0</v>
      </c>
      <c r="P801" s="114">
        <v>0</v>
      </c>
      <c r="Q801" s="114">
        <v>0</v>
      </c>
      <c r="R801" s="114">
        <v>0</v>
      </c>
      <c r="S801" s="114">
        <v>0</v>
      </c>
      <c r="T801" s="114">
        <v>0</v>
      </c>
      <c r="U801" s="114">
        <v>0</v>
      </c>
      <c r="V801" s="114">
        <v>0</v>
      </c>
      <c r="W801" s="114">
        <v>0</v>
      </c>
    </row>
    <row r="802" spans="1:23" hidden="1">
      <c r="A802" s="114" t="str">
        <v>6225.TW</v>
      </c>
      <c r="B802" s="114">
        <v>0.39</v>
      </c>
      <c r="C802" s="114">
        <v>0.44700000000000001</v>
      </c>
      <c r="D802" s="114">
        <v>0</v>
      </c>
      <c r="E802" s="114">
        <v>9.5909999999999995E-2</v>
      </c>
      <c r="F802" s="114">
        <v>2.3800000000000002E-3</v>
      </c>
      <c r="G802" s="114">
        <v>0.18423999999999999</v>
      </c>
      <c r="H802" s="114">
        <v>5.0799999999999998E-2</v>
      </c>
      <c r="I802" s="114">
        <v>43.589745000000001</v>
      </c>
      <c r="J802" s="114">
        <v>4.9591599999999998</v>
      </c>
      <c r="K802" s="114">
        <v>1.9259999999999999</v>
      </c>
      <c r="L802" s="114">
        <v>0</v>
      </c>
      <c r="M802" s="114">
        <v>0</v>
      </c>
      <c r="N802" s="114">
        <v>0</v>
      </c>
      <c r="O802" s="114">
        <v>0</v>
      </c>
      <c r="P802" s="114">
        <v>0</v>
      </c>
      <c r="Q802" s="114">
        <v>0</v>
      </c>
      <c r="R802" s="114">
        <v>0</v>
      </c>
      <c r="S802" s="114">
        <v>0</v>
      </c>
      <c r="T802" s="114">
        <v>0</v>
      </c>
      <c r="U802" s="114">
        <v>0</v>
      </c>
      <c r="V802" s="114">
        <v>0</v>
      </c>
      <c r="W802" s="114">
        <v>0</v>
      </c>
    </row>
    <row r="803" spans="1:23" hidden="1">
      <c r="A803" s="114" t="str">
        <v>6226.TW</v>
      </c>
      <c r="B803" s="114">
        <v>-0.49</v>
      </c>
      <c r="C803" s="114">
        <v>0.193</v>
      </c>
      <c r="D803" s="114">
        <v>0</v>
      </c>
      <c r="E803" s="114">
        <v>-5.7119999999999997E-2</v>
      </c>
      <c r="F803" s="114">
        <v>-1.5299999999999999E-2</v>
      </c>
      <c r="G803" s="114">
        <v>0.24114999000000001</v>
      </c>
      <c r="H803" s="114">
        <v>-0.10700999999999999</v>
      </c>
      <c r="I803" s="114">
        <v>0</v>
      </c>
      <c r="J803" s="114">
        <v>1.0728049</v>
      </c>
      <c r="K803" s="114">
        <v>6.5730000000000004</v>
      </c>
      <c r="L803" s="114">
        <v>0</v>
      </c>
      <c r="M803" s="114">
        <v>0</v>
      </c>
      <c r="N803" s="114">
        <v>0</v>
      </c>
      <c r="O803" s="114">
        <v>0</v>
      </c>
      <c r="P803" s="114">
        <v>0</v>
      </c>
      <c r="Q803" s="114">
        <v>0</v>
      </c>
      <c r="R803" s="114">
        <v>0</v>
      </c>
      <c r="S803" s="114">
        <v>0</v>
      </c>
      <c r="T803" s="114">
        <v>0</v>
      </c>
      <c r="U803" s="114">
        <v>0</v>
      </c>
      <c r="V803" s="114">
        <v>0</v>
      </c>
      <c r="W803" s="114">
        <v>0</v>
      </c>
    </row>
    <row r="804" spans="1:23" hidden="1">
      <c r="A804" s="114" t="str">
        <v>6230.TW</v>
      </c>
      <c r="B804" s="114">
        <v>6.39</v>
      </c>
      <c r="C804" s="114">
        <v>0.84699999999999998</v>
      </c>
      <c r="D804" s="114">
        <v>56.25</v>
      </c>
      <c r="E804" s="114">
        <v>0.10920999000000001</v>
      </c>
      <c r="F804" s="114">
        <v>3.9800000000000002E-2</v>
      </c>
      <c r="G804" s="114">
        <v>0.19577</v>
      </c>
      <c r="H804" s="114">
        <v>3.5589999999999997E-2</v>
      </c>
      <c r="I804" s="114">
        <v>56.338028000000001</v>
      </c>
      <c r="J804" s="114">
        <v>5.4195641999999999</v>
      </c>
      <c r="K804" s="114">
        <v>124.60899999999999</v>
      </c>
      <c r="L804" s="114">
        <v>0</v>
      </c>
      <c r="M804" s="114">
        <v>0</v>
      </c>
      <c r="N804" s="114">
        <v>0</v>
      </c>
      <c r="O804" s="114">
        <v>0</v>
      </c>
      <c r="P804" s="114">
        <v>0</v>
      </c>
      <c r="Q804" s="114">
        <v>0</v>
      </c>
      <c r="R804" s="114">
        <v>0</v>
      </c>
      <c r="S804" s="114">
        <v>0</v>
      </c>
      <c r="T804" s="114">
        <v>0</v>
      </c>
      <c r="U804" s="114">
        <v>0</v>
      </c>
      <c r="V804" s="114">
        <v>0</v>
      </c>
      <c r="W804" s="114">
        <v>0</v>
      </c>
    </row>
    <row r="805" spans="1:23" hidden="1">
      <c r="A805" s="114" t="str">
        <v>6235.TW</v>
      </c>
      <c r="B805" s="114">
        <v>4.05</v>
      </c>
      <c r="C805" s="114">
        <v>1.0269999999999999</v>
      </c>
      <c r="D805" s="114">
        <v>7.2155924000000002</v>
      </c>
      <c r="E805" s="114">
        <v>0.22076999999999999</v>
      </c>
      <c r="F805" s="114">
        <v>7.911E-2</v>
      </c>
      <c r="G805" s="114">
        <v>0.31134000000000001</v>
      </c>
      <c r="H805" s="114">
        <v>0.16079001000000001</v>
      </c>
      <c r="I805" s="114">
        <v>22.395060000000001</v>
      </c>
      <c r="J805" s="114">
        <v>4.4222326000000001</v>
      </c>
      <c r="K805" s="114">
        <v>29.975000000000001</v>
      </c>
      <c r="L805" s="114">
        <v>0</v>
      </c>
      <c r="M805" s="114">
        <v>0</v>
      </c>
      <c r="N805" s="114">
        <v>0</v>
      </c>
      <c r="O805" s="114">
        <v>0</v>
      </c>
      <c r="P805" s="114">
        <v>0</v>
      </c>
      <c r="Q805" s="114">
        <v>0</v>
      </c>
      <c r="R805" s="114">
        <v>0</v>
      </c>
      <c r="S805" s="114">
        <v>0</v>
      </c>
      <c r="T805" s="114">
        <v>0</v>
      </c>
      <c r="U805" s="114">
        <v>0</v>
      </c>
      <c r="V805" s="114">
        <v>0</v>
      </c>
      <c r="W805" s="114">
        <v>0</v>
      </c>
    </row>
    <row r="806" spans="1:23" hidden="1">
      <c r="A806" s="114" t="str">
        <v>6239.TW</v>
      </c>
      <c r="B806" s="114">
        <v>11.45</v>
      </c>
      <c r="C806" s="114">
        <v>0.77900000000000003</v>
      </c>
      <c r="D806" s="114">
        <v>12.811128</v>
      </c>
      <c r="E806" s="114">
        <v>0.14666999999999999</v>
      </c>
      <c r="F806" s="114">
        <v>4.7350000000000003E-2</v>
      </c>
      <c r="G806" s="114">
        <v>0.18187</v>
      </c>
      <c r="H806" s="114">
        <v>0.111549996</v>
      </c>
      <c r="I806" s="114">
        <v>15.283842999999999</v>
      </c>
      <c r="J806" s="114">
        <v>2.3018744</v>
      </c>
      <c r="K806" s="114">
        <v>97.718000000000004</v>
      </c>
      <c r="L806" s="114">
        <v>0</v>
      </c>
      <c r="M806" s="114">
        <v>0</v>
      </c>
      <c r="N806" s="114">
        <v>0</v>
      </c>
      <c r="O806" s="114">
        <v>0</v>
      </c>
      <c r="P806" s="114">
        <v>0</v>
      </c>
      <c r="Q806" s="114">
        <v>0</v>
      </c>
      <c r="R806" s="114">
        <v>0</v>
      </c>
      <c r="S806" s="114">
        <v>0</v>
      </c>
      <c r="T806" s="114">
        <v>0</v>
      </c>
      <c r="U806" s="114">
        <v>0</v>
      </c>
      <c r="V806" s="114">
        <v>0</v>
      </c>
      <c r="W806" s="114">
        <v>0</v>
      </c>
    </row>
    <row r="807" spans="1:23" hidden="1">
      <c r="A807" s="114" t="str">
        <v>6243.TW</v>
      </c>
      <c r="B807" s="114">
        <v>1.64</v>
      </c>
      <c r="C807" s="114">
        <v>0</v>
      </c>
      <c r="D807" s="114">
        <v>-39.9375</v>
      </c>
      <c r="E807" s="114">
        <v>8.9990000000000001E-2</v>
      </c>
      <c r="F807" s="114">
        <v>1.6379999999999999E-2</v>
      </c>
      <c r="G807" s="114">
        <v>0.34560000000000002</v>
      </c>
      <c r="H807" s="114">
        <v>-2.5829998999999999E-2</v>
      </c>
      <c r="I807" s="114">
        <v>38.963417</v>
      </c>
      <c r="J807" s="114">
        <v>3.3711424000000001</v>
      </c>
      <c r="K807" s="114">
        <v>19.207999999999998</v>
      </c>
      <c r="L807" s="114">
        <v>0</v>
      </c>
      <c r="M807" s="114">
        <v>0</v>
      </c>
      <c r="N807" s="114">
        <v>0</v>
      </c>
      <c r="O807" s="114">
        <v>0</v>
      </c>
      <c r="P807" s="114">
        <v>0</v>
      </c>
      <c r="Q807" s="114">
        <v>0</v>
      </c>
      <c r="R807" s="114">
        <v>0</v>
      </c>
      <c r="S807" s="114">
        <v>0</v>
      </c>
      <c r="T807" s="114">
        <v>0</v>
      </c>
      <c r="U807" s="114">
        <v>0</v>
      </c>
      <c r="V807" s="114">
        <v>0</v>
      </c>
      <c r="W807" s="114">
        <v>0</v>
      </c>
    </row>
    <row r="808" spans="1:23" hidden="1">
      <c r="A808" s="114" t="str">
        <v>6257.TW</v>
      </c>
      <c r="B808" s="114">
        <v>4.6500000000000004</v>
      </c>
      <c r="C808" s="114">
        <v>0.60099999999999998</v>
      </c>
      <c r="D808" s="114">
        <v>13.786077499999999</v>
      </c>
      <c r="E808" s="114">
        <v>0.14291000000000001</v>
      </c>
      <c r="F808" s="114">
        <v>3.7580000000000002E-2</v>
      </c>
      <c r="G808" s="114">
        <v>0.23923999000000001</v>
      </c>
      <c r="H808" s="114">
        <v>0.14193</v>
      </c>
      <c r="I808" s="114">
        <v>17.462364000000001</v>
      </c>
      <c r="J808" s="114">
        <v>2.1617590999999998</v>
      </c>
      <c r="K808" s="114">
        <v>35.113</v>
      </c>
      <c r="L808" s="114">
        <v>0</v>
      </c>
      <c r="M808" s="114">
        <v>0</v>
      </c>
      <c r="N808" s="114">
        <v>0</v>
      </c>
      <c r="O808" s="114">
        <v>0</v>
      </c>
      <c r="P808" s="114">
        <v>0</v>
      </c>
      <c r="Q808" s="114">
        <v>0</v>
      </c>
      <c r="R808" s="114">
        <v>0</v>
      </c>
      <c r="S808" s="114">
        <v>0</v>
      </c>
      <c r="T808" s="114">
        <v>0</v>
      </c>
      <c r="U808" s="114">
        <v>0</v>
      </c>
      <c r="V808" s="114">
        <v>0</v>
      </c>
      <c r="W808" s="114">
        <v>0</v>
      </c>
    </row>
    <row r="809" spans="1:23" hidden="1">
      <c r="A809" s="114" t="str">
        <v>6269.TW</v>
      </c>
      <c r="B809" s="114">
        <v>6.12</v>
      </c>
      <c r="C809" s="114">
        <v>0.83599999999999997</v>
      </c>
      <c r="D809" s="114">
        <v>15.645932999999999</v>
      </c>
      <c r="E809" s="114">
        <v>7.9060000000000005E-2</v>
      </c>
      <c r="F809" s="114">
        <v>2.3689999999999999E-2</v>
      </c>
      <c r="G809" s="114">
        <v>0.14829998999999999</v>
      </c>
      <c r="H809" s="114">
        <v>6.5809994999999996E-2</v>
      </c>
      <c r="I809" s="114">
        <v>16.029411</v>
      </c>
      <c r="J809" s="114">
        <v>1.2459515000000001</v>
      </c>
      <c r="K809" s="114">
        <v>102.134</v>
      </c>
      <c r="L809" s="114">
        <v>0</v>
      </c>
      <c r="M809" s="114">
        <v>0</v>
      </c>
      <c r="N809" s="114">
        <v>0</v>
      </c>
      <c r="O809" s="114">
        <v>0</v>
      </c>
      <c r="P809" s="114">
        <v>0</v>
      </c>
      <c r="Q809" s="114">
        <v>0</v>
      </c>
      <c r="R809" s="114">
        <v>0</v>
      </c>
      <c r="S809" s="114">
        <v>0</v>
      </c>
      <c r="T809" s="114">
        <v>0</v>
      </c>
      <c r="U809" s="114">
        <v>0</v>
      </c>
      <c r="V809" s="114">
        <v>0</v>
      </c>
      <c r="W809" s="114">
        <v>0</v>
      </c>
    </row>
    <row r="810" spans="1:23" hidden="1">
      <c r="A810" s="114" t="str">
        <v>6271.TW</v>
      </c>
      <c r="B810" s="114">
        <v>5.44</v>
      </c>
      <c r="C810" s="114">
        <v>1.109</v>
      </c>
      <c r="D810" s="114">
        <v>16.392600999999999</v>
      </c>
      <c r="E810" s="114">
        <v>4.6390000000000001E-2</v>
      </c>
      <c r="F810" s="114">
        <v>2.4809999999999999E-2</v>
      </c>
      <c r="G810" s="114">
        <v>0.23963000000000001</v>
      </c>
      <c r="H810" s="114">
        <v>0.14427000000000001</v>
      </c>
      <c r="I810" s="114">
        <v>29.319852999999998</v>
      </c>
      <c r="J810" s="114">
        <v>1.3681943000000001</v>
      </c>
      <c r="K810" s="114">
        <v>55.752000000000002</v>
      </c>
      <c r="L810" s="114">
        <v>0</v>
      </c>
      <c r="M810" s="114">
        <v>0</v>
      </c>
      <c r="N810" s="114">
        <v>0</v>
      </c>
      <c r="O810" s="114">
        <v>0</v>
      </c>
      <c r="P810" s="114">
        <v>0</v>
      </c>
      <c r="Q810" s="114">
        <v>0</v>
      </c>
      <c r="R810" s="114">
        <v>0</v>
      </c>
      <c r="S810" s="114">
        <v>0</v>
      </c>
      <c r="T810" s="114">
        <v>0</v>
      </c>
      <c r="U810" s="114">
        <v>0</v>
      </c>
      <c r="V810" s="114">
        <v>0</v>
      </c>
      <c r="W810" s="114">
        <v>0</v>
      </c>
    </row>
    <row r="811" spans="1:23" hidden="1">
      <c r="A811" s="114" t="str">
        <v>6277.TW</v>
      </c>
      <c r="B811" s="114">
        <v>4.01</v>
      </c>
      <c r="C811" s="114">
        <v>0.25800000000000001</v>
      </c>
      <c r="D811" s="114">
        <v>11.783166</v>
      </c>
      <c r="E811" s="114">
        <v>0.11814999599999999</v>
      </c>
      <c r="F811" s="114">
        <v>6.8199999999999997E-2</v>
      </c>
      <c r="G811" s="114">
        <v>0.59943999999999997</v>
      </c>
      <c r="H811" s="114">
        <v>0.14624000000000001</v>
      </c>
      <c r="I811" s="114">
        <v>20.598503000000001</v>
      </c>
      <c r="J811" s="114">
        <v>2.0819155999999999</v>
      </c>
      <c r="K811" s="114">
        <v>43.158999999999999</v>
      </c>
      <c r="L811" s="114">
        <v>0</v>
      </c>
      <c r="M811" s="114">
        <v>0</v>
      </c>
      <c r="N811" s="114">
        <v>0</v>
      </c>
      <c r="O811" s="114">
        <v>0</v>
      </c>
      <c r="P811" s="114">
        <v>0</v>
      </c>
      <c r="Q811" s="114">
        <v>0</v>
      </c>
      <c r="R811" s="114">
        <v>0</v>
      </c>
      <c r="S811" s="114">
        <v>0</v>
      </c>
      <c r="T811" s="114">
        <v>0</v>
      </c>
      <c r="U811" s="114">
        <v>0</v>
      </c>
      <c r="V811" s="114">
        <v>0</v>
      </c>
      <c r="W811" s="114">
        <v>0</v>
      </c>
    </row>
    <row r="812" spans="1:23" hidden="1">
      <c r="A812" s="114" t="str">
        <v>6278.TW</v>
      </c>
      <c r="B812" s="114">
        <v>9.85</v>
      </c>
      <c r="C812" s="114">
        <v>1.2509999999999999</v>
      </c>
      <c r="D812" s="114">
        <v>10.568383000000001</v>
      </c>
      <c r="E812" s="114">
        <v>0.15407999999999999</v>
      </c>
      <c r="F812" s="114">
        <v>3.6659999999999998E-2</v>
      </c>
      <c r="G812" s="114">
        <v>0.11840000000000001</v>
      </c>
      <c r="H812" s="114">
        <v>5.5609997000000001E-2</v>
      </c>
      <c r="I812" s="114">
        <v>12.081218</v>
      </c>
      <c r="J812" s="114">
        <v>1.7368965999999999</v>
      </c>
      <c r="K812" s="114">
        <v>164.202</v>
      </c>
      <c r="L812" s="114">
        <v>0</v>
      </c>
      <c r="M812" s="114">
        <v>0</v>
      </c>
      <c r="N812" s="114">
        <v>0</v>
      </c>
      <c r="O812" s="114">
        <v>0</v>
      </c>
      <c r="P812" s="114">
        <v>0</v>
      </c>
      <c r="Q812" s="114">
        <v>0</v>
      </c>
      <c r="R812" s="114">
        <v>0</v>
      </c>
      <c r="S812" s="114">
        <v>0</v>
      </c>
      <c r="T812" s="114">
        <v>0</v>
      </c>
      <c r="U812" s="114">
        <v>0</v>
      </c>
      <c r="V812" s="114">
        <v>0</v>
      </c>
      <c r="W812" s="114">
        <v>0</v>
      </c>
    </row>
    <row r="813" spans="1:23" hidden="1">
      <c r="A813" s="114" t="str">
        <v>6281.TW</v>
      </c>
      <c r="B813" s="114">
        <v>4.8899999999999997</v>
      </c>
      <c r="C813" s="114">
        <v>0.154</v>
      </c>
      <c r="D813" s="114">
        <v>0</v>
      </c>
      <c r="E813" s="114">
        <v>0.17888999999999999</v>
      </c>
      <c r="F813" s="114">
        <v>4.3709997E-2</v>
      </c>
      <c r="G813" s="114">
        <v>0.19777</v>
      </c>
      <c r="H813" s="114">
        <v>2.1569999999999999E-2</v>
      </c>
      <c r="I813" s="114">
        <v>17.361962999999999</v>
      </c>
      <c r="J813" s="114">
        <v>2.9490430000000001</v>
      </c>
      <c r="K813" s="114">
        <v>205.93899999999999</v>
      </c>
      <c r="L813" s="114">
        <v>0</v>
      </c>
      <c r="M813" s="114">
        <v>0</v>
      </c>
      <c r="N813" s="114">
        <v>0</v>
      </c>
      <c r="O813" s="114">
        <v>0</v>
      </c>
      <c r="P813" s="114">
        <v>0</v>
      </c>
      <c r="Q813" s="114">
        <v>0</v>
      </c>
      <c r="R813" s="114">
        <v>0</v>
      </c>
      <c r="S813" s="114">
        <v>0</v>
      </c>
      <c r="T813" s="114">
        <v>0</v>
      </c>
      <c r="U813" s="114">
        <v>0</v>
      </c>
      <c r="V813" s="114">
        <v>0</v>
      </c>
      <c r="W813" s="114">
        <v>0</v>
      </c>
    </row>
    <row r="814" spans="1:23" hidden="1">
      <c r="A814" s="114" t="str">
        <v>6282.TW</v>
      </c>
      <c r="B814" s="114">
        <v>-0.1</v>
      </c>
      <c r="C814" s="114">
        <v>0</v>
      </c>
      <c r="D814" s="114">
        <v>22.951806999999999</v>
      </c>
      <c r="E814" s="114">
        <v>-2.99E-3</v>
      </c>
      <c r="F814" s="114">
        <v>6.8100000000000001E-3</v>
      </c>
      <c r="G814" s="114">
        <v>0.22624000999999999</v>
      </c>
      <c r="H814" s="114">
        <v>-8.0800000000000004E-3</v>
      </c>
      <c r="I814" s="114">
        <v>0</v>
      </c>
      <c r="J814" s="114">
        <v>1.3571275</v>
      </c>
      <c r="K814" s="114">
        <v>40.441000000000003</v>
      </c>
      <c r="L814" s="114">
        <v>0</v>
      </c>
      <c r="M814" s="114">
        <v>0</v>
      </c>
      <c r="N814" s="114">
        <v>0</v>
      </c>
      <c r="O814" s="114">
        <v>0</v>
      </c>
      <c r="P814" s="114">
        <v>0</v>
      </c>
      <c r="Q814" s="114">
        <v>0</v>
      </c>
      <c r="R814" s="114">
        <v>0</v>
      </c>
      <c r="S814" s="114">
        <v>0</v>
      </c>
      <c r="T814" s="114">
        <v>0</v>
      </c>
      <c r="U814" s="114">
        <v>0</v>
      </c>
      <c r="V814" s="114">
        <v>0</v>
      </c>
      <c r="W814" s="114">
        <v>0</v>
      </c>
    </row>
    <row r="815" spans="1:23" hidden="1">
      <c r="A815" s="114" t="str">
        <v>6283.TW</v>
      </c>
      <c r="B815" s="114">
        <v>-1.19</v>
      </c>
      <c r="C815" s="114">
        <v>1.1240000000000001</v>
      </c>
      <c r="D815" s="114">
        <v>92.63888</v>
      </c>
      <c r="E815" s="114">
        <v>-0.105450004</v>
      </c>
      <c r="F815" s="114">
        <v>-4.3730001999999997E-2</v>
      </c>
      <c r="G815" s="114">
        <v>6.9010000000000002E-2</v>
      </c>
      <c r="H815" s="114">
        <v>-0.24417</v>
      </c>
      <c r="I815" s="114">
        <v>0</v>
      </c>
      <c r="J815" s="114">
        <v>3.1494946000000001</v>
      </c>
      <c r="K815" s="114">
        <v>8.798</v>
      </c>
      <c r="L815" s="114">
        <v>0</v>
      </c>
      <c r="M815" s="114">
        <v>0</v>
      </c>
      <c r="N815" s="114">
        <v>0</v>
      </c>
      <c r="O815" s="114">
        <v>0</v>
      </c>
      <c r="P815" s="114">
        <v>0</v>
      </c>
      <c r="Q815" s="114">
        <v>0</v>
      </c>
      <c r="R815" s="114">
        <v>0</v>
      </c>
      <c r="S815" s="114">
        <v>0</v>
      </c>
      <c r="T815" s="114">
        <v>0</v>
      </c>
      <c r="U815" s="114">
        <v>0</v>
      </c>
      <c r="V815" s="114">
        <v>0</v>
      </c>
      <c r="W815" s="114">
        <v>0</v>
      </c>
    </row>
    <row r="816" spans="1:23" hidden="1">
      <c r="A816" s="114" t="str">
        <v>6285.TW</v>
      </c>
      <c r="B816" s="114">
        <v>8.81</v>
      </c>
      <c r="C816" s="114">
        <v>0.628</v>
      </c>
      <c r="D816" s="114">
        <v>13.982301</v>
      </c>
      <c r="E816" s="114">
        <v>0.14957999999999999</v>
      </c>
      <c r="F816" s="114">
        <v>4.3220000000000001E-2</v>
      </c>
      <c r="G816" s="114">
        <v>0.12271</v>
      </c>
      <c r="H816" s="114">
        <v>4.3950000000000003E-2</v>
      </c>
      <c r="I816" s="114">
        <v>17.934163999999999</v>
      </c>
      <c r="J816" s="114">
        <v>2.4999207999999999</v>
      </c>
      <c r="K816" s="114">
        <v>261.738</v>
      </c>
      <c r="L816" s="114">
        <v>0</v>
      </c>
      <c r="M816" s="114">
        <v>0</v>
      </c>
      <c r="N816" s="114">
        <v>0</v>
      </c>
      <c r="O816" s="114">
        <v>0</v>
      </c>
      <c r="P816" s="114">
        <v>0</v>
      </c>
      <c r="Q816" s="114">
        <v>0</v>
      </c>
      <c r="R816" s="114">
        <v>0</v>
      </c>
      <c r="S816" s="114">
        <v>0</v>
      </c>
      <c r="T816" s="114">
        <v>0</v>
      </c>
      <c r="U816" s="114">
        <v>0</v>
      </c>
      <c r="V816" s="114">
        <v>0</v>
      </c>
      <c r="W816" s="114">
        <v>0</v>
      </c>
    </row>
    <row r="817" spans="1:23" hidden="1">
      <c r="A817" s="114" t="str">
        <v>6288.TW</v>
      </c>
      <c r="B817" s="114">
        <v>0.27</v>
      </c>
      <c r="C817" s="114">
        <v>0</v>
      </c>
      <c r="D817" s="114">
        <v>22.934781999999998</v>
      </c>
      <c r="E817" s="114">
        <v>1.898E-2</v>
      </c>
      <c r="F817" s="114">
        <v>-4.7400002000000004E-3</v>
      </c>
      <c r="G817" s="114">
        <v>0.13979</v>
      </c>
      <c r="H817" s="114">
        <v>4.8500000000000001E-3</v>
      </c>
      <c r="I817" s="114">
        <v>117.22221</v>
      </c>
      <c r="J817" s="114">
        <v>2.0563965</v>
      </c>
      <c r="K817" s="114">
        <v>24.664000000000001</v>
      </c>
      <c r="L817" s="114">
        <v>0</v>
      </c>
      <c r="M817" s="114">
        <v>0</v>
      </c>
      <c r="N817" s="114">
        <v>0</v>
      </c>
      <c r="O817" s="114">
        <v>0</v>
      </c>
      <c r="P817" s="114">
        <v>0</v>
      </c>
      <c r="Q817" s="114">
        <v>0</v>
      </c>
      <c r="R817" s="114">
        <v>0</v>
      </c>
      <c r="S817" s="114">
        <v>0</v>
      </c>
      <c r="T817" s="114">
        <v>0</v>
      </c>
      <c r="U817" s="114">
        <v>0</v>
      </c>
      <c r="V817" s="114">
        <v>0</v>
      </c>
      <c r="W817" s="114">
        <v>0</v>
      </c>
    </row>
    <row r="818" spans="1:23" hidden="1">
      <c r="A818" s="114" t="str">
        <v>6405.TW</v>
      </c>
      <c r="B818" s="114">
        <v>-1.1200000000000001</v>
      </c>
      <c r="C818" s="114">
        <v>0</v>
      </c>
      <c r="D818" s="114">
        <v>0</v>
      </c>
      <c r="E818" s="114">
        <v>-2.9460001999999999E-2</v>
      </c>
      <c r="F818" s="114">
        <v>-3.0040000000000001E-2</v>
      </c>
      <c r="G818" s="114">
        <v>-5.5590000000000001E-2</v>
      </c>
      <c r="H818" s="114">
        <v>-0.75876999999999994</v>
      </c>
      <c r="I818" s="114">
        <v>0</v>
      </c>
      <c r="J818" s="114">
        <v>0.64869856999999997</v>
      </c>
      <c r="K818" s="114">
        <v>2.8029999999999999</v>
      </c>
      <c r="L818" s="114">
        <v>0</v>
      </c>
      <c r="M818" s="114">
        <v>0</v>
      </c>
      <c r="N818" s="114">
        <v>0</v>
      </c>
      <c r="O818" s="114">
        <v>0</v>
      </c>
      <c r="P818" s="114">
        <v>0</v>
      </c>
      <c r="Q818" s="114">
        <v>0</v>
      </c>
      <c r="R818" s="114">
        <v>0</v>
      </c>
      <c r="S818" s="114">
        <v>0</v>
      </c>
      <c r="T818" s="114">
        <v>0</v>
      </c>
      <c r="U818" s="114">
        <v>0</v>
      </c>
      <c r="V818" s="114">
        <v>0</v>
      </c>
      <c r="W818" s="114">
        <v>0</v>
      </c>
    </row>
    <row r="819" spans="1:23" hidden="1">
      <c r="A819" s="114" t="str">
        <v>6409.TW</v>
      </c>
      <c r="B819" s="114">
        <v>40.92</v>
      </c>
      <c r="C819" s="114">
        <v>1.0049999999999999</v>
      </c>
      <c r="D819" s="114">
        <v>33.217120000000001</v>
      </c>
      <c r="E819" s="114">
        <v>0.38408002000000002</v>
      </c>
      <c r="F819" s="114">
        <v>0.15642998999999999</v>
      </c>
      <c r="G819" s="114">
        <v>0.31224000000000002</v>
      </c>
      <c r="H819" s="114">
        <v>0.21546000000000001</v>
      </c>
      <c r="I819" s="114">
        <v>41.911050000000003</v>
      </c>
      <c r="J819" s="114">
        <v>15.894052</v>
      </c>
      <c r="K819" s="114">
        <v>216.017</v>
      </c>
      <c r="L819" s="114">
        <v>0</v>
      </c>
      <c r="M819" s="114">
        <v>0</v>
      </c>
      <c r="N819" s="114">
        <v>0</v>
      </c>
      <c r="O819" s="114">
        <v>0</v>
      </c>
      <c r="P819" s="114">
        <v>0</v>
      </c>
      <c r="Q819" s="114">
        <v>0</v>
      </c>
      <c r="R819" s="114">
        <v>0</v>
      </c>
      <c r="S819" s="114">
        <v>0</v>
      </c>
      <c r="T819" s="114">
        <v>0</v>
      </c>
      <c r="U819" s="114">
        <v>0</v>
      </c>
      <c r="V819" s="114">
        <v>0</v>
      </c>
      <c r="W819" s="114">
        <v>0</v>
      </c>
    </row>
    <row r="820" spans="1:23" hidden="1">
      <c r="A820" s="114" t="str">
        <v>6412.TW</v>
      </c>
      <c r="B820" s="114">
        <v>8.43</v>
      </c>
      <c r="C820" s="114">
        <v>0.55600000000000005</v>
      </c>
      <c r="D820" s="114">
        <v>12.581699</v>
      </c>
      <c r="E820" s="114">
        <v>0.24865000000000001</v>
      </c>
      <c r="F820" s="114">
        <v>8.6249999999999993E-2</v>
      </c>
      <c r="G820" s="114">
        <v>0.21205999</v>
      </c>
      <c r="H820" s="114">
        <v>0.12537000000000001</v>
      </c>
      <c r="I820" s="114">
        <v>18.268090000000001</v>
      </c>
      <c r="J820" s="114">
        <v>4.4513816999999998</v>
      </c>
      <c r="K820" s="114">
        <v>91.13</v>
      </c>
      <c r="L820" s="114">
        <v>0</v>
      </c>
      <c r="M820" s="114">
        <v>0</v>
      </c>
      <c r="N820" s="114">
        <v>0</v>
      </c>
      <c r="O820" s="114">
        <v>0</v>
      </c>
      <c r="P820" s="114">
        <v>0</v>
      </c>
      <c r="Q820" s="114">
        <v>0</v>
      </c>
      <c r="R820" s="114">
        <v>0</v>
      </c>
      <c r="S820" s="114">
        <v>0</v>
      </c>
      <c r="T820" s="114">
        <v>0</v>
      </c>
      <c r="U820" s="114">
        <v>0</v>
      </c>
      <c r="V820" s="114">
        <v>0</v>
      </c>
      <c r="W820" s="114">
        <v>0</v>
      </c>
    </row>
    <row r="821" spans="1:23" hidden="1">
      <c r="A821" s="114" t="str">
        <v>6414.TW</v>
      </c>
      <c r="B821" s="114">
        <v>15.15</v>
      </c>
      <c r="C821" s="114">
        <v>1.113</v>
      </c>
      <c r="D821" s="114">
        <v>14.490239000000001</v>
      </c>
      <c r="E821" s="114">
        <v>0.11517999</v>
      </c>
      <c r="F821" s="114">
        <v>2.6440000000000002E-2</v>
      </c>
      <c r="G821" s="114">
        <v>0.19399999000000001</v>
      </c>
      <c r="H821" s="114">
        <v>3.1289999999999998E-2</v>
      </c>
      <c r="I821" s="114">
        <v>22.046206000000002</v>
      </c>
      <c r="J821" s="114">
        <v>2.0130792</v>
      </c>
      <c r="K821" s="114">
        <v>1022.6660000000001</v>
      </c>
      <c r="L821" s="114">
        <v>0</v>
      </c>
      <c r="M821" s="114">
        <v>0</v>
      </c>
      <c r="N821" s="114">
        <v>0</v>
      </c>
      <c r="O821" s="114">
        <v>0</v>
      </c>
      <c r="P821" s="114">
        <v>0</v>
      </c>
      <c r="Q821" s="114">
        <v>0</v>
      </c>
      <c r="R821" s="114">
        <v>0</v>
      </c>
      <c r="S821" s="114">
        <v>0</v>
      </c>
      <c r="T821" s="114">
        <v>0</v>
      </c>
      <c r="U821" s="114">
        <v>0</v>
      </c>
      <c r="V821" s="114">
        <v>0</v>
      </c>
      <c r="W821" s="114">
        <v>0</v>
      </c>
    </row>
    <row r="822" spans="1:23" hidden="1">
      <c r="A822" s="114" t="str">
        <v>6415.TW</v>
      </c>
      <c r="B822" s="114">
        <v>1.53</v>
      </c>
      <c r="C822" s="114">
        <v>1.6379999999999999</v>
      </c>
      <c r="D822" s="114">
        <v>38.816296000000001</v>
      </c>
      <c r="E822" s="114">
        <v>1.7090000000000001E-2</v>
      </c>
      <c r="F822" s="114">
        <v>-3.9300000000000003E-3</v>
      </c>
      <c r="G822" s="114">
        <v>0.44467000000000001</v>
      </c>
      <c r="H822" s="114">
        <v>1.9040000000000001E-2</v>
      </c>
      <c r="I822" s="114">
        <v>330.06536999999997</v>
      </c>
      <c r="J822" s="114">
        <v>6.1267814999999999</v>
      </c>
      <c r="K822" s="114">
        <v>41.423000000000002</v>
      </c>
      <c r="L822" s="114">
        <v>0</v>
      </c>
      <c r="M822" s="114">
        <v>0</v>
      </c>
      <c r="N822" s="114">
        <v>0</v>
      </c>
      <c r="O822" s="114">
        <v>0</v>
      </c>
      <c r="P822" s="114">
        <v>0</v>
      </c>
      <c r="Q822" s="114">
        <v>0</v>
      </c>
      <c r="R822" s="114">
        <v>0</v>
      </c>
      <c r="S822" s="114">
        <v>0</v>
      </c>
      <c r="T822" s="114">
        <v>0</v>
      </c>
      <c r="U822" s="114">
        <v>0</v>
      </c>
      <c r="V822" s="114">
        <v>0</v>
      </c>
      <c r="W822" s="114">
        <v>0</v>
      </c>
    </row>
    <row r="823" spans="1:23" hidden="1">
      <c r="A823" s="114" t="str">
        <v>6416.TW</v>
      </c>
      <c r="B823" s="114">
        <v>4</v>
      </c>
      <c r="C823" s="114">
        <v>0.44800000000000001</v>
      </c>
      <c r="D823" s="114">
        <v>19.007092</v>
      </c>
      <c r="E823" s="114">
        <v>9.0100004999999997E-2</v>
      </c>
      <c r="F823" s="114">
        <v>4.4810000000000003E-2</v>
      </c>
      <c r="G823" s="114">
        <v>0.24335999999999999</v>
      </c>
      <c r="H823" s="114">
        <v>8.0210000000000004E-2</v>
      </c>
      <c r="I823" s="114">
        <v>33.5</v>
      </c>
      <c r="J823" s="114">
        <v>2.8895502</v>
      </c>
      <c r="K823" s="114">
        <v>55.670999999999999</v>
      </c>
      <c r="L823" s="114">
        <v>0</v>
      </c>
      <c r="M823" s="114">
        <v>0</v>
      </c>
      <c r="N823" s="114">
        <v>0</v>
      </c>
      <c r="O823" s="114">
        <v>0</v>
      </c>
      <c r="P823" s="114">
        <v>0</v>
      </c>
      <c r="Q823" s="114">
        <v>0</v>
      </c>
      <c r="R823" s="114">
        <v>0</v>
      </c>
      <c r="S823" s="114">
        <v>0</v>
      </c>
      <c r="T823" s="114">
        <v>0</v>
      </c>
      <c r="U823" s="114">
        <v>0</v>
      </c>
      <c r="V823" s="114">
        <v>0</v>
      </c>
      <c r="W823" s="114">
        <v>0</v>
      </c>
    </row>
    <row r="824" spans="1:23" hidden="1">
      <c r="A824" s="114" t="str">
        <v>6426.TW</v>
      </c>
      <c r="B824" s="114">
        <v>-2.69</v>
      </c>
      <c r="C824" s="114">
        <v>0</v>
      </c>
      <c r="D824" s="114">
        <v>0</v>
      </c>
      <c r="E824" s="114">
        <v>-8.8590000000000002E-2</v>
      </c>
      <c r="F824" s="114">
        <v>-8.0419994999999994E-2</v>
      </c>
      <c r="G824" s="114">
        <v>8.0049999999999996E-2</v>
      </c>
      <c r="H824" s="114">
        <v>-0.70814999999999995</v>
      </c>
      <c r="I824" s="114">
        <v>0</v>
      </c>
      <c r="J824" s="114">
        <v>2.3747362999999999</v>
      </c>
      <c r="K824" s="114">
        <v>9.6189999999999998</v>
      </c>
      <c r="L824" s="114">
        <v>0</v>
      </c>
      <c r="M824" s="114">
        <v>0</v>
      </c>
      <c r="N824" s="114">
        <v>0</v>
      </c>
      <c r="O824" s="114">
        <v>0</v>
      </c>
      <c r="P824" s="114">
        <v>0</v>
      </c>
      <c r="Q824" s="114">
        <v>0</v>
      </c>
      <c r="R824" s="114">
        <v>0</v>
      </c>
      <c r="S824" s="114">
        <v>0</v>
      </c>
      <c r="T824" s="114">
        <v>0</v>
      </c>
      <c r="U824" s="114">
        <v>0</v>
      </c>
      <c r="V824" s="114">
        <v>0</v>
      </c>
      <c r="W824" s="114">
        <v>0</v>
      </c>
    </row>
    <row r="825" spans="1:23" hidden="1">
      <c r="A825" s="114" t="str">
        <v>6431.TW</v>
      </c>
      <c r="B825" s="114">
        <v>-1.98</v>
      </c>
      <c r="C825" s="114">
        <v>0.70499999999999996</v>
      </c>
      <c r="D825" s="114">
        <v>0</v>
      </c>
      <c r="E825" s="114">
        <v>-0.18417</v>
      </c>
      <c r="F825" s="114">
        <v>-7.0149995000000007E-2</v>
      </c>
      <c r="G825" s="114">
        <v>0.20483999</v>
      </c>
      <c r="H825" s="114">
        <v>-0.63514000000000004</v>
      </c>
      <c r="I825" s="114">
        <v>0</v>
      </c>
      <c r="J825" s="114">
        <v>1.6463022</v>
      </c>
      <c r="K825" s="114">
        <v>5.23</v>
      </c>
      <c r="L825" s="114">
        <v>0</v>
      </c>
      <c r="M825" s="114">
        <v>0</v>
      </c>
      <c r="N825" s="114">
        <v>0</v>
      </c>
      <c r="O825" s="114">
        <v>0</v>
      </c>
      <c r="P825" s="114">
        <v>0</v>
      </c>
      <c r="Q825" s="114">
        <v>0</v>
      </c>
      <c r="R825" s="114">
        <v>0</v>
      </c>
      <c r="S825" s="114">
        <v>0</v>
      </c>
      <c r="T825" s="114">
        <v>0</v>
      </c>
      <c r="U825" s="114">
        <v>0</v>
      </c>
      <c r="V825" s="114">
        <v>0</v>
      </c>
      <c r="W825" s="114">
        <v>0</v>
      </c>
    </row>
    <row r="826" spans="1:23" hidden="1">
      <c r="A826" s="114" t="str">
        <v>6438.TW</v>
      </c>
      <c r="B826" s="114">
        <v>7.83</v>
      </c>
      <c r="C826" s="114">
        <v>0</v>
      </c>
      <c r="D826" s="114">
        <v>15.479274999999999</v>
      </c>
      <c r="E826" s="114">
        <v>0.15681</v>
      </c>
      <c r="F826" s="114">
        <v>5.3350000000000002E-2</v>
      </c>
      <c r="G826" s="114">
        <v>0.29381000000000002</v>
      </c>
      <c r="H826" s="114">
        <v>0.114580005</v>
      </c>
      <c r="I826" s="114">
        <v>15.261813999999999</v>
      </c>
      <c r="J826" s="114">
        <v>2.2374505999999998</v>
      </c>
      <c r="K826" s="114">
        <v>74.69</v>
      </c>
      <c r="L826" s="114">
        <v>0</v>
      </c>
      <c r="M826" s="114">
        <v>0</v>
      </c>
      <c r="N826" s="114">
        <v>0</v>
      </c>
      <c r="O826" s="114">
        <v>0</v>
      </c>
      <c r="P826" s="114">
        <v>0</v>
      </c>
      <c r="Q826" s="114">
        <v>0</v>
      </c>
      <c r="R826" s="114">
        <v>0</v>
      </c>
      <c r="S826" s="114">
        <v>0</v>
      </c>
      <c r="T826" s="114">
        <v>0</v>
      </c>
      <c r="U826" s="114">
        <v>0</v>
      </c>
      <c r="V826" s="114">
        <v>0</v>
      </c>
      <c r="W826" s="114">
        <v>0</v>
      </c>
    </row>
    <row r="827" spans="1:23" hidden="1">
      <c r="A827" s="114" t="str">
        <v>6442.TW</v>
      </c>
      <c r="B827" s="114">
        <v>4.1500000000000004</v>
      </c>
      <c r="C827" s="114">
        <v>1.056</v>
      </c>
      <c r="D827" s="114">
        <v>94.680854999999994</v>
      </c>
      <c r="E827" s="114">
        <v>8.3129994999999998E-2</v>
      </c>
      <c r="F827" s="114">
        <v>4.1789997000000002E-2</v>
      </c>
      <c r="G827" s="114">
        <v>0.35546001999999999</v>
      </c>
      <c r="H827" s="114">
        <v>0.14383000000000001</v>
      </c>
      <c r="I827" s="114">
        <v>42.891562999999998</v>
      </c>
      <c r="J827" s="114">
        <v>5.7547445000000002</v>
      </c>
      <c r="K827" s="114">
        <v>39.478000000000002</v>
      </c>
      <c r="L827" s="114">
        <v>0</v>
      </c>
      <c r="M827" s="114">
        <v>0</v>
      </c>
      <c r="N827" s="114">
        <v>0</v>
      </c>
      <c r="O827" s="114">
        <v>0</v>
      </c>
      <c r="P827" s="114">
        <v>0</v>
      </c>
      <c r="Q827" s="114">
        <v>0</v>
      </c>
      <c r="R827" s="114">
        <v>0</v>
      </c>
      <c r="S827" s="114">
        <v>0</v>
      </c>
      <c r="T827" s="114">
        <v>0</v>
      </c>
      <c r="U827" s="114">
        <v>0</v>
      </c>
      <c r="V827" s="114">
        <v>0</v>
      </c>
      <c r="W827" s="114">
        <v>0</v>
      </c>
    </row>
    <row r="828" spans="1:23" hidden="1">
      <c r="A828" s="114" t="str">
        <v>6443.TW</v>
      </c>
      <c r="B828" s="114">
        <v>0.71</v>
      </c>
      <c r="C828" s="114">
        <v>1.2450000000000001</v>
      </c>
      <c r="D828" s="114">
        <v>12.811059</v>
      </c>
      <c r="E828" s="114">
        <v>7.6420000000000002E-2</v>
      </c>
      <c r="F828" s="114">
        <v>4.2329997000000001E-2</v>
      </c>
      <c r="G828" s="114">
        <v>0.15425</v>
      </c>
      <c r="H828" s="114">
        <v>0.24232000000000001</v>
      </c>
      <c r="I828" s="114">
        <v>39.15493</v>
      </c>
      <c r="J828" s="114">
        <v>1.8645204</v>
      </c>
      <c r="K828" s="114">
        <v>16.808</v>
      </c>
      <c r="L828" s="114">
        <v>0</v>
      </c>
      <c r="M828" s="114">
        <v>0</v>
      </c>
      <c r="N828" s="114">
        <v>0</v>
      </c>
      <c r="O828" s="114">
        <v>0</v>
      </c>
      <c r="P828" s="114">
        <v>0</v>
      </c>
      <c r="Q828" s="114">
        <v>0</v>
      </c>
      <c r="R828" s="114">
        <v>0</v>
      </c>
      <c r="S828" s="114">
        <v>0</v>
      </c>
      <c r="T828" s="114">
        <v>0</v>
      </c>
      <c r="U828" s="114">
        <v>0</v>
      </c>
      <c r="V828" s="114">
        <v>0</v>
      </c>
      <c r="W828" s="114">
        <v>0</v>
      </c>
    </row>
    <row r="829" spans="1:23" hidden="1">
      <c r="A829" s="114" t="str">
        <v>6446.TW</v>
      </c>
      <c r="B829" s="114">
        <v>0</v>
      </c>
      <c r="C829" s="114">
        <v>0.56699999999999995</v>
      </c>
      <c r="D829" s="114">
        <v>38.979965</v>
      </c>
      <c r="E829" s="114">
        <v>2.418E-2</v>
      </c>
      <c r="F829" s="114">
        <v>-3.3320000000000002E-2</v>
      </c>
      <c r="G829" s="114">
        <v>0.88579005</v>
      </c>
      <c r="H829" s="114">
        <v>1.064E-2</v>
      </c>
      <c r="I829" s="114">
        <v>0</v>
      </c>
      <c r="J829" s="114">
        <v>0</v>
      </c>
      <c r="K829" s="114">
        <v>17.809000000000001</v>
      </c>
      <c r="L829" s="114">
        <v>0</v>
      </c>
      <c r="M829" s="114">
        <v>0</v>
      </c>
      <c r="N829" s="114">
        <v>0</v>
      </c>
      <c r="O829" s="114">
        <v>0</v>
      </c>
      <c r="P829" s="114">
        <v>0</v>
      </c>
      <c r="Q829" s="114">
        <v>0</v>
      </c>
      <c r="R829" s="114">
        <v>0</v>
      </c>
      <c r="S829" s="114">
        <v>0</v>
      </c>
      <c r="T829" s="114">
        <v>0</v>
      </c>
      <c r="U829" s="114">
        <v>0</v>
      </c>
      <c r="V829" s="114">
        <v>0</v>
      </c>
      <c r="W829" s="114">
        <v>0</v>
      </c>
    </row>
    <row r="830" spans="1:23" hidden="1">
      <c r="A830" s="114" t="str">
        <v>6449.TW</v>
      </c>
      <c r="B830" s="114">
        <v>4.97</v>
      </c>
      <c r="C830" s="114">
        <v>1.0409999999999999</v>
      </c>
      <c r="D830" s="114">
        <v>36.809814000000003</v>
      </c>
      <c r="E830" s="114">
        <v>0.11655</v>
      </c>
      <c r="F830" s="114">
        <v>4.7919999999999997E-2</v>
      </c>
      <c r="G830" s="114">
        <v>0.27150999999999997</v>
      </c>
      <c r="H830" s="114">
        <v>0.1588</v>
      </c>
      <c r="I830" s="114">
        <v>24.144870000000001</v>
      </c>
      <c r="J830" s="114">
        <v>3.6215484</v>
      </c>
      <c r="K830" s="114">
        <v>33.369</v>
      </c>
      <c r="L830" s="114">
        <v>0</v>
      </c>
      <c r="M830" s="114">
        <v>0</v>
      </c>
      <c r="N830" s="114">
        <v>0</v>
      </c>
      <c r="O830" s="114">
        <v>0</v>
      </c>
      <c r="P830" s="114">
        <v>0</v>
      </c>
      <c r="Q830" s="114">
        <v>0</v>
      </c>
      <c r="R830" s="114">
        <v>0</v>
      </c>
      <c r="S830" s="114">
        <v>0</v>
      </c>
      <c r="T830" s="114">
        <v>0</v>
      </c>
      <c r="U830" s="114">
        <v>0</v>
      </c>
      <c r="V830" s="114">
        <v>0</v>
      </c>
      <c r="W830" s="114">
        <v>0</v>
      </c>
    </row>
    <row r="831" spans="1:23" hidden="1">
      <c r="A831" s="114" t="str">
        <v>6451.TW</v>
      </c>
      <c r="B831" s="114">
        <v>2.74</v>
      </c>
      <c r="C831" s="114">
        <v>1.08</v>
      </c>
      <c r="D831" s="114">
        <v>0</v>
      </c>
      <c r="E831" s="114">
        <v>6.7159999999999997E-2</v>
      </c>
      <c r="F831" s="114">
        <v>1.1429999999999999E-2</v>
      </c>
      <c r="G831" s="114">
        <v>0.23429</v>
      </c>
      <c r="H831" s="114">
        <v>4.7140002E-2</v>
      </c>
      <c r="I831" s="114">
        <v>71.715329999999994</v>
      </c>
      <c r="J831" s="114">
        <v>3.293885</v>
      </c>
      <c r="K831" s="114">
        <v>49.24</v>
      </c>
      <c r="L831" s="114">
        <v>0</v>
      </c>
      <c r="M831" s="114">
        <v>0</v>
      </c>
      <c r="N831" s="114">
        <v>0</v>
      </c>
      <c r="O831" s="114">
        <v>0</v>
      </c>
      <c r="P831" s="114">
        <v>0</v>
      </c>
      <c r="Q831" s="114">
        <v>0</v>
      </c>
      <c r="R831" s="114">
        <v>0</v>
      </c>
      <c r="S831" s="114">
        <v>0</v>
      </c>
      <c r="T831" s="114">
        <v>0</v>
      </c>
      <c r="U831" s="114">
        <v>0</v>
      </c>
      <c r="V831" s="114">
        <v>0</v>
      </c>
      <c r="W831" s="114">
        <v>0</v>
      </c>
    </row>
    <row r="832" spans="1:23" hidden="1">
      <c r="A832" s="114" t="str">
        <v>6456.TW</v>
      </c>
      <c r="B832" s="114">
        <v>-4.53</v>
      </c>
      <c r="C832" s="114">
        <v>0.871</v>
      </c>
      <c r="D832" s="114">
        <v>20.267063</v>
      </c>
      <c r="E832" s="114">
        <v>-8.931E-2</v>
      </c>
      <c r="F832" s="114">
        <v>-3.8629997999999999E-2</v>
      </c>
      <c r="G832" s="114">
        <v>2.8740000000000002E-2</v>
      </c>
      <c r="H832" s="114">
        <v>-6.2820000000000001E-2</v>
      </c>
      <c r="I832" s="114">
        <v>0</v>
      </c>
      <c r="J832" s="114">
        <v>0.79972840000000001</v>
      </c>
      <c r="K832" s="114">
        <v>211.11699999999999</v>
      </c>
      <c r="L832" s="114">
        <v>0</v>
      </c>
      <c r="M832" s="114">
        <v>0</v>
      </c>
      <c r="N832" s="114">
        <v>0</v>
      </c>
      <c r="O832" s="114">
        <v>0</v>
      </c>
      <c r="P832" s="114">
        <v>0</v>
      </c>
      <c r="Q832" s="114">
        <v>0</v>
      </c>
      <c r="R832" s="114">
        <v>0</v>
      </c>
      <c r="S832" s="114">
        <v>0</v>
      </c>
      <c r="T832" s="114">
        <v>0</v>
      </c>
      <c r="U832" s="114">
        <v>0</v>
      </c>
      <c r="V832" s="114">
        <v>0</v>
      </c>
      <c r="W832" s="114">
        <v>0</v>
      </c>
    </row>
    <row r="833" spans="1:23" hidden="1">
      <c r="A833" s="114" t="str">
        <v>6464.TW</v>
      </c>
      <c r="B833" s="114">
        <v>5.62</v>
      </c>
      <c r="C833" s="114">
        <v>0</v>
      </c>
      <c r="D833" s="114">
        <v>0</v>
      </c>
      <c r="E833" s="114">
        <v>8.831E-2</v>
      </c>
      <c r="F833" s="114">
        <v>4.4130000000000003E-2</v>
      </c>
      <c r="G833" s="114">
        <v>0.50751995999999999</v>
      </c>
      <c r="H833" s="114">
        <v>0.30957000000000001</v>
      </c>
      <c r="I833" s="114">
        <v>15.142348999999999</v>
      </c>
      <c r="J833" s="114">
        <v>1.3436912000000001</v>
      </c>
      <c r="K833" s="114">
        <v>33.021999999999998</v>
      </c>
      <c r="L833" s="114">
        <v>0</v>
      </c>
      <c r="M833" s="114">
        <v>0</v>
      </c>
      <c r="N833" s="114">
        <v>0</v>
      </c>
      <c r="O833" s="114">
        <v>0</v>
      </c>
      <c r="P833" s="114">
        <v>0</v>
      </c>
      <c r="Q833" s="114">
        <v>0</v>
      </c>
      <c r="R833" s="114">
        <v>0</v>
      </c>
      <c r="S833" s="114">
        <v>0</v>
      </c>
      <c r="T833" s="114">
        <v>0</v>
      </c>
      <c r="U833" s="114">
        <v>0</v>
      </c>
      <c r="V833" s="114">
        <v>0</v>
      </c>
      <c r="W833" s="114">
        <v>0</v>
      </c>
    </row>
    <row r="834" spans="1:23" hidden="1">
      <c r="A834" s="114" t="str">
        <v>6472.TW</v>
      </c>
      <c r="B834" s="114">
        <v>0</v>
      </c>
      <c r="C834" s="114">
        <v>0.61699999999999999</v>
      </c>
      <c r="D834" s="114">
        <v>17.229416000000001</v>
      </c>
      <c r="E834" s="114">
        <v>0.36341000000000001</v>
      </c>
      <c r="F834" s="114">
        <v>0.13722999999999999</v>
      </c>
      <c r="G834" s="114">
        <v>0.49234</v>
      </c>
      <c r="H834" s="114">
        <v>0.35432996999999999</v>
      </c>
      <c r="I834" s="114">
        <v>0</v>
      </c>
      <c r="J834" s="114">
        <v>0</v>
      </c>
      <c r="K834" s="114">
        <v>141.518</v>
      </c>
      <c r="L834" s="114">
        <v>0</v>
      </c>
      <c r="M834" s="114">
        <v>0</v>
      </c>
      <c r="N834" s="114">
        <v>0</v>
      </c>
      <c r="O834" s="114">
        <v>0</v>
      </c>
      <c r="P834" s="114">
        <v>0</v>
      </c>
      <c r="Q834" s="114">
        <v>0</v>
      </c>
      <c r="R834" s="114">
        <v>0</v>
      </c>
      <c r="S834" s="114">
        <v>0</v>
      </c>
      <c r="T834" s="114">
        <v>0</v>
      </c>
      <c r="U834" s="114">
        <v>0</v>
      </c>
      <c r="V834" s="114">
        <v>0</v>
      </c>
      <c r="W834" s="114">
        <v>0</v>
      </c>
    </row>
    <row r="835" spans="1:23" hidden="1">
      <c r="A835" s="114" t="str">
        <v>6477.TW</v>
      </c>
      <c r="B835" s="114">
        <v>0.44</v>
      </c>
      <c r="C835" s="114">
        <v>1.169</v>
      </c>
      <c r="D835" s="114">
        <v>15.995763999999999</v>
      </c>
      <c r="E835" s="114">
        <v>3.9389998000000002E-2</v>
      </c>
      <c r="F835" s="114">
        <v>2.4530000999999999E-2</v>
      </c>
      <c r="G835" s="114">
        <v>0.28811002000000002</v>
      </c>
      <c r="H835" s="114">
        <v>0.15303998999999999</v>
      </c>
      <c r="I835" s="114">
        <v>85.795456000000001</v>
      </c>
      <c r="J835" s="114">
        <v>1.3752778999999999</v>
      </c>
      <c r="K835" s="114">
        <v>12.138999999999999</v>
      </c>
      <c r="L835" s="114">
        <v>0</v>
      </c>
      <c r="M835" s="114">
        <v>0</v>
      </c>
      <c r="N835" s="114">
        <v>0</v>
      </c>
      <c r="O835" s="114">
        <v>0</v>
      </c>
      <c r="P835" s="114">
        <v>0</v>
      </c>
      <c r="Q835" s="114">
        <v>0</v>
      </c>
      <c r="R835" s="114">
        <v>0</v>
      </c>
      <c r="S835" s="114">
        <v>0</v>
      </c>
      <c r="T835" s="114">
        <v>0</v>
      </c>
      <c r="U835" s="114">
        <v>0</v>
      </c>
      <c r="V835" s="114">
        <v>0</v>
      </c>
      <c r="W835" s="114">
        <v>0</v>
      </c>
    </row>
    <row r="836" spans="1:23" hidden="1">
      <c r="A836" s="114" t="str">
        <v>6491.TW</v>
      </c>
      <c r="B836" s="114">
        <v>24.32</v>
      </c>
      <c r="C836" s="114">
        <v>1.385</v>
      </c>
      <c r="D836" s="114">
        <v>15.040129</v>
      </c>
      <c r="E836" s="114">
        <v>0.23305999999999999</v>
      </c>
      <c r="F836" s="114">
        <v>0.11292000000000001</v>
      </c>
      <c r="G836" s="114">
        <v>0.55247000000000002</v>
      </c>
      <c r="H836" s="114">
        <v>0.34300997999999999</v>
      </c>
      <c r="I836" s="114">
        <v>19.26398</v>
      </c>
      <c r="J836" s="114">
        <v>3.7870216000000001</v>
      </c>
      <c r="K836" s="114">
        <v>94.649000000000001</v>
      </c>
      <c r="L836" s="114">
        <v>0</v>
      </c>
      <c r="M836" s="114">
        <v>0</v>
      </c>
      <c r="N836" s="114">
        <v>0</v>
      </c>
      <c r="O836" s="114">
        <v>0</v>
      </c>
      <c r="P836" s="114">
        <v>0</v>
      </c>
      <c r="Q836" s="114">
        <v>0</v>
      </c>
      <c r="R836" s="114">
        <v>0</v>
      </c>
      <c r="S836" s="114">
        <v>0</v>
      </c>
      <c r="T836" s="114">
        <v>0</v>
      </c>
      <c r="U836" s="114">
        <v>0</v>
      </c>
      <c r="V836" s="114">
        <v>0</v>
      </c>
      <c r="W836" s="114">
        <v>0</v>
      </c>
    </row>
    <row r="837" spans="1:23" hidden="1">
      <c r="A837" s="114" t="str">
        <v>6504.TW</v>
      </c>
      <c r="B837" s="114">
        <v>2.4900000000000002</v>
      </c>
      <c r="C837" s="114">
        <v>0.65300000000000002</v>
      </c>
      <c r="D837" s="114">
        <v>26.000001999999999</v>
      </c>
      <c r="E837" s="114">
        <v>3.4229999999999997E-2</v>
      </c>
      <c r="F837" s="114">
        <v>1.107E-2</v>
      </c>
      <c r="G837" s="114">
        <v>0.11942000999999999</v>
      </c>
      <c r="H837" s="114">
        <v>3.9960000000000002E-2</v>
      </c>
      <c r="I837" s="114">
        <v>29.236948000000002</v>
      </c>
      <c r="J837" s="114">
        <v>1.5092776000000001</v>
      </c>
      <c r="K837" s="114">
        <v>85.111000000000004</v>
      </c>
      <c r="L837" s="114">
        <v>0</v>
      </c>
      <c r="M837" s="114">
        <v>0</v>
      </c>
      <c r="N837" s="114">
        <v>0</v>
      </c>
      <c r="O837" s="114">
        <v>0</v>
      </c>
      <c r="P837" s="114">
        <v>0</v>
      </c>
      <c r="Q837" s="114">
        <v>0</v>
      </c>
      <c r="R837" s="114">
        <v>0</v>
      </c>
      <c r="S837" s="114">
        <v>0</v>
      </c>
      <c r="T837" s="114">
        <v>0</v>
      </c>
      <c r="U837" s="114">
        <v>0</v>
      </c>
      <c r="V837" s="114">
        <v>0</v>
      </c>
      <c r="W837" s="114">
        <v>0</v>
      </c>
    </row>
    <row r="838" spans="1:23" hidden="1">
      <c r="A838" s="114" t="str">
        <v>6505.TW</v>
      </c>
      <c r="B838" s="114">
        <v>2.36</v>
      </c>
      <c r="C838" s="114">
        <v>0.36099999999999999</v>
      </c>
      <c r="D838" s="114">
        <v>19.7151</v>
      </c>
      <c r="E838" s="114">
        <v>6.9599999999999995E-2</v>
      </c>
      <c r="F838" s="114">
        <v>2.1440001E-2</v>
      </c>
      <c r="G838" s="114">
        <v>3.7199999999999997E-2</v>
      </c>
      <c r="H838" s="114">
        <v>1.874E-2</v>
      </c>
      <c r="I838" s="114">
        <v>29.322035</v>
      </c>
      <c r="J838" s="114">
        <v>2.0556695</v>
      </c>
      <c r="K838" s="114">
        <v>73.391999999999996</v>
      </c>
      <c r="L838" s="114">
        <v>0</v>
      </c>
      <c r="M838" s="114">
        <v>0</v>
      </c>
      <c r="N838" s="114">
        <v>0</v>
      </c>
      <c r="O838" s="114">
        <v>0</v>
      </c>
      <c r="P838" s="114">
        <v>0</v>
      </c>
      <c r="Q838" s="114">
        <v>0</v>
      </c>
      <c r="R838" s="114">
        <v>0</v>
      </c>
      <c r="S838" s="114">
        <v>0</v>
      </c>
      <c r="T838" s="114">
        <v>0</v>
      </c>
      <c r="U838" s="114">
        <v>0</v>
      </c>
      <c r="V838" s="114">
        <v>0</v>
      </c>
      <c r="W838" s="114">
        <v>0</v>
      </c>
    </row>
    <row r="839" spans="1:23" hidden="1">
      <c r="A839" s="114" t="str">
        <v>6515.TW</v>
      </c>
      <c r="B839" s="114">
        <v>13.34</v>
      </c>
      <c r="C839" s="114">
        <v>1.1990000000000001</v>
      </c>
      <c r="D839" s="114">
        <v>17.968592000000001</v>
      </c>
      <c r="E839" s="114">
        <v>0.12917000000000001</v>
      </c>
      <c r="F839" s="114">
        <v>6.5809994999999996E-2</v>
      </c>
      <c r="G839" s="114">
        <v>0.37063000000000001</v>
      </c>
      <c r="H839" s="114">
        <v>0.110869996</v>
      </c>
      <c r="I839" s="114">
        <v>66.041979999999995</v>
      </c>
      <c r="J839" s="114">
        <v>8.7793600000000005</v>
      </c>
      <c r="K839" s="114">
        <v>107.31100000000001</v>
      </c>
      <c r="L839" s="114">
        <v>0</v>
      </c>
      <c r="M839" s="114">
        <v>0</v>
      </c>
      <c r="N839" s="114">
        <v>0</v>
      </c>
      <c r="O839" s="114">
        <v>0</v>
      </c>
      <c r="P839" s="114">
        <v>0</v>
      </c>
      <c r="Q839" s="114">
        <v>0</v>
      </c>
      <c r="R839" s="114">
        <v>0</v>
      </c>
      <c r="S839" s="114">
        <v>0</v>
      </c>
      <c r="T839" s="114">
        <v>0</v>
      </c>
      <c r="U839" s="114">
        <v>0</v>
      </c>
      <c r="V839" s="114">
        <v>0</v>
      </c>
      <c r="W839" s="114">
        <v>0</v>
      </c>
    </row>
    <row r="840" spans="1:23" hidden="1">
      <c r="A840" s="114" t="str">
        <v>6525.TW</v>
      </c>
      <c r="B840" s="114">
        <v>4.3099999999999996</v>
      </c>
      <c r="C840" s="114">
        <v>0</v>
      </c>
      <c r="D840" s="114">
        <v>12.785714</v>
      </c>
      <c r="E840" s="114">
        <v>0.1452</v>
      </c>
      <c r="F840" s="114">
        <v>5.2389998E-2</v>
      </c>
      <c r="G840" s="114">
        <v>0.20335</v>
      </c>
      <c r="H840" s="114">
        <v>0.12214</v>
      </c>
      <c r="I840" s="114">
        <v>16.61253</v>
      </c>
      <c r="J840" s="114">
        <v>2.3385699</v>
      </c>
      <c r="K840" s="114">
        <v>34.177</v>
      </c>
      <c r="L840" s="114">
        <v>0</v>
      </c>
      <c r="M840" s="114">
        <v>0</v>
      </c>
      <c r="N840" s="114">
        <v>0</v>
      </c>
      <c r="O840" s="114">
        <v>0</v>
      </c>
      <c r="P840" s="114">
        <v>0</v>
      </c>
      <c r="Q840" s="114">
        <v>0</v>
      </c>
      <c r="R840" s="114">
        <v>0</v>
      </c>
      <c r="S840" s="114">
        <v>0</v>
      </c>
      <c r="T840" s="114">
        <v>0</v>
      </c>
      <c r="U840" s="114">
        <v>0</v>
      </c>
      <c r="V840" s="114">
        <v>0</v>
      </c>
      <c r="W840" s="114">
        <v>0</v>
      </c>
    </row>
    <row r="841" spans="1:23" hidden="1">
      <c r="A841" s="114" t="str">
        <v>6526.TW</v>
      </c>
      <c r="B841" s="114">
        <v>8.09</v>
      </c>
      <c r="C841" s="114">
        <v>-1.3740000000000001</v>
      </c>
      <c r="D841" s="114">
        <v>0</v>
      </c>
      <c r="E841" s="114">
        <v>7.7160000000000006E-2</v>
      </c>
      <c r="F841" s="114">
        <v>3.4029999999999998E-2</v>
      </c>
      <c r="G841" s="114">
        <v>0.46572000000000002</v>
      </c>
      <c r="H841" s="114">
        <v>4.7649999999999998E-2</v>
      </c>
      <c r="I841" s="114">
        <v>93.94314</v>
      </c>
      <c r="J841" s="114">
        <v>7.6671642999999996</v>
      </c>
      <c r="K841" s="114">
        <v>90.638000000000005</v>
      </c>
      <c r="L841" s="114">
        <v>0</v>
      </c>
      <c r="M841" s="114">
        <v>0</v>
      </c>
      <c r="N841" s="114">
        <v>0</v>
      </c>
      <c r="O841" s="114">
        <v>0</v>
      </c>
      <c r="P841" s="114">
        <v>0</v>
      </c>
      <c r="Q841" s="114">
        <v>0</v>
      </c>
      <c r="R841" s="114">
        <v>0</v>
      </c>
      <c r="S841" s="114">
        <v>0</v>
      </c>
      <c r="T841" s="114">
        <v>0</v>
      </c>
      <c r="U841" s="114">
        <v>0</v>
      </c>
      <c r="V841" s="114">
        <v>0</v>
      </c>
      <c r="W841" s="114">
        <v>0</v>
      </c>
    </row>
    <row r="842" spans="1:23" hidden="1">
      <c r="A842" s="114" t="str">
        <v>6531.TW</v>
      </c>
      <c r="B842" s="114">
        <v>10.71</v>
      </c>
      <c r="C842" s="114">
        <v>0</v>
      </c>
      <c r="D842" s="114">
        <v>29.227053000000002</v>
      </c>
      <c r="E842" s="114">
        <v>0.17063</v>
      </c>
      <c r="F842" s="114">
        <v>4.335E-2</v>
      </c>
      <c r="G842" s="114">
        <v>0.42558000000000001</v>
      </c>
      <c r="H842" s="114">
        <v>0.14124999999999999</v>
      </c>
      <c r="I842" s="114">
        <v>33.893560000000001</v>
      </c>
      <c r="J842" s="114">
        <v>5.5450324999999996</v>
      </c>
      <c r="K842" s="114">
        <v>26.155999999999999</v>
      </c>
      <c r="L842" s="114">
        <v>0</v>
      </c>
      <c r="M842" s="114">
        <v>0</v>
      </c>
      <c r="N842" s="114">
        <v>0</v>
      </c>
      <c r="O842" s="114">
        <v>0</v>
      </c>
      <c r="P842" s="114">
        <v>0</v>
      </c>
      <c r="Q842" s="114">
        <v>0</v>
      </c>
      <c r="R842" s="114">
        <v>0</v>
      </c>
      <c r="S842" s="114">
        <v>0</v>
      </c>
      <c r="T842" s="114">
        <v>0</v>
      </c>
      <c r="U842" s="114">
        <v>0</v>
      </c>
      <c r="V842" s="114">
        <v>0</v>
      </c>
      <c r="W842" s="114">
        <v>0</v>
      </c>
    </row>
    <row r="843" spans="1:23" hidden="1">
      <c r="A843" s="114" t="str">
        <v>6533.TW</v>
      </c>
      <c r="B843" s="114">
        <v>-1.92</v>
      </c>
      <c r="C843" s="114">
        <v>1.8169999999999999</v>
      </c>
      <c r="D843" s="114">
        <v>56.588070000000002</v>
      </c>
      <c r="E843" s="114">
        <v>-2.0760000000000001E-2</v>
      </c>
      <c r="F843" s="114">
        <v>-3.1189999999999999E-2</v>
      </c>
      <c r="G843" s="114">
        <v>0.99921994999999997</v>
      </c>
      <c r="H843" s="114">
        <v>-2.2929999999999999E-2</v>
      </c>
      <c r="I843" s="114">
        <v>0</v>
      </c>
      <c r="J843" s="114">
        <v>4.2955509999999997</v>
      </c>
      <c r="K843" s="114">
        <v>20.884</v>
      </c>
      <c r="L843" s="114">
        <v>0</v>
      </c>
      <c r="M843" s="114">
        <v>0</v>
      </c>
      <c r="N843" s="114">
        <v>0</v>
      </c>
      <c r="O843" s="114">
        <v>0</v>
      </c>
      <c r="P843" s="114">
        <v>0</v>
      </c>
      <c r="Q843" s="114">
        <v>0</v>
      </c>
      <c r="R843" s="114">
        <v>0</v>
      </c>
      <c r="S843" s="114">
        <v>0</v>
      </c>
      <c r="T843" s="114">
        <v>0</v>
      </c>
      <c r="U843" s="114">
        <v>0</v>
      </c>
      <c r="V843" s="114">
        <v>0</v>
      </c>
      <c r="W843" s="114">
        <v>0</v>
      </c>
    </row>
    <row r="844" spans="1:23" hidden="1">
      <c r="A844" s="114" t="str">
        <v>6541.TW</v>
      </c>
      <c r="B844" s="114">
        <v>-14.37</v>
      </c>
      <c r="C844" s="114">
        <v>0.30299999999999999</v>
      </c>
      <c r="D844" s="114">
        <v>-10.427808000000001</v>
      </c>
      <c r="E844" s="114">
        <v>-2.7723</v>
      </c>
      <c r="F844" s="114">
        <v>-0.42087000000000002</v>
      </c>
      <c r="G844" s="114">
        <v>0.57267999999999997</v>
      </c>
      <c r="H844" s="114">
        <v>-125.71254</v>
      </c>
      <c r="I844" s="114">
        <v>0</v>
      </c>
      <c r="J844" s="114">
        <v>12.875536</v>
      </c>
      <c r="K844" s="114">
        <v>0.26</v>
      </c>
      <c r="L844" s="114">
        <v>0</v>
      </c>
      <c r="M844" s="114">
        <v>0</v>
      </c>
      <c r="N844" s="114">
        <v>0</v>
      </c>
      <c r="O844" s="114">
        <v>0</v>
      </c>
      <c r="P844" s="114">
        <v>0</v>
      </c>
      <c r="Q844" s="114">
        <v>0</v>
      </c>
      <c r="R844" s="114">
        <v>0</v>
      </c>
      <c r="S844" s="114">
        <v>0</v>
      </c>
      <c r="T844" s="114">
        <v>0</v>
      </c>
      <c r="U844" s="114">
        <v>0</v>
      </c>
      <c r="V844" s="114">
        <v>0</v>
      </c>
      <c r="W844" s="114">
        <v>0</v>
      </c>
    </row>
    <row r="845" spans="1:23" hidden="1">
      <c r="A845" s="114" t="str">
        <v>6550.TW</v>
      </c>
      <c r="B845" s="114">
        <v>-2.2799999999999998</v>
      </c>
      <c r="C845" s="114">
        <v>0.83299999999999996</v>
      </c>
      <c r="D845" s="114">
        <v>0</v>
      </c>
      <c r="E845" s="114">
        <v>-0.15276999999999999</v>
      </c>
      <c r="F845" s="114">
        <v>-0.10272000000000001</v>
      </c>
      <c r="G845" s="114">
        <v>0.1739</v>
      </c>
      <c r="H845" s="114">
        <v>-605.71654999999998</v>
      </c>
      <c r="I845" s="114">
        <v>0</v>
      </c>
      <c r="J845" s="114">
        <v>6.2716503000000001</v>
      </c>
      <c r="K845" s="114">
        <v>5.0000000000000001E-3</v>
      </c>
      <c r="L845" s="114">
        <v>0</v>
      </c>
      <c r="M845" s="114">
        <v>0</v>
      </c>
      <c r="N845" s="114">
        <v>0</v>
      </c>
      <c r="O845" s="114">
        <v>0</v>
      </c>
      <c r="P845" s="114">
        <v>0</v>
      </c>
      <c r="Q845" s="114">
        <v>0</v>
      </c>
      <c r="R845" s="114">
        <v>0</v>
      </c>
      <c r="S845" s="114">
        <v>0</v>
      </c>
      <c r="T845" s="114">
        <v>0</v>
      </c>
      <c r="U845" s="114">
        <v>0</v>
      </c>
      <c r="V845" s="114">
        <v>0</v>
      </c>
      <c r="W845" s="114">
        <v>0</v>
      </c>
    </row>
    <row r="846" spans="1:23" hidden="1">
      <c r="A846" s="114" t="str">
        <v>6552.TW</v>
      </c>
      <c r="B846" s="114">
        <v>0.56999999999999995</v>
      </c>
      <c r="C846" s="114">
        <v>0.66600000000000004</v>
      </c>
      <c r="D846" s="114">
        <v>8.9083819999999996</v>
      </c>
      <c r="E846" s="114">
        <v>3.0100000000000001E-3</v>
      </c>
      <c r="F846" s="114">
        <v>-1.417E-2</v>
      </c>
      <c r="G846" s="114">
        <v>2.2110000000000001E-2</v>
      </c>
      <c r="H846" s="114">
        <v>-6.4149999999999999E-2</v>
      </c>
      <c r="I846" s="114">
        <v>80.175439999999995</v>
      </c>
      <c r="J846" s="114">
        <v>1.4991962999999999</v>
      </c>
      <c r="K846" s="114">
        <v>21.27</v>
      </c>
      <c r="L846" s="114">
        <v>0</v>
      </c>
      <c r="M846" s="114">
        <v>0</v>
      </c>
      <c r="N846" s="114">
        <v>0</v>
      </c>
      <c r="O846" s="114">
        <v>0</v>
      </c>
      <c r="P846" s="114">
        <v>0</v>
      </c>
      <c r="Q846" s="114">
        <v>0</v>
      </c>
      <c r="R846" s="114">
        <v>0</v>
      </c>
      <c r="S846" s="114">
        <v>0</v>
      </c>
      <c r="T846" s="114">
        <v>0</v>
      </c>
      <c r="U846" s="114">
        <v>0</v>
      </c>
      <c r="V846" s="114">
        <v>0</v>
      </c>
      <c r="W846" s="114">
        <v>0</v>
      </c>
    </row>
    <row r="847" spans="1:23" hidden="1">
      <c r="A847" s="114" t="str">
        <v>6558.TW</v>
      </c>
      <c r="B847" s="114">
        <v>0</v>
      </c>
      <c r="C847" s="114">
        <v>1.2929999999999999</v>
      </c>
      <c r="D847" s="114">
        <v>26.458334000000001</v>
      </c>
      <c r="E847" s="114">
        <v>-2.9860001000000001E-2</v>
      </c>
      <c r="F847" s="114">
        <v>-1.8319999999999999E-2</v>
      </c>
      <c r="G847" s="114">
        <v>0.13984999000000001</v>
      </c>
      <c r="H847" s="114">
        <v>-5.4289999999999998E-2</v>
      </c>
      <c r="I847" s="114" t="str">
        <v>Infinity</v>
      </c>
      <c r="J847" s="114">
        <v>1.6215526</v>
      </c>
      <c r="K847" s="114">
        <v>12.765000000000001</v>
      </c>
      <c r="L847" s="114">
        <v>0</v>
      </c>
      <c r="M847" s="114">
        <v>0</v>
      </c>
      <c r="N847" s="114">
        <v>0</v>
      </c>
      <c r="O847" s="114">
        <v>0</v>
      </c>
      <c r="P847" s="114">
        <v>0</v>
      </c>
      <c r="Q847" s="114">
        <v>0</v>
      </c>
      <c r="R847" s="114">
        <v>0</v>
      </c>
      <c r="S847" s="114">
        <v>0</v>
      </c>
      <c r="T847" s="114">
        <v>0</v>
      </c>
      <c r="U847" s="114">
        <v>0</v>
      </c>
      <c r="V847" s="114">
        <v>0</v>
      </c>
      <c r="W847" s="114">
        <v>0</v>
      </c>
    </row>
    <row r="848" spans="1:23" hidden="1">
      <c r="A848" s="114" t="str">
        <v>6573.TW</v>
      </c>
      <c r="B848" s="114">
        <v>-2.93</v>
      </c>
      <c r="C848" s="114">
        <v>0.79700000000000004</v>
      </c>
      <c r="D848" s="114">
        <v>0</v>
      </c>
      <c r="E848" s="114">
        <v>-0.28961999999999999</v>
      </c>
      <c r="F848" s="114">
        <v>-5.8659999999999997E-2</v>
      </c>
      <c r="G848" s="114">
        <v>3.6290000000000003E-2</v>
      </c>
      <c r="H848" s="114">
        <v>-0.23608999</v>
      </c>
      <c r="I848" s="114">
        <v>0</v>
      </c>
      <c r="J848" s="114">
        <v>1.7207068999999999</v>
      </c>
      <c r="K848" s="114">
        <v>14.627000000000001</v>
      </c>
      <c r="L848" s="114">
        <v>0</v>
      </c>
      <c r="M848" s="114">
        <v>0</v>
      </c>
      <c r="N848" s="114">
        <v>0</v>
      </c>
      <c r="O848" s="114">
        <v>0</v>
      </c>
      <c r="P848" s="114">
        <v>0</v>
      </c>
      <c r="Q848" s="114">
        <v>0</v>
      </c>
      <c r="R848" s="114">
        <v>0</v>
      </c>
      <c r="S848" s="114">
        <v>0</v>
      </c>
      <c r="T848" s="114">
        <v>0</v>
      </c>
      <c r="U848" s="114">
        <v>0</v>
      </c>
      <c r="V848" s="114">
        <v>0</v>
      </c>
      <c r="W848" s="114">
        <v>0</v>
      </c>
    </row>
    <row r="849" spans="1:23" hidden="1">
      <c r="A849" s="114" t="str">
        <v>6579.TW</v>
      </c>
      <c r="B849" s="114">
        <v>10.56</v>
      </c>
      <c r="C849" s="114">
        <v>0.82399999999999995</v>
      </c>
      <c r="D849" s="114">
        <v>25.5</v>
      </c>
      <c r="E849" s="114">
        <v>0.108660005</v>
      </c>
      <c r="F849" s="114">
        <v>4.8800003000000002E-2</v>
      </c>
      <c r="G849" s="114">
        <v>0.35108002999999999</v>
      </c>
      <c r="H849" s="114">
        <v>0.12282999999999999</v>
      </c>
      <c r="I849" s="114">
        <v>16.903407999999999</v>
      </c>
      <c r="J849" s="114">
        <v>2.8602102</v>
      </c>
      <c r="K849" s="114">
        <v>70.165000000000006</v>
      </c>
      <c r="L849" s="114">
        <v>0</v>
      </c>
      <c r="M849" s="114">
        <v>0</v>
      </c>
      <c r="N849" s="114">
        <v>0</v>
      </c>
      <c r="O849" s="114">
        <v>0</v>
      </c>
      <c r="P849" s="114">
        <v>0</v>
      </c>
      <c r="Q849" s="114">
        <v>0</v>
      </c>
      <c r="R849" s="114">
        <v>0</v>
      </c>
      <c r="S849" s="114">
        <v>0</v>
      </c>
      <c r="T849" s="114">
        <v>0</v>
      </c>
      <c r="U849" s="114">
        <v>0</v>
      </c>
      <c r="V849" s="114">
        <v>0</v>
      </c>
      <c r="W849" s="114">
        <v>0</v>
      </c>
    </row>
    <row r="850" spans="1:23" hidden="1">
      <c r="A850" s="114" t="str">
        <v>6581.TW</v>
      </c>
      <c r="B850" s="114">
        <v>4.92</v>
      </c>
      <c r="C850" s="114">
        <v>0.58399999999999996</v>
      </c>
      <c r="D850" s="114">
        <v>21.6</v>
      </c>
      <c r="E850" s="114">
        <v>0.11955</v>
      </c>
      <c r="F850" s="114">
        <v>8.4630004999999994E-2</v>
      </c>
      <c r="G850" s="114">
        <v>0.42797002000000001</v>
      </c>
      <c r="H850" s="114">
        <v>0.37980000000000003</v>
      </c>
      <c r="I850" s="114">
        <v>21.951219999999999</v>
      </c>
      <c r="J850" s="114">
        <v>2.9223940000000002</v>
      </c>
      <c r="K850" s="114">
        <v>18.347000000000001</v>
      </c>
      <c r="L850" s="114">
        <v>0</v>
      </c>
      <c r="M850" s="114">
        <v>0</v>
      </c>
      <c r="N850" s="114">
        <v>0</v>
      </c>
      <c r="O850" s="114">
        <v>0</v>
      </c>
      <c r="P850" s="114">
        <v>0</v>
      </c>
      <c r="Q850" s="114">
        <v>0</v>
      </c>
      <c r="R850" s="114">
        <v>0</v>
      </c>
      <c r="S850" s="114">
        <v>0</v>
      </c>
      <c r="T850" s="114">
        <v>0</v>
      </c>
      <c r="U850" s="114">
        <v>0</v>
      </c>
      <c r="V850" s="114">
        <v>0</v>
      </c>
      <c r="W850" s="114">
        <v>0</v>
      </c>
    </row>
    <row r="851" spans="1:23" hidden="1">
      <c r="A851" s="114" t="str">
        <v>6582.TW</v>
      </c>
      <c r="B851" s="114">
        <v>-1.04</v>
      </c>
      <c r="C851" s="114">
        <v>0</v>
      </c>
      <c r="D851" s="114">
        <v>0</v>
      </c>
      <c r="E851" s="114">
        <v>-1.8700000000000001E-2</v>
      </c>
      <c r="F851" s="114">
        <v>-2.2650001999999999E-2</v>
      </c>
      <c r="G851" s="114">
        <v>5.13E-3</v>
      </c>
      <c r="H851" s="114">
        <v>-0.22867000000000001</v>
      </c>
      <c r="I851" s="114">
        <v>0</v>
      </c>
      <c r="J851" s="114">
        <v>0.91264670000000003</v>
      </c>
      <c r="K851" s="114">
        <v>8.4600000000000009</v>
      </c>
      <c r="L851" s="114">
        <v>0</v>
      </c>
      <c r="M851" s="114">
        <v>0</v>
      </c>
      <c r="N851" s="114">
        <v>0</v>
      </c>
      <c r="O851" s="114">
        <v>0</v>
      </c>
      <c r="P851" s="114">
        <v>0</v>
      </c>
      <c r="Q851" s="114">
        <v>0</v>
      </c>
      <c r="R851" s="114">
        <v>0</v>
      </c>
      <c r="S851" s="114">
        <v>0</v>
      </c>
      <c r="T851" s="114">
        <v>0</v>
      </c>
      <c r="U851" s="114">
        <v>0</v>
      </c>
      <c r="V851" s="114">
        <v>0</v>
      </c>
      <c r="W851" s="114">
        <v>0</v>
      </c>
    </row>
    <row r="852" spans="1:23" hidden="1">
      <c r="A852" s="114" t="str">
        <v>6585.TW</v>
      </c>
      <c r="B852" s="114">
        <v>7.73</v>
      </c>
      <c r="C852" s="114">
        <v>0.32400000000000001</v>
      </c>
      <c r="D852" s="114">
        <v>21.45946</v>
      </c>
      <c r="E852" s="114">
        <v>0.13386999999999999</v>
      </c>
      <c r="F852" s="114">
        <v>6.5949999999999995E-2</v>
      </c>
      <c r="G852" s="114">
        <v>0.33844999999999997</v>
      </c>
      <c r="H852" s="114">
        <v>0.24432999999999999</v>
      </c>
      <c r="I852" s="114">
        <v>25.679172999999999</v>
      </c>
      <c r="J852" s="114">
        <v>4.2208895999999996</v>
      </c>
      <c r="K852" s="114">
        <v>40.326999999999998</v>
      </c>
      <c r="L852" s="114">
        <v>0</v>
      </c>
      <c r="M852" s="114">
        <v>0</v>
      </c>
      <c r="N852" s="114">
        <v>0</v>
      </c>
      <c r="O852" s="114">
        <v>0</v>
      </c>
      <c r="P852" s="114">
        <v>0</v>
      </c>
      <c r="Q852" s="114">
        <v>0</v>
      </c>
      <c r="R852" s="114">
        <v>0</v>
      </c>
      <c r="S852" s="114">
        <v>0</v>
      </c>
      <c r="T852" s="114">
        <v>0</v>
      </c>
      <c r="U852" s="114">
        <v>0</v>
      </c>
      <c r="V852" s="114">
        <v>0</v>
      </c>
      <c r="W852" s="114">
        <v>0</v>
      </c>
    </row>
    <row r="853" spans="1:23" hidden="1">
      <c r="A853" s="114" t="str">
        <v>6591.TW</v>
      </c>
      <c r="B853" s="114">
        <v>3.3</v>
      </c>
      <c r="C853" s="114">
        <v>1.274</v>
      </c>
      <c r="D853" s="114">
        <v>0</v>
      </c>
      <c r="E853" s="114">
        <v>6.7710000000000006E-2</v>
      </c>
      <c r="F853" s="114">
        <v>2.7470000000000001E-2</v>
      </c>
      <c r="G853" s="114">
        <v>0.28285998000000001</v>
      </c>
      <c r="H853" s="114">
        <v>0.11169</v>
      </c>
      <c r="I853" s="114">
        <v>19.272728000000001</v>
      </c>
      <c r="J853" s="114">
        <v>1.2956586999999999</v>
      </c>
      <c r="K853" s="114">
        <v>39.618000000000002</v>
      </c>
      <c r="L853" s="114">
        <v>0</v>
      </c>
      <c r="M853" s="114">
        <v>0</v>
      </c>
      <c r="N853" s="114">
        <v>0</v>
      </c>
      <c r="O853" s="114">
        <v>0</v>
      </c>
      <c r="P853" s="114">
        <v>0</v>
      </c>
      <c r="Q853" s="114">
        <v>0</v>
      </c>
      <c r="R853" s="114">
        <v>0</v>
      </c>
      <c r="S853" s="114">
        <v>0</v>
      </c>
      <c r="T853" s="114">
        <v>0</v>
      </c>
      <c r="U853" s="114">
        <v>0</v>
      </c>
      <c r="V853" s="114">
        <v>0</v>
      </c>
      <c r="W853" s="114">
        <v>0</v>
      </c>
    </row>
    <row r="854" spans="1:23" hidden="1">
      <c r="A854" s="114" t="str">
        <v>6592.TW</v>
      </c>
      <c r="B854" s="114">
        <v>5.9</v>
      </c>
      <c r="C854" s="114">
        <v>0</v>
      </c>
      <c r="D854" s="114">
        <v>16.367712000000001</v>
      </c>
      <c r="E854" s="114">
        <v>0.11217000000000001</v>
      </c>
      <c r="F854" s="114">
        <v>1.3509999999999999E-2</v>
      </c>
      <c r="G854" s="114">
        <v>0.51578999999999997</v>
      </c>
      <c r="H854" s="114">
        <v>0.18511999000000001</v>
      </c>
      <c r="I854" s="114">
        <v>18.559322000000002</v>
      </c>
      <c r="J854" s="114">
        <v>2.761247</v>
      </c>
      <c r="K854" s="114">
        <v>41.366</v>
      </c>
      <c r="L854" s="114">
        <v>0</v>
      </c>
      <c r="M854" s="114">
        <v>0</v>
      </c>
      <c r="N854" s="114">
        <v>0</v>
      </c>
      <c r="O854" s="114">
        <v>0</v>
      </c>
      <c r="P854" s="114">
        <v>0</v>
      </c>
      <c r="Q854" s="114">
        <v>0</v>
      </c>
      <c r="R854" s="114">
        <v>0</v>
      </c>
      <c r="S854" s="114">
        <v>0</v>
      </c>
      <c r="T854" s="114">
        <v>0</v>
      </c>
      <c r="U854" s="114">
        <v>0</v>
      </c>
      <c r="V854" s="114">
        <v>0</v>
      </c>
      <c r="W854" s="114">
        <v>0</v>
      </c>
    </row>
    <row r="855" spans="1:23" hidden="1">
      <c r="A855" s="114" t="str">
        <v>6598.TW</v>
      </c>
      <c r="B855" s="114">
        <v>-2.16</v>
      </c>
      <c r="C855" s="114">
        <v>0.51500000000000001</v>
      </c>
      <c r="D855" s="114">
        <v>-12.90625</v>
      </c>
      <c r="E855" s="114">
        <v>-0.22233</v>
      </c>
      <c r="F855" s="114">
        <v>-0.10581</v>
      </c>
      <c r="G855" s="114">
        <v>0.68005996999999996</v>
      </c>
      <c r="H855" s="114">
        <v>-0.11768000000000001</v>
      </c>
      <c r="I855" s="114">
        <v>0</v>
      </c>
      <c r="J855" s="114">
        <v>2.5544286</v>
      </c>
      <c r="K855" s="114">
        <v>4.8330000000000002</v>
      </c>
      <c r="L855" s="114">
        <v>0</v>
      </c>
      <c r="M855" s="114">
        <v>0</v>
      </c>
      <c r="N855" s="114">
        <v>0</v>
      </c>
      <c r="O855" s="114">
        <v>0</v>
      </c>
      <c r="P855" s="114">
        <v>0</v>
      </c>
      <c r="Q855" s="114">
        <v>0</v>
      </c>
      <c r="R855" s="114">
        <v>0</v>
      </c>
      <c r="S855" s="114">
        <v>0</v>
      </c>
      <c r="T855" s="114">
        <v>0</v>
      </c>
      <c r="U855" s="114">
        <v>0</v>
      </c>
      <c r="V855" s="114">
        <v>0</v>
      </c>
      <c r="W855" s="114">
        <v>0</v>
      </c>
    </row>
    <row r="856" spans="1:23" hidden="1">
      <c r="A856" s="114" t="str">
        <v>6605.TW</v>
      </c>
      <c r="B856" s="114">
        <v>14.15</v>
      </c>
      <c r="C856" s="114">
        <v>0.64800000000000002</v>
      </c>
      <c r="D856" s="114">
        <v>0</v>
      </c>
      <c r="E856" s="114">
        <v>0.14033000000000001</v>
      </c>
      <c r="F856" s="114">
        <v>5.4949999999999999E-2</v>
      </c>
      <c r="G856" s="114">
        <v>0.31733</v>
      </c>
      <c r="H856" s="114">
        <v>0.16162000000000001</v>
      </c>
      <c r="I856" s="114">
        <v>14.982332</v>
      </c>
      <c r="J856" s="114">
        <v>2.0671431999999998</v>
      </c>
      <c r="K856" s="114">
        <v>111.89</v>
      </c>
      <c r="L856" s="114">
        <v>0</v>
      </c>
      <c r="M856" s="114">
        <v>0</v>
      </c>
      <c r="N856" s="114">
        <v>0</v>
      </c>
      <c r="O856" s="114">
        <v>0</v>
      </c>
      <c r="P856" s="114">
        <v>0</v>
      </c>
      <c r="Q856" s="114">
        <v>0</v>
      </c>
      <c r="R856" s="114">
        <v>0</v>
      </c>
      <c r="S856" s="114">
        <v>0</v>
      </c>
      <c r="T856" s="114">
        <v>0</v>
      </c>
      <c r="U856" s="114">
        <v>0</v>
      </c>
      <c r="V856" s="114">
        <v>0</v>
      </c>
      <c r="W856" s="114">
        <v>0</v>
      </c>
    </row>
    <row r="857" spans="1:23" hidden="1">
      <c r="A857" s="114" t="str">
        <v>6606.TW</v>
      </c>
      <c r="B857" s="114">
        <v>0.99</v>
      </c>
      <c r="C857" s="114">
        <v>7.8E-2</v>
      </c>
      <c r="D857" s="114">
        <v>0</v>
      </c>
      <c r="E857" s="114">
        <v>6.4610000000000001E-2</v>
      </c>
      <c r="F857" s="114">
        <v>4.6460000000000001E-2</v>
      </c>
      <c r="G857" s="114">
        <v>0.39969002999999997</v>
      </c>
      <c r="H857" s="114">
        <v>0.26973000000000003</v>
      </c>
      <c r="I857" s="114">
        <v>27.020202999999999</v>
      </c>
      <c r="J857" s="114">
        <v>1.7692969000000001</v>
      </c>
      <c r="K857" s="114">
        <v>7.0289999999999999</v>
      </c>
      <c r="L857" s="114">
        <v>0</v>
      </c>
      <c r="M857" s="114">
        <v>0</v>
      </c>
      <c r="N857" s="114">
        <v>0</v>
      </c>
      <c r="O857" s="114">
        <v>0</v>
      </c>
      <c r="P857" s="114">
        <v>0</v>
      </c>
      <c r="Q857" s="114">
        <v>0</v>
      </c>
      <c r="R857" s="114">
        <v>0</v>
      </c>
      <c r="S857" s="114">
        <v>0</v>
      </c>
      <c r="T857" s="114">
        <v>0</v>
      </c>
      <c r="U857" s="114">
        <v>0</v>
      </c>
      <c r="V857" s="114">
        <v>0</v>
      </c>
      <c r="W857" s="114">
        <v>0</v>
      </c>
    </row>
    <row r="858" spans="1:23" hidden="1">
      <c r="A858" s="114" t="str">
        <v>6625.TW</v>
      </c>
      <c r="B858" s="114">
        <v>7.3</v>
      </c>
      <c r="C858" s="114">
        <v>0</v>
      </c>
      <c r="D858" s="114">
        <v>0</v>
      </c>
      <c r="E858" s="114">
        <v>0.43087003000000001</v>
      </c>
      <c r="F858" s="114">
        <v>0.13569000000000001</v>
      </c>
      <c r="G858" s="114">
        <v>0.19914000000000001</v>
      </c>
      <c r="H858" s="114">
        <v>3.3250000000000002E-2</v>
      </c>
      <c r="I858" s="114">
        <v>13.095890000000001</v>
      </c>
      <c r="J858" s="114">
        <v>4.5928415999999999</v>
      </c>
      <c r="K858" s="114">
        <v>62.557000000000002</v>
      </c>
      <c r="L858" s="114">
        <v>0</v>
      </c>
      <c r="M858" s="114">
        <v>0</v>
      </c>
      <c r="N858" s="114">
        <v>0</v>
      </c>
      <c r="O858" s="114">
        <v>0</v>
      </c>
      <c r="P858" s="114">
        <v>0</v>
      </c>
      <c r="Q858" s="114">
        <v>0</v>
      </c>
      <c r="R858" s="114">
        <v>0</v>
      </c>
      <c r="S858" s="114">
        <v>0</v>
      </c>
      <c r="T858" s="114">
        <v>0</v>
      </c>
      <c r="U858" s="114">
        <v>0</v>
      </c>
      <c r="V858" s="114">
        <v>0</v>
      </c>
      <c r="W858" s="114">
        <v>0</v>
      </c>
    </row>
    <row r="859" spans="1:23" hidden="1">
      <c r="A859" s="114" t="str">
        <v>6641.TW</v>
      </c>
      <c r="B859" s="114">
        <v>1.81</v>
      </c>
      <c r="C859" s="114">
        <v>8.1000000000000003E-2</v>
      </c>
      <c r="D859" s="114">
        <v>8.9507490000000001</v>
      </c>
      <c r="E859" s="114">
        <v>4.1250000000000002E-2</v>
      </c>
      <c r="F859" s="114">
        <v>-4.0000000000000002E-4</v>
      </c>
      <c r="G859" s="114">
        <v>0.31492999999999999</v>
      </c>
      <c r="H859" s="114">
        <v>1.022E-2</v>
      </c>
      <c r="I859" s="114">
        <v>23.093924000000001</v>
      </c>
      <c r="J859" s="114">
        <v>1.042446</v>
      </c>
      <c r="K859" s="114">
        <v>50.088999999999999</v>
      </c>
      <c r="L859" s="114">
        <v>0</v>
      </c>
      <c r="M859" s="114">
        <v>0</v>
      </c>
      <c r="N859" s="114">
        <v>0</v>
      </c>
      <c r="O859" s="114">
        <v>0</v>
      </c>
      <c r="P859" s="114">
        <v>0</v>
      </c>
      <c r="Q859" s="114">
        <v>0</v>
      </c>
      <c r="R859" s="114">
        <v>0</v>
      </c>
      <c r="S859" s="114">
        <v>0</v>
      </c>
      <c r="T859" s="114">
        <v>0</v>
      </c>
      <c r="U859" s="114">
        <v>0</v>
      </c>
      <c r="V859" s="114">
        <v>0</v>
      </c>
      <c r="W859" s="114">
        <v>0</v>
      </c>
    </row>
    <row r="860" spans="1:23" hidden="1">
      <c r="A860" s="114" t="str">
        <v>6655.TW</v>
      </c>
      <c r="B860" s="114">
        <v>3.65</v>
      </c>
      <c r="C860" s="114">
        <v>2.1999999999999999E-2</v>
      </c>
      <c r="D860" s="114">
        <v>0</v>
      </c>
      <c r="E860" s="114">
        <v>0.12284</v>
      </c>
      <c r="F860" s="114">
        <v>3.6519999999999997E-2</v>
      </c>
      <c r="G860" s="114">
        <v>0.48165000000000002</v>
      </c>
      <c r="H860" s="114">
        <v>0.19322</v>
      </c>
      <c r="I860" s="114">
        <v>35.068492999999997</v>
      </c>
      <c r="J860" s="114">
        <v>4.8285483999999999</v>
      </c>
      <c r="K860" s="114">
        <v>33.600999999999999</v>
      </c>
      <c r="L860" s="114">
        <v>0</v>
      </c>
      <c r="M860" s="114">
        <v>0</v>
      </c>
      <c r="N860" s="114">
        <v>0</v>
      </c>
      <c r="O860" s="114">
        <v>0</v>
      </c>
      <c r="P860" s="114">
        <v>0</v>
      </c>
      <c r="Q860" s="114">
        <v>0</v>
      </c>
      <c r="R860" s="114">
        <v>0</v>
      </c>
      <c r="S860" s="114">
        <v>0</v>
      </c>
      <c r="T860" s="114">
        <v>0</v>
      </c>
      <c r="U860" s="114">
        <v>0</v>
      </c>
      <c r="V860" s="114">
        <v>0</v>
      </c>
      <c r="W860" s="114">
        <v>0</v>
      </c>
    </row>
    <row r="861" spans="1:23" hidden="1">
      <c r="A861" s="114" t="str">
        <v>6657.TW</v>
      </c>
      <c r="B861" s="114">
        <v>-3.49</v>
      </c>
      <c r="C861" s="114">
        <v>0.53900000000000003</v>
      </c>
      <c r="D861" s="114">
        <v>0</v>
      </c>
      <c r="E861" s="114">
        <v>-0.37023996999999997</v>
      </c>
      <c r="F861" s="114">
        <v>-0.22425999999999999</v>
      </c>
      <c r="G861" s="114">
        <v>0.73023002999999997</v>
      </c>
      <c r="H861" s="114">
        <v>-25.387018000000001</v>
      </c>
      <c r="I861" s="114">
        <v>0</v>
      </c>
      <c r="J861" s="114">
        <v>4.9550830000000001</v>
      </c>
      <c r="K861" s="114">
        <v>9.9000000000000005E-2</v>
      </c>
      <c r="L861" s="114">
        <v>0</v>
      </c>
      <c r="M861" s="114">
        <v>0</v>
      </c>
      <c r="N861" s="114">
        <v>0</v>
      </c>
      <c r="O861" s="114">
        <v>0</v>
      </c>
      <c r="P861" s="114">
        <v>0</v>
      </c>
      <c r="Q861" s="114">
        <v>0</v>
      </c>
      <c r="R861" s="114">
        <v>0</v>
      </c>
      <c r="S861" s="114">
        <v>0</v>
      </c>
      <c r="T861" s="114">
        <v>0</v>
      </c>
      <c r="U861" s="114">
        <v>0</v>
      </c>
      <c r="V861" s="114">
        <v>0</v>
      </c>
      <c r="W861" s="114">
        <v>0</v>
      </c>
    </row>
    <row r="862" spans="1:23" hidden="1">
      <c r="A862" s="114" t="str">
        <v>6658.TW</v>
      </c>
      <c r="B862" s="114">
        <v>0</v>
      </c>
      <c r="C862" s="114">
        <v>-5.6000000000000001E-2</v>
      </c>
      <c r="D862" s="114">
        <v>0</v>
      </c>
      <c r="E862" s="114">
        <v>2.9860001000000001E-2</v>
      </c>
      <c r="F862" s="114">
        <v>8.6199994999999995E-3</v>
      </c>
      <c r="G862" s="114">
        <v>0.23908001000000001</v>
      </c>
      <c r="H862" s="114">
        <v>1.2319999999999999E-2</v>
      </c>
      <c r="I862" s="114">
        <v>0</v>
      </c>
      <c r="J862" s="114">
        <v>0</v>
      </c>
      <c r="K862" s="114">
        <v>42.076000000000001</v>
      </c>
      <c r="L862" s="114">
        <v>0</v>
      </c>
      <c r="M862" s="114">
        <v>0</v>
      </c>
      <c r="N862" s="114">
        <v>0</v>
      </c>
      <c r="O862" s="114">
        <v>0</v>
      </c>
      <c r="P862" s="114">
        <v>0</v>
      </c>
      <c r="Q862" s="114">
        <v>0</v>
      </c>
      <c r="R862" s="114">
        <v>0</v>
      </c>
      <c r="S862" s="114">
        <v>0</v>
      </c>
      <c r="T862" s="114">
        <v>0</v>
      </c>
      <c r="U862" s="114">
        <v>0</v>
      </c>
      <c r="V862" s="114">
        <v>0</v>
      </c>
      <c r="W862" s="114">
        <v>0</v>
      </c>
    </row>
    <row r="863" spans="1:23" hidden="1">
      <c r="A863" s="114" t="str">
        <v>6666.TW</v>
      </c>
      <c r="B863" s="114">
        <v>1.38</v>
      </c>
      <c r="C863" s="114">
        <v>0.317</v>
      </c>
      <c r="D863" s="114">
        <v>0</v>
      </c>
      <c r="E863" s="114">
        <v>5.2760000000000001E-2</v>
      </c>
      <c r="F863" s="114">
        <v>2.1080000000000002E-2</v>
      </c>
      <c r="G863" s="114">
        <v>0.61893003999999996</v>
      </c>
      <c r="H863" s="114">
        <v>-3.1649999999999998E-2</v>
      </c>
      <c r="I863" s="114">
        <v>46.014491999999997</v>
      </c>
      <c r="J863" s="114">
        <v>1.8748708999999999</v>
      </c>
      <c r="K863" s="114">
        <v>20.491</v>
      </c>
      <c r="L863" s="114">
        <v>0</v>
      </c>
      <c r="M863" s="114">
        <v>0</v>
      </c>
      <c r="N863" s="114">
        <v>0</v>
      </c>
      <c r="O863" s="114">
        <v>0</v>
      </c>
      <c r="P863" s="114">
        <v>0</v>
      </c>
      <c r="Q863" s="114">
        <v>0</v>
      </c>
      <c r="R863" s="114">
        <v>0</v>
      </c>
      <c r="S863" s="114">
        <v>0</v>
      </c>
      <c r="T863" s="114">
        <v>0</v>
      </c>
      <c r="U863" s="114">
        <v>0</v>
      </c>
      <c r="V863" s="114">
        <v>0</v>
      </c>
      <c r="W863" s="114">
        <v>0</v>
      </c>
    </row>
    <row r="864" spans="1:23" hidden="1">
      <c r="A864" s="114" t="str">
        <v>6668.TW</v>
      </c>
      <c r="B864" s="114">
        <v>-2.78</v>
      </c>
      <c r="C864" s="114">
        <v>1.321</v>
      </c>
      <c r="D864" s="114">
        <v>34.158417</v>
      </c>
      <c r="E864" s="114">
        <v>-0.14741000000000001</v>
      </c>
      <c r="F864" s="114">
        <v>-4.4580000000000002E-2</v>
      </c>
      <c r="G864" s="114">
        <v>3.5479999999999998E-2</v>
      </c>
      <c r="H864" s="114">
        <v>-0.19082001000000001</v>
      </c>
      <c r="I864" s="114">
        <v>0</v>
      </c>
      <c r="J864" s="114">
        <v>3.3908298000000001</v>
      </c>
      <c r="K864" s="114">
        <v>11.778</v>
      </c>
      <c r="L864" s="114">
        <v>0</v>
      </c>
      <c r="M864" s="114">
        <v>0</v>
      </c>
      <c r="N864" s="114">
        <v>0</v>
      </c>
      <c r="O864" s="114">
        <v>0</v>
      </c>
      <c r="P864" s="114">
        <v>0</v>
      </c>
      <c r="Q864" s="114">
        <v>0</v>
      </c>
      <c r="R864" s="114">
        <v>0</v>
      </c>
      <c r="S864" s="114">
        <v>0</v>
      </c>
      <c r="T864" s="114">
        <v>0</v>
      </c>
      <c r="U864" s="114">
        <v>0</v>
      </c>
      <c r="V864" s="114">
        <v>0</v>
      </c>
      <c r="W864" s="114">
        <v>0</v>
      </c>
    </row>
    <row r="865" spans="1:23" hidden="1">
      <c r="A865" s="114" t="str">
        <v>6669.TW</v>
      </c>
      <c r="B865" s="114">
        <v>76.69</v>
      </c>
      <c r="C865" s="114">
        <v>0.56399999999999995</v>
      </c>
      <c r="D865" s="114">
        <v>18.536417</v>
      </c>
      <c r="E865" s="114">
        <v>0.29715999999999998</v>
      </c>
      <c r="F865" s="114">
        <v>0.10217</v>
      </c>
      <c r="G865" s="114">
        <v>0.10188999999999999</v>
      </c>
      <c r="H865" s="114">
        <v>8.4110000000000004E-2</v>
      </c>
      <c r="I865" s="114">
        <v>35.01108</v>
      </c>
      <c r="J865" s="114">
        <v>9.6732010000000006</v>
      </c>
      <c r="K865" s="114">
        <v>1357.2529999999999</v>
      </c>
      <c r="L865" s="114">
        <v>0</v>
      </c>
      <c r="M865" s="114">
        <v>0</v>
      </c>
      <c r="N865" s="114">
        <v>0</v>
      </c>
      <c r="O865" s="114">
        <v>0</v>
      </c>
      <c r="P865" s="114">
        <v>0</v>
      </c>
      <c r="Q865" s="114">
        <v>0</v>
      </c>
      <c r="R865" s="114">
        <v>0</v>
      </c>
      <c r="S865" s="114">
        <v>0</v>
      </c>
      <c r="T865" s="114">
        <v>0</v>
      </c>
      <c r="U865" s="114">
        <v>0</v>
      </c>
      <c r="V865" s="114">
        <v>0</v>
      </c>
      <c r="W865" s="114">
        <v>0</v>
      </c>
    </row>
    <row r="866" spans="1:23" hidden="1">
      <c r="A866" s="114" t="str">
        <v>6670.TW</v>
      </c>
      <c r="B866" s="114">
        <v>18.87</v>
      </c>
      <c r="C866" s="114">
        <v>0</v>
      </c>
      <c r="D866" s="114">
        <v>10.939268</v>
      </c>
      <c r="E866" s="114">
        <v>0.20346001</v>
      </c>
      <c r="F866" s="114">
        <v>9.3260005000000007E-2</v>
      </c>
      <c r="G866" s="114">
        <v>0.24085999999999999</v>
      </c>
      <c r="H866" s="114">
        <v>0.16378000000000001</v>
      </c>
      <c r="I866" s="114">
        <v>15.368309</v>
      </c>
      <c r="J866" s="114">
        <v>3.1227790999999998</v>
      </c>
      <c r="K866" s="114">
        <v>178.423</v>
      </c>
      <c r="L866" s="114">
        <v>0</v>
      </c>
      <c r="M866" s="114">
        <v>0</v>
      </c>
      <c r="N866" s="114">
        <v>0</v>
      </c>
      <c r="O866" s="114">
        <v>0</v>
      </c>
      <c r="P866" s="114">
        <v>0</v>
      </c>
      <c r="Q866" s="114">
        <v>0</v>
      </c>
      <c r="R866" s="114">
        <v>0</v>
      </c>
      <c r="S866" s="114">
        <v>0</v>
      </c>
      <c r="T866" s="114">
        <v>0</v>
      </c>
      <c r="U866" s="114">
        <v>0</v>
      </c>
      <c r="V866" s="114">
        <v>0</v>
      </c>
      <c r="W866" s="114">
        <v>0</v>
      </c>
    </row>
    <row r="867" spans="1:23" hidden="1">
      <c r="A867" s="114" t="str">
        <v>6671.TW</v>
      </c>
      <c r="B867" s="114">
        <v>3.02</v>
      </c>
      <c r="C867" s="114">
        <v>0.13500000000000001</v>
      </c>
      <c r="D867" s="114">
        <v>0</v>
      </c>
      <c r="E867" s="114">
        <v>0.10496999999999999</v>
      </c>
      <c r="F867" s="114">
        <v>6.2319998000000001E-2</v>
      </c>
      <c r="G867" s="114">
        <v>0.38671001999999999</v>
      </c>
      <c r="H867" s="114">
        <v>0.12005</v>
      </c>
      <c r="I867" s="114">
        <v>15.082781000000001</v>
      </c>
      <c r="J867" s="114">
        <v>1.6257986</v>
      </c>
      <c r="K867" s="114">
        <v>31.372</v>
      </c>
      <c r="L867" s="114">
        <v>0</v>
      </c>
      <c r="M867" s="114">
        <v>0</v>
      </c>
      <c r="N867" s="114">
        <v>0</v>
      </c>
      <c r="O867" s="114">
        <v>0</v>
      </c>
      <c r="P867" s="114">
        <v>0</v>
      </c>
      <c r="Q867" s="114">
        <v>0</v>
      </c>
      <c r="R867" s="114">
        <v>0</v>
      </c>
      <c r="S867" s="114">
        <v>0</v>
      </c>
      <c r="T867" s="114">
        <v>0</v>
      </c>
      <c r="U867" s="114">
        <v>0</v>
      </c>
      <c r="V867" s="114">
        <v>0</v>
      </c>
      <c r="W867" s="114">
        <v>0</v>
      </c>
    </row>
    <row r="868" spans="1:23" hidden="1">
      <c r="A868" s="114" t="str">
        <v>6672.TW</v>
      </c>
      <c r="B868" s="114">
        <v>6.18</v>
      </c>
      <c r="C868" s="114">
        <v>0</v>
      </c>
      <c r="D868" s="114">
        <v>12.365747000000001</v>
      </c>
      <c r="E868" s="114">
        <v>0.14579001</v>
      </c>
      <c r="F868" s="114">
        <v>6.0489996999999997E-2</v>
      </c>
      <c r="G868" s="114">
        <v>0.33117999999999997</v>
      </c>
      <c r="H868" s="114">
        <v>9.0289999999999995E-2</v>
      </c>
      <c r="I868" s="114">
        <v>13.786407000000001</v>
      </c>
      <c r="J868" s="114">
        <v>1.9158552</v>
      </c>
      <c r="K868" s="114">
        <v>65.388000000000005</v>
      </c>
      <c r="L868" s="114">
        <v>0</v>
      </c>
      <c r="M868" s="114">
        <v>0</v>
      </c>
      <c r="N868" s="114">
        <v>0</v>
      </c>
      <c r="O868" s="114">
        <v>0</v>
      </c>
      <c r="P868" s="114">
        <v>0</v>
      </c>
      <c r="Q868" s="114">
        <v>0</v>
      </c>
      <c r="R868" s="114">
        <v>0</v>
      </c>
      <c r="S868" s="114">
        <v>0</v>
      </c>
      <c r="T868" s="114">
        <v>0</v>
      </c>
      <c r="U868" s="114">
        <v>0</v>
      </c>
      <c r="V868" s="114">
        <v>0</v>
      </c>
      <c r="W868" s="114">
        <v>0</v>
      </c>
    </row>
    <row r="869" spans="1:23" hidden="1">
      <c r="A869" s="114" t="str">
        <v>6674.TW</v>
      </c>
      <c r="B869" s="114">
        <v>-4.5199999999999996</v>
      </c>
      <c r="C869" s="114">
        <v>0</v>
      </c>
      <c r="D869" s="114">
        <v>0</v>
      </c>
      <c r="E869" s="114">
        <v>-0.2409</v>
      </c>
      <c r="F869" s="114">
        <v>-9.6999995000000006E-2</v>
      </c>
      <c r="G869" s="114">
        <v>8.1699999999999995E-2</v>
      </c>
      <c r="H869" s="114">
        <v>-0.20087999000000001</v>
      </c>
      <c r="I869" s="114">
        <v>0</v>
      </c>
      <c r="J869" s="114">
        <v>1.4045451</v>
      </c>
      <c r="K869" s="114">
        <v>16.349</v>
      </c>
      <c r="L869" s="114">
        <v>0</v>
      </c>
      <c r="M869" s="114">
        <v>0</v>
      </c>
      <c r="N869" s="114">
        <v>0</v>
      </c>
      <c r="O869" s="114">
        <v>0</v>
      </c>
      <c r="P869" s="114">
        <v>0</v>
      </c>
      <c r="Q869" s="114">
        <v>0</v>
      </c>
      <c r="R869" s="114">
        <v>0</v>
      </c>
      <c r="S869" s="114">
        <v>0</v>
      </c>
      <c r="T869" s="114">
        <v>0</v>
      </c>
      <c r="U869" s="114">
        <v>0</v>
      </c>
      <c r="V869" s="114">
        <v>0</v>
      </c>
      <c r="W869" s="114">
        <v>0</v>
      </c>
    </row>
    <row r="870" spans="1:23" hidden="1">
      <c r="A870" s="114" t="str">
        <v>6689.TW</v>
      </c>
      <c r="B870" s="114">
        <v>2.79</v>
      </c>
      <c r="C870" s="114">
        <v>0.85399999999999998</v>
      </c>
      <c r="D870" s="114">
        <v>16.407080000000001</v>
      </c>
      <c r="E870" s="114">
        <v>5.9070002000000003E-2</v>
      </c>
      <c r="F870" s="114">
        <v>1.4489999999999999E-2</v>
      </c>
      <c r="G870" s="114">
        <v>0.12919</v>
      </c>
      <c r="H870" s="114">
        <v>1.24699995E-2</v>
      </c>
      <c r="I870" s="114">
        <v>33.225807000000003</v>
      </c>
      <c r="J870" s="114">
        <v>2.1871977</v>
      </c>
      <c r="K870" s="114">
        <v>144.39099999999999</v>
      </c>
      <c r="L870" s="114">
        <v>0</v>
      </c>
      <c r="M870" s="114">
        <v>0</v>
      </c>
      <c r="N870" s="114">
        <v>0</v>
      </c>
      <c r="O870" s="114">
        <v>0</v>
      </c>
      <c r="P870" s="114">
        <v>0</v>
      </c>
      <c r="Q870" s="114">
        <v>0</v>
      </c>
      <c r="R870" s="114">
        <v>0</v>
      </c>
      <c r="S870" s="114">
        <v>0</v>
      </c>
      <c r="T870" s="114">
        <v>0</v>
      </c>
      <c r="U870" s="114">
        <v>0</v>
      </c>
      <c r="V870" s="114">
        <v>0</v>
      </c>
      <c r="W870" s="114">
        <v>0</v>
      </c>
    </row>
    <row r="871" spans="1:23" hidden="1">
      <c r="A871" s="114" t="str">
        <v>6691.TW</v>
      </c>
      <c r="B871" s="114">
        <v>19.89</v>
      </c>
      <c r="C871" s="114">
        <v>0.434</v>
      </c>
      <c r="D871" s="114">
        <v>0</v>
      </c>
      <c r="E871" s="114">
        <v>0.32904997000000002</v>
      </c>
      <c r="F871" s="114">
        <v>0.11495</v>
      </c>
      <c r="G871" s="114">
        <v>0.17363999999999999</v>
      </c>
      <c r="H871" s="114">
        <v>0.14022999999999999</v>
      </c>
      <c r="I871" s="114">
        <v>18.702866</v>
      </c>
      <c r="J871" s="114">
        <v>5.8085069999999996</v>
      </c>
      <c r="K871" s="114">
        <v>177.523</v>
      </c>
      <c r="L871" s="114">
        <v>0</v>
      </c>
      <c r="M871" s="114">
        <v>0</v>
      </c>
      <c r="N871" s="114">
        <v>0</v>
      </c>
      <c r="O871" s="114">
        <v>0</v>
      </c>
      <c r="P871" s="114">
        <v>0</v>
      </c>
      <c r="Q871" s="114">
        <v>0</v>
      </c>
      <c r="R871" s="114">
        <v>0</v>
      </c>
      <c r="S871" s="114">
        <v>0</v>
      </c>
      <c r="T871" s="114">
        <v>0</v>
      </c>
      <c r="U871" s="114">
        <v>0</v>
      </c>
      <c r="V871" s="114">
        <v>0</v>
      </c>
      <c r="W871" s="114">
        <v>0</v>
      </c>
    </row>
    <row r="872" spans="1:23" hidden="1">
      <c r="A872" s="114" t="str">
        <v>6695.TW</v>
      </c>
      <c r="B872" s="114">
        <v>-0.54</v>
      </c>
      <c r="C872" s="114">
        <v>0.57199999999999995</v>
      </c>
      <c r="D872" s="114">
        <v>0</v>
      </c>
      <c r="E872" s="114">
        <v>-3.7420000000000002E-2</v>
      </c>
      <c r="F872" s="114">
        <v>-3.2599999999999997E-2</v>
      </c>
      <c r="G872" s="114">
        <v>0.41373003000000003</v>
      </c>
      <c r="H872" s="114">
        <v>-0.17544001000000001</v>
      </c>
      <c r="I872" s="114">
        <v>0</v>
      </c>
      <c r="J872" s="114">
        <v>3.3434308000000001</v>
      </c>
      <c r="K872" s="114">
        <v>11.558999999999999</v>
      </c>
      <c r="L872" s="114">
        <v>0</v>
      </c>
      <c r="M872" s="114">
        <v>0</v>
      </c>
      <c r="N872" s="114">
        <v>0</v>
      </c>
      <c r="O872" s="114">
        <v>0</v>
      </c>
      <c r="P872" s="114">
        <v>0</v>
      </c>
      <c r="Q872" s="114">
        <v>0</v>
      </c>
      <c r="R872" s="114">
        <v>0</v>
      </c>
      <c r="S872" s="114">
        <v>0</v>
      </c>
      <c r="T872" s="114">
        <v>0</v>
      </c>
      <c r="U872" s="114">
        <v>0</v>
      </c>
      <c r="V872" s="114">
        <v>0</v>
      </c>
      <c r="W872" s="114">
        <v>0</v>
      </c>
    </row>
    <row r="873" spans="1:23" hidden="1">
      <c r="A873" s="114" t="str">
        <v>6698.TW</v>
      </c>
      <c r="B873" s="114">
        <v>-0.89</v>
      </c>
      <c r="C873" s="114">
        <v>1.054</v>
      </c>
      <c r="D873" s="114">
        <v>0</v>
      </c>
      <c r="E873" s="114">
        <v>-1.4989999E-2</v>
      </c>
      <c r="F873" s="114">
        <v>-1.7860001E-2</v>
      </c>
      <c r="G873" s="114">
        <v>0.18478</v>
      </c>
      <c r="H873" s="114">
        <v>6.4099999999999999E-3</v>
      </c>
      <c r="I873" s="114">
        <v>0</v>
      </c>
      <c r="J873" s="114">
        <v>1.9816990000000001</v>
      </c>
      <c r="K873" s="114">
        <v>17.042999999999999</v>
      </c>
      <c r="L873" s="114">
        <v>0</v>
      </c>
      <c r="M873" s="114">
        <v>0</v>
      </c>
      <c r="N873" s="114">
        <v>0</v>
      </c>
      <c r="O873" s="114">
        <v>0</v>
      </c>
      <c r="P873" s="114">
        <v>0</v>
      </c>
      <c r="Q873" s="114">
        <v>0</v>
      </c>
      <c r="R873" s="114">
        <v>0</v>
      </c>
      <c r="S873" s="114">
        <v>0</v>
      </c>
      <c r="T873" s="114">
        <v>0</v>
      </c>
      <c r="U873" s="114">
        <v>0</v>
      </c>
      <c r="V873" s="114">
        <v>0</v>
      </c>
      <c r="W873" s="114">
        <v>0</v>
      </c>
    </row>
    <row r="874" spans="1:23" hidden="1">
      <c r="A874" s="114" t="str">
        <v>6706.TW</v>
      </c>
      <c r="B874" s="114">
        <v>-5.33</v>
      </c>
      <c r="C874" s="114">
        <v>1.407</v>
      </c>
      <c r="D874" s="114">
        <v>16.260684999999999</v>
      </c>
      <c r="E874" s="114">
        <v>-9.6229999999999996E-2</v>
      </c>
      <c r="F874" s="114">
        <v>-4.7909997000000003E-2</v>
      </c>
      <c r="G874" s="114">
        <v>7.596E-2</v>
      </c>
      <c r="H874" s="114">
        <v>-0.60641999999999996</v>
      </c>
      <c r="I874" s="114">
        <v>0</v>
      </c>
      <c r="J874" s="114">
        <v>1.5457112</v>
      </c>
      <c r="K874" s="114">
        <v>18.138000000000002</v>
      </c>
      <c r="L874" s="114">
        <v>0</v>
      </c>
      <c r="M874" s="114">
        <v>0</v>
      </c>
      <c r="N874" s="114">
        <v>0</v>
      </c>
      <c r="O874" s="114">
        <v>0</v>
      </c>
      <c r="P874" s="114">
        <v>0</v>
      </c>
      <c r="Q874" s="114">
        <v>0</v>
      </c>
      <c r="R874" s="114">
        <v>0</v>
      </c>
      <c r="S874" s="114">
        <v>0</v>
      </c>
      <c r="T874" s="114">
        <v>0</v>
      </c>
      <c r="U874" s="114">
        <v>0</v>
      </c>
      <c r="V874" s="114">
        <v>0</v>
      </c>
      <c r="W874" s="114">
        <v>0</v>
      </c>
    </row>
    <row r="875" spans="1:23" hidden="1">
      <c r="A875" s="114" t="str">
        <v>6715.TW</v>
      </c>
      <c r="B875" s="114">
        <v>6.29</v>
      </c>
      <c r="C875" s="114">
        <v>0</v>
      </c>
      <c r="D875" s="114">
        <v>17.368421999999999</v>
      </c>
      <c r="E875" s="114">
        <v>0.11316</v>
      </c>
      <c r="F875" s="114">
        <v>6.3159999999999994E-2</v>
      </c>
      <c r="G875" s="114">
        <v>0.37763000000000002</v>
      </c>
      <c r="H875" s="114">
        <v>0.18997</v>
      </c>
      <c r="I875" s="114">
        <v>26.232115</v>
      </c>
      <c r="J875" s="114">
        <v>2.9691212</v>
      </c>
      <c r="K875" s="114">
        <v>37.503</v>
      </c>
      <c r="L875" s="114">
        <v>0</v>
      </c>
      <c r="M875" s="114">
        <v>0</v>
      </c>
      <c r="N875" s="114">
        <v>0</v>
      </c>
      <c r="O875" s="114">
        <v>0</v>
      </c>
      <c r="P875" s="114">
        <v>0</v>
      </c>
      <c r="Q875" s="114">
        <v>0</v>
      </c>
      <c r="R875" s="114">
        <v>0</v>
      </c>
      <c r="S875" s="114">
        <v>0</v>
      </c>
      <c r="T875" s="114">
        <v>0</v>
      </c>
      <c r="U875" s="114">
        <v>0</v>
      </c>
      <c r="V875" s="114">
        <v>0</v>
      </c>
      <c r="W875" s="114">
        <v>0</v>
      </c>
    </row>
    <row r="876" spans="1:23" hidden="1">
      <c r="A876" s="114" t="str">
        <v>6719.TW</v>
      </c>
      <c r="B876" s="114">
        <v>2.2599999999999998</v>
      </c>
      <c r="C876" s="114">
        <v>0</v>
      </c>
      <c r="D876" s="114">
        <v>34</v>
      </c>
      <c r="E876" s="114">
        <v>2.1989999999999999E-2</v>
      </c>
      <c r="F876" s="114">
        <v>4.6200002999999996E-3</v>
      </c>
      <c r="G876" s="114">
        <v>0.30043999999999998</v>
      </c>
      <c r="H876" s="114">
        <v>5.5180001999999999E-2</v>
      </c>
      <c r="I876" s="114">
        <v>139.15929</v>
      </c>
      <c r="J876" s="114">
        <v>3.1144780000000001</v>
      </c>
      <c r="K876" s="114">
        <v>38.850999999999999</v>
      </c>
      <c r="L876" s="114">
        <v>0</v>
      </c>
      <c r="M876" s="114">
        <v>0</v>
      </c>
      <c r="N876" s="114">
        <v>0</v>
      </c>
      <c r="O876" s="114">
        <v>0</v>
      </c>
      <c r="P876" s="114">
        <v>0</v>
      </c>
      <c r="Q876" s="114">
        <v>0</v>
      </c>
      <c r="R876" s="114">
        <v>0</v>
      </c>
      <c r="S876" s="114">
        <v>0</v>
      </c>
      <c r="T876" s="114">
        <v>0</v>
      </c>
      <c r="U876" s="114">
        <v>0</v>
      </c>
      <c r="V876" s="114">
        <v>0</v>
      </c>
      <c r="W876" s="114">
        <v>0</v>
      </c>
    </row>
    <row r="877" spans="1:23" hidden="1">
      <c r="A877" s="114" t="str">
        <v>6742.TW</v>
      </c>
      <c r="B877" s="114">
        <v>0</v>
      </c>
      <c r="C877" s="114">
        <v>-0.13300000000000001</v>
      </c>
      <c r="D877" s="114">
        <v>0</v>
      </c>
      <c r="E877" s="114">
        <v>2.1770000000000001E-2</v>
      </c>
      <c r="F877" s="114">
        <v>-1.0499999999999999E-3</v>
      </c>
      <c r="G877" s="114">
        <v>0.17691000000000001</v>
      </c>
      <c r="H877" s="114">
        <v>2.9099999999999998E-3</v>
      </c>
      <c r="I877" s="114">
        <v>0</v>
      </c>
      <c r="J877" s="114">
        <v>0</v>
      </c>
      <c r="K877" s="114">
        <v>7.6669999999999998</v>
      </c>
      <c r="L877" s="114">
        <v>0</v>
      </c>
      <c r="M877" s="114">
        <v>0</v>
      </c>
      <c r="N877" s="114">
        <v>0</v>
      </c>
      <c r="O877" s="114">
        <v>0</v>
      </c>
      <c r="P877" s="114">
        <v>0</v>
      </c>
      <c r="Q877" s="114">
        <v>0</v>
      </c>
      <c r="R877" s="114">
        <v>0</v>
      </c>
      <c r="S877" s="114">
        <v>0</v>
      </c>
      <c r="T877" s="114">
        <v>0</v>
      </c>
      <c r="U877" s="114">
        <v>0</v>
      </c>
      <c r="V877" s="114">
        <v>0</v>
      </c>
      <c r="W877" s="114">
        <v>0</v>
      </c>
    </row>
    <row r="878" spans="1:23" hidden="1">
      <c r="A878" s="114" t="str">
        <v>6743.TW</v>
      </c>
      <c r="B878" s="114">
        <v>-0.16</v>
      </c>
      <c r="C878" s="114">
        <v>1.462</v>
      </c>
      <c r="D878" s="114">
        <v>8.8640000000000008</v>
      </c>
      <c r="E878" s="114">
        <v>-3.0000000000000001E-3</v>
      </c>
      <c r="F878" s="114">
        <v>1.355E-2</v>
      </c>
      <c r="G878" s="114">
        <v>0.18895000000000001</v>
      </c>
      <c r="H878" s="114">
        <v>5.0259999999999999E-2</v>
      </c>
      <c r="I878" s="114">
        <v>0</v>
      </c>
      <c r="J878" s="114">
        <v>3.0690819999999999</v>
      </c>
      <c r="K878" s="114">
        <v>26.178000000000001</v>
      </c>
      <c r="L878" s="114">
        <v>0</v>
      </c>
      <c r="M878" s="114">
        <v>0</v>
      </c>
      <c r="N878" s="114">
        <v>0</v>
      </c>
      <c r="O878" s="114">
        <v>0</v>
      </c>
      <c r="P878" s="114">
        <v>0</v>
      </c>
      <c r="Q878" s="114">
        <v>0</v>
      </c>
      <c r="R878" s="114">
        <v>0</v>
      </c>
      <c r="S878" s="114">
        <v>0</v>
      </c>
      <c r="T878" s="114">
        <v>0</v>
      </c>
      <c r="U878" s="114">
        <v>0</v>
      </c>
      <c r="V878" s="114">
        <v>0</v>
      </c>
      <c r="W878" s="114">
        <v>0</v>
      </c>
    </row>
    <row r="879" spans="1:23" hidden="1">
      <c r="A879" s="114" t="str">
        <v>6753.TW</v>
      </c>
      <c r="B879" s="114">
        <v>6.83</v>
      </c>
      <c r="C879" s="114">
        <v>-8.3000000000000004E-2</v>
      </c>
      <c r="D879" s="114">
        <v>0</v>
      </c>
      <c r="E879" s="114">
        <v>0.23194000000000001</v>
      </c>
      <c r="F879" s="114">
        <v>6.3060000000000005E-2</v>
      </c>
      <c r="G879" s="114">
        <v>0.19129999</v>
      </c>
      <c r="H879" s="114">
        <v>0.27950999999999998</v>
      </c>
      <c r="I879" s="114">
        <v>17.057099999999998</v>
      </c>
      <c r="J879" s="114">
        <v>4.1389847</v>
      </c>
      <c r="K879" s="114">
        <v>47.057000000000002</v>
      </c>
      <c r="L879" s="114">
        <v>0</v>
      </c>
      <c r="M879" s="114">
        <v>0</v>
      </c>
      <c r="N879" s="114">
        <v>0</v>
      </c>
      <c r="O879" s="114">
        <v>0</v>
      </c>
      <c r="P879" s="114">
        <v>0</v>
      </c>
      <c r="Q879" s="114">
        <v>0</v>
      </c>
      <c r="R879" s="114">
        <v>0</v>
      </c>
      <c r="S879" s="114">
        <v>0</v>
      </c>
      <c r="T879" s="114">
        <v>0</v>
      </c>
      <c r="U879" s="114">
        <v>0</v>
      </c>
      <c r="V879" s="114">
        <v>0</v>
      </c>
      <c r="W879" s="114">
        <v>0</v>
      </c>
    </row>
    <row r="880" spans="1:23" hidden="1">
      <c r="A880" s="114" t="str">
        <v>6754.TW</v>
      </c>
      <c r="B880" s="114">
        <v>4.5599999999999996</v>
      </c>
      <c r="C880" s="114">
        <v>0</v>
      </c>
      <c r="D880" s="114">
        <v>0</v>
      </c>
      <c r="E880" s="114">
        <v>0.15281</v>
      </c>
      <c r="F880" s="114">
        <v>5.7350001999999997E-2</v>
      </c>
      <c r="G880" s="114">
        <v>0.21476998999999999</v>
      </c>
      <c r="H880" s="114">
        <v>5.994E-2</v>
      </c>
      <c r="I880" s="114">
        <v>13.728070000000001</v>
      </c>
      <c r="J880" s="114">
        <v>2.0758033</v>
      </c>
      <c r="K880" s="114">
        <v>75.704999999999998</v>
      </c>
      <c r="L880" s="114">
        <v>0</v>
      </c>
      <c r="M880" s="114">
        <v>0</v>
      </c>
      <c r="N880" s="114">
        <v>0</v>
      </c>
      <c r="O880" s="114">
        <v>0</v>
      </c>
      <c r="P880" s="114">
        <v>0</v>
      </c>
      <c r="Q880" s="114">
        <v>0</v>
      </c>
      <c r="R880" s="114">
        <v>0</v>
      </c>
      <c r="S880" s="114">
        <v>0</v>
      </c>
      <c r="T880" s="114">
        <v>0</v>
      </c>
      <c r="U880" s="114">
        <v>0</v>
      </c>
      <c r="V880" s="114">
        <v>0</v>
      </c>
      <c r="W880" s="114">
        <v>0</v>
      </c>
    </row>
    <row r="881" spans="1:23" hidden="1">
      <c r="A881" s="114" t="str">
        <v>6756.TW</v>
      </c>
      <c r="B881" s="114">
        <v>3.08</v>
      </c>
      <c r="C881" s="114">
        <v>1.492</v>
      </c>
      <c r="D881" s="114">
        <v>0</v>
      </c>
      <c r="E881" s="114">
        <v>5.9830000000000001E-2</v>
      </c>
      <c r="F881" s="114">
        <v>2.6259999999999999E-2</v>
      </c>
      <c r="G881" s="114">
        <v>0.45761000000000002</v>
      </c>
      <c r="H881" s="114">
        <v>5.1760002999999999E-2</v>
      </c>
      <c r="I881" s="114">
        <v>66.558440000000004</v>
      </c>
      <c r="J881" s="114">
        <v>4.9599570000000002</v>
      </c>
      <c r="K881" s="114">
        <v>29.483000000000001</v>
      </c>
      <c r="L881" s="114">
        <v>0</v>
      </c>
      <c r="M881" s="114">
        <v>0</v>
      </c>
      <c r="N881" s="114">
        <v>0</v>
      </c>
      <c r="O881" s="114">
        <v>0</v>
      </c>
      <c r="P881" s="114">
        <v>0</v>
      </c>
      <c r="Q881" s="114">
        <v>0</v>
      </c>
      <c r="R881" s="114">
        <v>0</v>
      </c>
      <c r="S881" s="114">
        <v>0</v>
      </c>
      <c r="T881" s="114">
        <v>0</v>
      </c>
      <c r="U881" s="114">
        <v>0</v>
      </c>
      <c r="V881" s="114">
        <v>0</v>
      </c>
      <c r="W881" s="114">
        <v>0</v>
      </c>
    </row>
    <row r="882" spans="1:23" hidden="1">
      <c r="A882" s="114" t="str">
        <v>6768.TW</v>
      </c>
      <c r="B882" s="114">
        <v>4.2699999999999996</v>
      </c>
      <c r="C882" s="114">
        <v>0.36899999999999999</v>
      </c>
      <c r="D882" s="114">
        <v>17.908256999999999</v>
      </c>
      <c r="E882" s="114">
        <v>5.8720003999999999E-2</v>
      </c>
      <c r="F882" s="114">
        <v>2.3089999999999999E-2</v>
      </c>
      <c r="G882" s="114">
        <v>0.18221001000000001</v>
      </c>
      <c r="H882" s="114">
        <v>7.5539999999999996E-2</v>
      </c>
      <c r="I882" s="114">
        <v>22.857143000000001</v>
      </c>
      <c r="J882" s="114">
        <v>1.3362540999999999</v>
      </c>
      <c r="K882" s="114">
        <v>75.763999999999996</v>
      </c>
      <c r="L882" s="114">
        <v>0</v>
      </c>
      <c r="M882" s="114">
        <v>0</v>
      </c>
      <c r="N882" s="114">
        <v>0</v>
      </c>
      <c r="O882" s="114">
        <v>0</v>
      </c>
      <c r="P882" s="114">
        <v>0</v>
      </c>
      <c r="Q882" s="114">
        <v>0</v>
      </c>
      <c r="R882" s="114">
        <v>0</v>
      </c>
      <c r="S882" s="114">
        <v>0</v>
      </c>
      <c r="T882" s="114">
        <v>0</v>
      </c>
      <c r="U882" s="114">
        <v>0</v>
      </c>
      <c r="V882" s="114">
        <v>0</v>
      </c>
      <c r="W882" s="114">
        <v>0</v>
      </c>
    </row>
    <row r="883" spans="1:23" hidden="1">
      <c r="A883" s="114" t="str">
        <v>6770.TW</v>
      </c>
      <c r="B883" s="114">
        <v>-0.56000000000000005</v>
      </c>
      <c r="C883" s="114">
        <v>0.84399999999999997</v>
      </c>
      <c r="D883" s="114">
        <v>20.585937999999999</v>
      </c>
      <c r="E883" s="114">
        <v>-2.4E-2</v>
      </c>
      <c r="F883" s="114">
        <v>-1.6160000000000001E-2</v>
      </c>
      <c r="G883" s="114">
        <v>0.11096</v>
      </c>
      <c r="H883" s="114">
        <v>-0.1008</v>
      </c>
      <c r="I883" s="114">
        <v>0</v>
      </c>
      <c r="J883" s="114">
        <v>1.1601286</v>
      </c>
      <c r="K883" s="114">
        <v>10.625</v>
      </c>
      <c r="L883" s="114">
        <v>0</v>
      </c>
      <c r="M883" s="114">
        <v>0</v>
      </c>
      <c r="N883" s="114">
        <v>0</v>
      </c>
      <c r="O883" s="114">
        <v>0</v>
      </c>
      <c r="P883" s="114">
        <v>0</v>
      </c>
      <c r="Q883" s="114">
        <v>0</v>
      </c>
      <c r="R883" s="114">
        <v>0</v>
      </c>
      <c r="S883" s="114">
        <v>0</v>
      </c>
      <c r="T883" s="114">
        <v>0</v>
      </c>
      <c r="U883" s="114">
        <v>0</v>
      </c>
      <c r="V883" s="114">
        <v>0</v>
      </c>
      <c r="W883" s="114">
        <v>0</v>
      </c>
    </row>
    <row r="884" spans="1:23" hidden="1">
      <c r="A884" s="114" t="str">
        <v>6776.TW</v>
      </c>
      <c r="B884" s="114">
        <v>5.01</v>
      </c>
      <c r="C884" s="114">
        <v>0.13200000000000001</v>
      </c>
      <c r="D884" s="114">
        <v>11.456141000000001</v>
      </c>
      <c r="E884" s="114">
        <v>0.17623</v>
      </c>
      <c r="F884" s="114">
        <v>4.5319999999999999E-2</v>
      </c>
      <c r="G884" s="114">
        <v>6.7839999999999998E-2</v>
      </c>
      <c r="H884" s="114">
        <v>2.0599999000000001E-2</v>
      </c>
      <c r="I884" s="114">
        <v>13.033932</v>
      </c>
      <c r="J884" s="114">
        <v>2.4879036000000001</v>
      </c>
      <c r="K884" s="114">
        <v>279.34199999999998</v>
      </c>
      <c r="L884" s="114">
        <v>0</v>
      </c>
      <c r="M884" s="114">
        <v>0</v>
      </c>
      <c r="N884" s="114">
        <v>0</v>
      </c>
      <c r="O884" s="114">
        <v>0</v>
      </c>
      <c r="P884" s="114">
        <v>0</v>
      </c>
      <c r="Q884" s="114">
        <v>0</v>
      </c>
      <c r="R884" s="114">
        <v>0</v>
      </c>
      <c r="S884" s="114">
        <v>0</v>
      </c>
      <c r="T884" s="114">
        <v>0</v>
      </c>
      <c r="U884" s="114">
        <v>0</v>
      </c>
      <c r="V884" s="114">
        <v>0</v>
      </c>
      <c r="W884" s="114">
        <v>0</v>
      </c>
    </row>
    <row r="885" spans="1:23" hidden="1">
      <c r="A885" s="114" t="str">
        <v>6781.TW</v>
      </c>
      <c r="B885" s="114">
        <v>21.25</v>
      </c>
      <c r="C885" s="114">
        <v>2.2000000000000002</v>
      </c>
      <c r="D885" s="114">
        <v>17.672415000000001</v>
      </c>
      <c r="E885" s="114">
        <v>0.15356</v>
      </c>
      <c r="F885" s="114">
        <v>7.2109999999999994E-2</v>
      </c>
      <c r="G885" s="114">
        <v>0.37546003</v>
      </c>
      <c r="H885" s="114">
        <v>0.21454999999999999</v>
      </c>
      <c r="I885" s="114">
        <v>30.870588000000001</v>
      </c>
      <c r="J885" s="114">
        <v>4.3350115000000002</v>
      </c>
      <c r="K885" s="114">
        <v>117.44</v>
      </c>
      <c r="L885" s="114">
        <v>0</v>
      </c>
      <c r="M885" s="114">
        <v>0</v>
      </c>
      <c r="N885" s="114">
        <v>0</v>
      </c>
      <c r="O885" s="114">
        <v>0</v>
      </c>
      <c r="P885" s="114">
        <v>0</v>
      </c>
      <c r="Q885" s="114">
        <v>0</v>
      </c>
      <c r="R885" s="114">
        <v>0</v>
      </c>
      <c r="S885" s="114">
        <v>0</v>
      </c>
      <c r="T885" s="114">
        <v>0</v>
      </c>
      <c r="U885" s="114">
        <v>0</v>
      </c>
      <c r="V885" s="114">
        <v>0</v>
      </c>
      <c r="W885" s="114">
        <v>0</v>
      </c>
    </row>
    <row r="886" spans="1:23" hidden="1">
      <c r="A886" s="114" t="str">
        <v>6782.TW</v>
      </c>
      <c r="B886" s="114">
        <v>6.85</v>
      </c>
      <c r="C886" s="114">
        <v>0.54900000000000004</v>
      </c>
      <c r="D886" s="114">
        <v>17.265917000000002</v>
      </c>
      <c r="E886" s="114">
        <v>9.672E-2</v>
      </c>
      <c r="F886" s="114">
        <v>4.1439999999999998E-2</v>
      </c>
      <c r="G886" s="114">
        <v>0.35748999999999997</v>
      </c>
      <c r="H886" s="114">
        <v>0.13997999999999999</v>
      </c>
      <c r="I886" s="114">
        <v>33.649635000000004</v>
      </c>
      <c r="J886" s="114">
        <v>4.8976902999999998</v>
      </c>
      <c r="K886" s="114">
        <v>38.058</v>
      </c>
      <c r="L886" s="114">
        <v>0</v>
      </c>
      <c r="M886" s="114">
        <v>0</v>
      </c>
      <c r="N886" s="114">
        <v>0</v>
      </c>
      <c r="O886" s="114">
        <v>0</v>
      </c>
      <c r="P886" s="114">
        <v>0</v>
      </c>
      <c r="Q886" s="114">
        <v>0</v>
      </c>
      <c r="R886" s="114">
        <v>0</v>
      </c>
      <c r="S886" s="114">
        <v>0</v>
      </c>
      <c r="T886" s="114">
        <v>0</v>
      </c>
      <c r="U886" s="114">
        <v>0</v>
      </c>
      <c r="V886" s="114">
        <v>0</v>
      </c>
      <c r="W886" s="114">
        <v>0</v>
      </c>
    </row>
    <row r="887" spans="1:23" hidden="1">
      <c r="A887" s="114" t="str">
        <v>6789.TW</v>
      </c>
      <c r="B887" s="114">
        <v>1.45</v>
      </c>
      <c r="C887" s="114">
        <v>1.778</v>
      </c>
      <c r="D887" s="114">
        <v>29.685863000000001</v>
      </c>
      <c r="E887" s="114">
        <v>2.7279999999999999E-2</v>
      </c>
      <c r="F887" s="114">
        <v>9.6600000000000002E-3</v>
      </c>
      <c r="G887" s="114">
        <v>0.16219</v>
      </c>
      <c r="H887" s="114">
        <v>9.6569989999999994E-2</v>
      </c>
      <c r="I887" s="114">
        <v>195.51723999999999</v>
      </c>
      <c r="J887" s="114">
        <v>5.3787922999999997</v>
      </c>
      <c r="K887" s="114">
        <v>24.585000000000001</v>
      </c>
      <c r="L887" s="114">
        <v>0</v>
      </c>
      <c r="M887" s="114">
        <v>0</v>
      </c>
      <c r="N887" s="114">
        <v>0</v>
      </c>
      <c r="O887" s="114">
        <v>0</v>
      </c>
      <c r="P887" s="114">
        <v>0</v>
      </c>
      <c r="Q887" s="114">
        <v>0</v>
      </c>
      <c r="R887" s="114">
        <v>0</v>
      </c>
      <c r="S887" s="114">
        <v>0</v>
      </c>
      <c r="T887" s="114">
        <v>0</v>
      </c>
      <c r="U887" s="114">
        <v>0</v>
      </c>
      <c r="V887" s="114">
        <v>0</v>
      </c>
      <c r="W887" s="114">
        <v>0</v>
      </c>
    </row>
    <row r="888" spans="1:23" hidden="1">
      <c r="A888" s="114" t="str">
        <v>6790.TW</v>
      </c>
      <c r="B888" s="114">
        <v>2.87</v>
      </c>
      <c r="C888" s="114">
        <v>0.40200000000000002</v>
      </c>
      <c r="D888" s="114">
        <v>9.9619769999999992</v>
      </c>
      <c r="E888" s="114">
        <v>0.17587</v>
      </c>
      <c r="F888" s="114">
        <v>8.226E-2</v>
      </c>
      <c r="G888" s="114">
        <v>0.25557000000000002</v>
      </c>
      <c r="H888" s="114">
        <v>0.14019999999999999</v>
      </c>
      <c r="I888" s="114">
        <v>18.257840999999999</v>
      </c>
      <c r="J888" s="114">
        <v>2.4852970000000001</v>
      </c>
      <c r="K888" s="114">
        <v>38.426000000000002</v>
      </c>
      <c r="L888" s="114">
        <v>0</v>
      </c>
      <c r="M888" s="114">
        <v>0</v>
      </c>
      <c r="N888" s="114">
        <v>0</v>
      </c>
      <c r="O888" s="114">
        <v>0</v>
      </c>
      <c r="P888" s="114">
        <v>0</v>
      </c>
      <c r="Q888" s="114">
        <v>0</v>
      </c>
      <c r="R888" s="114">
        <v>0</v>
      </c>
      <c r="S888" s="114">
        <v>0</v>
      </c>
      <c r="T888" s="114">
        <v>0</v>
      </c>
      <c r="U888" s="114">
        <v>0</v>
      </c>
      <c r="V888" s="114">
        <v>0</v>
      </c>
      <c r="W888" s="114">
        <v>0</v>
      </c>
    </row>
    <row r="889" spans="1:23" hidden="1">
      <c r="A889" s="114" t="str">
        <v>6792.TW</v>
      </c>
      <c r="B889" s="114">
        <v>3.8</v>
      </c>
      <c r="C889" s="114">
        <v>0</v>
      </c>
      <c r="D889" s="114">
        <v>0</v>
      </c>
      <c r="E889" s="114">
        <v>0.11592</v>
      </c>
      <c r="F889" s="114">
        <v>5.3790003000000003E-2</v>
      </c>
      <c r="G889" s="114">
        <v>0.34620000000000001</v>
      </c>
      <c r="H889" s="114">
        <v>8.2710000000000006E-2</v>
      </c>
      <c r="I889" s="114">
        <v>21.447368999999998</v>
      </c>
      <c r="J889" s="114">
        <v>2.3841565</v>
      </c>
      <c r="K889" s="114">
        <v>29.390999999999998</v>
      </c>
      <c r="L889" s="114">
        <v>0</v>
      </c>
      <c r="M889" s="114">
        <v>0</v>
      </c>
      <c r="N889" s="114">
        <v>0</v>
      </c>
      <c r="O889" s="114">
        <v>0</v>
      </c>
      <c r="P889" s="114">
        <v>0</v>
      </c>
      <c r="Q889" s="114">
        <v>0</v>
      </c>
      <c r="R889" s="114">
        <v>0</v>
      </c>
      <c r="S889" s="114">
        <v>0</v>
      </c>
      <c r="T889" s="114">
        <v>0</v>
      </c>
      <c r="U889" s="114">
        <v>0</v>
      </c>
      <c r="V889" s="114">
        <v>0</v>
      </c>
      <c r="W889" s="114">
        <v>0</v>
      </c>
    </row>
    <row r="890" spans="1:23" hidden="1">
      <c r="A890" s="114" t="str">
        <v>6796.TW</v>
      </c>
      <c r="B890" s="114">
        <v>1.49</v>
      </c>
      <c r="C890" s="114">
        <v>0.39200000000000002</v>
      </c>
      <c r="D890" s="114">
        <v>0</v>
      </c>
      <c r="E890" s="114">
        <v>0.10281</v>
      </c>
      <c r="F890" s="114">
        <v>5.2659999999999998E-2</v>
      </c>
      <c r="G890" s="114">
        <v>0.57294999999999996</v>
      </c>
      <c r="H890" s="114">
        <v>0.19477</v>
      </c>
      <c r="I890" s="114">
        <v>54.093960000000003</v>
      </c>
      <c r="J890" s="114">
        <v>3.5173466000000002</v>
      </c>
      <c r="K890" s="114">
        <v>15.959</v>
      </c>
      <c r="L890" s="114">
        <v>0</v>
      </c>
      <c r="M890" s="114">
        <v>0</v>
      </c>
      <c r="N890" s="114">
        <v>0</v>
      </c>
      <c r="O890" s="114">
        <v>0</v>
      </c>
      <c r="P890" s="114">
        <v>0</v>
      </c>
      <c r="Q890" s="114">
        <v>0</v>
      </c>
      <c r="R890" s="114">
        <v>0</v>
      </c>
      <c r="S890" s="114">
        <v>0</v>
      </c>
      <c r="T890" s="114">
        <v>0</v>
      </c>
      <c r="U890" s="114">
        <v>0</v>
      </c>
      <c r="V890" s="114">
        <v>0</v>
      </c>
      <c r="W890" s="114">
        <v>0</v>
      </c>
    </row>
    <row r="891" spans="1:23" hidden="1">
      <c r="A891" s="114" t="str">
        <v>6799.TW</v>
      </c>
      <c r="B891" s="114">
        <v>5.21</v>
      </c>
      <c r="C891" s="114">
        <v>1.2370000000000001</v>
      </c>
      <c r="D891" s="114">
        <v>24.555734999999999</v>
      </c>
      <c r="E891" s="114">
        <v>0.17541999999999999</v>
      </c>
      <c r="F891" s="114">
        <v>9.7229995E-2</v>
      </c>
      <c r="G891" s="114">
        <v>0.45582</v>
      </c>
      <c r="H891" s="114">
        <v>0.1449</v>
      </c>
      <c r="I891" s="114">
        <v>29.174664</v>
      </c>
      <c r="J891" s="114">
        <v>4.7946499999999999</v>
      </c>
      <c r="K891" s="114">
        <v>25.349</v>
      </c>
      <c r="L891" s="114">
        <v>0</v>
      </c>
      <c r="M891" s="114">
        <v>0</v>
      </c>
      <c r="N891" s="114">
        <v>0</v>
      </c>
      <c r="O891" s="114">
        <v>0</v>
      </c>
      <c r="P891" s="114">
        <v>0</v>
      </c>
      <c r="Q891" s="114">
        <v>0</v>
      </c>
      <c r="R891" s="114">
        <v>0</v>
      </c>
      <c r="S891" s="114">
        <v>0</v>
      </c>
      <c r="T891" s="114">
        <v>0</v>
      </c>
      <c r="U891" s="114">
        <v>0</v>
      </c>
      <c r="V891" s="114">
        <v>0</v>
      </c>
      <c r="W891" s="114">
        <v>0</v>
      </c>
    </row>
    <row r="892" spans="1:23" hidden="1">
      <c r="A892" s="114" t="str">
        <v>6805.TW</v>
      </c>
      <c r="B892" s="114">
        <v>0</v>
      </c>
      <c r="C892" s="114">
        <v>0.4</v>
      </c>
      <c r="D892" s="114">
        <v>18.382352999999998</v>
      </c>
      <c r="E892" s="114">
        <v>0.17988999999999999</v>
      </c>
      <c r="F892" s="114">
        <v>7.5229994999999994E-2</v>
      </c>
      <c r="G892" s="114">
        <v>0.23349</v>
      </c>
      <c r="H892" s="114">
        <v>0.17499999999999999</v>
      </c>
      <c r="I892" s="114">
        <v>0</v>
      </c>
      <c r="J892" s="114">
        <v>0</v>
      </c>
      <c r="K892" s="114">
        <v>91.537999999999997</v>
      </c>
      <c r="L892" s="114">
        <v>0</v>
      </c>
      <c r="M892" s="114">
        <v>0</v>
      </c>
      <c r="N892" s="114">
        <v>0</v>
      </c>
      <c r="O892" s="114">
        <v>0</v>
      </c>
      <c r="P892" s="114">
        <v>0</v>
      </c>
      <c r="Q892" s="114">
        <v>0</v>
      </c>
      <c r="R892" s="114">
        <v>0</v>
      </c>
      <c r="S892" s="114">
        <v>0</v>
      </c>
      <c r="T892" s="114">
        <v>0</v>
      </c>
      <c r="U892" s="114">
        <v>0</v>
      </c>
      <c r="V892" s="114">
        <v>0</v>
      </c>
      <c r="W892" s="114">
        <v>0</v>
      </c>
    </row>
    <row r="893" spans="1:23" hidden="1">
      <c r="A893" s="114" t="str">
        <v>6806.TW</v>
      </c>
      <c r="B893" s="114">
        <v>3.1</v>
      </c>
      <c r="C893" s="114">
        <v>0</v>
      </c>
      <c r="D893" s="114">
        <v>16.415094</v>
      </c>
      <c r="E893" s="114">
        <v>5.5100000000000003E-2</v>
      </c>
      <c r="F893" s="114">
        <v>1.8769999999999998E-2</v>
      </c>
      <c r="G893" s="114">
        <v>0.10033</v>
      </c>
      <c r="H893" s="114">
        <v>2.5590000000000002E-2</v>
      </c>
      <c r="I893" s="114">
        <v>42.096775000000001</v>
      </c>
      <c r="J893" s="114">
        <v>2.3738925000000002</v>
      </c>
      <c r="K893" s="114">
        <v>56.19</v>
      </c>
      <c r="L893" s="114">
        <v>0</v>
      </c>
      <c r="M893" s="114">
        <v>0</v>
      </c>
      <c r="N893" s="114">
        <v>0</v>
      </c>
      <c r="O893" s="114">
        <v>0</v>
      </c>
      <c r="P893" s="114">
        <v>0</v>
      </c>
      <c r="Q893" s="114">
        <v>0</v>
      </c>
      <c r="R893" s="114">
        <v>0</v>
      </c>
      <c r="S893" s="114">
        <v>0</v>
      </c>
      <c r="T893" s="114">
        <v>0</v>
      </c>
      <c r="U893" s="114">
        <v>0</v>
      </c>
      <c r="V893" s="114">
        <v>0</v>
      </c>
      <c r="W893" s="114">
        <v>0</v>
      </c>
    </row>
    <row r="894" spans="1:23" hidden="1">
      <c r="A894" s="114" t="str">
        <v>6807.TW</v>
      </c>
      <c r="B894" s="114">
        <v>5.87</v>
      </c>
      <c r="C894" s="114">
        <v>0.41399999999999998</v>
      </c>
      <c r="D894" s="114">
        <v>0</v>
      </c>
      <c r="E894" s="114">
        <v>0.11654</v>
      </c>
      <c r="F894" s="114">
        <v>4.521E-2</v>
      </c>
      <c r="G894" s="114">
        <v>0.18339</v>
      </c>
      <c r="H894" s="114">
        <v>7.979E-2</v>
      </c>
      <c r="I894" s="114">
        <v>9.4889270000000003</v>
      </c>
      <c r="J894" s="114">
        <v>1.4287179999999999</v>
      </c>
      <c r="K894" s="114">
        <v>69.364999999999995</v>
      </c>
      <c r="L894" s="114">
        <v>0</v>
      </c>
      <c r="M894" s="114">
        <v>0</v>
      </c>
      <c r="N894" s="114">
        <v>0</v>
      </c>
      <c r="O894" s="114">
        <v>0</v>
      </c>
      <c r="P894" s="114">
        <v>0</v>
      </c>
      <c r="Q894" s="114">
        <v>0</v>
      </c>
      <c r="R894" s="114">
        <v>0</v>
      </c>
      <c r="S894" s="114">
        <v>0</v>
      </c>
      <c r="T894" s="114">
        <v>0</v>
      </c>
      <c r="U894" s="114">
        <v>0</v>
      </c>
      <c r="V894" s="114">
        <v>0</v>
      </c>
      <c r="W894" s="114">
        <v>0</v>
      </c>
    </row>
    <row r="895" spans="1:23" hidden="1">
      <c r="A895" s="114" t="str">
        <v>6830.TW</v>
      </c>
      <c r="B895" s="114">
        <v>4.59</v>
      </c>
      <c r="C895" s="114">
        <v>0</v>
      </c>
      <c r="D895" s="114">
        <v>16.370557999999999</v>
      </c>
      <c r="E895" s="114">
        <v>8.3330004999999999E-2</v>
      </c>
      <c r="F895" s="114">
        <v>4.5659999999999999E-2</v>
      </c>
      <c r="G895" s="114">
        <v>0.35403000000000001</v>
      </c>
      <c r="H895" s="114">
        <v>4.1220001999999999E-2</v>
      </c>
      <c r="I895" s="114">
        <v>28.104574</v>
      </c>
      <c r="J895" s="114">
        <v>2.4019214999999998</v>
      </c>
      <c r="K895" s="114">
        <v>40.509</v>
      </c>
      <c r="L895" s="114">
        <v>0</v>
      </c>
      <c r="M895" s="114">
        <v>0</v>
      </c>
      <c r="N895" s="114">
        <v>0</v>
      </c>
      <c r="O895" s="114">
        <v>0</v>
      </c>
      <c r="P895" s="114">
        <v>0</v>
      </c>
      <c r="Q895" s="114">
        <v>0</v>
      </c>
      <c r="R895" s="114">
        <v>0</v>
      </c>
      <c r="S895" s="114">
        <v>0</v>
      </c>
      <c r="T895" s="114">
        <v>0</v>
      </c>
      <c r="U895" s="114">
        <v>0</v>
      </c>
      <c r="V895" s="114">
        <v>0</v>
      </c>
      <c r="W895" s="114">
        <v>0</v>
      </c>
    </row>
    <row r="896" spans="1:23" hidden="1">
      <c r="A896" s="114" t="str">
        <v>6834.TW</v>
      </c>
      <c r="B896" s="114">
        <v>-0.64</v>
      </c>
      <c r="C896" s="114">
        <v>0</v>
      </c>
      <c r="D896" s="114">
        <v>0</v>
      </c>
      <c r="E896" s="114">
        <v>-3.7420000000000002E-2</v>
      </c>
      <c r="F896" s="114">
        <v>-4.0340000000000001E-2</v>
      </c>
      <c r="G896" s="114">
        <v>5.3429999999999998E-2</v>
      </c>
      <c r="H896" s="114">
        <v>-6.1179999999999998E-2</v>
      </c>
      <c r="I896" s="114">
        <v>0</v>
      </c>
      <c r="J896" s="114">
        <v>2.0312001999999998</v>
      </c>
      <c r="K896" s="114">
        <v>11.023</v>
      </c>
      <c r="L896" s="114">
        <v>0</v>
      </c>
      <c r="M896" s="114">
        <v>0</v>
      </c>
      <c r="N896" s="114">
        <v>0</v>
      </c>
      <c r="O896" s="114">
        <v>0</v>
      </c>
      <c r="P896" s="114">
        <v>0</v>
      </c>
      <c r="Q896" s="114">
        <v>0</v>
      </c>
      <c r="R896" s="114">
        <v>0</v>
      </c>
      <c r="S896" s="114">
        <v>0</v>
      </c>
      <c r="T896" s="114">
        <v>0</v>
      </c>
      <c r="U896" s="114">
        <v>0</v>
      </c>
      <c r="V896" s="114">
        <v>0</v>
      </c>
      <c r="W896" s="114">
        <v>0</v>
      </c>
    </row>
    <row r="897" spans="1:23" hidden="1">
      <c r="A897" s="114" t="str">
        <v>6835.TW</v>
      </c>
      <c r="B897" s="114">
        <v>3.95</v>
      </c>
      <c r="C897" s="114">
        <v>-0.246</v>
      </c>
      <c r="D897" s="114">
        <v>0</v>
      </c>
      <c r="E897" s="114">
        <v>0.14915999999999999</v>
      </c>
      <c r="F897" s="114">
        <v>5.7010001999999997E-2</v>
      </c>
      <c r="G897" s="114">
        <v>0.27071000000000001</v>
      </c>
      <c r="H897" s="114">
        <v>0.12767000000000001</v>
      </c>
      <c r="I897" s="114">
        <v>13.772152</v>
      </c>
      <c r="J897" s="114">
        <v>2.2112923000000002</v>
      </c>
      <c r="K897" s="114">
        <v>33.220999999999997</v>
      </c>
      <c r="L897" s="114">
        <v>0</v>
      </c>
      <c r="M897" s="114">
        <v>0</v>
      </c>
      <c r="N897" s="114">
        <v>0</v>
      </c>
      <c r="O897" s="114">
        <v>0</v>
      </c>
      <c r="P897" s="114">
        <v>0</v>
      </c>
      <c r="Q897" s="114">
        <v>0</v>
      </c>
      <c r="R897" s="114">
        <v>0</v>
      </c>
      <c r="S897" s="114">
        <v>0</v>
      </c>
      <c r="T897" s="114">
        <v>0</v>
      </c>
      <c r="U897" s="114">
        <v>0</v>
      </c>
      <c r="V897" s="114">
        <v>0</v>
      </c>
      <c r="W897" s="114">
        <v>0</v>
      </c>
    </row>
    <row r="898" spans="1:23" hidden="1">
      <c r="A898" s="114" t="str">
        <v>6861.TW</v>
      </c>
      <c r="B898" s="114">
        <v>2.56</v>
      </c>
      <c r="C898" s="114">
        <v>0.71499999999999997</v>
      </c>
      <c r="D898" s="114">
        <v>0</v>
      </c>
      <c r="E898" s="114">
        <v>0.11103</v>
      </c>
      <c r="F898" s="114">
        <v>9.1299999999999992E-3</v>
      </c>
      <c r="G898" s="114">
        <v>0.27361999999999997</v>
      </c>
      <c r="H898" s="114">
        <v>-3.4999999E-3</v>
      </c>
      <c r="I898" s="114">
        <v>28.476564</v>
      </c>
      <c r="J898" s="114">
        <v>2.2826903000000001</v>
      </c>
      <c r="K898" s="114">
        <v>47.170999999999999</v>
      </c>
      <c r="L898" s="114">
        <v>0</v>
      </c>
      <c r="M898" s="114">
        <v>0</v>
      </c>
      <c r="N898" s="114">
        <v>0</v>
      </c>
      <c r="O898" s="114">
        <v>0</v>
      </c>
      <c r="P898" s="114">
        <v>0</v>
      </c>
      <c r="Q898" s="114">
        <v>0</v>
      </c>
      <c r="R898" s="114">
        <v>0</v>
      </c>
      <c r="S898" s="114">
        <v>0</v>
      </c>
      <c r="T898" s="114">
        <v>0</v>
      </c>
      <c r="U898" s="114">
        <v>0</v>
      </c>
      <c r="V898" s="114">
        <v>0</v>
      </c>
      <c r="W898" s="114">
        <v>0</v>
      </c>
    </row>
    <row r="899" spans="1:23" hidden="1">
      <c r="A899" s="114" t="str">
        <v>6863.TW</v>
      </c>
      <c r="B899" s="114">
        <v>7.16</v>
      </c>
      <c r="C899" s="114">
        <v>0</v>
      </c>
      <c r="D899" s="114">
        <v>17.292645</v>
      </c>
      <c r="E899" s="114">
        <v>9.9820000000000006E-2</v>
      </c>
      <c r="F899" s="114">
        <v>4.7470002999999997E-2</v>
      </c>
      <c r="G899" s="114">
        <v>0.30909999999999999</v>
      </c>
      <c r="H899" s="114">
        <v>0.21666000999999999</v>
      </c>
      <c r="I899" s="114">
        <v>30.865922999999999</v>
      </c>
      <c r="J899" s="114">
        <v>2.9324346000000001</v>
      </c>
      <c r="K899" s="114">
        <v>40.351999999999997</v>
      </c>
      <c r="L899" s="114">
        <v>0</v>
      </c>
      <c r="M899" s="114">
        <v>0</v>
      </c>
      <c r="N899" s="114">
        <v>0</v>
      </c>
      <c r="O899" s="114">
        <v>0</v>
      </c>
      <c r="P899" s="114">
        <v>0</v>
      </c>
      <c r="Q899" s="114">
        <v>0</v>
      </c>
      <c r="R899" s="114">
        <v>0</v>
      </c>
      <c r="S899" s="114">
        <v>0</v>
      </c>
      <c r="T899" s="114">
        <v>0</v>
      </c>
      <c r="U899" s="114">
        <v>0</v>
      </c>
      <c r="V899" s="114">
        <v>0</v>
      </c>
      <c r="W899" s="114">
        <v>0</v>
      </c>
    </row>
    <row r="900" spans="1:23" hidden="1">
      <c r="A900" s="114" t="str">
        <v>6901.TW</v>
      </c>
      <c r="B900" s="114">
        <v>-5.07</v>
      </c>
      <c r="C900" s="114">
        <v>0</v>
      </c>
      <c r="D900" s="114">
        <v>0</v>
      </c>
      <c r="E900" s="114">
        <v>-0.21607000000000001</v>
      </c>
      <c r="F900" s="114">
        <v>-0.13397000000000001</v>
      </c>
      <c r="G900" s="114">
        <v>0</v>
      </c>
      <c r="H900" s="114">
        <v>0.84046995999999996</v>
      </c>
      <c r="I900" s="114">
        <v>0</v>
      </c>
      <c r="J900" s="114">
        <v>2.6232326000000001</v>
      </c>
      <c r="K900" s="114">
        <v>-3.1320000000000001</v>
      </c>
      <c r="L900" s="114">
        <v>0</v>
      </c>
      <c r="M900" s="114">
        <v>0</v>
      </c>
      <c r="N900" s="114">
        <v>0</v>
      </c>
      <c r="O900" s="114">
        <v>0</v>
      </c>
      <c r="P900" s="114">
        <v>0</v>
      </c>
      <c r="Q900" s="114">
        <v>0</v>
      </c>
      <c r="R900" s="114">
        <v>0</v>
      </c>
      <c r="S900" s="114">
        <v>0</v>
      </c>
      <c r="T900" s="114">
        <v>0</v>
      </c>
      <c r="U900" s="114">
        <v>0</v>
      </c>
      <c r="V900" s="114">
        <v>0</v>
      </c>
      <c r="W900" s="114">
        <v>0</v>
      </c>
    </row>
    <row r="901" spans="1:23" hidden="1">
      <c r="A901" s="114" t="str">
        <v>6906.TW</v>
      </c>
      <c r="B901" s="114">
        <v>0</v>
      </c>
      <c r="C901" s="114">
        <v>0</v>
      </c>
      <c r="D901" s="114">
        <v>0</v>
      </c>
      <c r="E901" s="114">
        <v>0.21214000999999999</v>
      </c>
      <c r="F901" s="114">
        <v>0.11276</v>
      </c>
      <c r="G901" s="114">
        <v>0.82184000000000001</v>
      </c>
      <c r="H901" s="114">
        <v>0.48618</v>
      </c>
      <c r="I901" s="114">
        <v>0</v>
      </c>
      <c r="J901" s="114">
        <v>0</v>
      </c>
      <c r="K901" s="114">
        <v>12.153</v>
      </c>
      <c r="L901" s="114">
        <v>0</v>
      </c>
      <c r="M901" s="114">
        <v>0</v>
      </c>
      <c r="N901" s="114">
        <v>0</v>
      </c>
      <c r="O901" s="114">
        <v>0</v>
      </c>
      <c r="P901" s="114">
        <v>0</v>
      </c>
      <c r="Q901" s="114">
        <v>0</v>
      </c>
      <c r="R901" s="114">
        <v>0</v>
      </c>
      <c r="S901" s="114">
        <v>0</v>
      </c>
      <c r="T901" s="114">
        <v>0</v>
      </c>
      <c r="U901" s="114">
        <v>0</v>
      </c>
      <c r="V901" s="114">
        <v>0</v>
      </c>
      <c r="W901" s="114">
        <v>0</v>
      </c>
    </row>
    <row r="902" spans="1:23" hidden="1">
      <c r="A902" s="114" t="str">
        <v>6914.TW</v>
      </c>
      <c r="B902" s="114">
        <v>0</v>
      </c>
      <c r="C902" s="114">
        <v>0</v>
      </c>
      <c r="D902" s="114">
        <v>0</v>
      </c>
      <c r="E902" s="114">
        <v>0.26277</v>
      </c>
      <c r="F902" s="114">
        <v>7.0910000000000001E-2</v>
      </c>
      <c r="G902" s="114">
        <v>0.24099001</v>
      </c>
      <c r="H902" s="114">
        <v>0.17183999999999999</v>
      </c>
      <c r="I902" s="114">
        <v>0</v>
      </c>
      <c r="J902" s="114">
        <v>0</v>
      </c>
      <c r="K902" s="114">
        <v>70.944000000000003</v>
      </c>
      <c r="L902" s="114">
        <v>0</v>
      </c>
      <c r="M902" s="114">
        <v>0</v>
      </c>
      <c r="N902" s="114">
        <v>0</v>
      </c>
      <c r="O902" s="114">
        <v>0</v>
      </c>
      <c r="P902" s="114">
        <v>0</v>
      </c>
      <c r="Q902" s="114">
        <v>0</v>
      </c>
      <c r="R902" s="114">
        <v>0</v>
      </c>
      <c r="S902" s="114">
        <v>0</v>
      </c>
      <c r="T902" s="114">
        <v>0</v>
      </c>
      <c r="U902" s="114">
        <v>0</v>
      </c>
      <c r="V902" s="114">
        <v>0</v>
      </c>
      <c r="W902" s="114">
        <v>0</v>
      </c>
    </row>
    <row r="903" spans="1:23" hidden="1">
      <c r="A903" s="114" t="str">
        <v>6916.TW</v>
      </c>
      <c r="B903" s="114">
        <v>0</v>
      </c>
      <c r="C903" s="114">
        <v>0</v>
      </c>
      <c r="D903" s="114">
        <v>0</v>
      </c>
      <c r="E903" s="114">
        <v>7.6409995999999994E-2</v>
      </c>
      <c r="F903" s="114">
        <v>3.3989999999999999E-2</v>
      </c>
      <c r="G903" s="114">
        <v>0.25864999999999999</v>
      </c>
      <c r="H903" s="114">
        <v>1.235E-2</v>
      </c>
      <c r="I903" s="114">
        <v>0</v>
      </c>
      <c r="J903" s="114">
        <v>0</v>
      </c>
      <c r="K903" s="114">
        <v>36.776000000000003</v>
      </c>
      <c r="L903" s="114">
        <v>0</v>
      </c>
      <c r="M903" s="114">
        <v>0</v>
      </c>
      <c r="N903" s="114">
        <v>0</v>
      </c>
      <c r="O903" s="114">
        <v>0</v>
      </c>
      <c r="P903" s="114">
        <v>0</v>
      </c>
      <c r="Q903" s="114">
        <v>0</v>
      </c>
      <c r="R903" s="114">
        <v>0</v>
      </c>
      <c r="S903" s="114">
        <v>0</v>
      </c>
      <c r="T903" s="114">
        <v>0</v>
      </c>
      <c r="U903" s="114">
        <v>0</v>
      </c>
      <c r="V903" s="114">
        <v>0</v>
      </c>
      <c r="W903" s="114">
        <v>0</v>
      </c>
    </row>
    <row r="904" spans="1:23" hidden="1">
      <c r="A904" s="114" t="str">
        <v>6928.TW</v>
      </c>
      <c r="B904" s="114">
        <v>0</v>
      </c>
      <c r="C904" s="114">
        <v>0</v>
      </c>
      <c r="D904" s="114">
        <v>0</v>
      </c>
      <c r="E904" s="114">
        <v>0</v>
      </c>
      <c r="F904" s="114">
        <v>0</v>
      </c>
      <c r="G904" s="114">
        <v>0.19683999999999999</v>
      </c>
      <c r="H904" s="114">
        <v>1.9480000000000001E-2</v>
      </c>
      <c r="I904" s="114">
        <v>0</v>
      </c>
      <c r="J904" s="114">
        <v>0</v>
      </c>
      <c r="K904" s="114">
        <v>51.779000000000003</v>
      </c>
      <c r="L904" s="114">
        <v>0</v>
      </c>
      <c r="M904" s="114">
        <v>0</v>
      </c>
      <c r="N904" s="114">
        <v>0</v>
      </c>
      <c r="O904" s="114">
        <v>0</v>
      </c>
      <c r="P904" s="114">
        <v>0</v>
      </c>
      <c r="Q904" s="114">
        <v>0</v>
      </c>
      <c r="R904" s="114">
        <v>0</v>
      </c>
      <c r="S904" s="114">
        <v>0</v>
      </c>
      <c r="T904" s="114">
        <v>0</v>
      </c>
      <c r="U904" s="114">
        <v>0</v>
      </c>
      <c r="V904" s="114">
        <v>0</v>
      </c>
      <c r="W904" s="114">
        <v>0</v>
      </c>
    </row>
    <row r="905" spans="1:23" hidden="1">
      <c r="A905" s="114" t="str">
        <v>6933.TW</v>
      </c>
      <c r="B905" s="114">
        <v>0</v>
      </c>
      <c r="C905" s="114">
        <v>0</v>
      </c>
      <c r="D905" s="114">
        <v>0</v>
      </c>
      <c r="E905" s="114">
        <v>0</v>
      </c>
      <c r="F905" s="114">
        <v>0</v>
      </c>
      <c r="G905" s="114">
        <v>0.16795999</v>
      </c>
      <c r="H905" s="114">
        <v>3.2719999999999999E-2</v>
      </c>
      <c r="I905" s="114">
        <v>0</v>
      </c>
      <c r="J905" s="114">
        <v>0</v>
      </c>
      <c r="K905" s="114">
        <v>170.55500000000001</v>
      </c>
      <c r="L905" s="114">
        <v>0</v>
      </c>
      <c r="M905" s="114">
        <v>0</v>
      </c>
      <c r="N905" s="114">
        <v>0</v>
      </c>
      <c r="O905" s="114">
        <v>0</v>
      </c>
      <c r="P905" s="114">
        <v>0</v>
      </c>
      <c r="Q905" s="114">
        <v>0</v>
      </c>
      <c r="R905" s="114">
        <v>0</v>
      </c>
      <c r="S905" s="114">
        <v>0</v>
      </c>
      <c r="T905" s="114">
        <v>0</v>
      </c>
      <c r="U905" s="114">
        <v>0</v>
      </c>
      <c r="V905" s="114">
        <v>0</v>
      </c>
      <c r="W905" s="114">
        <v>0</v>
      </c>
    </row>
    <row r="906" spans="1:23" hidden="1">
      <c r="A906" s="114" t="str">
        <v>6937.TW</v>
      </c>
      <c r="B906" s="114">
        <v>0</v>
      </c>
      <c r="C906" s="114">
        <v>0</v>
      </c>
      <c r="D906" s="114">
        <v>0</v>
      </c>
      <c r="E906" s="114">
        <v>0.14274999999999999</v>
      </c>
      <c r="F906" s="114">
        <v>0</v>
      </c>
      <c r="G906" s="114">
        <v>0.45250000000000001</v>
      </c>
      <c r="H906" s="114">
        <v>0.16558999999999999</v>
      </c>
      <c r="I906" s="114">
        <v>0</v>
      </c>
      <c r="J906" s="114">
        <v>0</v>
      </c>
      <c r="K906" s="114">
        <v>33.316000000000003</v>
      </c>
      <c r="L906" s="114">
        <v>0</v>
      </c>
      <c r="M906" s="114">
        <v>0</v>
      </c>
      <c r="N906" s="114">
        <v>0</v>
      </c>
      <c r="O906" s="114">
        <v>0</v>
      </c>
      <c r="P906" s="114">
        <v>0</v>
      </c>
      <c r="Q906" s="114">
        <v>0</v>
      </c>
      <c r="R906" s="114">
        <v>0</v>
      </c>
      <c r="S906" s="114">
        <v>0</v>
      </c>
      <c r="T906" s="114">
        <v>0</v>
      </c>
      <c r="U906" s="114">
        <v>0</v>
      </c>
      <c r="V906" s="114">
        <v>0</v>
      </c>
      <c r="W906" s="114">
        <v>0</v>
      </c>
    </row>
    <row r="907" spans="1:23" hidden="1">
      <c r="A907" s="114" t="str">
        <v>8011.TW</v>
      </c>
      <c r="B907" s="114">
        <v>0.1</v>
      </c>
      <c r="C907" s="114">
        <v>1.1299999999999999</v>
      </c>
      <c r="D907" s="114">
        <v>14.49367</v>
      </c>
      <c r="E907" s="114">
        <v>1.035E-2</v>
      </c>
      <c r="F907" s="114">
        <v>4.7000000000000002E-3</v>
      </c>
      <c r="G907" s="114">
        <v>0.15562001</v>
      </c>
      <c r="H907" s="114">
        <v>-1.729E-2</v>
      </c>
      <c r="I907" s="114">
        <v>229</v>
      </c>
      <c r="J907" s="114">
        <v>1.3153360000000001</v>
      </c>
      <c r="K907" s="114">
        <v>13.217000000000001</v>
      </c>
      <c r="L907" s="114">
        <v>0</v>
      </c>
      <c r="M907" s="114">
        <v>0</v>
      </c>
      <c r="N907" s="114">
        <v>0</v>
      </c>
      <c r="O907" s="114">
        <v>0</v>
      </c>
      <c r="P907" s="114">
        <v>0</v>
      </c>
      <c r="Q907" s="114">
        <v>0</v>
      </c>
      <c r="R907" s="114">
        <v>0</v>
      </c>
      <c r="S907" s="114">
        <v>0</v>
      </c>
      <c r="T907" s="114">
        <v>0</v>
      </c>
      <c r="U907" s="114">
        <v>0</v>
      </c>
      <c r="V907" s="114">
        <v>0</v>
      </c>
      <c r="W907" s="114">
        <v>0</v>
      </c>
    </row>
    <row r="908" spans="1:23" hidden="1">
      <c r="A908" s="114" t="str">
        <v>8016.TW</v>
      </c>
      <c r="B908" s="114">
        <v>14.88</v>
      </c>
      <c r="C908" s="114">
        <v>0.71799999999999997</v>
      </c>
      <c r="D908" s="114">
        <v>6.1669390000000002</v>
      </c>
      <c r="E908" s="114">
        <v>0.16461000000000001</v>
      </c>
      <c r="F908" s="114">
        <v>7.9149999999999998E-2</v>
      </c>
      <c r="G908" s="114">
        <v>0.34166999999999997</v>
      </c>
      <c r="H908" s="114">
        <v>0.15115000000000001</v>
      </c>
      <c r="I908" s="114">
        <v>17.775537</v>
      </c>
      <c r="J908" s="114">
        <v>2.8754374999999999</v>
      </c>
      <c r="K908" s="114">
        <v>139.523</v>
      </c>
      <c r="L908" s="114">
        <v>0</v>
      </c>
      <c r="M908" s="114">
        <v>0</v>
      </c>
      <c r="N908" s="114">
        <v>0</v>
      </c>
      <c r="O908" s="114">
        <v>0</v>
      </c>
      <c r="P908" s="114">
        <v>0</v>
      </c>
      <c r="Q908" s="114">
        <v>0</v>
      </c>
      <c r="R908" s="114">
        <v>0</v>
      </c>
      <c r="S908" s="114">
        <v>0</v>
      </c>
      <c r="T908" s="114">
        <v>0</v>
      </c>
      <c r="U908" s="114">
        <v>0</v>
      </c>
      <c r="V908" s="114">
        <v>0</v>
      </c>
      <c r="W908" s="114">
        <v>0</v>
      </c>
    </row>
    <row r="909" spans="1:23" hidden="1">
      <c r="A909" s="114" t="str">
        <v>8021.TW</v>
      </c>
      <c r="B909" s="114">
        <v>-0.21</v>
      </c>
      <c r="C909" s="114">
        <v>0</v>
      </c>
      <c r="D909" s="114">
        <v>18.579882000000001</v>
      </c>
      <c r="E909" s="114">
        <v>-7.8399999999999997E-3</v>
      </c>
      <c r="F909" s="114">
        <v>7.6899999999999998E-3</v>
      </c>
      <c r="G909" s="114">
        <v>0.22754999000000001</v>
      </c>
      <c r="H909" s="114">
        <v>1.959E-2</v>
      </c>
      <c r="I909" s="114">
        <v>0</v>
      </c>
      <c r="J909" s="114">
        <v>1.0177951999999999</v>
      </c>
      <c r="K909" s="114">
        <v>20.359000000000002</v>
      </c>
      <c r="L909" s="114">
        <v>0</v>
      </c>
      <c r="M909" s="114">
        <v>0</v>
      </c>
      <c r="N909" s="114">
        <v>0</v>
      </c>
      <c r="O909" s="114">
        <v>0</v>
      </c>
      <c r="P909" s="114">
        <v>0</v>
      </c>
      <c r="Q909" s="114">
        <v>0</v>
      </c>
      <c r="R909" s="114">
        <v>0</v>
      </c>
      <c r="S909" s="114">
        <v>0</v>
      </c>
      <c r="T909" s="114">
        <v>0</v>
      </c>
      <c r="U909" s="114">
        <v>0</v>
      </c>
      <c r="V909" s="114">
        <v>0</v>
      </c>
      <c r="W909" s="114">
        <v>0</v>
      </c>
    </row>
    <row r="910" spans="1:23" hidden="1">
      <c r="A910" s="114" t="str">
        <v>8028.TW</v>
      </c>
      <c r="B910" s="114">
        <v>2</v>
      </c>
      <c r="C910" s="114">
        <v>0</v>
      </c>
      <c r="D910" s="114">
        <v>32.657004999999998</v>
      </c>
      <c r="E910" s="114">
        <v>8.8889999999999997E-2</v>
      </c>
      <c r="F910" s="114">
        <v>1.4019999999999999E-2</v>
      </c>
      <c r="G910" s="114">
        <v>0.21582999999999999</v>
      </c>
      <c r="H910" s="114">
        <v>5.2470002000000002E-2</v>
      </c>
      <c r="I910" s="114">
        <v>33.799999999999997</v>
      </c>
      <c r="J910" s="114">
        <v>2.9586834999999998</v>
      </c>
      <c r="K910" s="114">
        <v>20.065000000000001</v>
      </c>
      <c r="L910" s="114">
        <v>0</v>
      </c>
      <c r="M910" s="114">
        <v>0</v>
      </c>
      <c r="N910" s="114">
        <v>0</v>
      </c>
      <c r="O910" s="114">
        <v>0</v>
      </c>
      <c r="P910" s="114">
        <v>0</v>
      </c>
      <c r="Q910" s="114">
        <v>0</v>
      </c>
      <c r="R910" s="114">
        <v>0</v>
      </c>
      <c r="S910" s="114">
        <v>0</v>
      </c>
      <c r="T910" s="114">
        <v>0</v>
      </c>
      <c r="U910" s="114">
        <v>0</v>
      </c>
      <c r="V910" s="114">
        <v>0</v>
      </c>
      <c r="W910" s="114">
        <v>0</v>
      </c>
    </row>
    <row r="911" spans="1:23" hidden="1">
      <c r="A911" s="114" t="str">
        <v>8033.TW</v>
      </c>
      <c r="B911" s="114">
        <v>0.09</v>
      </c>
      <c r="C911" s="114">
        <v>1.1220000000000001</v>
      </c>
      <c r="D911" s="114">
        <v>0</v>
      </c>
      <c r="E911" s="114">
        <v>-2.0029999999999999E-2</v>
      </c>
      <c r="F911" s="114">
        <v>-1.8360000000000001E-2</v>
      </c>
      <c r="G911" s="114">
        <v>0.39690999999999999</v>
      </c>
      <c r="H911" s="114">
        <v>-3.968E-2</v>
      </c>
      <c r="I911" s="114">
        <v>829.99994000000004</v>
      </c>
      <c r="J911" s="114">
        <v>8.9034560000000003</v>
      </c>
      <c r="K911" s="114">
        <v>7.0279999999999996</v>
      </c>
      <c r="L911" s="114">
        <v>0</v>
      </c>
      <c r="M911" s="114">
        <v>0</v>
      </c>
      <c r="N911" s="114">
        <v>0</v>
      </c>
      <c r="O911" s="114">
        <v>0</v>
      </c>
      <c r="P911" s="114">
        <v>0</v>
      </c>
      <c r="Q911" s="114">
        <v>0</v>
      </c>
      <c r="R911" s="114">
        <v>0</v>
      </c>
      <c r="S911" s="114">
        <v>0</v>
      </c>
      <c r="T911" s="114">
        <v>0</v>
      </c>
      <c r="U911" s="114">
        <v>0</v>
      </c>
      <c r="V911" s="114">
        <v>0</v>
      </c>
      <c r="W911" s="114">
        <v>0</v>
      </c>
    </row>
    <row r="912" spans="1:23" hidden="1">
      <c r="A912" s="114" t="str">
        <v>8039.TW</v>
      </c>
      <c r="B912" s="114">
        <v>2.4900000000000002</v>
      </c>
      <c r="C912" s="114">
        <v>0.441</v>
      </c>
      <c r="D912" s="114">
        <v>18.842106000000001</v>
      </c>
      <c r="E912" s="114">
        <v>6.9379999999999997E-2</v>
      </c>
      <c r="F912" s="114">
        <v>3.0450001000000001E-2</v>
      </c>
      <c r="G912" s="114">
        <v>0.23200999999999999</v>
      </c>
      <c r="H912" s="114">
        <v>4.7829999999999998E-2</v>
      </c>
      <c r="I912" s="114">
        <v>21.566265000000001</v>
      </c>
      <c r="J912" s="114">
        <v>1.405281</v>
      </c>
      <c r="K912" s="114">
        <v>41.704000000000001</v>
      </c>
      <c r="L912" s="114">
        <v>0</v>
      </c>
      <c r="M912" s="114">
        <v>0</v>
      </c>
      <c r="N912" s="114">
        <v>0</v>
      </c>
      <c r="O912" s="114">
        <v>0</v>
      </c>
      <c r="P912" s="114">
        <v>0</v>
      </c>
      <c r="Q912" s="114">
        <v>0</v>
      </c>
      <c r="R912" s="114">
        <v>0</v>
      </c>
      <c r="S912" s="114">
        <v>0</v>
      </c>
      <c r="T912" s="114">
        <v>0</v>
      </c>
      <c r="U912" s="114">
        <v>0</v>
      </c>
      <c r="V912" s="114">
        <v>0</v>
      </c>
      <c r="W912" s="114">
        <v>0</v>
      </c>
    </row>
    <row r="913" spans="1:23" hidden="1">
      <c r="A913" s="114" t="str">
        <v>8046.TW</v>
      </c>
      <c r="B913" s="114">
        <v>5.16</v>
      </c>
      <c r="C913" s="114">
        <v>1.52</v>
      </c>
      <c r="D913" s="114">
        <v>17.611158</v>
      </c>
      <c r="E913" s="114">
        <v>7.4679999999999996E-2</v>
      </c>
      <c r="F913" s="114">
        <v>1.915E-2</v>
      </c>
      <c r="G913" s="114">
        <v>0.11093</v>
      </c>
      <c r="H913" s="114">
        <v>-0.111820005</v>
      </c>
      <c r="I913" s="114">
        <v>39.147289999999998</v>
      </c>
      <c r="J913" s="114">
        <v>2.9065585</v>
      </c>
      <c r="K913" s="114">
        <v>56.908999999999999</v>
      </c>
      <c r="L913" s="114">
        <v>0</v>
      </c>
      <c r="M913" s="114">
        <v>0</v>
      </c>
      <c r="N913" s="114">
        <v>0</v>
      </c>
      <c r="O913" s="114">
        <v>0</v>
      </c>
      <c r="P913" s="114">
        <v>0</v>
      </c>
      <c r="Q913" s="114">
        <v>0</v>
      </c>
      <c r="R913" s="114">
        <v>0</v>
      </c>
      <c r="S913" s="114">
        <v>0</v>
      </c>
      <c r="T913" s="114">
        <v>0</v>
      </c>
      <c r="U913" s="114">
        <v>0</v>
      </c>
      <c r="V913" s="114">
        <v>0</v>
      </c>
      <c r="W913" s="114">
        <v>0</v>
      </c>
    </row>
    <row r="914" spans="1:23" hidden="1">
      <c r="A914" s="114" t="str">
        <v>8070.TW</v>
      </c>
      <c r="B914" s="114">
        <v>2.27</v>
      </c>
      <c r="C914" s="114">
        <v>0</v>
      </c>
      <c r="D914" s="114">
        <v>3.7105071999999999</v>
      </c>
      <c r="E914" s="114">
        <v>0.12787999999999999</v>
      </c>
      <c r="F914" s="114">
        <v>2.7709998E-2</v>
      </c>
      <c r="G914" s="114">
        <v>0.18451998999999999</v>
      </c>
      <c r="H914" s="114">
        <v>9.6390000000000003E-2</v>
      </c>
      <c r="I914" s="114">
        <v>22.246696</v>
      </c>
      <c r="J914" s="114">
        <v>2.0787024000000001</v>
      </c>
      <c r="K914" s="114">
        <v>24.442</v>
      </c>
      <c r="L914" s="114">
        <v>0</v>
      </c>
      <c r="M914" s="114">
        <v>0</v>
      </c>
      <c r="N914" s="114">
        <v>0</v>
      </c>
      <c r="O914" s="114">
        <v>0</v>
      </c>
      <c r="P914" s="114">
        <v>0</v>
      </c>
      <c r="Q914" s="114">
        <v>0</v>
      </c>
      <c r="R914" s="114">
        <v>0</v>
      </c>
      <c r="S914" s="114">
        <v>0</v>
      </c>
      <c r="T914" s="114">
        <v>0</v>
      </c>
      <c r="U914" s="114">
        <v>0</v>
      </c>
      <c r="V914" s="114">
        <v>0</v>
      </c>
      <c r="W914" s="114">
        <v>0</v>
      </c>
    </row>
    <row r="915" spans="1:23" hidden="1">
      <c r="A915" s="114" t="str">
        <v>8072.TW</v>
      </c>
      <c r="B915" s="114">
        <v>0.97</v>
      </c>
      <c r="C915" s="114">
        <v>0</v>
      </c>
      <c r="D915" s="114">
        <v>0</v>
      </c>
      <c r="E915" s="114">
        <v>3.8550000000000001E-2</v>
      </c>
      <c r="F915" s="114">
        <v>2.5799998999999998E-3</v>
      </c>
      <c r="G915" s="114">
        <v>0.17817</v>
      </c>
      <c r="H915" s="114">
        <v>2.2200000999999998E-3</v>
      </c>
      <c r="I915" s="114">
        <v>29.896906000000001</v>
      </c>
      <c r="J915" s="114">
        <v>1.0479149999999999</v>
      </c>
      <c r="K915" s="114">
        <v>14.153</v>
      </c>
      <c r="L915" s="114">
        <v>0</v>
      </c>
      <c r="M915" s="114">
        <v>0</v>
      </c>
      <c r="N915" s="114">
        <v>0</v>
      </c>
      <c r="O915" s="114">
        <v>0</v>
      </c>
      <c r="P915" s="114">
        <v>0</v>
      </c>
      <c r="Q915" s="114">
        <v>0</v>
      </c>
      <c r="R915" s="114">
        <v>0</v>
      </c>
      <c r="S915" s="114">
        <v>0</v>
      </c>
      <c r="T915" s="114">
        <v>0</v>
      </c>
      <c r="U915" s="114">
        <v>0</v>
      </c>
      <c r="V915" s="114">
        <v>0</v>
      </c>
      <c r="W915" s="114">
        <v>0</v>
      </c>
    </row>
    <row r="916" spans="1:23" hidden="1">
      <c r="A916" s="114" t="str">
        <v>8081.TW</v>
      </c>
      <c r="B916" s="114">
        <v>18.75</v>
      </c>
      <c r="C916" s="114">
        <v>0.63200000000000001</v>
      </c>
      <c r="D916" s="114">
        <v>16.59751</v>
      </c>
      <c r="E916" s="114">
        <v>0.18995000000000001</v>
      </c>
      <c r="F916" s="114">
        <v>0.10094</v>
      </c>
      <c r="G916" s="114">
        <v>0.40422999999999998</v>
      </c>
      <c r="H916" s="114">
        <v>0.21027999999999999</v>
      </c>
      <c r="I916" s="114">
        <v>17.066668</v>
      </c>
      <c r="J916" s="114">
        <v>3.7649271</v>
      </c>
      <c r="K916" s="114">
        <v>92.278000000000006</v>
      </c>
      <c r="L916" s="114">
        <v>0</v>
      </c>
      <c r="M916" s="114">
        <v>0</v>
      </c>
      <c r="N916" s="114">
        <v>0</v>
      </c>
      <c r="O916" s="114">
        <v>0</v>
      </c>
      <c r="P916" s="114">
        <v>0</v>
      </c>
      <c r="Q916" s="114">
        <v>0</v>
      </c>
      <c r="R916" s="114">
        <v>0</v>
      </c>
      <c r="S916" s="114">
        <v>0</v>
      </c>
      <c r="T916" s="114">
        <v>0</v>
      </c>
      <c r="U916" s="114">
        <v>0</v>
      </c>
      <c r="V916" s="114">
        <v>0</v>
      </c>
      <c r="W916" s="114">
        <v>0</v>
      </c>
    </row>
    <row r="917" spans="1:23" hidden="1">
      <c r="A917" s="114" t="str">
        <v>8101.TW</v>
      </c>
      <c r="B917" s="114">
        <v>-2.61</v>
      </c>
      <c r="C917" s="114">
        <v>0.90500000000000003</v>
      </c>
      <c r="D917" s="114">
        <v>3.5106381999999998</v>
      </c>
      <c r="E917" s="114">
        <v>-1.0420100000000001</v>
      </c>
      <c r="F917" s="114">
        <v>-0.16788</v>
      </c>
      <c r="G917" s="114">
        <v>6.5700000000000003E-3</v>
      </c>
      <c r="H917" s="114">
        <v>-0.59784999999999999</v>
      </c>
      <c r="I917" s="114">
        <v>0</v>
      </c>
      <c r="J917" s="114">
        <v>2.6484749999999999</v>
      </c>
      <c r="K917" s="114">
        <v>2.306</v>
      </c>
      <c r="L917" s="114">
        <v>0</v>
      </c>
      <c r="M917" s="114">
        <v>0</v>
      </c>
      <c r="N917" s="114">
        <v>0</v>
      </c>
      <c r="O917" s="114">
        <v>0</v>
      </c>
      <c r="P917" s="114">
        <v>0</v>
      </c>
      <c r="Q917" s="114">
        <v>0</v>
      </c>
      <c r="R917" s="114">
        <v>0</v>
      </c>
      <c r="S917" s="114">
        <v>0</v>
      </c>
      <c r="T917" s="114">
        <v>0</v>
      </c>
      <c r="U917" s="114">
        <v>0</v>
      </c>
      <c r="V917" s="114">
        <v>0</v>
      </c>
      <c r="W917" s="114">
        <v>0</v>
      </c>
    </row>
    <row r="918" spans="1:23" hidden="1">
      <c r="A918" s="114" t="str">
        <v>8103.TW</v>
      </c>
      <c r="B918" s="114">
        <v>3.05</v>
      </c>
      <c r="C918" s="114">
        <v>0.98399999999999999</v>
      </c>
      <c r="D918" s="114">
        <v>9.4879519999999999</v>
      </c>
      <c r="E918" s="114">
        <v>7.0059999999999997E-2</v>
      </c>
      <c r="F918" s="114">
        <v>3.6609999999999997E-2</v>
      </c>
      <c r="G918" s="114">
        <v>0.34077000000000002</v>
      </c>
      <c r="H918" s="114">
        <v>0.104399994</v>
      </c>
      <c r="I918" s="114">
        <v>15.491803000000001</v>
      </c>
      <c r="J918" s="114">
        <v>1.2130936000000001</v>
      </c>
      <c r="K918" s="114">
        <v>37.472999999999999</v>
      </c>
      <c r="L918" s="114">
        <v>0</v>
      </c>
      <c r="M918" s="114">
        <v>0</v>
      </c>
      <c r="N918" s="114">
        <v>0</v>
      </c>
      <c r="O918" s="114">
        <v>0</v>
      </c>
      <c r="P918" s="114">
        <v>0</v>
      </c>
      <c r="Q918" s="114">
        <v>0</v>
      </c>
      <c r="R918" s="114">
        <v>0</v>
      </c>
      <c r="S918" s="114">
        <v>0</v>
      </c>
      <c r="T918" s="114">
        <v>0</v>
      </c>
      <c r="U918" s="114">
        <v>0</v>
      </c>
      <c r="V918" s="114">
        <v>0</v>
      </c>
      <c r="W918" s="114">
        <v>0</v>
      </c>
    </row>
    <row r="919" spans="1:23" hidden="1">
      <c r="A919" s="114" t="str">
        <v>8104.TW</v>
      </c>
      <c r="B919" s="114">
        <v>-3.13</v>
      </c>
      <c r="C919" s="114">
        <v>1.113</v>
      </c>
      <c r="D919" s="114">
        <v>44.629629999999999</v>
      </c>
      <c r="E919" s="114">
        <v>-9.1300000000000006E-2</v>
      </c>
      <c r="F919" s="114">
        <v>-7.3400004999999999E-3</v>
      </c>
      <c r="G919" s="114">
        <v>0.11783</v>
      </c>
      <c r="H919" s="114">
        <v>-4.2079999999999999E-2</v>
      </c>
      <c r="I919" s="114">
        <v>0</v>
      </c>
      <c r="J919" s="114">
        <v>1.4223882999999999</v>
      </c>
      <c r="K919" s="114">
        <v>36.417000000000002</v>
      </c>
      <c r="L919" s="114">
        <v>0</v>
      </c>
      <c r="M919" s="114">
        <v>0</v>
      </c>
      <c r="N919" s="114">
        <v>0</v>
      </c>
      <c r="O919" s="114">
        <v>0</v>
      </c>
      <c r="P919" s="114">
        <v>0</v>
      </c>
      <c r="Q919" s="114">
        <v>0</v>
      </c>
      <c r="R919" s="114">
        <v>0</v>
      </c>
      <c r="S919" s="114">
        <v>0</v>
      </c>
      <c r="T919" s="114">
        <v>0</v>
      </c>
      <c r="U919" s="114">
        <v>0</v>
      </c>
      <c r="V919" s="114">
        <v>0</v>
      </c>
      <c r="W919" s="114">
        <v>0</v>
      </c>
    </row>
    <row r="920" spans="1:23" hidden="1">
      <c r="A920" s="114" t="str">
        <v>8105.TW</v>
      </c>
      <c r="B920" s="114">
        <v>0.56000000000000005</v>
      </c>
      <c r="C920" s="114">
        <v>0</v>
      </c>
      <c r="D920" s="114">
        <v>23.947368999999998</v>
      </c>
      <c r="E920" s="114">
        <v>3.1530000000000002E-2</v>
      </c>
      <c r="F920" s="114">
        <v>4.5000002000000002E-4</v>
      </c>
      <c r="G920" s="114">
        <v>8.2919999999999994E-2</v>
      </c>
      <c r="H920" s="114">
        <v>-3.3869999999999997E-2</v>
      </c>
      <c r="I920" s="114">
        <v>24.375</v>
      </c>
      <c r="J920" s="114">
        <v>0.75535386999999998</v>
      </c>
      <c r="K920" s="114">
        <v>19.826000000000001</v>
      </c>
      <c r="L920" s="114">
        <v>0</v>
      </c>
      <c r="M920" s="114">
        <v>0</v>
      </c>
      <c r="N920" s="114">
        <v>0</v>
      </c>
      <c r="O920" s="114">
        <v>0</v>
      </c>
      <c r="P920" s="114">
        <v>0</v>
      </c>
      <c r="Q920" s="114">
        <v>0</v>
      </c>
      <c r="R920" s="114">
        <v>0</v>
      </c>
      <c r="S920" s="114">
        <v>0</v>
      </c>
      <c r="T920" s="114">
        <v>0</v>
      </c>
      <c r="U920" s="114">
        <v>0</v>
      </c>
      <c r="V920" s="114">
        <v>0</v>
      </c>
      <c r="W920" s="114">
        <v>0</v>
      </c>
    </row>
    <row r="921" spans="1:23" hidden="1">
      <c r="A921" s="114" t="str">
        <v>8110.TW</v>
      </c>
      <c r="B921" s="114">
        <v>0.22</v>
      </c>
      <c r="C921" s="114">
        <v>1.002</v>
      </c>
      <c r="D921" s="114">
        <v>0</v>
      </c>
      <c r="E921" s="114">
        <v>-1.0800000000000001E-2</v>
      </c>
      <c r="F921" s="114">
        <v>-8.6900004999999995E-3</v>
      </c>
      <c r="G921" s="114">
        <v>1.8149999999999999E-2</v>
      </c>
      <c r="H921" s="114">
        <v>3.3660000000000002E-2</v>
      </c>
      <c r="I921" s="114">
        <v>90.454543999999999</v>
      </c>
      <c r="J921" s="114">
        <v>0.97429619999999995</v>
      </c>
      <c r="K921" s="114">
        <v>14.099</v>
      </c>
      <c r="L921" s="114">
        <v>0</v>
      </c>
      <c r="M921" s="114">
        <v>0</v>
      </c>
      <c r="N921" s="114">
        <v>0</v>
      </c>
      <c r="O921" s="114">
        <v>0</v>
      </c>
      <c r="P921" s="114">
        <v>0</v>
      </c>
      <c r="Q921" s="114">
        <v>0</v>
      </c>
      <c r="R921" s="114">
        <v>0</v>
      </c>
      <c r="S921" s="114">
        <v>0</v>
      </c>
      <c r="T921" s="114">
        <v>0</v>
      </c>
      <c r="U921" s="114">
        <v>0</v>
      </c>
      <c r="V921" s="114">
        <v>0</v>
      </c>
      <c r="W921" s="114">
        <v>0</v>
      </c>
    </row>
    <row r="922" spans="1:23" hidden="1">
      <c r="A922" s="114" t="str">
        <v>8112.TW</v>
      </c>
      <c r="B922" s="114">
        <v>5.03</v>
      </c>
      <c r="C922" s="114">
        <v>0</v>
      </c>
      <c r="D922" s="114">
        <v>15.957445999999999</v>
      </c>
      <c r="E922" s="114">
        <v>0.18421000000000001</v>
      </c>
      <c r="F922" s="114">
        <v>5.9889999999999999E-2</v>
      </c>
      <c r="G922" s="114">
        <v>4.0829999999999998E-2</v>
      </c>
      <c r="H922" s="114">
        <v>2.2969997999999998E-2</v>
      </c>
      <c r="I922" s="114">
        <v>16.401589999999999</v>
      </c>
      <c r="J922" s="114">
        <v>2.9669854999999998</v>
      </c>
      <c r="K922" s="114">
        <v>405.45699999999999</v>
      </c>
      <c r="L922" s="114">
        <v>0</v>
      </c>
      <c r="M922" s="114">
        <v>0</v>
      </c>
      <c r="N922" s="114">
        <v>0</v>
      </c>
      <c r="O922" s="114">
        <v>0</v>
      </c>
      <c r="P922" s="114">
        <v>0</v>
      </c>
      <c r="Q922" s="114">
        <v>0</v>
      </c>
      <c r="R922" s="114">
        <v>0</v>
      </c>
      <c r="S922" s="114">
        <v>0</v>
      </c>
      <c r="T922" s="114">
        <v>0</v>
      </c>
      <c r="U922" s="114">
        <v>0</v>
      </c>
      <c r="V922" s="114">
        <v>0</v>
      </c>
      <c r="W922" s="114">
        <v>0</v>
      </c>
    </row>
    <row r="923" spans="1:23" hidden="1">
      <c r="A923" s="114" t="str">
        <v>8114.TW</v>
      </c>
      <c r="B923" s="114">
        <v>5.54</v>
      </c>
      <c r="C923" s="114">
        <v>0.60799999999999998</v>
      </c>
      <c r="D923" s="114">
        <v>13.058942999999999</v>
      </c>
      <c r="E923" s="114">
        <v>0.11505</v>
      </c>
      <c r="F923" s="114">
        <v>4.6329996999999998E-2</v>
      </c>
      <c r="G923" s="114">
        <v>0.38112997999999998</v>
      </c>
      <c r="H923" s="114">
        <v>7.4209999999999998E-2</v>
      </c>
      <c r="I923" s="114">
        <v>23.194946000000002</v>
      </c>
      <c r="J923" s="114">
        <v>2.6860928999999998</v>
      </c>
      <c r="K923" s="114">
        <v>130.57300000000001</v>
      </c>
      <c r="L923" s="114">
        <v>0</v>
      </c>
      <c r="M923" s="114">
        <v>0</v>
      </c>
      <c r="N923" s="114">
        <v>0</v>
      </c>
      <c r="O923" s="114">
        <v>0</v>
      </c>
      <c r="P923" s="114">
        <v>0</v>
      </c>
      <c r="Q923" s="114">
        <v>0</v>
      </c>
      <c r="R923" s="114">
        <v>0</v>
      </c>
      <c r="S923" s="114">
        <v>0</v>
      </c>
      <c r="T923" s="114">
        <v>0</v>
      </c>
      <c r="U923" s="114">
        <v>0</v>
      </c>
      <c r="V923" s="114">
        <v>0</v>
      </c>
      <c r="W923" s="114">
        <v>0</v>
      </c>
    </row>
    <row r="924" spans="1:23" hidden="1">
      <c r="A924" s="114" t="str">
        <v>8131.TW</v>
      </c>
      <c r="B924" s="114">
        <v>1.47</v>
      </c>
      <c r="C924" s="114">
        <v>0.36299999999999999</v>
      </c>
      <c r="D924" s="114">
        <v>0</v>
      </c>
      <c r="E924" s="114">
        <v>4.3249999999999997E-2</v>
      </c>
      <c r="F924" s="114">
        <v>1.5039999E-2</v>
      </c>
      <c r="G924" s="114">
        <v>7.8829999999999997E-2</v>
      </c>
      <c r="H924" s="114">
        <v>3.2210000000000003E-2</v>
      </c>
      <c r="I924" s="114">
        <v>26.632653999999999</v>
      </c>
      <c r="J924" s="114">
        <v>1.4662921</v>
      </c>
      <c r="K924" s="114">
        <v>17.295999999999999</v>
      </c>
      <c r="L924" s="114">
        <v>0</v>
      </c>
      <c r="M924" s="114">
        <v>0</v>
      </c>
      <c r="N924" s="114">
        <v>0</v>
      </c>
      <c r="O924" s="114">
        <v>0</v>
      </c>
      <c r="P924" s="114">
        <v>0</v>
      </c>
      <c r="Q924" s="114">
        <v>0</v>
      </c>
      <c r="R924" s="114">
        <v>0</v>
      </c>
      <c r="S924" s="114">
        <v>0</v>
      </c>
      <c r="T924" s="114">
        <v>0</v>
      </c>
      <c r="U924" s="114">
        <v>0</v>
      </c>
      <c r="V924" s="114">
        <v>0</v>
      </c>
      <c r="W924" s="114">
        <v>0</v>
      </c>
    </row>
    <row r="925" spans="1:23" hidden="1">
      <c r="A925" s="114" t="str">
        <v>8150.TW</v>
      </c>
      <c r="B925" s="114">
        <v>2.68</v>
      </c>
      <c r="C925" s="114">
        <v>0.53800000000000003</v>
      </c>
      <c r="D925" s="114">
        <v>8.5388990000000007</v>
      </c>
      <c r="E925" s="114">
        <v>8.4599999999999995E-2</v>
      </c>
      <c r="F925" s="114">
        <v>2.8320000000000001E-2</v>
      </c>
      <c r="G925" s="114">
        <v>0.16916001</v>
      </c>
      <c r="H925" s="114">
        <v>6.4569995000000005E-2</v>
      </c>
      <c r="I925" s="114">
        <v>16.791043999999999</v>
      </c>
      <c r="J925" s="114">
        <v>1.2943681</v>
      </c>
      <c r="K925" s="114">
        <v>30.484999999999999</v>
      </c>
      <c r="L925" s="114">
        <v>0</v>
      </c>
      <c r="M925" s="114">
        <v>0</v>
      </c>
      <c r="N925" s="114">
        <v>0</v>
      </c>
      <c r="O925" s="114">
        <v>0</v>
      </c>
      <c r="P925" s="114">
        <v>0</v>
      </c>
      <c r="Q925" s="114">
        <v>0</v>
      </c>
      <c r="R925" s="114">
        <v>0</v>
      </c>
      <c r="S925" s="114">
        <v>0</v>
      </c>
      <c r="T925" s="114">
        <v>0</v>
      </c>
      <c r="U925" s="114">
        <v>0</v>
      </c>
      <c r="V925" s="114">
        <v>0</v>
      </c>
      <c r="W925" s="114">
        <v>0</v>
      </c>
    </row>
    <row r="926" spans="1:23" hidden="1">
      <c r="A926" s="114" t="str">
        <v>8163.TW</v>
      </c>
      <c r="B926" s="114">
        <v>5.82</v>
      </c>
      <c r="C926" s="114">
        <v>0.75700000000000001</v>
      </c>
      <c r="D926" s="114">
        <v>17.435898000000002</v>
      </c>
      <c r="E926" s="114">
        <v>0.13074</v>
      </c>
      <c r="F926" s="114">
        <v>1.949E-2</v>
      </c>
      <c r="G926" s="114">
        <v>0.18031</v>
      </c>
      <c r="H926" s="114">
        <v>4.0770000000000001E-2</v>
      </c>
      <c r="I926" s="114">
        <v>11.683847999999999</v>
      </c>
      <c r="J926" s="114">
        <v>1.6621853</v>
      </c>
      <c r="K926" s="114">
        <v>89.281999999999996</v>
      </c>
      <c r="L926" s="114">
        <v>0</v>
      </c>
      <c r="M926" s="114">
        <v>0</v>
      </c>
      <c r="N926" s="114">
        <v>0</v>
      </c>
      <c r="O926" s="114">
        <v>0</v>
      </c>
      <c r="P926" s="114">
        <v>0</v>
      </c>
      <c r="Q926" s="114">
        <v>0</v>
      </c>
      <c r="R926" s="114">
        <v>0</v>
      </c>
      <c r="S926" s="114">
        <v>0</v>
      </c>
      <c r="T926" s="114">
        <v>0</v>
      </c>
      <c r="U926" s="114">
        <v>0</v>
      </c>
      <c r="V926" s="114">
        <v>0</v>
      </c>
      <c r="W926" s="114">
        <v>0</v>
      </c>
    </row>
    <row r="927" spans="1:23" hidden="1">
      <c r="A927" s="114" t="str">
        <v>8201.TW</v>
      </c>
      <c r="B927" s="114">
        <v>-1.1100000000000001</v>
      </c>
      <c r="C927" s="114">
        <v>0.94399999999999995</v>
      </c>
      <c r="D927" s="114">
        <v>0</v>
      </c>
      <c r="E927" s="114">
        <v>-0.12795999999999999</v>
      </c>
      <c r="F927" s="114">
        <v>-7.1580000000000005E-2</v>
      </c>
      <c r="G927" s="114">
        <v>0.15281998999999999</v>
      </c>
      <c r="H927" s="114">
        <v>-0.24562</v>
      </c>
      <c r="I927" s="114">
        <v>0</v>
      </c>
      <c r="J927" s="114">
        <v>2.2307969999999999</v>
      </c>
      <c r="K927" s="114">
        <v>8.2769999999999992</v>
      </c>
      <c r="L927" s="114">
        <v>0</v>
      </c>
      <c r="M927" s="114">
        <v>0</v>
      </c>
      <c r="N927" s="114">
        <v>0</v>
      </c>
      <c r="O927" s="114">
        <v>0</v>
      </c>
      <c r="P927" s="114">
        <v>0</v>
      </c>
      <c r="Q927" s="114">
        <v>0</v>
      </c>
      <c r="R927" s="114">
        <v>0</v>
      </c>
      <c r="S927" s="114">
        <v>0</v>
      </c>
      <c r="T927" s="114">
        <v>0</v>
      </c>
      <c r="U927" s="114">
        <v>0</v>
      </c>
      <c r="V927" s="114">
        <v>0</v>
      </c>
      <c r="W927" s="114">
        <v>0</v>
      </c>
    </row>
    <row r="928" spans="1:23" hidden="1">
      <c r="A928" s="114" t="str">
        <v>8210.TW</v>
      </c>
      <c r="B928" s="114">
        <v>11.7</v>
      </c>
      <c r="C928" s="114">
        <v>0.65400000000000003</v>
      </c>
      <c r="D928" s="114">
        <v>19.269005</v>
      </c>
      <c r="E928" s="114">
        <v>0.21057000000000001</v>
      </c>
      <c r="F928" s="114">
        <v>6.9389999999999993E-2</v>
      </c>
      <c r="G928" s="114">
        <v>0.22884001000000001</v>
      </c>
      <c r="H928" s="114">
        <v>0.16732</v>
      </c>
      <c r="I928" s="114">
        <v>28.162393999999999</v>
      </c>
      <c r="J928" s="114">
        <v>7.1893000000000002</v>
      </c>
      <c r="K928" s="114">
        <v>93.542000000000002</v>
      </c>
      <c r="L928" s="114">
        <v>0</v>
      </c>
      <c r="M928" s="114">
        <v>0</v>
      </c>
      <c r="N928" s="114">
        <v>0</v>
      </c>
      <c r="O928" s="114">
        <v>0</v>
      </c>
      <c r="P928" s="114">
        <v>0</v>
      </c>
      <c r="Q928" s="114">
        <v>0</v>
      </c>
      <c r="R928" s="114">
        <v>0</v>
      </c>
      <c r="S928" s="114">
        <v>0</v>
      </c>
      <c r="T928" s="114">
        <v>0</v>
      </c>
      <c r="U928" s="114">
        <v>0</v>
      </c>
      <c r="V928" s="114">
        <v>0</v>
      </c>
      <c r="W928" s="114">
        <v>0</v>
      </c>
    </row>
    <row r="929" spans="1:23" hidden="1">
      <c r="A929" s="114" t="str">
        <v>8213.TW</v>
      </c>
      <c r="B929" s="114">
        <v>3.78</v>
      </c>
      <c r="C929" s="114">
        <v>0.72</v>
      </c>
      <c r="D929" s="114">
        <v>9.7087380000000003</v>
      </c>
      <c r="E929" s="114">
        <v>7.3719999999999994E-2</v>
      </c>
      <c r="F929" s="114">
        <v>3.4979999999999997E-2</v>
      </c>
      <c r="G929" s="114">
        <v>0.15137999999999999</v>
      </c>
      <c r="H929" s="114">
        <v>0.1065</v>
      </c>
      <c r="I929" s="114">
        <v>10.58201</v>
      </c>
      <c r="J929" s="114">
        <v>0.73599769999999998</v>
      </c>
      <c r="K929" s="114">
        <v>69.804000000000002</v>
      </c>
      <c r="L929" s="114">
        <v>0</v>
      </c>
      <c r="M929" s="114">
        <v>0</v>
      </c>
      <c r="N929" s="114">
        <v>0</v>
      </c>
      <c r="O929" s="114">
        <v>0</v>
      </c>
      <c r="P929" s="114">
        <v>0</v>
      </c>
      <c r="Q929" s="114">
        <v>0</v>
      </c>
      <c r="R929" s="114">
        <v>0</v>
      </c>
      <c r="S929" s="114">
        <v>0</v>
      </c>
      <c r="T929" s="114">
        <v>0</v>
      </c>
      <c r="U929" s="114">
        <v>0</v>
      </c>
      <c r="V929" s="114">
        <v>0</v>
      </c>
      <c r="W929" s="114">
        <v>0</v>
      </c>
    </row>
    <row r="930" spans="1:23" hidden="1">
      <c r="A930" s="114" t="str">
        <v>8215.TW</v>
      </c>
      <c r="B930" s="114">
        <v>1.24</v>
      </c>
      <c r="C930" s="114">
        <v>0</v>
      </c>
      <c r="D930" s="114">
        <v>11.161616</v>
      </c>
      <c r="E930" s="114">
        <v>5.6090000000000001E-2</v>
      </c>
      <c r="F930" s="114">
        <v>1.7090000000000001E-2</v>
      </c>
      <c r="G930" s="114">
        <v>0.18462998999999999</v>
      </c>
      <c r="H930" s="114">
        <v>2.112E-2</v>
      </c>
      <c r="I930" s="114">
        <v>26.733871000000001</v>
      </c>
      <c r="J930" s="114">
        <v>1.9906324</v>
      </c>
      <c r="K930" s="114">
        <v>54.247</v>
      </c>
      <c r="L930" s="114">
        <v>0</v>
      </c>
      <c r="M930" s="114">
        <v>0</v>
      </c>
      <c r="N930" s="114">
        <v>0</v>
      </c>
      <c r="O930" s="114">
        <v>0</v>
      </c>
      <c r="P930" s="114">
        <v>0</v>
      </c>
      <c r="Q930" s="114">
        <v>0</v>
      </c>
      <c r="R930" s="114">
        <v>0</v>
      </c>
      <c r="S930" s="114">
        <v>0</v>
      </c>
      <c r="T930" s="114">
        <v>0</v>
      </c>
      <c r="U930" s="114">
        <v>0</v>
      </c>
      <c r="V930" s="114">
        <v>0</v>
      </c>
      <c r="W930" s="114">
        <v>0</v>
      </c>
    </row>
    <row r="931" spans="1:23" hidden="1">
      <c r="A931" s="114" t="str">
        <v>8222.TW</v>
      </c>
      <c r="B931" s="114">
        <v>1.24</v>
      </c>
      <c r="C931" s="114">
        <v>0</v>
      </c>
      <c r="D931" s="114">
        <v>51.337209999999999</v>
      </c>
      <c r="E931" s="114">
        <v>0.1042</v>
      </c>
      <c r="F931" s="114">
        <v>1.9129999000000002E-2</v>
      </c>
      <c r="G931" s="114">
        <v>0.20753999000000001</v>
      </c>
      <c r="H931" s="114">
        <v>9.2480004000000005E-2</v>
      </c>
      <c r="I931" s="114">
        <v>35.604840000000003</v>
      </c>
      <c r="J931" s="114">
        <v>3.5025784999999998</v>
      </c>
      <c r="K931" s="114">
        <v>10.349</v>
      </c>
      <c r="L931" s="114">
        <v>0</v>
      </c>
      <c r="M931" s="114">
        <v>0</v>
      </c>
      <c r="N931" s="114">
        <v>0</v>
      </c>
      <c r="O931" s="114">
        <v>0</v>
      </c>
      <c r="P931" s="114">
        <v>0</v>
      </c>
      <c r="Q931" s="114">
        <v>0</v>
      </c>
      <c r="R931" s="114">
        <v>0</v>
      </c>
      <c r="S931" s="114">
        <v>0</v>
      </c>
      <c r="T931" s="114">
        <v>0</v>
      </c>
      <c r="U931" s="114">
        <v>0</v>
      </c>
      <c r="V931" s="114">
        <v>0</v>
      </c>
      <c r="W931" s="114">
        <v>0</v>
      </c>
    </row>
    <row r="932" spans="1:23" hidden="1">
      <c r="A932" s="114" t="str">
        <v>8249.TW</v>
      </c>
      <c r="B932" s="114">
        <v>2.15</v>
      </c>
      <c r="C932" s="114">
        <v>0.76600000000000001</v>
      </c>
      <c r="D932" s="114">
        <v>0</v>
      </c>
      <c r="E932" s="114">
        <v>5.4739999999999997E-2</v>
      </c>
      <c r="F932" s="114">
        <v>3.3189999999999997E-2</v>
      </c>
      <c r="G932" s="114">
        <v>0.19736000000000001</v>
      </c>
      <c r="H932" s="114">
        <v>6.0979999999999999E-2</v>
      </c>
      <c r="I932" s="114">
        <v>13.930232</v>
      </c>
      <c r="J932" s="114">
        <v>0.78341620000000001</v>
      </c>
      <c r="K932" s="114">
        <v>32.374000000000002</v>
      </c>
      <c r="L932" s="114">
        <v>0</v>
      </c>
      <c r="M932" s="114">
        <v>0</v>
      </c>
      <c r="N932" s="114">
        <v>0</v>
      </c>
      <c r="O932" s="114">
        <v>0</v>
      </c>
      <c r="P932" s="114">
        <v>0</v>
      </c>
      <c r="Q932" s="114">
        <v>0</v>
      </c>
      <c r="R932" s="114">
        <v>0</v>
      </c>
      <c r="S932" s="114">
        <v>0</v>
      </c>
      <c r="T932" s="114">
        <v>0</v>
      </c>
      <c r="U932" s="114">
        <v>0</v>
      </c>
      <c r="V932" s="114">
        <v>0</v>
      </c>
      <c r="W932" s="114">
        <v>0</v>
      </c>
    </row>
    <row r="933" spans="1:23" hidden="1">
      <c r="A933" s="114" t="str">
        <v>8261.TW</v>
      </c>
      <c r="B933" s="114">
        <v>3.02</v>
      </c>
      <c r="C933" s="114">
        <v>1.127</v>
      </c>
      <c r="D933" s="114">
        <v>0</v>
      </c>
      <c r="E933" s="114">
        <v>6.5280000000000005E-2</v>
      </c>
      <c r="F933" s="114">
        <v>2.7550000000000002E-2</v>
      </c>
      <c r="G933" s="114">
        <v>0.24400999000000001</v>
      </c>
      <c r="H933" s="114">
        <v>4.3470003E-2</v>
      </c>
      <c r="I933" s="114">
        <v>28.079471999999999</v>
      </c>
      <c r="J933" s="114">
        <v>1.8574090000000001</v>
      </c>
      <c r="K933" s="114">
        <v>23.8</v>
      </c>
      <c r="L933" s="114">
        <v>0</v>
      </c>
      <c r="M933" s="114">
        <v>0</v>
      </c>
      <c r="N933" s="114">
        <v>0</v>
      </c>
      <c r="O933" s="114">
        <v>0</v>
      </c>
      <c r="P933" s="114">
        <v>0</v>
      </c>
      <c r="Q933" s="114">
        <v>0</v>
      </c>
      <c r="R933" s="114">
        <v>0</v>
      </c>
      <c r="S933" s="114">
        <v>0</v>
      </c>
      <c r="T933" s="114">
        <v>0</v>
      </c>
      <c r="U933" s="114">
        <v>0</v>
      </c>
      <c r="V933" s="114">
        <v>0</v>
      </c>
      <c r="W933" s="114">
        <v>0</v>
      </c>
    </row>
    <row r="934" spans="1:23" hidden="1">
      <c r="A934" s="114" t="str">
        <v>8271.TW</v>
      </c>
      <c r="B934" s="114">
        <v>4.37</v>
      </c>
      <c r="C934" s="114">
        <v>0.61099999999999999</v>
      </c>
      <c r="D934" s="114">
        <v>0</v>
      </c>
      <c r="E934" s="114">
        <v>0.13797000000000001</v>
      </c>
      <c r="F934" s="114">
        <v>7.1660000000000001E-2</v>
      </c>
      <c r="G934" s="114">
        <v>0.23306999</v>
      </c>
      <c r="H934" s="114">
        <v>9.2469999999999997E-2</v>
      </c>
      <c r="I934" s="114">
        <v>15.789474500000001</v>
      </c>
      <c r="J934" s="114">
        <v>1.9649162</v>
      </c>
      <c r="K934" s="114">
        <v>62.204999999999998</v>
      </c>
      <c r="L934" s="114">
        <v>0</v>
      </c>
      <c r="M934" s="114">
        <v>0</v>
      </c>
      <c r="N934" s="114">
        <v>0</v>
      </c>
      <c r="O934" s="114">
        <v>0</v>
      </c>
      <c r="P934" s="114">
        <v>0</v>
      </c>
      <c r="Q934" s="114">
        <v>0</v>
      </c>
      <c r="R934" s="114">
        <v>0</v>
      </c>
      <c r="S934" s="114">
        <v>0</v>
      </c>
      <c r="T934" s="114">
        <v>0</v>
      </c>
      <c r="U934" s="114">
        <v>0</v>
      </c>
      <c r="V934" s="114">
        <v>0</v>
      </c>
      <c r="W934" s="114">
        <v>0</v>
      </c>
    </row>
    <row r="935" spans="1:23" hidden="1">
      <c r="A935" s="114" t="str">
        <v>8341.TW</v>
      </c>
      <c r="B935" s="114">
        <v>2.65</v>
      </c>
      <c r="C935" s="114">
        <v>0.38</v>
      </c>
      <c r="D935" s="114">
        <v>21.666665999999999</v>
      </c>
      <c r="E935" s="114">
        <v>9.758E-2</v>
      </c>
      <c r="F935" s="114">
        <v>3.6059998000000003E-2</v>
      </c>
      <c r="G935" s="114">
        <v>0.41213</v>
      </c>
      <c r="H935" s="114">
        <v>0.19148999999999999</v>
      </c>
      <c r="I935" s="114">
        <v>36.792450000000002</v>
      </c>
      <c r="J935" s="114">
        <v>2.5307583999999999</v>
      </c>
      <c r="K935" s="114">
        <v>27.094999999999999</v>
      </c>
      <c r="L935" s="114">
        <v>0</v>
      </c>
      <c r="M935" s="114">
        <v>0</v>
      </c>
      <c r="N935" s="114">
        <v>0</v>
      </c>
      <c r="O935" s="114">
        <v>0</v>
      </c>
      <c r="P935" s="114">
        <v>0</v>
      </c>
      <c r="Q935" s="114">
        <v>0</v>
      </c>
      <c r="R935" s="114">
        <v>0</v>
      </c>
      <c r="S935" s="114">
        <v>0</v>
      </c>
      <c r="T935" s="114">
        <v>0</v>
      </c>
      <c r="U935" s="114">
        <v>0</v>
      </c>
      <c r="V935" s="114">
        <v>0</v>
      </c>
      <c r="W935" s="114">
        <v>0</v>
      </c>
    </row>
    <row r="936" spans="1:23" hidden="1">
      <c r="A936" s="114" t="str">
        <v>8367.TW</v>
      </c>
      <c r="B936" s="114">
        <v>2.59</v>
      </c>
      <c r="C936" s="114">
        <v>0</v>
      </c>
      <c r="D936" s="114">
        <v>20.936170000000001</v>
      </c>
      <c r="E936" s="114">
        <v>7.5430005999999994E-2</v>
      </c>
      <c r="F936" s="114">
        <v>1.8599999999999998E-2</v>
      </c>
      <c r="G936" s="114">
        <v>0.29986000000000002</v>
      </c>
      <c r="H936" s="114">
        <v>0.1676</v>
      </c>
      <c r="I936" s="114">
        <v>18.99614</v>
      </c>
      <c r="J936" s="114">
        <v>1.3774953999999999</v>
      </c>
      <c r="K936" s="114">
        <v>27.724</v>
      </c>
      <c r="L936" s="114">
        <v>0</v>
      </c>
      <c r="M936" s="114">
        <v>0</v>
      </c>
      <c r="N936" s="114">
        <v>0</v>
      </c>
      <c r="O936" s="114">
        <v>0</v>
      </c>
      <c r="P936" s="114">
        <v>0</v>
      </c>
      <c r="Q936" s="114">
        <v>0</v>
      </c>
      <c r="R936" s="114">
        <v>0</v>
      </c>
      <c r="S936" s="114">
        <v>0</v>
      </c>
      <c r="T936" s="114">
        <v>0</v>
      </c>
      <c r="U936" s="114">
        <v>0</v>
      </c>
      <c r="V936" s="114">
        <v>0</v>
      </c>
      <c r="W936" s="114">
        <v>0</v>
      </c>
    </row>
    <row r="937" spans="1:23" hidden="1">
      <c r="A937" s="114" t="str">
        <v>8374.TW</v>
      </c>
      <c r="B937" s="114">
        <v>-0.2</v>
      </c>
      <c r="C937" s="114">
        <v>0.46</v>
      </c>
      <c r="D937" s="114">
        <v>0</v>
      </c>
      <c r="E937" s="114">
        <v>-8.6800000000000002E-3</v>
      </c>
      <c r="F937" s="114">
        <v>-4.5700000000000003E-3</v>
      </c>
      <c r="G937" s="114">
        <v>0.21179001</v>
      </c>
      <c r="H937" s="114">
        <v>-1.8699999999999999E-3</v>
      </c>
      <c r="I937" s="114">
        <v>0</v>
      </c>
      <c r="J937" s="114">
        <v>2.8536836999999999</v>
      </c>
      <c r="K937" s="114">
        <v>26.317</v>
      </c>
      <c r="L937" s="114">
        <v>0</v>
      </c>
      <c r="M937" s="114">
        <v>0</v>
      </c>
      <c r="N937" s="114">
        <v>0</v>
      </c>
      <c r="O937" s="114">
        <v>0</v>
      </c>
      <c r="P937" s="114">
        <v>0</v>
      </c>
      <c r="Q937" s="114">
        <v>0</v>
      </c>
      <c r="R937" s="114">
        <v>0</v>
      </c>
      <c r="S937" s="114">
        <v>0</v>
      </c>
      <c r="T937" s="114">
        <v>0</v>
      </c>
      <c r="U937" s="114">
        <v>0</v>
      </c>
      <c r="V937" s="114">
        <v>0</v>
      </c>
      <c r="W937" s="114">
        <v>0</v>
      </c>
    </row>
    <row r="938" spans="1:23" hidden="1">
      <c r="A938" s="114" t="str">
        <v>8404.TW</v>
      </c>
      <c r="B938" s="114">
        <v>-1.27</v>
      </c>
      <c r="C938" s="114">
        <v>0.89700000000000002</v>
      </c>
      <c r="D938" s="114">
        <v>19.852941999999999</v>
      </c>
      <c r="E938" s="114">
        <v>-7.0690000000000003E-2</v>
      </c>
      <c r="F938" s="114">
        <v>6.1599999999999997E-3</v>
      </c>
      <c r="G938" s="114">
        <v>0.31341999999999998</v>
      </c>
      <c r="H938" s="114">
        <v>0.13661000000000001</v>
      </c>
      <c r="I938" s="114">
        <v>0</v>
      </c>
      <c r="J938" s="114">
        <v>1.3078860999999999</v>
      </c>
      <c r="K938" s="114">
        <v>16.248000000000001</v>
      </c>
      <c r="L938" s="114">
        <v>0</v>
      </c>
      <c r="M938" s="114">
        <v>0</v>
      </c>
      <c r="N938" s="114">
        <v>0</v>
      </c>
      <c r="O938" s="114">
        <v>0</v>
      </c>
      <c r="P938" s="114">
        <v>0</v>
      </c>
      <c r="Q938" s="114">
        <v>0</v>
      </c>
      <c r="R938" s="114">
        <v>0</v>
      </c>
      <c r="S938" s="114">
        <v>0</v>
      </c>
      <c r="T938" s="114">
        <v>0</v>
      </c>
      <c r="U938" s="114">
        <v>0</v>
      </c>
      <c r="V938" s="114">
        <v>0</v>
      </c>
      <c r="W938" s="114">
        <v>0</v>
      </c>
    </row>
    <row r="939" spans="1:23" hidden="1">
      <c r="A939" s="114" t="str">
        <v>8411.TW</v>
      </c>
      <c r="B939" s="114">
        <v>0.24</v>
      </c>
      <c r="C939" s="114">
        <v>0.57099999999999995</v>
      </c>
      <c r="D939" s="114">
        <v>24.464285</v>
      </c>
      <c r="E939" s="114">
        <v>5.6499999999999996E-3</v>
      </c>
      <c r="F939" s="114">
        <v>9.2599999999999991E-3</v>
      </c>
      <c r="G939" s="114">
        <v>0.102010004</v>
      </c>
      <c r="H939" s="114">
        <v>3.9149999999999997E-2</v>
      </c>
      <c r="I939" s="114">
        <v>57.083331999999999</v>
      </c>
      <c r="J939" s="114">
        <v>0.52039809999999997</v>
      </c>
      <c r="K939" s="114">
        <v>37.822000000000003</v>
      </c>
      <c r="L939" s="114">
        <v>0</v>
      </c>
      <c r="M939" s="114">
        <v>0</v>
      </c>
      <c r="N939" s="114">
        <v>0</v>
      </c>
      <c r="O939" s="114">
        <v>0</v>
      </c>
      <c r="P939" s="114">
        <v>0</v>
      </c>
      <c r="Q939" s="114">
        <v>0</v>
      </c>
      <c r="R939" s="114">
        <v>0</v>
      </c>
      <c r="S939" s="114">
        <v>0</v>
      </c>
      <c r="T939" s="114">
        <v>0</v>
      </c>
      <c r="U939" s="114">
        <v>0</v>
      </c>
      <c r="V939" s="114">
        <v>0</v>
      </c>
      <c r="W939" s="114">
        <v>0</v>
      </c>
    </row>
    <row r="940" spans="1:23" hidden="1">
      <c r="A940" s="114" t="str">
        <v>8422.TW</v>
      </c>
      <c r="B940" s="114">
        <v>7.69</v>
      </c>
      <c r="C940" s="114">
        <v>0</v>
      </c>
      <c r="D940" s="114">
        <v>16.950673999999999</v>
      </c>
      <c r="E940" s="114">
        <v>0.13972999</v>
      </c>
      <c r="F940" s="114">
        <v>4.6859999999999999E-2</v>
      </c>
      <c r="G940" s="114">
        <v>0.39528000000000002</v>
      </c>
      <c r="H940" s="114">
        <v>0.22111</v>
      </c>
      <c r="I940" s="114">
        <v>24.577373999999999</v>
      </c>
      <c r="J940" s="114">
        <v>3.1783402000000001</v>
      </c>
      <c r="K940" s="114">
        <v>39.012</v>
      </c>
      <c r="L940" s="114">
        <v>0</v>
      </c>
      <c r="M940" s="114">
        <v>0</v>
      </c>
      <c r="N940" s="114">
        <v>0</v>
      </c>
      <c r="O940" s="114">
        <v>0</v>
      </c>
      <c r="P940" s="114">
        <v>0</v>
      </c>
      <c r="Q940" s="114">
        <v>0</v>
      </c>
      <c r="R940" s="114">
        <v>0</v>
      </c>
      <c r="S940" s="114">
        <v>0</v>
      </c>
      <c r="T940" s="114">
        <v>0</v>
      </c>
      <c r="U940" s="114">
        <v>0</v>
      </c>
      <c r="V940" s="114">
        <v>0</v>
      </c>
      <c r="W940" s="114">
        <v>0</v>
      </c>
    </row>
    <row r="941" spans="1:23" hidden="1">
      <c r="A941" s="114" t="str">
        <v>8429.TW</v>
      </c>
      <c r="B941" s="114">
        <v>-0.14000000000000001</v>
      </c>
      <c r="C941" s="114">
        <v>0.8</v>
      </c>
      <c r="D941" s="114">
        <v>4.8774509999999998</v>
      </c>
      <c r="E941" s="114">
        <v>-3.9500003000000001E-3</v>
      </c>
      <c r="F941" s="114">
        <v>-4.0899999999999999E-3</v>
      </c>
      <c r="G941" s="114">
        <v>5.7800002000000003E-2</v>
      </c>
      <c r="H941" s="114">
        <v>-1.3145598999999999</v>
      </c>
      <c r="I941" s="114">
        <v>0</v>
      </c>
      <c r="J941" s="114">
        <v>0.29713023</v>
      </c>
      <c r="K941" s="114">
        <v>1.0840000000000001</v>
      </c>
      <c r="L941" s="114">
        <v>0</v>
      </c>
      <c r="M941" s="114">
        <v>0</v>
      </c>
      <c r="N941" s="114">
        <v>0</v>
      </c>
      <c r="O941" s="114">
        <v>0</v>
      </c>
      <c r="P941" s="114">
        <v>0</v>
      </c>
      <c r="Q941" s="114">
        <v>0</v>
      </c>
      <c r="R941" s="114">
        <v>0</v>
      </c>
      <c r="S941" s="114">
        <v>0</v>
      </c>
      <c r="T941" s="114">
        <v>0</v>
      </c>
      <c r="U941" s="114">
        <v>0</v>
      </c>
      <c r="V941" s="114">
        <v>0</v>
      </c>
      <c r="W941" s="114">
        <v>0</v>
      </c>
    </row>
    <row r="942" spans="1:23" hidden="1">
      <c r="A942" s="114" t="str">
        <v>8438.TW</v>
      </c>
      <c r="B942" s="114">
        <v>1.42</v>
      </c>
      <c r="C942" s="114">
        <v>0.42899999999999999</v>
      </c>
      <c r="D942" s="114">
        <v>0</v>
      </c>
      <c r="E942" s="114">
        <v>5.2290000000000003E-2</v>
      </c>
      <c r="F942" s="114">
        <v>2.5880001E-2</v>
      </c>
      <c r="G942" s="114">
        <v>0.12634000000000001</v>
      </c>
      <c r="H942" s="114">
        <v>6.5500000000000003E-2</v>
      </c>
      <c r="I942" s="114">
        <v>29.859158000000001</v>
      </c>
      <c r="J942" s="114">
        <v>1.7313190000000001</v>
      </c>
      <c r="K942" s="114">
        <v>43.741</v>
      </c>
      <c r="L942" s="114">
        <v>0</v>
      </c>
      <c r="M942" s="114">
        <v>0</v>
      </c>
      <c r="N942" s="114">
        <v>0</v>
      </c>
      <c r="O942" s="114">
        <v>0</v>
      </c>
      <c r="P942" s="114">
        <v>0</v>
      </c>
      <c r="Q942" s="114">
        <v>0</v>
      </c>
      <c r="R942" s="114">
        <v>0</v>
      </c>
      <c r="S942" s="114">
        <v>0</v>
      </c>
      <c r="T942" s="114">
        <v>0</v>
      </c>
      <c r="U942" s="114">
        <v>0</v>
      </c>
      <c r="V942" s="114">
        <v>0</v>
      </c>
      <c r="W942" s="114">
        <v>0</v>
      </c>
    </row>
    <row r="943" spans="1:23" hidden="1">
      <c r="A943" s="114" t="str">
        <v>8442.TW</v>
      </c>
      <c r="B943" s="114">
        <v>10.210000000000001</v>
      </c>
      <c r="C943" s="114">
        <v>0</v>
      </c>
      <c r="D943" s="114">
        <v>12.631579</v>
      </c>
      <c r="E943" s="114">
        <v>0.25098999999999999</v>
      </c>
      <c r="F943" s="114">
        <v>6.676E-2</v>
      </c>
      <c r="G943" s="114">
        <v>0.20760999999999999</v>
      </c>
      <c r="H943" s="114">
        <v>7.639E-2</v>
      </c>
      <c r="I943" s="114">
        <v>11.753183</v>
      </c>
      <c r="J943" s="114">
        <v>2.5433428</v>
      </c>
      <c r="K943" s="114">
        <v>127.71899999999999</v>
      </c>
      <c r="L943" s="114">
        <v>0</v>
      </c>
      <c r="M943" s="114">
        <v>0</v>
      </c>
      <c r="N943" s="114">
        <v>0</v>
      </c>
      <c r="O943" s="114">
        <v>0</v>
      </c>
      <c r="P943" s="114">
        <v>0</v>
      </c>
      <c r="Q943" s="114">
        <v>0</v>
      </c>
      <c r="R943" s="114">
        <v>0</v>
      </c>
      <c r="S943" s="114">
        <v>0</v>
      </c>
      <c r="T943" s="114">
        <v>0</v>
      </c>
      <c r="U943" s="114">
        <v>0</v>
      </c>
      <c r="V943" s="114">
        <v>0</v>
      </c>
      <c r="W943" s="114">
        <v>0</v>
      </c>
    </row>
    <row r="944" spans="1:23" hidden="1">
      <c r="A944" s="114" t="str">
        <v>8443.TW</v>
      </c>
      <c r="B944" s="114">
        <v>0.37</v>
      </c>
      <c r="C944" s="114">
        <v>0.32200000000000001</v>
      </c>
      <c r="D944" s="114">
        <v>0</v>
      </c>
      <c r="E944" s="114">
        <v>2.0660000000000001E-2</v>
      </c>
      <c r="F944" s="114">
        <v>1.3400001000000001E-3</v>
      </c>
      <c r="G944" s="114">
        <v>0.58574002999999997</v>
      </c>
      <c r="H944" s="114">
        <v>-5.5999999999999999E-3</v>
      </c>
      <c r="I944" s="114">
        <v>32.972973000000003</v>
      </c>
      <c r="J944" s="114">
        <v>0.97984093000000005</v>
      </c>
      <c r="K944" s="114">
        <v>17.637</v>
      </c>
      <c r="L944" s="114">
        <v>0</v>
      </c>
      <c r="M944" s="114">
        <v>0</v>
      </c>
      <c r="N944" s="114">
        <v>0</v>
      </c>
      <c r="O944" s="114">
        <v>0</v>
      </c>
      <c r="P944" s="114">
        <v>0</v>
      </c>
      <c r="Q944" s="114">
        <v>0</v>
      </c>
      <c r="R944" s="114">
        <v>0</v>
      </c>
      <c r="S944" s="114">
        <v>0</v>
      </c>
      <c r="T944" s="114">
        <v>0</v>
      </c>
      <c r="U944" s="114">
        <v>0</v>
      </c>
      <c r="V944" s="114">
        <v>0</v>
      </c>
      <c r="W944" s="114">
        <v>0</v>
      </c>
    </row>
    <row r="945" spans="1:23" hidden="1">
      <c r="A945" s="114" t="str">
        <v>8454.TW</v>
      </c>
      <c r="B945" s="114">
        <v>15.2</v>
      </c>
      <c r="C945" s="114">
        <v>0.79</v>
      </c>
      <c r="D945" s="114">
        <v>23.850897</v>
      </c>
      <c r="E945" s="114">
        <v>0.33210000000000001</v>
      </c>
      <c r="F945" s="114">
        <v>0.10402001</v>
      </c>
      <c r="G945" s="114">
        <v>9.4810000000000005E-2</v>
      </c>
      <c r="H945" s="114">
        <v>4.1570000000000003E-2</v>
      </c>
      <c r="I945" s="114">
        <v>27.993421999999999</v>
      </c>
      <c r="J945" s="114">
        <v>9.1670970000000001</v>
      </c>
      <c r="K945" s="114">
        <v>461.84899999999999</v>
      </c>
      <c r="L945" s="114">
        <v>0</v>
      </c>
      <c r="M945" s="114">
        <v>0</v>
      </c>
      <c r="N945" s="114">
        <v>0</v>
      </c>
      <c r="O945" s="114">
        <v>0</v>
      </c>
      <c r="P945" s="114">
        <v>0</v>
      </c>
      <c r="Q945" s="114">
        <v>0</v>
      </c>
      <c r="R945" s="114">
        <v>0</v>
      </c>
      <c r="S945" s="114">
        <v>0</v>
      </c>
      <c r="T945" s="114">
        <v>0</v>
      </c>
      <c r="U945" s="114">
        <v>0</v>
      </c>
      <c r="V945" s="114">
        <v>0</v>
      </c>
      <c r="W945" s="114">
        <v>0</v>
      </c>
    </row>
    <row r="946" spans="1:23" hidden="1">
      <c r="A946" s="114" t="str">
        <v>8462.TW</v>
      </c>
      <c r="B946" s="114">
        <v>2.4</v>
      </c>
      <c r="C946" s="114">
        <v>0</v>
      </c>
      <c r="D946" s="114">
        <v>22.547169</v>
      </c>
      <c r="E946" s="114">
        <v>0.10446999</v>
      </c>
      <c r="F946" s="114">
        <v>1.9230000000000001E-2</v>
      </c>
      <c r="G946" s="114">
        <v>0.25315001999999998</v>
      </c>
      <c r="H946" s="114">
        <v>7.1349999999999997E-2</v>
      </c>
      <c r="I946" s="114">
        <v>49.791663999999997</v>
      </c>
      <c r="J946" s="114">
        <v>5.0618433999999999</v>
      </c>
      <c r="K946" s="114">
        <v>59.529000000000003</v>
      </c>
      <c r="L946" s="114">
        <v>0</v>
      </c>
      <c r="M946" s="114">
        <v>0</v>
      </c>
      <c r="N946" s="114">
        <v>0</v>
      </c>
      <c r="O946" s="114">
        <v>0</v>
      </c>
      <c r="P946" s="114">
        <v>0</v>
      </c>
      <c r="Q946" s="114">
        <v>0</v>
      </c>
      <c r="R946" s="114">
        <v>0</v>
      </c>
      <c r="S946" s="114">
        <v>0</v>
      </c>
      <c r="T946" s="114">
        <v>0</v>
      </c>
      <c r="U946" s="114">
        <v>0</v>
      </c>
      <c r="V946" s="114">
        <v>0</v>
      </c>
      <c r="W946" s="114">
        <v>0</v>
      </c>
    </row>
    <row r="947" spans="1:23" hidden="1">
      <c r="A947" s="114" t="str">
        <v>8463.TW</v>
      </c>
      <c r="B947" s="114">
        <v>1.1200000000000001</v>
      </c>
      <c r="C947" s="114">
        <v>0.69299999999999995</v>
      </c>
      <c r="D947" s="114">
        <v>0</v>
      </c>
      <c r="E947" s="114">
        <v>8.2669999999999993E-2</v>
      </c>
      <c r="F947" s="114">
        <v>2.4459999999999999E-2</v>
      </c>
      <c r="G947" s="114">
        <v>0.113620006</v>
      </c>
      <c r="H947" s="114">
        <v>5.289E-2</v>
      </c>
      <c r="I947" s="114">
        <v>26.383928000000001</v>
      </c>
      <c r="J947" s="114">
        <v>1.9430562</v>
      </c>
      <c r="K947" s="114">
        <v>36.671999999999997</v>
      </c>
      <c r="L947" s="114">
        <v>0</v>
      </c>
      <c r="M947" s="114">
        <v>0</v>
      </c>
      <c r="N947" s="114">
        <v>0</v>
      </c>
      <c r="O947" s="114">
        <v>0</v>
      </c>
      <c r="P947" s="114">
        <v>0</v>
      </c>
      <c r="Q947" s="114">
        <v>0</v>
      </c>
      <c r="R947" s="114">
        <v>0</v>
      </c>
      <c r="S947" s="114">
        <v>0</v>
      </c>
      <c r="T947" s="114">
        <v>0</v>
      </c>
      <c r="U947" s="114">
        <v>0</v>
      </c>
      <c r="V947" s="114">
        <v>0</v>
      </c>
      <c r="W947" s="114">
        <v>0</v>
      </c>
    </row>
    <row r="948" spans="1:23" hidden="1">
      <c r="A948" s="114" t="str">
        <v>8464.TW</v>
      </c>
      <c r="B948" s="114">
        <v>19.71</v>
      </c>
      <c r="C948" s="114">
        <v>0.91300000000000003</v>
      </c>
      <c r="D948" s="114">
        <v>15.429943</v>
      </c>
      <c r="E948" s="114">
        <v>0.25988</v>
      </c>
      <c r="F948" s="114">
        <v>0.13204001000000001</v>
      </c>
      <c r="G948" s="114">
        <v>0.55284999999999995</v>
      </c>
      <c r="H948" s="114">
        <v>0.24364</v>
      </c>
      <c r="I948" s="114">
        <v>17.935058999999999</v>
      </c>
      <c r="J948" s="114">
        <v>4.6157865999999999</v>
      </c>
      <c r="K948" s="114">
        <v>92.694999999999993</v>
      </c>
      <c r="L948" s="114">
        <v>0</v>
      </c>
      <c r="M948" s="114">
        <v>0</v>
      </c>
      <c r="N948" s="114">
        <v>0</v>
      </c>
      <c r="O948" s="114">
        <v>0</v>
      </c>
      <c r="P948" s="114">
        <v>0</v>
      </c>
      <c r="Q948" s="114">
        <v>0</v>
      </c>
      <c r="R948" s="114">
        <v>0</v>
      </c>
      <c r="S948" s="114">
        <v>0</v>
      </c>
      <c r="T948" s="114">
        <v>0</v>
      </c>
      <c r="U948" s="114">
        <v>0</v>
      </c>
      <c r="V948" s="114">
        <v>0</v>
      </c>
      <c r="W948" s="114">
        <v>0</v>
      </c>
    </row>
    <row r="949" spans="1:23" hidden="1">
      <c r="A949" s="114" t="str">
        <v>8466.TW</v>
      </c>
      <c r="B949" s="114">
        <v>-0.41</v>
      </c>
      <c r="C949" s="114">
        <v>0.48499999999999999</v>
      </c>
      <c r="D949" s="114">
        <v>10.329067999999999</v>
      </c>
      <c r="E949" s="114">
        <v>-3.7690000000000001E-2</v>
      </c>
      <c r="F949" s="114">
        <v>-9.2000000000000003E-4</v>
      </c>
      <c r="G949" s="114">
        <v>0.1547</v>
      </c>
      <c r="H949" s="114">
        <v>6.0799996999999998E-3</v>
      </c>
      <c r="I949" s="114">
        <v>0</v>
      </c>
      <c r="J949" s="114">
        <v>1.5180011</v>
      </c>
      <c r="K949" s="114">
        <v>41.146000000000001</v>
      </c>
      <c r="L949" s="114">
        <v>0</v>
      </c>
      <c r="M949" s="114">
        <v>0</v>
      </c>
      <c r="N949" s="114">
        <v>0</v>
      </c>
      <c r="O949" s="114">
        <v>0</v>
      </c>
      <c r="P949" s="114">
        <v>0</v>
      </c>
      <c r="Q949" s="114">
        <v>0</v>
      </c>
      <c r="R949" s="114">
        <v>0</v>
      </c>
      <c r="S949" s="114">
        <v>0</v>
      </c>
      <c r="T949" s="114">
        <v>0</v>
      </c>
      <c r="U949" s="114">
        <v>0</v>
      </c>
      <c r="V949" s="114">
        <v>0</v>
      </c>
      <c r="W949" s="114">
        <v>0</v>
      </c>
    </row>
    <row r="950" spans="1:23" hidden="1">
      <c r="A950" s="114" t="str">
        <v>8467.TW</v>
      </c>
      <c r="B950" s="114">
        <v>8.76</v>
      </c>
      <c r="C950" s="114">
        <v>0.66900000000000004</v>
      </c>
      <c r="D950" s="114">
        <v>0</v>
      </c>
      <c r="E950" s="114">
        <v>0.23312000999999999</v>
      </c>
      <c r="F950" s="114">
        <v>9.0410000000000004E-2</v>
      </c>
      <c r="G950" s="114">
        <v>0.40453997000000003</v>
      </c>
      <c r="H950" s="114">
        <v>0.20969999</v>
      </c>
      <c r="I950" s="114">
        <v>20.205479</v>
      </c>
      <c r="J950" s="114">
        <v>4.2207173999999998</v>
      </c>
      <c r="K950" s="114">
        <v>41.256999999999998</v>
      </c>
      <c r="L950" s="114">
        <v>0</v>
      </c>
      <c r="M950" s="114">
        <v>0</v>
      </c>
      <c r="N950" s="114">
        <v>0</v>
      </c>
      <c r="O950" s="114">
        <v>0</v>
      </c>
      <c r="P950" s="114">
        <v>0</v>
      </c>
      <c r="Q950" s="114">
        <v>0</v>
      </c>
      <c r="R950" s="114">
        <v>0</v>
      </c>
      <c r="S950" s="114">
        <v>0</v>
      </c>
      <c r="T950" s="114">
        <v>0</v>
      </c>
      <c r="U950" s="114">
        <v>0</v>
      </c>
      <c r="V950" s="114">
        <v>0</v>
      </c>
      <c r="W950" s="114">
        <v>0</v>
      </c>
    </row>
    <row r="951" spans="1:23" hidden="1">
      <c r="A951" s="114" t="str">
        <v>8473.TW</v>
      </c>
      <c r="B951" s="114">
        <v>1.0900000000000001</v>
      </c>
      <c r="C951" s="114">
        <v>0.40200000000000002</v>
      </c>
      <c r="D951" s="114">
        <v>10.583555</v>
      </c>
      <c r="E951" s="114">
        <v>2.2550002E-2</v>
      </c>
      <c r="F951" s="114">
        <v>1.651E-2</v>
      </c>
      <c r="G951" s="114">
        <v>0.16825001000000001</v>
      </c>
      <c r="H951" s="114">
        <v>0.10236000000000001</v>
      </c>
      <c r="I951" s="114">
        <v>36.605502999999999</v>
      </c>
      <c r="J951" s="114">
        <v>1.0849762000000001</v>
      </c>
      <c r="K951" s="114">
        <v>25.082000000000001</v>
      </c>
      <c r="L951" s="114">
        <v>0</v>
      </c>
      <c r="M951" s="114">
        <v>0</v>
      </c>
      <c r="N951" s="114">
        <v>0</v>
      </c>
      <c r="O951" s="114">
        <v>0</v>
      </c>
      <c r="P951" s="114">
        <v>0</v>
      </c>
      <c r="Q951" s="114">
        <v>0</v>
      </c>
      <c r="R951" s="114">
        <v>0</v>
      </c>
      <c r="S951" s="114">
        <v>0</v>
      </c>
      <c r="T951" s="114">
        <v>0</v>
      </c>
      <c r="U951" s="114">
        <v>0</v>
      </c>
      <c r="V951" s="114">
        <v>0</v>
      </c>
      <c r="W951" s="114">
        <v>0</v>
      </c>
    </row>
    <row r="952" spans="1:23" hidden="1">
      <c r="A952" s="114" t="str">
        <v>8476.TW</v>
      </c>
      <c r="B952" s="114">
        <v>0</v>
      </c>
      <c r="C952" s="114">
        <v>0.121</v>
      </c>
      <c r="D952" s="114">
        <v>0</v>
      </c>
      <c r="E952" s="114">
        <v>0.21751000000000001</v>
      </c>
      <c r="F952" s="114">
        <v>0.10403</v>
      </c>
      <c r="G952" s="114">
        <v>0.36512001999999999</v>
      </c>
      <c r="H952" s="114">
        <v>-2.0459999999999999E-2</v>
      </c>
      <c r="I952" s="114">
        <v>0</v>
      </c>
      <c r="J952" s="114">
        <v>0</v>
      </c>
      <c r="K952" s="114">
        <v>19.097000000000001</v>
      </c>
      <c r="L952" s="114">
        <v>0</v>
      </c>
      <c r="M952" s="114">
        <v>0</v>
      </c>
      <c r="N952" s="114">
        <v>0</v>
      </c>
      <c r="O952" s="114">
        <v>0</v>
      </c>
      <c r="P952" s="114">
        <v>0</v>
      </c>
      <c r="Q952" s="114">
        <v>0</v>
      </c>
      <c r="R952" s="114">
        <v>0</v>
      </c>
      <c r="S952" s="114">
        <v>0</v>
      </c>
      <c r="T952" s="114">
        <v>0</v>
      </c>
      <c r="U952" s="114">
        <v>0</v>
      </c>
      <c r="V952" s="114">
        <v>0</v>
      </c>
      <c r="W952" s="114">
        <v>0</v>
      </c>
    </row>
    <row r="953" spans="1:23" hidden="1">
      <c r="A953" s="114" t="str">
        <v>8478.TW</v>
      </c>
      <c r="B953" s="114">
        <v>22.7</v>
      </c>
      <c r="C953" s="114">
        <v>0</v>
      </c>
      <c r="D953" s="114">
        <v>15.131579</v>
      </c>
      <c r="E953" s="114">
        <v>0.33571000000000001</v>
      </c>
      <c r="F953" s="114">
        <v>0.11525000000000001</v>
      </c>
      <c r="G953" s="114">
        <v>0.46483000000000002</v>
      </c>
      <c r="H953" s="114">
        <v>0.2944</v>
      </c>
      <c r="I953" s="114">
        <v>16.718060999999999</v>
      </c>
      <c r="J953" s="114">
        <v>5.0132102999999999</v>
      </c>
      <c r="K953" s="114">
        <v>74.558000000000007</v>
      </c>
      <c r="L953" s="114">
        <v>0</v>
      </c>
      <c r="M953" s="114">
        <v>0</v>
      </c>
      <c r="N953" s="114">
        <v>0</v>
      </c>
      <c r="O953" s="114">
        <v>0</v>
      </c>
      <c r="P953" s="114">
        <v>0</v>
      </c>
      <c r="Q953" s="114">
        <v>0</v>
      </c>
      <c r="R953" s="114">
        <v>0</v>
      </c>
      <c r="S953" s="114">
        <v>0</v>
      </c>
      <c r="T953" s="114">
        <v>0</v>
      </c>
      <c r="U953" s="114">
        <v>0</v>
      </c>
      <c r="V953" s="114">
        <v>0</v>
      </c>
      <c r="W953" s="114">
        <v>0</v>
      </c>
    </row>
    <row r="954" spans="1:23" hidden="1">
      <c r="A954" s="114" t="str">
        <v>8481.TW</v>
      </c>
      <c r="B954" s="114">
        <v>1.74</v>
      </c>
      <c r="C954" s="114">
        <v>0.27800000000000002</v>
      </c>
      <c r="D954" s="114">
        <v>15.595238999999999</v>
      </c>
      <c r="E954" s="114">
        <v>7.5560000000000002E-2</v>
      </c>
      <c r="F954" s="114">
        <v>4.4979999999999999E-2</v>
      </c>
      <c r="G954" s="114">
        <v>0.43108000000000002</v>
      </c>
      <c r="H954" s="114">
        <v>8.8980000000000004E-2</v>
      </c>
      <c r="I954" s="114">
        <v>30.114943</v>
      </c>
      <c r="J954" s="114">
        <v>2.1998321999999999</v>
      </c>
      <c r="K954" s="114">
        <v>14.92</v>
      </c>
      <c r="L954" s="114">
        <v>0</v>
      </c>
      <c r="M954" s="114">
        <v>0</v>
      </c>
      <c r="N954" s="114">
        <v>0</v>
      </c>
      <c r="O954" s="114">
        <v>0</v>
      </c>
      <c r="P954" s="114">
        <v>0</v>
      </c>
      <c r="Q954" s="114">
        <v>0</v>
      </c>
      <c r="R954" s="114">
        <v>0</v>
      </c>
      <c r="S954" s="114">
        <v>0</v>
      </c>
      <c r="T954" s="114">
        <v>0</v>
      </c>
      <c r="U954" s="114">
        <v>0</v>
      </c>
      <c r="V954" s="114">
        <v>0</v>
      </c>
      <c r="W954" s="114">
        <v>0</v>
      </c>
    </row>
    <row r="955" spans="1:23" hidden="1">
      <c r="A955" s="114" t="str">
        <v>8482.TW</v>
      </c>
      <c r="B955" s="114">
        <v>3.39</v>
      </c>
      <c r="C955" s="114">
        <v>0.39300000000000002</v>
      </c>
      <c r="D955" s="114">
        <v>0</v>
      </c>
      <c r="E955" s="114">
        <v>8.2470000000000002E-2</v>
      </c>
      <c r="F955" s="114">
        <v>5.0160000000000003E-2</v>
      </c>
      <c r="G955" s="114">
        <v>0.35476999999999997</v>
      </c>
      <c r="H955" s="114">
        <v>-1.5180000000000001E-2</v>
      </c>
      <c r="I955" s="114">
        <v>18.761060000000001</v>
      </c>
      <c r="J955" s="114">
        <v>2.088327</v>
      </c>
      <c r="K955" s="114">
        <v>33.616</v>
      </c>
      <c r="L955" s="114">
        <v>0</v>
      </c>
      <c r="M955" s="114">
        <v>0</v>
      </c>
      <c r="N955" s="114">
        <v>0</v>
      </c>
      <c r="O955" s="114">
        <v>0</v>
      </c>
      <c r="P955" s="114">
        <v>0</v>
      </c>
      <c r="Q955" s="114">
        <v>0</v>
      </c>
      <c r="R955" s="114">
        <v>0</v>
      </c>
      <c r="S955" s="114">
        <v>0</v>
      </c>
      <c r="T955" s="114">
        <v>0</v>
      </c>
      <c r="U955" s="114">
        <v>0</v>
      </c>
      <c r="V955" s="114">
        <v>0</v>
      </c>
      <c r="W955" s="114">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3]!按鈕1_Click">
                <anchor moveWithCells="1">
                  <from>
                    <xdr:col>23</xdr:col>
                    <xdr:colOff>508000</xdr:colOff>
                    <xdr:row>3</xdr:row>
                    <xdr:rowOff>38100</xdr:rowOff>
                  </from>
                  <to>
                    <xdr:col>28</xdr:col>
                    <xdr:colOff>266700</xdr:colOff>
                    <xdr:row>42</xdr:row>
                    <xdr:rowOff>69850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C26" sqref="C26"/>
    </sheetView>
  </sheetViews>
  <sheetFormatPr defaultColWidth="8.6640625" defaultRowHeight="17"/>
  <cols>
    <col min="1" max="16384" width="8.6640625" style="114"/>
  </cols>
  <sheetData>
    <row r="1" spans="1:23">
      <c r="A1" s="114" t="s">
        <v>147</v>
      </c>
      <c r="B1" s="114" t="s">
        <v>148</v>
      </c>
      <c r="C1" s="114" t="s">
        <v>149</v>
      </c>
      <c r="D1" s="114" t="s">
        <v>150</v>
      </c>
      <c r="E1" s="114" t="s">
        <v>151</v>
      </c>
      <c r="F1" s="114" t="s">
        <v>152</v>
      </c>
      <c r="G1" s="114" t="s">
        <v>153</v>
      </c>
      <c r="H1" s="114" t="s">
        <v>154</v>
      </c>
      <c r="I1" s="114" t="s">
        <v>155</v>
      </c>
      <c r="J1" s="114" t="s">
        <v>156</v>
      </c>
      <c r="K1" s="114" t="s">
        <v>157</v>
      </c>
      <c r="L1" s="114" t="s">
        <v>158</v>
      </c>
      <c r="M1" s="114" t="s">
        <v>159</v>
      </c>
      <c r="N1" s="114" t="s">
        <v>160</v>
      </c>
      <c r="O1" s="114" t="s">
        <v>161</v>
      </c>
      <c r="P1" s="114" t="s">
        <v>162</v>
      </c>
      <c r="Q1" s="114" t="s">
        <v>163</v>
      </c>
      <c r="R1" s="114" t="s">
        <v>164</v>
      </c>
      <c r="S1" s="114" t="s">
        <v>165</v>
      </c>
      <c r="T1" s="114" t="s">
        <v>166</v>
      </c>
      <c r="U1" s="114" t="s">
        <v>167</v>
      </c>
      <c r="V1" s="114" t="s">
        <v>168</v>
      </c>
      <c r="W1" s="114" t="s">
        <v>169</v>
      </c>
    </row>
    <row r="2" spans="1:23">
      <c r="A2" s="114" t="s">
        <v>170</v>
      </c>
      <c r="B2" s="114">
        <v>-0.13</v>
      </c>
      <c r="C2" s="114">
        <v>1.5620000000000001</v>
      </c>
      <c r="D2" s="114">
        <v>12.569061</v>
      </c>
      <c r="E2" s="114">
        <v>-1.048E-2</v>
      </c>
      <c r="F2" s="114">
        <v>-8.2799999999999992E-3</v>
      </c>
      <c r="G2" s="114">
        <v>1.9300000000000001E-3</v>
      </c>
      <c r="H2" s="114">
        <v>5.62E-3</v>
      </c>
      <c r="I2" s="114">
        <v>0</v>
      </c>
      <c r="J2" s="114">
        <v>2.0565899999999999</v>
      </c>
      <c r="K2" s="114">
        <v>26.045000000000002</v>
      </c>
      <c r="L2" s="114">
        <v>0.77561130410606516</v>
      </c>
      <c r="M2" s="114">
        <v>8.4686292001189406E-2</v>
      </c>
      <c r="N2" s="114">
        <v>0.18390711291486761</v>
      </c>
      <c r="O2" s="114">
        <v>1.900157185777672E-2</v>
      </c>
      <c r="P2" s="114">
        <v>4.7294417188429652E-2</v>
      </c>
      <c r="Q2" s="114">
        <v>0.53104552568347763</v>
      </c>
      <c r="R2" s="114">
        <v>0.99371261271515465</v>
      </c>
      <c r="S2" s="114">
        <v>0.27102411745554672</v>
      </c>
      <c r="T2" s="114">
        <v>0.2599781706418694</v>
      </c>
      <c r="U2" s="114">
        <v>0.27232073082870489</v>
      </c>
      <c r="V2" s="114">
        <v>0.32348951287232047</v>
      </c>
      <c r="W2" s="114">
        <v>1.0587154128190921</v>
      </c>
    </row>
    <row r="3" spans="1:23">
      <c r="A3" s="114" t="s">
        <v>171</v>
      </c>
      <c r="B3" s="114">
        <v>5.62</v>
      </c>
      <c r="C3" s="114">
        <v>1.409</v>
      </c>
      <c r="D3" s="114">
        <v>22.948328</v>
      </c>
      <c r="E3" s="114">
        <v>5.2270003000000002E-2</v>
      </c>
      <c r="F3" s="114">
        <v>3.1989999999999998E-2</v>
      </c>
      <c r="G3" s="114">
        <v>0.31078</v>
      </c>
      <c r="H3" s="114">
        <v>3.1050000000000001E-2</v>
      </c>
      <c r="I3" s="114">
        <v>40.302489999999999</v>
      </c>
      <c r="J3" s="114">
        <v>2.2896597000000001</v>
      </c>
      <c r="K3" s="114">
        <v>69.625</v>
      </c>
      <c r="L3" s="114">
        <v>0.79323360087395345</v>
      </c>
      <c r="M3" s="114">
        <v>0.1188819506393101</v>
      </c>
      <c r="N3" s="114">
        <v>0.43664232615575421</v>
      </c>
      <c r="O3" s="114">
        <v>5.1116696991067759E-2</v>
      </c>
      <c r="P3" s="114">
        <v>5.3563605242051483E-2</v>
      </c>
      <c r="Q3" s="114">
        <v>0.53764601318997729</v>
      </c>
      <c r="R3" s="114">
        <v>0.99391361877300144</v>
      </c>
      <c r="S3" s="114">
        <v>0.33120149260303178</v>
      </c>
      <c r="T3" s="114">
        <v>0.27038067320632492</v>
      </c>
      <c r="U3" s="114">
        <v>0.29765332577571457</v>
      </c>
      <c r="V3" s="114">
        <v>0.35421873286935501</v>
      </c>
      <c r="W3" s="114">
        <v>1.069639355551905</v>
      </c>
    </row>
    <row r="4" spans="1:23">
      <c r="A4" s="114" t="s">
        <v>172</v>
      </c>
      <c r="B4" s="114">
        <v>-3.06</v>
      </c>
      <c r="C4" s="114">
        <v>1.236</v>
      </c>
      <c r="D4" s="114">
        <v>24.889703999999998</v>
      </c>
      <c r="E4" s="114">
        <v>-0.31304001999999997</v>
      </c>
      <c r="F4" s="114">
        <v>-5.4759997999999997E-2</v>
      </c>
      <c r="G4" s="114">
        <v>0.12926000000000001</v>
      </c>
      <c r="H4" s="114">
        <v>-0.48459997999999999</v>
      </c>
      <c r="I4" s="114">
        <v>0</v>
      </c>
      <c r="J4" s="114">
        <v>4.5332793999999996</v>
      </c>
      <c r="K4" s="114">
        <v>14.051</v>
      </c>
      <c r="L4" s="114">
        <v>0.69064234462189988</v>
      </c>
      <c r="M4" s="114">
        <v>6.7261373773416594E-2</v>
      </c>
      <c r="N4" s="114">
        <v>0.28810259519416848</v>
      </c>
      <c r="O4" s="114">
        <v>1.0162911673088949E-2</v>
      </c>
      <c r="P4" s="114">
        <v>0.11391325094936811</v>
      </c>
      <c r="Q4" s="114">
        <v>0.53888059247514442</v>
      </c>
      <c r="R4" s="114">
        <v>0.98983777253986915</v>
      </c>
      <c r="S4" s="114">
        <v>0.25060553895632748</v>
      </c>
      <c r="T4" s="114">
        <v>0.28939909160396732</v>
      </c>
      <c r="U4" s="114">
        <v>0.25434860561190908</v>
      </c>
      <c r="V4" s="114">
        <v>0.32736500271755992</v>
      </c>
      <c r="W4" s="114">
        <v>1.0043386906485441</v>
      </c>
    </row>
    <row r="5" spans="1:23">
      <c r="A5" s="114" t="s">
        <v>173</v>
      </c>
      <c r="B5" s="114">
        <v>41.81</v>
      </c>
      <c r="C5" s="114">
        <v>1.5920000000000001</v>
      </c>
      <c r="D5" s="114">
        <v>11.531158</v>
      </c>
      <c r="E5" s="114">
        <v>0.13897999999999999</v>
      </c>
      <c r="F5" s="114">
        <v>4.0770000000000001E-2</v>
      </c>
      <c r="G5" s="114">
        <v>0.33673999999999998</v>
      </c>
      <c r="H5" s="114">
        <v>0.17413998999999999</v>
      </c>
      <c r="I5" s="114">
        <v>15.977038</v>
      </c>
      <c r="J5" s="114">
        <v>2.0536720000000002</v>
      </c>
      <c r="K5" s="114">
        <v>263.137</v>
      </c>
      <c r="L5" s="114">
        <v>0.81758466424962717</v>
      </c>
      <c r="M5" s="114">
        <v>0.33410645257210819</v>
      </c>
      <c r="N5" s="114">
        <v>0.45788566802311192</v>
      </c>
      <c r="O5" s="114">
        <v>0.1937202328972957</v>
      </c>
      <c r="P5" s="114">
        <v>4.7215927832067732E-2</v>
      </c>
      <c r="Q5" s="114">
        <v>0.53038549200436924</v>
      </c>
      <c r="R5" s="114">
        <v>0.99504464334269194</v>
      </c>
      <c r="S5" s="114">
        <v>0.42953536255141361</v>
      </c>
      <c r="T5" s="114">
        <v>0.29530378061445112</v>
      </c>
      <c r="U5" s="114">
        <v>0.43542549722009749</v>
      </c>
      <c r="V5" s="114">
        <v>0.3859985362999061</v>
      </c>
      <c r="W5" s="114">
        <v>1.0852351128313631</v>
      </c>
    </row>
    <row r="6" spans="1:23">
      <c r="A6" s="114" t="s">
        <v>174</v>
      </c>
      <c r="B6" s="114">
        <v>2.98</v>
      </c>
      <c r="C6" s="114">
        <v>1.288</v>
      </c>
      <c r="D6" s="114">
        <v>21.584506999999999</v>
      </c>
      <c r="E6" s="114">
        <v>0.20743998999999999</v>
      </c>
      <c r="F6" s="114">
        <v>8.7849999999999998E-2</v>
      </c>
      <c r="G6" s="114">
        <v>0.21690999999999999</v>
      </c>
      <c r="H6" s="114">
        <v>0.12409000000000001</v>
      </c>
      <c r="I6" s="114">
        <v>20.570468999999999</v>
      </c>
      <c r="J6" s="114">
        <v>3.6721978000000002</v>
      </c>
      <c r="K6" s="114">
        <v>31.718</v>
      </c>
      <c r="L6" s="114">
        <v>0.83681051608754131</v>
      </c>
      <c r="M6" s="114">
        <v>0.10318168302111209</v>
      </c>
      <c r="N6" s="114">
        <v>0.35982751486573628</v>
      </c>
      <c r="O6" s="114">
        <v>2.3182138743530731E-2</v>
      </c>
      <c r="P6" s="114">
        <v>9.075158523343177E-2</v>
      </c>
      <c r="Q6" s="114">
        <v>0.53677871846949254</v>
      </c>
      <c r="R6" s="114">
        <v>0.99464903377976754</v>
      </c>
      <c r="S6" s="114">
        <v>0.31828745845334327</v>
      </c>
      <c r="T6" s="114">
        <v>0.28370415067079019</v>
      </c>
      <c r="U6" s="114">
        <v>0.29199073609948389</v>
      </c>
      <c r="V6" s="114">
        <v>0.33724665327470449</v>
      </c>
      <c r="W6" s="114">
        <v>1.0967922614868479</v>
      </c>
    </row>
    <row r="7" spans="1:23">
      <c r="A7" s="114" t="s">
        <v>175</v>
      </c>
      <c r="B7" s="114">
        <v>33.56</v>
      </c>
      <c r="C7" s="114">
        <v>1.24</v>
      </c>
      <c r="D7" s="114">
        <v>17.547091999999999</v>
      </c>
      <c r="E7" s="114">
        <v>0.25331999999999999</v>
      </c>
      <c r="F7" s="114">
        <v>0.10836999999999999</v>
      </c>
      <c r="G7" s="114">
        <v>0.53573000000000004</v>
      </c>
      <c r="H7" s="114">
        <v>0.42018001999999999</v>
      </c>
      <c r="I7" s="114">
        <v>25.536352000000001</v>
      </c>
      <c r="J7" s="114">
        <v>6.1129579999999999</v>
      </c>
      <c r="K7" s="114">
        <v>86.611000000000004</v>
      </c>
      <c r="L7" s="114">
        <v>0.84969515534299578</v>
      </c>
      <c r="M7" s="114">
        <v>0.28504311626523943</v>
      </c>
      <c r="N7" s="114">
        <v>0.62072128428603568</v>
      </c>
      <c r="O7" s="114">
        <v>6.3634079173584532E-2</v>
      </c>
      <c r="P7" s="114">
        <v>0.15640398315386331</v>
      </c>
      <c r="Q7" s="114">
        <v>0.53421120505394459</v>
      </c>
      <c r="R7" s="114">
        <v>0.99698941473485847</v>
      </c>
      <c r="S7" s="114">
        <v>0.41826549636432869</v>
      </c>
      <c r="T7" s="114">
        <v>0.33673033098016908</v>
      </c>
      <c r="U7" s="114">
        <v>0.40852230209080298</v>
      </c>
      <c r="V7" s="114">
        <v>0.359167537899936</v>
      </c>
      <c r="W7" s="114">
        <v>1.1060664578227399</v>
      </c>
    </row>
    <row r="8" spans="1:23">
      <c r="A8" s="114" t="s">
        <v>176</v>
      </c>
      <c r="B8" s="114">
        <v>3.62</v>
      </c>
      <c r="C8" s="114">
        <v>1.3879999999999999</v>
      </c>
      <c r="D8" s="114">
        <v>241</v>
      </c>
      <c r="E8" s="114">
        <v>3.4649998000000001E-2</v>
      </c>
      <c r="F8" s="114">
        <v>2.4109999999999999E-2</v>
      </c>
      <c r="G8" s="114">
        <v>0.25505</v>
      </c>
      <c r="H8" s="114">
        <v>0.11384</v>
      </c>
      <c r="I8" s="114">
        <v>19.972377999999999</v>
      </c>
      <c r="J8" s="114">
        <v>3.0081134</v>
      </c>
      <c r="K8" s="114">
        <v>34.42</v>
      </c>
      <c r="L8" s="114">
        <v>0.78828531494061771</v>
      </c>
      <c r="M8" s="114">
        <v>0.1069878085043116</v>
      </c>
      <c r="N8" s="114">
        <v>0.39103787922710082</v>
      </c>
      <c r="O8" s="114">
        <v>2.5173305978733861E-2</v>
      </c>
      <c r="P8" s="114">
        <v>7.2888817198476508E-2</v>
      </c>
      <c r="Q8" s="114">
        <v>0.67631161807396056</v>
      </c>
      <c r="R8" s="114">
        <v>0.99456801482212187</v>
      </c>
      <c r="S8" s="114">
        <v>0.31288202860374481</v>
      </c>
      <c r="T8" s="114">
        <v>0.33639586439303271</v>
      </c>
      <c r="U8" s="114">
        <v>0.32537599744003309</v>
      </c>
      <c r="V8" s="114">
        <v>0.42328652619015322</v>
      </c>
      <c r="W8" s="114">
        <v>1.0669890662192081</v>
      </c>
    </row>
    <row r="9" spans="1:23">
      <c r="A9" s="114" t="s">
        <v>177</v>
      </c>
      <c r="B9" s="114">
        <v>-0.15</v>
      </c>
      <c r="C9" s="114">
        <v>1.3109999999999999</v>
      </c>
      <c r="D9" s="114">
        <v>12.230046</v>
      </c>
      <c r="E9" s="114">
        <v>4.5999999999999999E-3</v>
      </c>
      <c r="F9" s="114">
        <v>-2.4199999999999998E-3</v>
      </c>
      <c r="G9" s="114">
        <v>0.29760998</v>
      </c>
      <c r="H9" s="114">
        <v>-9.2800000000000001E-3</v>
      </c>
      <c r="I9" s="114">
        <v>0</v>
      </c>
      <c r="J9" s="114">
        <v>1.1970958</v>
      </c>
      <c r="K9" s="114">
        <v>19.120999999999999</v>
      </c>
      <c r="L9" s="114">
        <v>0.77984627179618227</v>
      </c>
      <c r="M9" s="114">
        <v>8.4567350579839426E-2</v>
      </c>
      <c r="N9" s="114">
        <v>0.42586515985144219</v>
      </c>
      <c r="O9" s="114">
        <v>1.389911370213406E-2</v>
      </c>
      <c r="P9" s="114">
        <v>2.4175449897540949E-2</v>
      </c>
      <c r="Q9" s="114">
        <v>0.53082993586658433</v>
      </c>
      <c r="R9" s="114">
        <v>0.99359483881574784</v>
      </c>
      <c r="S9" s="114">
        <v>0.31235861455324693</v>
      </c>
      <c r="T9" s="114">
        <v>0.24995998273636311</v>
      </c>
      <c r="V9" s="114">
        <v>0.34361660334150002</v>
      </c>
      <c r="W9" s="114">
        <v>1.0612431852824999</v>
      </c>
    </row>
    <row r="10" spans="1:23">
      <c r="A10" s="114" t="s">
        <v>178</v>
      </c>
      <c r="B10" s="114">
        <v>3.76</v>
      </c>
      <c r="C10" s="114">
        <v>1.3120000000000001</v>
      </c>
      <c r="D10" s="114">
        <v>19.212962999999998</v>
      </c>
      <c r="E10" s="114">
        <v>0.11073</v>
      </c>
      <c r="F10" s="114">
        <v>4.8820000000000002E-2</v>
      </c>
      <c r="G10" s="114">
        <v>0.17080000000000001</v>
      </c>
      <c r="H10" s="114">
        <v>7.8320000000000001E-2</v>
      </c>
      <c r="I10" s="114">
        <v>33.111702000000001</v>
      </c>
      <c r="J10" s="114">
        <v>3.3509177999999999</v>
      </c>
      <c r="K10" s="114">
        <v>59.604999999999997</v>
      </c>
      <c r="L10" s="114">
        <v>0.80965112066568745</v>
      </c>
      <c r="M10" s="114">
        <v>0.1078203984537615</v>
      </c>
      <c r="N10" s="114">
        <v>0.32209521542413921</v>
      </c>
      <c r="O10" s="114">
        <v>4.3732723750233057E-2</v>
      </c>
      <c r="P10" s="114">
        <v>8.2109686531594422E-2</v>
      </c>
      <c r="Q10" s="114">
        <v>0.5352705824380064</v>
      </c>
      <c r="R10" s="114">
        <v>0.99428725449279753</v>
      </c>
      <c r="S10" s="114">
        <v>0.31015931561701299</v>
      </c>
      <c r="T10" s="114">
        <v>0.28001671821941337</v>
      </c>
      <c r="U10" s="114">
        <v>0.29171245759248049</v>
      </c>
      <c r="V10" s="114">
        <v>0.33913006421607311</v>
      </c>
      <c r="W10" s="114">
        <v>1.0799258281285731</v>
      </c>
    </row>
    <row r="11" spans="1:23">
      <c r="A11" s="114" t="s">
        <v>179</v>
      </c>
      <c r="B11" s="114">
        <v>3.07</v>
      </c>
      <c r="C11" s="114">
        <v>1.54</v>
      </c>
      <c r="D11" s="114">
        <v>13.044280000000001</v>
      </c>
      <c r="E11" s="114">
        <v>2.9819999999999999E-2</v>
      </c>
      <c r="F11" s="114">
        <v>7.3699999999999998E-3</v>
      </c>
      <c r="G11" s="114">
        <v>0.15178000999999999</v>
      </c>
      <c r="H11" s="114">
        <v>2.341E-2</v>
      </c>
      <c r="I11" s="114">
        <v>23.029316000000001</v>
      </c>
      <c r="J11" s="114">
        <v>0.85582849999999999</v>
      </c>
      <c r="K11" s="114">
        <v>44.268000000000001</v>
      </c>
      <c r="L11" s="114">
        <v>0.78692889017448175</v>
      </c>
      <c r="M11" s="114">
        <v>0.103716919417187</v>
      </c>
      <c r="N11" s="114">
        <v>0.30653095695404192</v>
      </c>
      <c r="O11" s="114">
        <v>3.2430528381502337E-2</v>
      </c>
      <c r="P11" s="114">
        <v>1.499592600296447E-2</v>
      </c>
      <c r="Q11" s="114">
        <v>0.5313477317132822</v>
      </c>
      <c r="R11" s="114">
        <v>0.99385323000847337</v>
      </c>
      <c r="S11" s="114">
        <v>0.3048784351185117</v>
      </c>
      <c r="T11" s="114">
        <v>0.24898403948189929</v>
      </c>
      <c r="U11" s="114">
        <v>0.28570625157155721</v>
      </c>
      <c r="V11" s="114">
        <v>0.33981985420766808</v>
      </c>
      <c r="W11" s="114">
        <v>1.065737870823964</v>
      </c>
    </row>
    <row r="12" spans="1:23">
      <c r="A12" s="114" t="s">
        <v>180</v>
      </c>
      <c r="B12" s="114">
        <v>-1.41</v>
      </c>
      <c r="C12" s="114">
        <v>1.2689999999999999</v>
      </c>
      <c r="D12" s="114">
        <v>23.618421999999999</v>
      </c>
      <c r="E12" s="114">
        <v>-6.4159999999999995E-2</v>
      </c>
      <c r="F12" s="114">
        <v>-2.5700000000000001E-2</v>
      </c>
      <c r="G12" s="114">
        <v>4.4600000000000001E-2</v>
      </c>
      <c r="H12" s="114">
        <v>-8.3059999999999995E-2</v>
      </c>
      <c r="I12" s="114">
        <v>0</v>
      </c>
      <c r="J12" s="114">
        <v>0.91483616999999995</v>
      </c>
      <c r="K12" s="114">
        <v>33.418999999999997</v>
      </c>
      <c r="L12" s="114">
        <v>0.76053616712957373</v>
      </c>
      <c r="M12" s="114">
        <v>7.7074041034790361E-2</v>
      </c>
      <c r="N12" s="114">
        <v>0.21882442406587499</v>
      </c>
      <c r="O12" s="114">
        <v>2.443564557812752E-2</v>
      </c>
      <c r="P12" s="114">
        <v>1.658313437812459E-2</v>
      </c>
      <c r="Q12" s="114">
        <v>0.53807214608309784</v>
      </c>
      <c r="R12" s="114">
        <v>0.99301166040647004</v>
      </c>
      <c r="S12" s="114">
        <v>0.27399479512331698</v>
      </c>
      <c r="T12" s="114">
        <v>0.2487391336695515</v>
      </c>
      <c r="U12" s="114">
        <v>0.26770833617089201</v>
      </c>
      <c r="V12" s="114">
        <v>0.3347658586774358</v>
      </c>
      <c r="W12" s="114">
        <v>1.049060020010371</v>
      </c>
    </row>
    <row r="13" spans="1:23">
      <c r="A13" s="114" t="s">
        <v>181</v>
      </c>
      <c r="B13" s="114">
        <v>1.63</v>
      </c>
      <c r="C13" s="114">
        <v>1.526</v>
      </c>
      <c r="D13" s="114">
        <v>26.470586999999998</v>
      </c>
      <c r="E13" s="114">
        <v>0.19867000000000001</v>
      </c>
      <c r="F13" s="114">
        <v>9.9159999999999998E-2</v>
      </c>
      <c r="G13" s="114">
        <v>0.41319</v>
      </c>
      <c r="H13" s="114">
        <v>0.23791000000000001</v>
      </c>
      <c r="I13" s="114">
        <v>91.104293999999996</v>
      </c>
      <c r="J13" s="114">
        <v>8.4169359999999998</v>
      </c>
      <c r="K13" s="114">
        <v>16.966000000000001</v>
      </c>
      <c r="L13" s="114">
        <v>0.83434760996733903</v>
      </c>
      <c r="M13" s="114">
        <v>9.5153137079988098E-2</v>
      </c>
      <c r="N13" s="114">
        <v>0.52044550953927105</v>
      </c>
      <c r="O13" s="114">
        <v>1.2311043608920611E-2</v>
      </c>
      <c r="P13" s="114">
        <v>0.21837716694140619</v>
      </c>
      <c r="Q13" s="114">
        <v>0.53988592343837505</v>
      </c>
      <c r="R13" s="114">
        <v>0.99554869990261907</v>
      </c>
      <c r="S13" s="114">
        <v>0.32653419566755693</v>
      </c>
      <c r="T13" s="114">
        <v>0.33858894382550447</v>
      </c>
      <c r="U13" s="114">
        <v>0.28742127710766507</v>
      </c>
      <c r="V13" s="114">
        <v>0.33609274771112901</v>
      </c>
      <c r="W13" s="114">
        <v>1.0958099315348291</v>
      </c>
    </row>
    <row r="14" spans="1:23">
      <c r="A14" s="114" t="s">
        <v>182</v>
      </c>
      <c r="B14" s="114">
        <v>6.01</v>
      </c>
      <c r="C14" s="114">
        <v>1.2969999999999999</v>
      </c>
      <c r="D14" s="114">
        <v>10.141207</v>
      </c>
      <c r="E14" s="114">
        <v>0.120670006</v>
      </c>
      <c r="F14" s="114">
        <v>6.2509999999999996E-2</v>
      </c>
      <c r="G14" s="114">
        <v>0.28681000000000001</v>
      </c>
      <c r="H14" s="114">
        <v>0.19040000000000001</v>
      </c>
      <c r="I14" s="114">
        <v>13.144757999999999</v>
      </c>
      <c r="J14" s="114">
        <v>1.8426515000000001</v>
      </c>
      <c r="K14" s="114">
        <v>54.673000000000002</v>
      </c>
      <c r="L14" s="114">
        <v>0.81244260635862986</v>
      </c>
      <c r="M14" s="114">
        <v>0.12120130835563479</v>
      </c>
      <c r="N14" s="114">
        <v>0.41702742228208067</v>
      </c>
      <c r="O14" s="114">
        <v>4.0098217161031791E-2</v>
      </c>
      <c r="P14" s="114">
        <v>4.1539826658602008E-2</v>
      </c>
      <c r="Q14" s="114">
        <v>0.52950158043237217</v>
      </c>
      <c r="R14" s="114">
        <v>0.99517316715357074</v>
      </c>
      <c r="S14" s="114">
        <v>0.33357872433256408</v>
      </c>
      <c r="T14" s="114">
        <v>0.26206801404321167</v>
      </c>
      <c r="U14" s="114">
        <v>0.29903823253396972</v>
      </c>
      <c r="V14" s="114">
        <v>0.34655565486350792</v>
      </c>
      <c r="W14" s="114">
        <v>1.082157420704827</v>
      </c>
    </row>
    <row r="15" spans="1:23">
      <c r="A15" s="114" t="s">
        <v>183</v>
      </c>
      <c r="B15" s="114">
        <v>2.27</v>
      </c>
      <c r="C15" s="114">
        <v>1.3720000000000001</v>
      </c>
      <c r="D15" s="114">
        <v>14.886649</v>
      </c>
      <c r="E15" s="114">
        <v>6.8569994999999995E-2</v>
      </c>
      <c r="F15" s="114">
        <v>1.8020000000000001E-2</v>
      </c>
      <c r="G15" s="114">
        <v>0.25246000000000002</v>
      </c>
      <c r="H15" s="114">
        <v>5.0009999999999999E-2</v>
      </c>
      <c r="I15" s="114">
        <v>26.035242</v>
      </c>
      <c r="J15" s="114">
        <v>1.7076975000000001</v>
      </c>
      <c r="K15" s="114">
        <v>33.255000000000003</v>
      </c>
      <c r="L15" s="114">
        <v>0.79781118306686916</v>
      </c>
      <c r="M15" s="114">
        <v>9.8959262563187628E-2</v>
      </c>
      <c r="N15" s="114">
        <v>0.38891845490366261</v>
      </c>
      <c r="O15" s="114">
        <v>2.4314790127878329E-2</v>
      </c>
      <c r="P15" s="114">
        <v>3.7909788071052962E-2</v>
      </c>
      <c r="Q15" s="114">
        <v>0.53251934947461943</v>
      </c>
      <c r="R15" s="114">
        <v>0.99406348408392453</v>
      </c>
      <c r="S15" s="114">
        <v>0.31612457482278489</v>
      </c>
      <c r="T15" s="114">
        <v>0.2586272069723547</v>
      </c>
      <c r="U15" s="114">
        <v>0.2841176290891459</v>
      </c>
      <c r="V15" s="114">
        <v>0.34273937829059392</v>
      </c>
      <c r="W15" s="114">
        <v>1.072534269917051</v>
      </c>
    </row>
    <row r="16" spans="1:23">
      <c r="A16" s="114" t="s">
        <v>184</v>
      </c>
      <c r="B16" s="114">
        <v>22.16</v>
      </c>
      <c r="C16" s="114">
        <v>1.5649999999999999</v>
      </c>
      <c r="D16" s="114">
        <v>26.265059999999998</v>
      </c>
      <c r="E16" s="114">
        <v>9.5079999999999998E-2</v>
      </c>
      <c r="F16" s="114">
        <v>2.7720000000000002E-2</v>
      </c>
      <c r="G16" s="114">
        <v>0.18107999999999999</v>
      </c>
      <c r="H16" s="114">
        <v>0.16763</v>
      </c>
      <c r="I16" s="114">
        <v>9.8375450000000004</v>
      </c>
      <c r="J16" s="114">
        <v>0.99012149999999999</v>
      </c>
      <c r="K16" s="114">
        <v>140.75299999999999</v>
      </c>
      <c r="L16" s="114">
        <v>0.80525607793688547</v>
      </c>
      <c r="M16" s="114">
        <v>0.2172465060957478</v>
      </c>
      <c r="N16" s="114">
        <v>0.33050744787392478</v>
      </c>
      <c r="O16" s="114">
        <v>0.1035325900723143</v>
      </c>
      <c r="P16" s="114">
        <v>1.8608184787718699E-2</v>
      </c>
      <c r="Q16" s="114">
        <v>0.53975522264844944</v>
      </c>
      <c r="R16" s="114">
        <v>0.99499318650326918</v>
      </c>
      <c r="S16" s="114">
        <v>0.35898467453021171</v>
      </c>
      <c r="T16" s="114">
        <v>0.27035908214822402</v>
      </c>
      <c r="U16" s="114">
        <v>0.36211510975307781</v>
      </c>
      <c r="V16" s="114">
        <v>0.36303337448279271</v>
      </c>
      <c r="W16" s="114">
        <v>1.0776450288310171</v>
      </c>
    </row>
    <row r="17" spans="1:23">
      <c r="A17" s="114" t="s">
        <v>185</v>
      </c>
      <c r="B17" s="114">
        <v>3.08</v>
      </c>
      <c r="C17" s="114">
        <v>1.667</v>
      </c>
      <c r="D17" s="114">
        <v>55.539566000000001</v>
      </c>
      <c r="E17" s="114">
        <v>3.4730002000000003E-2</v>
      </c>
      <c r="F17" s="114">
        <v>6.3800000000000003E-3</v>
      </c>
      <c r="G17" s="114">
        <v>8.7519996000000003E-2</v>
      </c>
      <c r="H17" s="114">
        <v>0.17889999000000001</v>
      </c>
      <c r="I17" s="114">
        <v>25.064934000000001</v>
      </c>
      <c r="J17" s="114">
        <v>0.92958289999999999</v>
      </c>
      <c r="K17" s="114">
        <v>42.23</v>
      </c>
      <c r="L17" s="114">
        <v>0.7883077827360474</v>
      </c>
      <c r="M17" s="114">
        <v>0.10377639012786199</v>
      </c>
      <c r="N17" s="114">
        <v>0.2539463095810377</v>
      </c>
      <c r="O17" s="114">
        <v>3.0928678335113001E-2</v>
      </c>
      <c r="P17" s="114">
        <v>1.697979693677544E-2</v>
      </c>
      <c r="Q17" s="114">
        <v>0.55837175993494081</v>
      </c>
      <c r="R17" s="114">
        <v>0.99508226775619379</v>
      </c>
      <c r="S17" s="114">
        <v>0.29643364711592263</v>
      </c>
      <c r="T17" s="114">
        <v>0.26142532342448899</v>
      </c>
      <c r="U17" s="114">
        <v>0.29286881095510747</v>
      </c>
      <c r="V17" s="114">
        <v>0.35085453660447491</v>
      </c>
      <c r="W17" s="114">
        <v>1.0673046070930789</v>
      </c>
    </row>
    <row r="18" spans="1:23">
      <c r="A18" s="114" t="s">
        <v>186</v>
      </c>
      <c r="B18" s="114">
        <v>0.33</v>
      </c>
      <c r="C18" s="114">
        <v>1.4219999999999999</v>
      </c>
      <c r="D18" s="114">
        <v>109.74359</v>
      </c>
      <c r="E18" s="114">
        <v>4.3400000000000001E-3</v>
      </c>
      <c r="F18" s="114">
        <v>-4.8799999999999998E-3</v>
      </c>
      <c r="G18" s="114">
        <v>3.6510002E-2</v>
      </c>
      <c r="H18" s="114">
        <v>7.1410000000000001E-2</v>
      </c>
      <c r="I18" s="114">
        <v>259.39391999999998</v>
      </c>
      <c r="J18" s="114">
        <v>1.1031496999999999</v>
      </c>
      <c r="K18" s="114">
        <v>36.448</v>
      </c>
      <c r="L18" s="114">
        <v>0.7797732551118699</v>
      </c>
      <c r="M18" s="114">
        <v>8.7421944692239073E-2</v>
      </c>
      <c r="N18" s="114">
        <v>0.21220429335631261</v>
      </c>
      <c r="O18" s="114">
        <v>2.6667786790351901E-2</v>
      </c>
      <c r="P18" s="114">
        <v>2.1648455750277878E-2</v>
      </c>
      <c r="Q18" s="114">
        <v>0.59284172618727915</v>
      </c>
      <c r="R18" s="114">
        <v>0.99423263585891153</v>
      </c>
      <c r="S18" s="114">
        <v>0.28130254761630058</v>
      </c>
      <c r="T18" s="114">
        <v>0.27586308787495789</v>
      </c>
      <c r="U18" s="114">
        <v>0.29046105645334319</v>
      </c>
      <c r="V18" s="114">
        <v>0.36615535362095591</v>
      </c>
      <c r="W18" s="114">
        <v>1.061572670756608</v>
      </c>
    </row>
    <row r="19" spans="1:23">
      <c r="A19" s="114" t="s">
        <v>187</v>
      </c>
      <c r="B19" s="114">
        <v>-3.25</v>
      </c>
      <c r="C19" s="114">
        <v>1.33</v>
      </c>
      <c r="D19" s="114">
        <v>92.596159999999998</v>
      </c>
      <c r="E19" s="114">
        <v>-8.6360000000000006E-2</v>
      </c>
      <c r="F19" s="114">
        <v>-5.1370001999999998E-2</v>
      </c>
      <c r="G19" s="114">
        <v>2.8490000000000001E-2</v>
      </c>
      <c r="H19" s="114">
        <v>-8.1259999999999999E-2</v>
      </c>
      <c r="I19" s="114">
        <v>0</v>
      </c>
      <c r="J19" s="114">
        <v>2.6802115</v>
      </c>
      <c r="K19" s="114">
        <v>44.552</v>
      </c>
      <c r="L19" s="114">
        <v>0.75430166562290246</v>
      </c>
      <c r="M19" s="114">
        <v>6.6131430270591735E-2</v>
      </c>
      <c r="N19" s="114">
        <v>0.2056414411119793</v>
      </c>
      <c r="O19" s="114">
        <v>3.2639814649007039E-2</v>
      </c>
      <c r="P19" s="114">
        <v>6.4068800378444146E-2</v>
      </c>
      <c r="Q19" s="114">
        <v>0.58193716062560918</v>
      </c>
      <c r="R19" s="114">
        <v>0.99302588812586146</v>
      </c>
      <c r="S19" s="114">
        <v>0.26346879280456442</v>
      </c>
      <c r="T19" s="114">
        <v>0.28632833627200482</v>
      </c>
      <c r="U19" s="114">
        <v>0.27141547406267968</v>
      </c>
      <c r="V19" s="114">
        <v>0.35635238482949527</v>
      </c>
      <c r="W19" s="114">
        <v>1.0452453725122191</v>
      </c>
    </row>
    <row r="20" spans="1:23">
      <c r="A20" s="114" t="s">
        <v>188</v>
      </c>
      <c r="B20" s="114">
        <v>8.2899999999999991</v>
      </c>
      <c r="C20" s="114">
        <v>1.2250000000000001</v>
      </c>
      <c r="D20" s="114">
        <v>10.838549</v>
      </c>
      <c r="E20" s="114">
        <v>0.14299999999999999</v>
      </c>
      <c r="F20" s="114">
        <v>5.2170000000000001E-2</v>
      </c>
      <c r="G20" s="114">
        <v>0.37019999999999997</v>
      </c>
      <c r="H20" s="114">
        <v>0.13340001000000001</v>
      </c>
      <c r="I20" s="114">
        <v>10.446320999999999</v>
      </c>
      <c r="J20" s="114">
        <v>1.5157084000000001</v>
      </c>
      <c r="K20" s="114">
        <v>42.91</v>
      </c>
      <c r="L20" s="114">
        <v>0.81871361452245683</v>
      </c>
      <c r="M20" s="114">
        <v>0.13476063038953309</v>
      </c>
      <c r="N20" s="114">
        <v>0.48526633901239491</v>
      </c>
      <c r="O20" s="114">
        <v>3.142978629956087E-2</v>
      </c>
      <c r="P20" s="114">
        <v>3.2745599967041142E-2</v>
      </c>
      <c r="Q20" s="114">
        <v>0.5299450411467711</v>
      </c>
      <c r="R20" s="114">
        <v>0.99472262278521828</v>
      </c>
      <c r="S20" s="114">
        <v>0.34981299110009079</v>
      </c>
      <c r="T20" s="114">
        <v>0.26042650286404417</v>
      </c>
      <c r="U20" s="114">
        <v>0.30844664112684478</v>
      </c>
      <c r="V20" s="114">
        <v>0.35105106670340341</v>
      </c>
      <c r="W20" s="114">
        <v>1.085738423475537</v>
      </c>
    </row>
    <row r="21" spans="1:23">
      <c r="A21" s="114" t="s">
        <v>189</v>
      </c>
      <c r="B21" s="114">
        <v>1.1200000000000001</v>
      </c>
      <c r="C21" s="114">
        <v>1.4550000000000001</v>
      </c>
      <c r="D21" s="114">
        <v>18.928571999999999</v>
      </c>
      <c r="E21" s="114">
        <v>5.4890000000000001E-2</v>
      </c>
      <c r="F21" s="114">
        <v>-4.2000000000000002E-4</v>
      </c>
      <c r="G21" s="114">
        <v>0.21851000000000001</v>
      </c>
      <c r="H21" s="114">
        <v>-3.3800002000000003E-2</v>
      </c>
      <c r="I21" s="114">
        <v>37.857143000000001</v>
      </c>
      <c r="J21" s="114">
        <v>2.231344</v>
      </c>
      <c r="K21" s="114">
        <v>16.495999999999999</v>
      </c>
      <c r="L21" s="114">
        <v>0.79396938354260094</v>
      </c>
      <c r="M21" s="114">
        <v>9.2120130835563474E-2</v>
      </c>
      <c r="N21" s="114">
        <v>0.36113681174508039</v>
      </c>
      <c r="O21" s="114">
        <v>1.196468957466988E-2</v>
      </c>
      <c r="P21" s="114">
        <v>5.1995009711278517E-2</v>
      </c>
      <c r="Q21" s="114">
        <v>0.53508972966271307</v>
      </c>
      <c r="R21" s="114">
        <v>0.9934010256446737</v>
      </c>
      <c r="S21" s="114">
        <v>0.30517862345345131</v>
      </c>
      <c r="T21" s="114">
        <v>0.26478848599209481</v>
      </c>
      <c r="U21" s="114">
        <v>0.28002279497104299</v>
      </c>
      <c r="V21" s="114">
        <v>0.33768523265831929</v>
      </c>
      <c r="W21" s="114">
        <v>1.069789747836617</v>
      </c>
    </row>
    <row r="22" spans="1:23">
      <c r="A22" s="114" t="s">
        <v>190</v>
      </c>
      <c r="B22" s="114">
        <v>6.68</v>
      </c>
      <c r="C22" s="114">
        <v>1.5720000000000001</v>
      </c>
      <c r="D22" s="114">
        <v>12.993197</v>
      </c>
      <c r="E22" s="114">
        <v>0.10614</v>
      </c>
      <c r="F22" s="114">
        <v>2.1300000999999999E-2</v>
      </c>
      <c r="G22" s="114">
        <v>0.18417998999999999</v>
      </c>
      <c r="H22" s="114">
        <v>5.978E-2</v>
      </c>
      <c r="I22" s="114">
        <v>28.592815000000002</v>
      </c>
      <c r="J22" s="114">
        <v>3.0772203999999999</v>
      </c>
      <c r="K22" s="114">
        <v>68.341999999999999</v>
      </c>
      <c r="L22" s="114">
        <v>0.80836209535417303</v>
      </c>
      <c r="M22" s="114">
        <v>0.12518584597085941</v>
      </c>
      <c r="N22" s="114">
        <v>0.33304420239454852</v>
      </c>
      <c r="O22" s="114">
        <v>5.0171224169910968E-2</v>
      </c>
      <c r="P22" s="114">
        <v>7.4747680786586168E-2</v>
      </c>
      <c r="Q22" s="114">
        <v>0.53131524649989526</v>
      </c>
      <c r="R22" s="114">
        <v>0.99414070898306584</v>
      </c>
      <c r="S22" s="114">
        <v>0.31852330189369682</v>
      </c>
      <c r="T22" s="114">
        <v>0.27764762802422172</v>
      </c>
      <c r="U22" s="114">
        <v>0.30161762343794218</v>
      </c>
      <c r="V22" s="114">
        <v>0.33996459929150541</v>
      </c>
      <c r="W22" s="114">
        <v>1.0790494049024419</v>
      </c>
    </row>
    <row r="23" spans="1:23">
      <c r="A23" s="114" t="s">
        <v>191</v>
      </c>
      <c r="B23" s="114">
        <v>-8.81</v>
      </c>
      <c r="C23" s="114">
        <v>1.2829999999999999</v>
      </c>
      <c r="D23" s="114">
        <v>23.659794000000002</v>
      </c>
      <c r="E23" s="114">
        <v>-0.69454000000000005</v>
      </c>
      <c r="F23" s="114">
        <v>-0.12950999999999999</v>
      </c>
      <c r="G23" s="114">
        <v>0.21110001</v>
      </c>
      <c r="H23" s="114">
        <v>-0.26665001999999999</v>
      </c>
      <c r="I23" s="114">
        <v>0</v>
      </c>
      <c r="J23" s="114">
        <v>2.7673942999999999</v>
      </c>
      <c r="K23" s="114">
        <v>7.4809999999999999</v>
      </c>
      <c r="L23" s="114">
        <v>0.58350440768023182</v>
      </c>
      <c r="M23" s="114">
        <v>3.306571513529586E-2</v>
      </c>
      <c r="N23" s="114">
        <v>0.35507313875572372</v>
      </c>
      <c r="O23" s="114">
        <v>5.3213244283500357E-3</v>
      </c>
      <c r="P23" s="114">
        <v>6.6413872982224481E-2</v>
      </c>
      <c r="Q23" s="114">
        <v>0.53809845578002724</v>
      </c>
      <c r="R23" s="114">
        <v>0.9915605119133436</v>
      </c>
      <c r="S23" s="114">
        <v>0.22488240196206</v>
      </c>
      <c r="T23" s="114">
        <v>0.26381907480033479</v>
      </c>
      <c r="U23" s="114">
        <v>0.2211466031532848</v>
      </c>
      <c r="V23" s="114">
        <v>0.33591373737628888</v>
      </c>
      <c r="W23" s="114">
        <v>0.93965261118026822</v>
      </c>
    </row>
    <row r="24" spans="1:23">
      <c r="A24" s="114" t="s">
        <v>192</v>
      </c>
      <c r="B24" s="114">
        <v>-1.43</v>
      </c>
      <c r="C24" s="114">
        <v>1.306</v>
      </c>
      <c r="D24" s="114">
        <v>35.5</v>
      </c>
      <c r="E24" s="114">
        <v>-0.17848</v>
      </c>
      <c r="F24" s="114">
        <v>-6.2190000000000002E-2</v>
      </c>
      <c r="G24" s="114">
        <v>0.34605997999999999</v>
      </c>
      <c r="H24" s="114">
        <v>-0.32090999999999997</v>
      </c>
      <c r="I24" s="114">
        <v>0</v>
      </c>
      <c r="J24" s="114">
        <v>1.7938353</v>
      </c>
      <c r="K24" s="114">
        <v>6.3070000000000004</v>
      </c>
      <c r="L24" s="114">
        <v>0.72843129270422902</v>
      </c>
      <c r="M24" s="114">
        <v>7.6955099613440381E-2</v>
      </c>
      <c r="N24" s="114">
        <v>0.46551230597908011</v>
      </c>
      <c r="O24" s="114">
        <v>4.4561762662003422E-3</v>
      </c>
      <c r="P24" s="114">
        <v>4.0226751909446648E-2</v>
      </c>
      <c r="Q24" s="114">
        <v>0.54562799825902719</v>
      </c>
      <c r="R24" s="114">
        <v>0.99113162537466326</v>
      </c>
      <c r="S24" s="114">
        <v>0.29888137298581657</v>
      </c>
      <c r="T24" s="114">
        <v>0.26209422965696849</v>
      </c>
      <c r="U24" s="114">
        <v>0.26622286675020101</v>
      </c>
      <c r="V24" s="114">
        <v>0.3514905593661819</v>
      </c>
      <c r="W24" s="114">
        <v>1.028270106456086</v>
      </c>
    </row>
    <row r="25" spans="1:23">
      <c r="A25" s="114" t="s">
        <v>193</v>
      </c>
      <c r="B25" s="114">
        <v>-0.69</v>
      </c>
      <c r="C25" s="114">
        <v>1.2829999999999999</v>
      </c>
      <c r="D25" s="114">
        <v>-17.902100000000001</v>
      </c>
      <c r="E25" s="114">
        <v>-8.2849999999999993E-2</v>
      </c>
      <c r="F25" s="114">
        <v>-2.9420000000000002E-2</v>
      </c>
      <c r="G25" s="114">
        <v>3.3660000000000002E-2</v>
      </c>
      <c r="H25" s="114">
        <v>-9.6169989999999997E-2</v>
      </c>
      <c r="I25" s="114">
        <v>0</v>
      </c>
      <c r="J25" s="114">
        <v>2.7044160000000002</v>
      </c>
      <c r="K25" s="114">
        <v>12.885</v>
      </c>
      <c r="L25" s="114">
        <v>0.7552873908611194</v>
      </c>
      <c r="M25" s="114">
        <v>8.1355932203389825E-2</v>
      </c>
      <c r="N25" s="114">
        <v>0.20987210665335981</v>
      </c>
      <c r="O25" s="114">
        <v>9.3036588987562945E-3</v>
      </c>
      <c r="P25" s="114">
        <v>6.4719861250980948E-2</v>
      </c>
      <c r="Q25" s="114">
        <v>0.51166799955479814</v>
      </c>
      <c r="R25" s="114">
        <v>0.99290803526261207</v>
      </c>
      <c r="S25" s="114">
        <v>0.26519782158444227</v>
      </c>
      <c r="T25" s="114">
        <v>0.2586655998532213</v>
      </c>
      <c r="U25" s="114">
        <v>0.26306616292172291</v>
      </c>
      <c r="V25" s="114">
        <v>0.31017572939540577</v>
      </c>
      <c r="W25" s="114">
        <v>1.045780663168139</v>
      </c>
    </row>
    <row r="26" spans="1:23">
      <c r="A26" s="114" t="s">
        <v>194</v>
      </c>
      <c r="B26" s="114">
        <v>34.78</v>
      </c>
      <c r="C26" s="114">
        <v>1.4330000000000001</v>
      </c>
      <c r="D26" s="114">
        <v>16.046790999999999</v>
      </c>
      <c r="E26" s="114">
        <v>0.15132000000000001</v>
      </c>
      <c r="F26" s="114">
        <v>6.1170000000000002E-2</v>
      </c>
      <c r="G26" s="114">
        <v>0.34675</v>
      </c>
      <c r="H26" s="114">
        <v>0.23629</v>
      </c>
      <c r="I26" s="114">
        <v>15.382403999999999</v>
      </c>
      <c r="J26" s="114">
        <v>2.8549929000000001</v>
      </c>
      <c r="K26" s="114">
        <v>192.249</v>
      </c>
      <c r="L26" s="114">
        <v>0.82105014842045243</v>
      </c>
      <c r="M26" s="114">
        <v>0.29229854296758839</v>
      </c>
      <c r="N26" s="114">
        <v>0.46607695662450832</v>
      </c>
      <c r="O26" s="114">
        <v>0.1414812014505602</v>
      </c>
      <c r="P26" s="114">
        <v>6.8770129915811273E-2</v>
      </c>
      <c r="Q26" s="114">
        <v>0.53325711860386193</v>
      </c>
      <c r="R26" s="114">
        <v>0.99553589495516681</v>
      </c>
      <c r="S26" s="114">
        <v>0.40877218044025537</v>
      </c>
      <c r="T26" s="114">
        <v>0.29979834050560028</v>
      </c>
      <c r="U26" s="114">
        <v>0.40989843614535271</v>
      </c>
      <c r="V26" s="114">
        <v>0.37377154194366652</v>
      </c>
      <c r="W26" s="114">
        <v>1.0876484141711129</v>
      </c>
    </row>
    <row r="27" spans="1:23">
      <c r="A27" s="114" t="s">
        <v>195</v>
      </c>
      <c r="B27" s="114">
        <v>-1.64</v>
      </c>
      <c r="C27" s="114">
        <v>1.3320000000000001</v>
      </c>
      <c r="D27" s="114">
        <v>25.925923999999998</v>
      </c>
      <c r="E27" s="114">
        <v>-6.2789999999999999E-2</v>
      </c>
      <c r="F27" s="114">
        <v>-2.1839999999999998E-2</v>
      </c>
      <c r="G27" s="114">
        <v>3.9039999999999998E-2</v>
      </c>
      <c r="H27" s="114">
        <v>-6.2800005000000006E-2</v>
      </c>
      <c r="I27" s="114">
        <v>0</v>
      </c>
      <c r="J27" s="114">
        <v>0.58318749999999997</v>
      </c>
      <c r="K27" s="114">
        <v>23.292000000000002</v>
      </c>
      <c r="L27" s="114">
        <v>0.76092090888921959</v>
      </c>
      <c r="M27" s="114">
        <v>7.5706214689265527E-2</v>
      </c>
      <c r="N27" s="114">
        <v>0.2142746174101543</v>
      </c>
      <c r="O27" s="114">
        <v>1.697282152524E-2</v>
      </c>
      <c r="P27" s="114">
        <v>7.6623356644197858E-3</v>
      </c>
      <c r="Q27" s="114">
        <v>0.53953955588402336</v>
      </c>
      <c r="R27" s="114">
        <v>0.99317180125298776</v>
      </c>
      <c r="S27" s="114">
        <v>0.27265128957476659</v>
      </c>
      <c r="T27" s="114">
        <v>0.24534914879675879</v>
      </c>
      <c r="U27" s="114">
        <v>0.26725634520260672</v>
      </c>
      <c r="V27" s="114">
        <v>0.33441241588832987</v>
      </c>
      <c r="W27" s="114">
        <v>1.0493899143061229</v>
      </c>
    </row>
    <row r="28" spans="1:23">
      <c r="A28" s="114" t="s">
        <v>196</v>
      </c>
      <c r="B28" s="114">
        <v>-3.78</v>
      </c>
      <c r="C28" s="114">
        <v>1.302</v>
      </c>
      <c r="D28" s="114">
        <v>238.8</v>
      </c>
      <c r="E28" s="114">
        <v>-0.14327999999999999</v>
      </c>
      <c r="F28" s="114">
        <v>-4.6519999999999999E-2</v>
      </c>
      <c r="G28" s="114">
        <v>9.8669999999999994E-2</v>
      </c>
      <c r="H28" s="114">
        <v>-0.20236999</v>
      </c>
      <c r="I28" s="114">
        <v>0</v>
      </c>
      <c r="J28" s="114">
        <v>2.4371326</v>
      </c>
      <c r="K28" s="114">
        <v>24.907</v>
      </c>
      <c r="L28" s="114">
        <v>0.73831662842651846</v>
      </c>
      <c r="M28" s="114">
        <v>6.2979482604817116E-2</v>
      </c>
      <c r="N28" s="114">
        <v>0.26307047548220891</v>
      </c>
      <c r="O28" s="114">
        <v>1.8162952940803671E-2</v>
      </c>
      <c r="P28" s="114">
        <v>5.7530381459264458E-2</v>
      </c>
      <c r="Q28" s="114">
        <v>0.67491257202241384</v>
      </c>
      <c r="R28" s="114">
        <v>0.99206859981851747</v>
      </c>
      <c r="S28" s="114">
        <v>0.26555169269616008</v>
      </c>
      <c r="T28" s="114">
        <v>0.32292481792647559</v>
      </c>
      <c r="U28" s="114">
        <v>0.29174959876891449</v>
      </c>
      <c r="V28" s="114">
        <v>0.4122918121417915</v>
      </c>
      <c r="W28" s="114">
        <v>1.034881610924647</v>
      </c>
    </row>
    <row r="29" spans="1:23">
      <c r="A29" s="114" t="s">
        <v>197</v>
      </c>
      <c r="B29" s="114">
        <v>8.86</v>
      </c>
      <c r="C29" s="114">
        <v>1.665</v>
      </c>
      <c r="D29" s="114">
        <v>48.106589999999997</v>
      </c>
      <c r="E29" s="114">
        <v>0.17177000000000001</v>
      </c>
      <c r="F29" s="114">
        <v>2.6749999999999999E-2</v>
      </c>
      <c r="G29" s="114">
        <v>0.31917000000000001</v>
      </c>
      <c r="H29" s="114">
        <v>0.15086000999999999</v>
      </c>
      <c r="I29" s="114">
        <v>38.713320000000003</v>
      </c>
      <c r="J29" s="114">
        <v>6.9066890000000001</v>
      </c>
      <c r="K29" s="114">
        <v>86.046999999999997</v>
      </c>
      <c r="L29" s="114">
        <v>0.82679319147502117</v>
      </c>
      <c r="M29" s="114">
        <v>0.1381504608980077</v>
      </c>
      <c r="N29" s="114">
        <v>0.44350795166681473</v>
      </c>
      <c r="O29" s="114">
        <v>6.3218454332483659E-2</v>
      </c>
      <c r="P29" s="114">
        <v>0.17775402952621161</v>
      </c>
      <c r="Q29" s="114">
        <v>0.55364490733310379</v>
      </c>
      <c r="R29" s="114">
        <v>0.99486063166331518</v>
      </c>
      <c r="S29" s="114">
        <v>0.33717805346264551</v>
      </c>
      <c r="T29" s="114">
        <v>0.33321928520022781</v>
      </c>
      <c r="U29" s="114">
        <v>0.31757357030360628</v>
      </c>
      <c r="V29" s="114">
        <v>0.3542211221978932</v>
      </c>
      <c r="W29" s="114">
        <v>1.0907738036725161</v>
      </c>
    </row>
    <row r="30" spans="1:23">
      <c r="A30" s="114" t="s">
        <v>198</v>
      </c>
      <c r="B30" s="114">
        <v>50.78</v>
      </c>
      <c r="C30" s="114">
        <v>1.3</v>
      </c>
      <c r="D30" s="114">
        <v>27.820710999999999</v>
      </c>
      <c r="E30" s="114">
        <v>0.16882</v>
      </c>
      <c r="F30" s="114">
        <v>7.7100000000000002E-2</v>
      </c>
      <c r="G30" s="114">
        <v>0.21462999999999999</v>
      </c>
      <c r="H30" s="114">
        <v>0.11553001</v>
      </c>
      <c r="I30" s="114">
        <v>56.715243999999998</v>
      </c>
      <c r="J30" s="114">
        <v>6.8355129999999997</v>
      </c>
      <c r="K30" s="114">
        <v>472.9</v>
      </c>
      <c r="L30" s="114">
        <v>0.8259647329414771</v>
      </c>
      <c r="M30" s="114">
        <v>0.38745168004757652</v>
      </c>
      <c r="N30" s="114">
        <v>0.357961766812671</v>
      </c>
      <c r="O30" s="114">
        <v>0.34829951223035049</v>
      </c>
      <c r="P30" s="114">
        <v>0.17583951327247041</v>
      </c>
      <c r="Q30" s="114">
        <v>0.5407445078253289</v>
      </c>
      <c r="R30" s="114">
        <v>0.99458137314881556</v>
      </c>
      <c r="S30" s="114">
        <v>0.44395024243182207</v>
      </c>
      <c r="T30" s="114">
        <v>0.36249475652131552</v>
      </c>
      <c r="U30" s="114">
        <v>0.47295953410056141</v>
      </c>
      <c r="V30" s="114">
        <v>0.40748923783948171</v>
      </c>
      <c r="W30" s="114">
        <v>1.0901019240034391</v>
      </c>
    </row>
    <row r="31" spans="1:23">
      <c r="A31" s="114" t="s">
        <v>199</v>
      </c>
      <c r="B31" s="114">
        <v>4.5599999999999996</v>
      </c>
      <c r="C31" s="114">
        <v>1.254</v>
      </c>
      <c r="D31" s="114">
        <v>16.002213999999999</v>
      </c>
      <c r="E31" s="114">
        <v>0.105100006</v>
      </c>
      <c r="F31" s="114">
        <v>4.6899999999999997E-2</v>
      </c>
      <c r="G31" s="114">
        <v>0.21382999999999999</v>
      </c>
      <c r="H31" s="114">
        <v>0.1153</v>
      </c>
      <c r="I31" s="114">
        <v>31.688597000000001</v>
      </c>
      <c r="J31" s="114">
        <v>3.3388789000000001</v>
      </c>
      <c r="K31" s="114">
        <v>48.884</v>
      </c>
      <c r="L31" s="114">
        <v>0.80807003030192393</v>
      </c>
      <c r="M31" s="114">
        <v>0.1125780553077609</v>
      </c>
      <c r="N31" s="114">
        <v>0.35730711837299889</v>
      </c>
      <c r="O31" s="114">
        <v>3.5832167151930779E-2</v>
      </c>
      <c r="P31" s="114">
        <v>8.1785860105170305E-2</v>
      </c>
      <c r="Q31" s="114">
        <v>0.53322877075120756</v>
      </c>
      <c r="R31" s="114">
        <v>0.99457955508340601</v>
      </c>
      <c r="S31" s="114">
        <v>0.31554635502882961</v>
      </c>
      <c r="T31" s="114">
        <v>0.27968267488852261</v>
      </c>
      <c r="U31" s="114">
        <v>0.29405014488869202</v>
      </c>
      <c r="V31" s="114">
        <v>0.33888597640872459</v>
      </c>
      <c r="W31" s="114">
        <v>1.0791278255040819</v>
      </c>
    </row>
    <row r="32" spans="1:23">
      <c r="A32" s="114" t="s">
        <v>200</v>
      </c>
      <c r="B32" s="114">
        <v>-1.1599999999999999</v>
      </c>
      <c r="C32" s="114">
        <v>2.1709999999999998</v>
      </c>
      <c r="D32" s="114">
        <v>30.751533999999999</v>
      </c>
      <c r="E32" s="114">
        <v>-4.6719997999999999E-2</v>
      </c>
      <c r="F32" s="114">
        <v>-3.5209999999999998E-2</v>
      </c>
      <c r="G32" s="114">
        <v>0.28804000000000002</v>
      </c>
      <c r="H32" s="114">
        <v>4.0000000000000002E-4</v>
      </c>
      <c r="I32" s="114">
        <v>0</v>
      </c>
      <c r="J32" s="114">
        <v>8.123329</v>
      </c>
      <c r="K32" s="114">
        <v>35.523000000000003</v>
      </c>
      <c r="L32" s="114">
        <v>0.76543390220819296</v>
      </c>
      <c r="M32" s="114">
        <v>7.8560808801665175E-2</v>
      </c>
      <c r="N32" s="114">
        <v>0.4180339442580765</v>
      </c>
      <c r="O32" s="114">
        <v>2.5986132574007389E-2</v>
      </c>
      <c r="P32" s="114">
        <v>0.21047962600468331</v>
      </c>
      <c r="Q32" s="114">
        <v>0.54260830616438904</v>
      </c>
      <c r="R32" s="114">
        <v>0.99367135232891957</v>
      </c>
      <c r="S32" s="114">
        <v>0.28878133194795153</v>
      </c>
      <c r="T32" s="114">
        <v>0.33399982730542233</v>
      </c>
      <c r="U32" s="114">
        <v>0.27033989025012017</v>
      </c>
      <c r="V32" s="114">
        <v>0.33363702735381978</v>
      </c>
      <c r="W32" s="114">
        <v>1.052450418380674</v>
      </c>
    </row>
    <row r="33" spans="1:23">
      <c r="A33" s="114" t="s">
        <v>201</v>
      </c>
      <c r="B33" s="114">
        <v>-1.5</v>
      </c>
      <c r="C33" s="114">
        <v>1.5329999999999999</v>
      </c>
      <c r="D33" s="114">
        <v>31.523178000000001</v>
      </c>
      <c r="E33" s="114">
        <v>-9.9630005999999993E-2</v>
      </c>
      <c r="F33" s="114">
        <v>-5.6110001999999999E-2</v>
      </c>
      <c r="G33" s="114">
        <v>-0.13918</v>
      </c>
      <c r="H33" s="114">
        <v>-0.49807000000000001</v>
      </c>
      <c r="I33" s="114">
        <v>0</v>
      </c>
      <c r="J33" s="114">
        <v>2.6432698000000001</v>
      </c>
      <c r="K33" s="114">
        <v>6.7389999999999999</v>
      </c>
      <c r="L33" s="114">
        <v>0.75057500470395944</v>
      </c>
      <c r="M33" s="114">
        <v>7.653880463871543E-2</v>
      </c>
      <c r="N33" s="114">
        <v>6.8435311262215803E-2</v>
      </c>
      <c r="O33" s="114">
        <v>4.7745272083201612E-3</v>
      </c>
      <c r="P33" s="114">
        <v>6.3075129968603316E-2</v>
      </c>
      <c r="Q33" s="114">
        <v>0.54309901775138891</v>
      </c>
      <c r="R33" s="114">
        <v>0.98973130161500422</v>
      </c>
      <c r="S33" s="114">
        <v>0.23923546954872971</v>
      </c>
      <c r="T33" s="114">
        <v>0.27074363489566111</v>
      </c>
      <c r="U33" s="114">
        <v>0.26762289783255011</v>
      </c>
      <c r="V33" s="114">
        <v>0.31642357391659309</v>
      </c>
      <c r="W33" s="114">
        <v>1.0410269206721521</v>
      </c>
    </row>
    <row r="34" spans="1:23">
      <c r="A34" s="114" t="s">
        <v>202</v>
      </c>
      <c r="B34" s="114">
        <v>2.16</v>
      </c>
      <c r="C34" s="114">
        <v>1.204</v>
      </c>
      <c r="D34" s="114">
        <v>12.321429</v>
      </c>
      <c r="E34" s="114">
        <v>7.9930000000000001E-2</v>
      </c>
      <c r="F34" s="114">
        <v>2.776E-2</v>
      </c>
      <c r="G34" s="114">
        <v>0.14318</v>
      </c>
      <c r="H34" s="114">
        <v>3.49E-2</v>
      </c>
      <c r="I34" s="114">
        <v>31.944443</v>
      </c>
      <c r="J34" s="114">
        <v>2.5642931</v>
      </c>
      <c r="K34" s="114">
        <v>49.331000000000003</v>
      </c>
      <c r="L34" s="114">
        <v>0.8010014519086841</v>
      </c>
      <c r="M34" s="114">
        <v>9.8305084745762703E-2</v>
      </c>
      <c r="N34" s="114">
        <v>0.29949347804446202</v>
      </c>
      <c r="O34" s="114">
        <v>3.6161571946207539E-2</v>
      </c>
      <c r="P34" s="114">
        <v>6.0950787833377339E-2</v>
      </c>
      <c r="Q34" s="114">
        <v>0.53088804905991549</v>
      </c>
      <c r="R34" s="114">
        <v>0.99394405028392196</v>
      </c>
      <c r="S34" s="114">
        <v>0.30213492531415498</v>
      </c>
      <c r="T34" s="114">
        <v>0.26770992210263478</v>
      </c>
      <c r="U34" s="114">
        <v>0.28361357407006621</v>
      </c>
      <c r="V34" s="114">
        <v>0.33517232661466517</v>
      </c>
      <c r="W34" s="114">
        <v>1.074420459017011</v>
      </c>
    </row>
    <row r="35" spans="1:23">
      <c r="A35" s="114" t="s">
        <v>203</v>
      </c>
      <c r="B35" s="114">
        <v>-1.31</v>
      </c>
      <c r="C35" s="114">
        <v>1.3640000000000001</v>
      </c>
      <c r="D35" s="114">
        <v>2.1357466999999999</v>
      </c>
      <c r="E35" s="114">
        <v>-5.747E-2</v>
      </c>
      <c r="F35" s="114">
        <v>-4.5199999999999997E-3</v>
      </c>
      <c r="G35" s="114">
        <v>3.9320000000000001E-2</v>
      </c>
      <c r="H35" s="114">
        <v>-1.585E-2</v>
      </c>
      <c r="I35" s="114">
        <v>0</v>
      </c>
      <c r="J35" s="114">
        <v>0.96868200000000004</v>
      </c>
      <c r="K35" s="114">
        <v>9.1739999999999995</v>
      </c>
      <c r="L35" s="114">
        <v>0.76241494258361109</v>
      </c>
      <c r="M35" s="114">
        <v>7.7668748141540289E-2</v>
      </c>
      <c r="N35" s="114">
        <v>0.21450374436403949</v>
      </c>
      <c r="O35" s="114">
        <v>6.5689358751297904E-3</v>
      </c>
      <c r="P35" s="114">
        <v>1.803149782551115E-2</v>
      </c>
      <c r="Q35" s="114">
        <v>0.52441066787622259</v>
      </c>
      <c r="R35" s="114">
        <v>0.99354290763996911</v>
      </c>
      <c r="S35" s="114">
        <v>0.27100792467230322</v>
      </c>
      <c r="T35" s="114">
        <v>0.24358957632918921</v>
      </c>
      <c r="U35" s="114">
        <v>0.2647551125670935</v>
      </c>
      <c r="V35" s="114">
        <v>0.32209871674459573</v>
      </c>
      <c r="W35" s="114">
        <v>1.050523820995404</v>
      </c>
    </row>
    <row r="36" spans="1:23">
      <c r="A36" s="114" t="s">
        <v>204</v>
      </c>
      <c r="B36" s="114">
        <v>11.65</v>
      </c>
      <c r="C36" s="114">
        <v>1.359</v>
      </c>
      <c r="D36" s="114">
        <v>12.998339</v>
      </c>
      <c r="E36" s="114">
        <v>0.20280000000000001</v>
      </c>
      <c r="F36" s="114">
        <v>3.7039999999999997E-2</v>
      </c>
      <c r="G36" s="114">
        <v>9.3240000000000003E-2</v>
      </c>
      <c r="H36" s="114">
        <v>3.6600000000000001E-2</v>
      </c>
      <c r="I36" s="114">
        <v>13.433476000000001</v>
      </c>
      <c r="J36" s="114">
        <v>2.8273594000000002</v>
      </c>
      <c r="K36" s="114">
        <v>285.37</v>
      </c>
      <c r="L36" s="114">
        <v>0.83550745191430087</v>
      </c>
      <c r="M36" s="114">
        <v>0.15474278917633069</v>
      </c>
      <c r="N36" s="114">
        <v>0.25862704919793489</v>
      </c>
      <c r="O36" s="114">
        <v>0.21010425256430951</v>
      </c>
      <c r="P36" s="114">
        <v>6.8026834635130179E-2</v>
      </c>
      <c r="Q36" s="114">
        <v>0.53131851645207573</v>
      </c>
      <c r="R36" s="114">
        <v>0.99395748757445834</v>
      </c>
      <c r="S36" s="114">
        <v>0.34937118338611362</v>
      </c>
      <c r="T36" s="114">
        <v>0.27899216204927407</v>
      </c>
      <c r="U36" s="114">
        <v>0.32328835972032111</v>
      </c>
      <c r="V36" s="114">
        <v>0.3725593866041037</v>
      </c>
      <c r="W36" s="114">
        <v>1.0955874232225411</v>
      </c>
    </row>
    <row r="37" spans="1:23">
      <c r="A37" s="114" t="s">
        <v>205</v>
      </c>
      <c r="B37" s="114">
        <v>-0.14000000000000001</v>
      </c>
      <c r="C37" s="114">
        <v>1.206</v>
      </c>
      <c r="D37" s="114">
        <v>-216.87502000000001</v>
      </c>
      <c r="E37" s="114">
        <v>-1.5879999999999998E-2</v>
      </c>
      <c r="F37" s="114">
        <v>-2.0410000000000001E-2</v>
      </c>
      <c r="G37" s="114">
        <v>7.2129995000000002E-2</v>
      </c>
      <c r="H37" s="114">
        <v>-0.123909995</v>
      </c>
      <c r="I37" s="114">
        <v>0</v>
      </c>
      <c r="J37" s="114">
        <v>1.9883109000000001</v>
      </c>
      <c r="K37" s="114">
        <v>15.477</v>
      </c>
      <c r="L37" s="114">
        <v>0.77409480373957751</v>
      </c>
      <c r="M37" s="114">
        <v>8.4626821290514409E-2</v>
      </c>
      <c r="N37" s="114">
        <v>0.24135250940453629</v>
      </c>
      <c r="O37" s="114">
        <v>1.121376455147521E-2</v>
      </c>
      <c r="P37" s="114">
        <v>4.5457822736074627E-2</v>
      </c>
      <c r="Q37" s="114">
        <v>0.38513514587719638</v>
      </c>
      <c r="R37" s="114">
        <v>0.99268877025869151</v>
      </c>
      <c r="S37" s="114">
        <v>0.2787070889523815</v>
      </c>
      <c r="T37" s="114">
        <v>0.1966453191100625</v>
      </c>
      <c r="U37" s="114">
        <v>0.23443541929367129</v>
      </c>
      <c r="V37" s="114">
        <v>0.2413777456043692</v>
      </c>
      <c r="W37" s="114">
        <v>1.057184704040909</v>
      </c>
    </row>
    <row r="38" spans="1:23">
      <c r="A38" s="114" t="s">
        <v>206</v>
      </c>
      <c r="B38" s="114">
        <v>9.85</v>
      </c>
      <c r="C38" s="114">
        <v>1.2509999999999999</v>
      </c>
      <c r="D38" s="114">
        <v>10.523978</v>
      </c>
      <c r="E38" s="114">
        <v>0.15407999999999999</v>
      </c>
      <c r="F38" s="114">
        <v>3.6659999999999998E-2</v>
      </c>
      <c r="G38" s="114">
        <v>0.11840000000000001</v>
      </c>
      <c r="H38" s="114">
        <v>5.5609997000000001E-2</v>
      </c>
      <c r="I38" s="114">
        <v>12.030457</v>
      </c>
      <c r="J38" s="114">
        <v>1.7295988</v>
      </c>
      <c r="K38" s="114">
        <v>164.202</v>
      </c>
      <c r="L38" s="114">
        <v>0.8218252486077684</v>
      </c>
      <c r="M38" s="114">
        <v>0.14403806125483201</v>
      </c>
      <c r="N38" s="114">
        <v>0.2792157426256206</v>
      </c>
      <c r="O38" s="114">
        <v>0.1208127086875172</v>
      </c>
      <c r="P38" s="114">
        <v>3.8498896686710797E-2</v>
      </c>
      <c r="Q38" s="114">
        <v>0.52974499600337066</v>
      </c>
      <c r="R38" s="114">
        <v>0.99410774807609614</v>
      </c>
      <c r="S38" s="114">
        <v>0.33423842462746789</v>
      </c>
      <c r="T38" s="114">
        <v>0.26413237136028439</v>
      </c>
      <c r="U38" s="114">
        <v>0.31463048101623192</v>
      </c>
      <c r="V38" s="114">
        <v>0.35520025703639729</v>
      </c>
      <c r="W38" s="114">
        <v>1.0872856690173369</v>
      </c>
    </row>
    <row r="39" spans="1:23">
      <c r="A39" s="114" t="s">
        <v>207</v>
      </c>
      <c r="B39" s="114">
        <v>1.52</v>
      </c>
      <c r="C39" s="114">
        <v>1.6379999999999999</v>
      </c>
      <c r="D39" s="114">
        <v>36.126057000000003</v>
      </c>
      <c r="E39" s="114">
        <v>1.7090000000000001E-2</v>
      </c>
      <c r="F39" s="114">
        <v>-3.9300000000000003E-3</v>
      </c>
      <c r="G39" s="114">
        <v>0.44467000000000001</v>
      </c>
      <c r="H39" s="114">
        <v>1.9040000000000001E-2</v>
      </c>
      <c r="I39" s="114">
        <v>309.21053999999998</v>
      </c>
      <c r="J39" s="114">
        <v>5.702153</v>
      </c>
      <c r="K39" s="114">
        <v>41.423000000000002</v>
      </c>
      <c r="L39" s="114">
        <v>0.78335388097718783</v>
      </c>
      <c r="M39" s="114">
        <v>9.4498959262563187E-2</v>
      </c>
      <c r="N39" s="114">
        <v>0.54620592564036585</v>
      </c>
      <c r="O39" s="114">
        <v>3.033398108906973E-2</v>
      </c>
      <c r="P39" s="114">
        <v>0.14535401055610339</v>
      </c>
      <c r="Q39" s="114">
        <v>0.54602612670170592</v>
      </c>
      <c r="R39" s="114">
        <v>0.99381868826750641</v>
      </c>
      <c r="S39" s="114">
        <v>0.32623866597463502</v>
      </c>
      <c r="T39" s="114">
        <v>0.3098294281073174</v>
      </c>
      <c r="U39" s="114">
        <v>0.28325153691561489</v>
      </c>
      <c r="V39" s="114">
        <v>0.35343650198906179</v>
      </c>
      <c r="W39" s="114">
        <v>1.0635254060905841</v>
      </c>
    </row>
    <row r="40" spans="1:23">
      <c r="A40" s="114" t="s">
        <v>208</v>
      </c>
      <c r="B40" s="114">
        <v>0.71</v>
      </c>
      <c r="C40" s="114">
        <v>1.2450000000000001</v>
      </c>
      <c r="D40" s="114">
        <v>12.903225000000001</v>
      </c>
      <c r="E40" s="114">
        <v>7.6420000000000002E-2</v>
      </c>
      <c r="F40" s="114">
        <v>4.2329997000000001E-2</v>
      </c>
      <c r="G40" s="114">
        <v>0.15425</v>
      </c>
      <c r="H40" s="114">
        <v>0.24232000000000001</v>
      </c>
      <c r="I40" s="114">
        <v>39.436622999999997</v>
      </c>
      <c r="J40" s="114">
        <v>1.8779342999999999</v>
      </c>
      <c r="K40" s="114">
        <v>16.808</v>
      </c>
      <c r="L40" s="114">
        <v>0.80001572667046728</v>
      </c>
      <c r="M40" s="114">
        <v>8.9681831697888778E-2</v>
      </c>
      <c r="N40" s="114">
        <v>0.30855217582842392</v>
      </c>
      <c r="O40" s="114">
        <v>1.219460969953419E-2</v>
      </c>
      <c r="P40" s="114">
        <v>4.2488875412079297E-2</v>
      </c>
      <c r="Q40" s="114">
        <v>0.53125803060382715</v>
      </c>
      <c r="R40" s="114">
        <v>0.99558355781512808</v>
      </c>
      <c r="S40" s="114">
        <v>0.29870642308487289</v>
      </c>
      <c r="T40" s="114">
        <v>0.25872345766804578</v>
      </c>
      <c r="U40" s="114">
        <v>0.27811292267892163</v>
      </c>
      <c r="V40" s="114">
        <v>0.33233207546842503</v>
      </c>
      <c r="W40" s="114">
        <v>1.074778075320248</v>
      </c>
    </row>
    <row r="41" spans="1:23">
      <c r="A41" s="114" t="s">
        <v>209</v>
      </c>
      <c r="B41" s="114">
        <v>24.32</v>
      </c>
      <c r="C41" s="114">
        <v>1.385</v>
      </c>
      <c r="D41" s="114">
        <v>15.024077</v>
      </c>
      <c r="E41" s="114">
        <v>0.23305999999999999</v>
      </c>
      <c r="F41" s="114">
        <v>0.11292000000000001</v>
      </c>
      <c r="G41" s="114">
        <v>0.55247000000000002</v>
      </c>
      <c r="H41" s="114">
        <v>0.34300997999999999</v>
      </c>
      <c r="I41" s="114">
        <v>19.243421999999999</v>
      </c>
      <c r="J41" s="114">
        <v>3.7829799999999998</v>
      </c>
      <c r="K41" s="114">
        <v>94.649000000000001</v>
      </c>
      <c r="L41" s="114">
        <v>0.84400547063465536</v>
      </c>
      <c r="M41" s="114">
        <v>0.23009217960154621</v>
      </c>
      <c r="N41" s="114">
        <v>0.63441980288617317</v>
      </c>
      <c r="O41" s="114">
        <v>6.9557470082749137E-2</v>
      </c>
      <c r="P41" s="114">
        <v>9.3731442524164738E-2</v>
      </c>
      <c r="Q41" s="114">
        <v>0.53260674406587949</v>
      </c>
      <c r="R41" s="114">
        <v>0.99637944047122196</v>
      </c>
      <c r="S41" s="114">
        <v>0.40949212406015578</v>
      </c>
      <c r="T41" s="114">
        <v>0.30132871923755389</v>
      </c>
      <c r="U41" s="114">
        <v>0.37250841317384997</v>
      </c>
      <c r="V41" s="114">
        <v>0.36713052558516479</v>
      </c>
      <c r="W41" s="114">
        <v>1.1022196102616839</v>
      </c>
    </row>
    <row r="42" spans="1:23">
      <c r="A42" s="114" t="s">
        <v>210</v>
      </c>
      <c r="B42" s="114">
        <v>-1.92</v>
      </c>
      <c r="C42" s="114">
        <v>1.8169999999999999</v>
      </c>
      <c r="D42" s="114">
        <v>56.171979999999998</v>
      </c>
      <c r="E42" s="114">
        <v>-2.0760000000000001E-2</v>
      </c>
      <c r="F42" s="114">
        <v>-3.1189999999999999E-2</v>
      </c>
      <c r="G42" s="114">
        <v>0.99921994999999997</v>
      </c>
      <c r="H42" s="114">
        <v>-2.2929999999999999E-2</v>
      </c>
      <c r="I42" s="114">
        <v>0</v>
      </c>
      <c r="J42" s="114">
        <v>4.2639655999999997</v>
      </c>
      <c r="K42" s="114">
        <v>20.884</v>
      </c>
      <c r="L42" s="114">
        <v>0.7727243367417147</v>
      </c>
      <c r="M42" s="114">
        <v>7.4041034790365737E-2</v>
      </c>
      <c r="N42" s="114">
        <v>1</v>
      </c>
      <c r="O42" s="114">
        <v>1.519830979231286E-2</v>
      </c>
      <c r="P42" s="114">
        <v>0.10666915676794721</v>
      </c>
      <c r="Q42" s="114">
        <v>0.55877393098477857</v>
      </c>
      <c r="R42" s="114">
        <v>0.99348694527702941</v>
      </c>
      <c r="S42" s="114">
        <v>0.39111573748619621</v>
      </c>
      <c r="T42" s="114">
        <v>0.29578937128236149</v>
      </c>
      <c r="U42" s="114">
        <v>0.27239968359168881</v>
      </c>
      <c r="V42" s="114">
        <v>0.39705273391854001</v>
      </c>
      <c r="W42" s="114">
        <v>1.0568127027785801</v>
      </c>
    </row>
    <row r="43" spans="1:23">
      <c r="A43" s="114" t="s">
        <v>211</v>
      </c>
      <c r="B43" s="114">
        <v>-2.78</v>
      </c>
      <c r="C43" s="114">
        <v>1.321</v>
      </c>
      <c r="D43" s="114">
        <v>32.673267000000003</v>
      </c>
      <c r="E43" s="114">
        <v>-0.14741000000000001</v>
      </c>
      <c r="F43" s="114">
        <v>-4.4580000000000002E-2</v>
      </c>
      <c r="G43" s="114">
        <v>3.5479999999999998E-2</v>
      </c>
      <c r="H43" s="114">
        <v>-0.19082001000000001</v>
      </c>
      <c r="I43" s="114">
        <v>0</v>
      </c>
      <c r="J43" s="114">
        <v>3.2434025000000002</v>
      </c>
      <c r="K43" s="114">
        <v>11.778</v>
      </c>
      <c r="L43" s="114">
        <v>0.73715678647955674</v>
      </c>
      <c r="M43" s="114">
        <v>6.8926553672316385E-2</v>
      </c>
      <c r="N43" s="114">
        <v>0.2113614318536137</v>
      </c>
      <c r="O43" s="114">
        <v>8.4878846095742568E-3</v>
      </c>
      <c r="P43" s="114">
        <v>7.9217703428078351E-2</v>
      </c>
      <c r="Q43" s="114">
        <v>0.54383039387610588</v>
      </c>
      <c r="R43" s="114">
        <v>0.99215989419319339</v>
      </c>
      <c r="S43" s="114">
        <v>0.25504834390203929</v>
      </c>
      <c r="T43" s="114">
        <v>0.27688801902434729</v>
      </c>
      <c r="U43" s="114">
        <v>0.26155792097187319</v>
      </c>
      <c r="V43" s="114">
        <v>0.327350566919828</v>
      </c>
      <c r="W43" s="114">
        <v>1.0342239673818301</v>
      </c>
    </row>
    <row r="44" spans="1:23">
      <c r="A44" s="114" t="s">
        <v>212</v>
      </c>
      <c r="B44" s="114">
        <v>-5.33</v>
      </c>
      <c r="C44" s="114">
        <v>1.407</v>
      </c>
      <c r="D44" s="114">
        <v>16.132479</v>
      </c>
      <c r="E44" s="114">
        <v>-9.6229999999999996E-2</v>
      </c>
      <c r="F44" s="114">
        <v>-4.7909997000000003E-2</v>
      </c>
      <c r="G44" s="114">
        <v>7.596E-2</v>
      </c>
      <c r="H44" s="114">
        <v>-0.60641999999999996</v>
      </c>
      <c r="I44" s="114">
        <v>0</v>
      </c>
      <c r="J44" s="114">
        <v>1.5335242</v>
      </c>
      <c r="K44" s="114">
        <v>18.138000000000002</v>
      </c>
      <c r="L44" s="114">
        <v>0.75152983995304456</v>
      </c>
      <c r="M44" s="114">
        <v>5.3761522450193278E-2</v>
      </c>
      <c r="N44" s="114">
        <v>0.2444866429010189</v>
      </c>
      <c r="O44" s="114">
        <v>1.317471792411604E-2</v>
      </c>
      <c r="P44" s="114">
        <v>3.3224815414290253E-2</v>
      </c>
      <c r="Q44" s="114">
        <v>0.53331161017570972</v>
      </c>
      <c r="R44" s="114">
        <v>0.98887487195052537</v>
      </c>
      <c r="S44" s="114">
        <v>0.26512274637194272</v>
      </c>
      <c r="T44" s="114">
        <v>0.25050003356600659</v>
      </c>
      <c r="U44" s="114">
        <v>0.25068565295224271</v>
      </c>
      <c r="V44" s="114">
        <v>0.32965365632749422</v>
      </c>
      <c r="W44" s="114">
        <v>1.041109872719775</v>
      </c>
    </row>
    <row r="45" spans="1:23">
      <c r="A45" s="114" t="s">
        <v>213</v>
      </c>
      <c r="B45" s="114">
        <v>-0.16</v>
      </c>
      <c r="C45" s="114">
        <v>1.462</v>
      </c>
      <c r="D45" s="114">
        <v>8.7040000000000006</v>
      </c>
      <c r="E45" s="114">
        <v>-3.0000000000000001E-3</v>
      </c>
      <c r="F45" s="114">
        <v>1.355E-2</v>
      </c>
      <c r="G45" s="114">
        <v>0.18895000000000001</v>
      </c>
      <c r="H45" s="114">
        <v>5.0259999999999999E-2</v>
      </c>
      <c r="I45" s="114">
        <v>0</v>
      </c>
      <c r="J45" s="114">
        <v>3.0136832999999998</v>
      </c>
      <c r="K45" s="114">
        <v>26.178000000000001</v>
      </c>
      <c r="L45" s="114">
        <v>0.77771193794705162</v>
      </c>
      <c r="M45" s="114">
        <v>8.4507879869164429E-2</v>
      </c>
      <c r="N45" s="114">
        <v>0.33694755189919862</v>
      </c>
      <c r="O45" s="114">
        <v>1.90995826802349E-2</v>
      </c>
      <c r="P45" s="114">
        <v>7.3038638262904299E-2</v>
      </c>
      <c r="Q45" s="114">
        <v>0.52858761735118798</v>
      </c>
      <c r="R45" s="114">
        <v>0.99406546015606223</v>
      </c>
      <c r="S45" s="114">
        <v>0.29351900336056352</v>
      </c>
      <c r="T45" s="114">
        <v>0.26993318918950349</v>
      </c>
      <c r="U45" s="114">
        <v>0.27179214094152587</v>
      </c>
      <c r="V45" s="114">
        <v>0.33151961382286382</v>
      </c>
      <c r="W45" s="114">
        <v>1.060210572368709</v>
      </c>
    </row>
    <row r="46" spans="1:23">
      <c r="A46" s="114" t="s">
        <v>214</v>
      </c>
      <c r="B46" s="114">
        <v>21.25</v>
      </c>
      <c r="C46" s="114">
        <v>2.2000000000000002</v>
      </c>
      <c r="D46" s="114">
        <v>17.376078</v>
      </c>
      <c r="E46" s="114">
        <v>0.15356</v>
      </c>
      <c r="F46" s="114">
        <v>7.2109999999999994E-2</v>
      </c>
      <c r="G46" s="114">
        <v>0.37546003</v>
      </c>
      <c r="H46" s="114">
        <v>0.21454999999999999</v>
      </c>
      <c r="I46" s="114">
        <v>30.352941999999999</v>
      </c>
      <c r="J46" s="114">
        <v>4.262321</v>
      </c>
      <c r="K46" s="114">
        <v>117.44</v>
      </c>
      <c r="L46" s="114">
        <v>0.82167921523914367</v>
      </c>
      <c r="M46" s="114">
        <v>0.2118346714243235</v>
      </c>
      <c r="N46" s="114">
        <v>0.48957067705255503</v>
      </c>
      <c r="O46" s="114">
        <v>8.6352693050000998E-2</v>
      </c>
      <c r="P46" s="114">
        <v>0.10662491975784689</v>
      </c>
      <c r="Q46" s="114">
        <v>0.53410245211691765</v>
      </c>
      <c r="R46" s="114">
        <v>0.99536405572207254</v>
      </c>
      <c r="S46" s="114">
        <v>0.37597585607935202</v>
      </c>
      <c r="T46" s="114">
        <v>0.30488692613205992</v>
      </c>
      <c r="U46" s="114">
        <v>0.35892716291463223</v>
      </c>
      <c r="V46" s="114">
        <v>0.35921991909275791</v>
      </c>
      <c r="W46" s="114">
        <v>1.0879333226823551</v>
      </c>
    </row>
    <row r="47" spans="1:23">
      <c r="A47" s="114" t="s">
        <v>215</v>
      </c>
      <c r="B47" s="114">
        <v>1.45</v>
      </c>
      <c r="C47" s="114">
        <v>1.778</v>
      </c>
      <c r="D47" s="114">
        <v>29.162303999999999</v>
      </c>
      <c r="E47" s="114">
        <v>2.7279999999999999E-2</v>
      </c>
      <c r="F47" s="114">
        <v>9.6600000000000002E-3</v>
      </c>
      <c r="G47" s="114">
        <v>0.16219</v>
      </c>
      <c r="H47" s="114">
        <v>9.6569989999999994E-2</v>
      </c>
      <c r="I47" s="114">
        <v>192.06895</v>
      </c>
      <c r="J47" s="114">
        <v>5.2839280000000004</v>
      </c>
      <c r="K47" s="114">
        <v>24.585000000000001</v>
      </c>
      <c r="L47" s="114">
        <v>0.78621557333543013</v>
      </c>
      <c r="M47" s="114">
        <v>9.4082664287838236E-2</v>
      </c>
      <c r="N47" s="114">
        <v>0.31504956159216879</v>
      </c>
      <c r="O47" s="114">
        <v>1.792566358116807E-2</v>
      </c>
      <c r="P47" s="114">
        <v>0.1341044522749284</v>
      </c>
      <c r="Q47" s="114">
        <v>0.54159766709325285</v>
      </c>
      <c r="R47" s="114">
        <v>0.9944315076798067</v>
      </c>
      <c r="S47" s="114">
        <v>0.28905828148762641</v>
      </c>
      <c r="T47" s="114">
        <v>0.30305034108793449</v>
      </c>
      <c r="U47" s="114">
        <v>0.28214210508975968</v>
      </c>
      <c r="V47" s="114">
        <v>0.33083979731636121</v>
      </c>
      <c r="W47" s="114">
        <v>1.0656397982757959</v>
      </c>
    </row>
    <row r="48" spans="1:23">
      <c r="A48" s="114" t="s">
        <v>216</v>
      </c>
      <c r="B48" s="114">
        <v>5.21</v>
      </c>
      <c r="C48" s="114">
        <v>1.2370000000000001</v>
      </c>
      <c r="D48" s="114">
        <v>23.90953</v>
      </c>
      <c r="E48" s="114">
        <v>0.17541999999999999</v>
      </c>
      <c r="F48" s="114">
        <v>9.7229995E-2</v>
      </c>
      <c r="G48" s="114">
        <v>0.45582</v>
      </c>
      <c r="H48" s="114">
        <v>0.1449</v>
      </c>
      <c r="I48" s="114">
        <v>28.40691</v>
      </c>
      <c r="J48" s="114">
        <v>4.6684749999999999</v>
      </c>
      <c r="K48" s="114">
        <v>25.349</v>
      </c>
      <c r="L48" s="114">
        <v>0.8278182333894063</v>
      </c>
      <c r="M48" s="114">
        <v>0.1164436515016354</v>
      </c>
      <c r="N48" s="114">
        <v>0.55533008826829489</v>
      </c>
      <c r="O48" s="114">
        <v>1.8488673117694789E-2</v>
      </c>
      <c r="P48" s="114">
        <v>0.1175497881758812</v>
      </c>
      <c r="Q48" s="114">
        <v>0.53825727040035853</v>
      </c>
      <c r="R48" s="114">
        <v>0.99481352202450957</v>
      </c>
      <c r="S48" s="114">
        <v>0.34762811559681778</v>
      </c>
      <c r="T48" s="114">
        <v>0.29771870310536003</v>
      </c>
      <c r="U48" s="114">
        <v>0.2998790279868252</v>
      </c>
      <c r="V48" s="114">
        <v>0.3496803302537666</v>
      </c>
      <c r="W48" s="114">
        <v>1.0913747154383659</v>
      </c>
    </row>
    <row r="49" spans="1:23">
      <c r="A49" s="114" t="s">
        <v>217</v>
      </c>
      <c r="B49" s="114">
        <v>5.15</v>
      </c>
      <c r="C49" s="114">
        <v>1.52</v>
      </c>
      <c r="D49" s="114">
        <v>19.095942000000001</v>
      </c>
      <c r="E49" s="114">
        <v>7.4679999999999996E-2</v>
      </c>
      <c r="F49" s="114">
        <v>1.915E-2</v>
      </c>
      <c r="G49" s="114">
        <v>0.11093</v>
      </c>
      <c r="H49" s="114">
        <v>-0.111820005</v>
      </c>
      <c r="I49" s="114">
        <v>40.194175999999999</v>
      </c>
      <c r="J49" s="114">
        <v>2.9785029999999999</v>
      </c>
      <c r="K49" s="114">
        <v>56.908999999999999</v>
      </c>
      <c r="L49" s="114">
        <v>0.79952707655237676</v>
      </c>
      <c r="M49" s="114">
        <v>0.1160868272375855</v>
      </c>
      <c r="N49" s="114">
        <v>0.27310296282018293</v>
      </c>
      <c r="O49" s="114">
        <v>4.1745978055892703E-2</v>
      </c>
      <c r="P49" s="114">
        <v>7.2092346589285511E-2</v>
      </c>
      <c r="Q49" s="114">
        <v>0.53519616527073466</v>
      </c>
      <c r="R49" s="114">
        <v>0.99278433302822777</v>
      </c>
      <c r="S49" s="114">
        <v>0.30263279269522869</v>
      </c>
      <c r="T49" s="114">
        <v>0.27687266379545561</v>
      </c>
      <c r="U49" s="114">
        <v>0.29589896335480648</v>
      </c>
      <c r="V49" s="114">
        <v>0.33577773376277442</v>
      </c>
      <c r="W49" s="114">
        <v>1.0728358499628809</v>
      </c>
    </row>
    <row r="50" spans="1:23">
      <c r="A50" s="114" t="s">
        <v>218</v>
      </c>
      <c r="B50" s="114">
        <v>22.73</v>
      </c>
      <c r="C50" s="114">
        <v>1.3</v>
      </c>
      <c r="D50" s="114">
        <v>14.932217</v>
      </c>
      <c r="E50" s="114">
        <v>0.33571000000000001</v>
      </c>
      <c r="F50" s="114">
        <v>0.11525000000000001</v>
      </c>
      <c r="G50" s="114">
        <v>0.46483000000000002</v>
      </c>
      <c r="H50" s="114">
        <v>0.2944</v>
      </c>
      <c r="I50" s="114">
        <v>16.476023000000001</v>
      </c>
      <c r="J50" s="114">
        <v>4.9485326000000001</v>
      </c>
      <c r="K50" s="114">
        <v>74.552999999999997</v>
      </c>
      <c r="L50" s="114">
        <v>0.87283301926797963</v>
      </c>
      <c r="M50" s="114">
        <v>0.22063633660422241</v>
      </c>
      <c r="N50" s="114">
        <v>0.56270306632010125</v>
      </c>
      <c r="O50" s="114">
        <v>5.4748255886360508E-2</v>
      </c>
      <c r="P50" s="114">
        <v>0.12508287274348481</v>
      </c>
      <c r="Q50" s="114">
        <v>0.53254832753392711</v>
      </c>
      <c r="R50" s="114">
        <v>0.99599521316285355</v>
      </c>
      <c r="S50" s="114">
        <v>0.39780469105233468</v>
      </c>
      <c r="T50" s="114">
        <v>0.31338966493964221</v>
      </c>
      <c r="U50" s="114">
        <v>0.36948819653626053</v>
      </c>
      <c r="V50" s="114">
        <v>0.35472972459259411</v>
      </c>
      <c r="W50" s="114">
        <v>1.1196711984990879</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topLeftCell="A109" workbookViewId="0">
      <selection activeCell="C26" sqref="C26"/>
    </sheetView>
  </sheetViews>
  <sheetFormatPr defaultColWidth="8.6640625" defaultRowHeight="17"/>
  <cols>
    <col min="1" max="16384" width="8.6640625" style="114"/>
  </cols>
  <sheetData>
    <row r="1" spans="1:23">
      <c r="A1" s="114" t="s">
        <v>147</v>
      </c>
      <c r="B1" s="114" t="s">
        <v>148</v>
      </c>
      <c r="C1" s="114" t="s">
        <v>149</v>
      </c>
      <c r="D1" s="114" t="s">
        <v>150</v>
      </c>
      <c r="E1" s="114" t="s">
        <v>151</v>
      </c>
      <c r="F1" s="114" t="s">
        <v>152</v>
      </c>
      <c r="G1" s="114" t="s">
        <v>153</v>
      </c>
      <c r="H1" s="114" t="s">
        <v>154</v>
      </c>
      <c r="I1" s="114" t="s">
        <v>155</v>
      </c>
      <c r="J1" s="114" t="s">
        <v>156</v>
      </c>
      <c r="K1" s="114" t="s">
        <v>157</v>
      </c>
      <c r="L1" s="114" t="s">
        <v>158</v>
      </c>
      <c r="M1" s="114" t="s">
        <v>159</v>
      </c>
      <c r="N1" s="114" t="s">
        <v>160</v>
      </c>
      <c r="O1" s="114" t="s">
        <v>161</v>
      </c>
      <c r="P1" s="114" t="s">
        <v>162</v>
      </c>
      <c r="Q1" s="114" t="s">
        <v>163</v>
      </c>
      <c r="R1" s="114" t="s">
        <v>164</v>
      </c>
      <c r="S1" s="114" t="s">
        <v>165</v>
      </c>
      <c r="T1" s="114" t="s">
        <v>166</v>
      </c>
      <c r="U1" s="114" t="s">
        <v>167</v>
      </c>
      <c r="V1" s="114" t="s">
        <v>168</v>
      </c>
      <c r="W1" s="114" t="s">
        <v>169</v>
      </c>
    </row>
    <row r="2" spans="1:23">
      <c r="A2" s="114" t="s">
        <v>490</v>
      </c>
      <c r="B2" s="114">
        <v>-0.94</v>
      </c>
      <c r="C2" s="114">
        <v>0.86399999999999999</v>
      </c>
      <c r="D2" s="114">
        <v>52.5</v>
      </c>
      <c r="E2" s="114">
        <v>-7.0529999999999995E-2</v>
      </c>
      <c r="F2" s="114">
        <v>-4.4299997000000001E-2</v>
      </c>
      <c r="G2" s="114">
        <v>-4.6529996999999997E-2</v>
      </c>
      <c r="H2" s="114">
        <v>-3.5099998E-2</v>
      </c>
      <c r="I2" s="114">
        <v>0</v>
      </c>
      <c r="J2" s="114">
        <v>1.0344043000000001</v>
      </c>
      <c r="K2" s="114">
        <v>17.899999999999999</v>
      </c>
      <c r="L2" s="114">
        <v>0.75874725836392076</v>
      </c>
      <c r="M2" s="114">
        <v>7.9869164436515011E-2</v>
      </c>
      <c r="N2" s="114">
        <v>0.14425178613666551</v>
      </c>
      <c r="O2" s="114">
        <v>1.299933013655929E-2</v>
      </c>
      <c r="P2" s="114">
        <v>1.979931860194219E-2</v>
      </c>
      <c r="Q2" s="114">
        <v>0.55643880865734285</v>
      </c>
      <c r="R2" s="114">
        <v>0.99339075010117484</v>
      </c>
      <c r="S2" s="114">
        <v>0.26025293307116221</v>
      </c>
      <c r="T2" s="114">
        <v>0.25838896494130759</v>
      </c>
      <c r="U2" s="114">
        <v>0.27404563997295422</v>
      </c>
      <c r="V2" s="114">
        <v>0.33655006352250161</v>
      </c>
      <c r="W2" s="114">
        <v>1.048185510988126</v>
      </c>
    </row>
    <row r="3" spans="1:23">
      <c r="A3" s="114" t="s">
        <v>491</v>
      </c>
      <c r="B3" s="114">
        <v>-0.82</v>
      </c>
      <c r="C3" s="114">
        <v>1.1220000000000001</v>
      </c>
      <c r="D3" s="114">
        <v>-13.645834000000001</v>
      </c>
      <c r="E3" s="114">
        <v>-1.0070000000000001E-2</v>
      </c>
      <c r="F3" s="114">
        <v>-2.32E-3</v>
      </c>
      <c r="G3" s="114">
        <v>3.0159999999999999E-2</v>
      </c>
      <c r="H3" s="114">
        <v>-7.1500000000000001E-3</v>
      </c>
      <c r="I3" s="114">
        <v>0</v>
      </c>
      <c r="J3" s="114">
        <v>0.57760142999999997</v>
      </c>
      <c r="K3" s="114">
        <v>55.433</v>
      </c>
      <c r="L3" s="114">
        <v>0.77572644580055772</v>
      </c>
      <c r="M3" s="114">
        <v>8.0582812964614919E-2</v>
      </c>
      <c r="N3" s="114">
        <v>0.20700801972979471</v>
      </c>
      <c r="O3" s="114">
        <v>4.0658279003649989E-2</v>
      </c>
      <c r="P3" s="114">
        <v>7.5120796538328434E-3</v>
      </c>
      <c r="Q3" s="114">
        <v>0.51437468689190391</v>
      </c>
      <c r="R3" s="114">
        <v>0.99361167495036096</v>
      </c>
      <c r="S3" s="114">
        <v>0.28091547732291938</v>
      </c>
      <c r="T3" s="114">
        <v>0.23519595211414629</v>
      </c>
      <c r="U3" s="114">
        <v>0.26541279235795689</v>
      </c>
      <c r="V3" s="114">
        <v>0.32479043641532451</v>
      </c>
      <c r="W3" s="114">
        <v>1.058726787425774</v>
      </c>
    </row>
    <row r="4" spans="1:23">
      <c r="A4" s="114" t="s">
        <v>492</v>
      </c>
      <c r="B4" s="114">
        <v>-0.74</v>
      </c>
      <c r="C4" s="114">
        <v>1.1870000000000001</v>
      </c>
      <c r="D4" s="114">
        <v>86.818184000000002</v>
      </c>
      <c r="E4" s="114">
        <v>-2.6789998999999998E-2</v>
      </c>
      <c r="F4" s="114">
        <v>-9.1800000000000007E-3</v>
      </c>
      <c r="G4" s="114">
        <v>0.17238001999999999</v>
      </c>
      <c r="H4" s="114">
        <v>-0.29243999999999998</v>
      </c>
      <c r="I4" s="114">
        <v>0</v>
      </c>
      <c r="J4" s="114">
        <v>1.6411754999999999</v>
      </c>
      <c r="K4" s="114">
        <v>3.9750000000000001</v>
      </c>
      <c r="L4" s="114">
        <v>0.77103091161330362</v>
      </c>
      <c r="M4" s="114">
        <v>8.1058578650014868E-2</v>
      </c>
      <c r="N4" s="114">
        <v>0.32338816245870239</v>
      </c>
      <c r="O4" s="114">
        <v>2.7376707175350212E-3</v>
      </c>
      <c r="P4" s="114">
        <v>3.6120456692057608E-2</v>
      </c>
      <c r="Q4" s="114">
        <v>0.57826277221254929</v>
      </c>
      <c r="R4" s="114">
        <v>0.99135666046970439</v>
      </c>
      <c r="S4" s="114">
        <v>0.2894669091945028</v>
      </c>
      <c r="T4" s="114">
        <v>0.27490792279760162</v>
      </c>
      <c r="U4" s="114">
        <v>0.28172652510847379</v>
      </c>
      <c r="V4" s="114">
        <v>0.35930129389001658</v>
      </c>
      <c r="W4" s="114">
        <v>1.0545242433649</v>
      </c>
    </row>
    <row r="5" spans="1:23">
      <c r="A5" s="114" t="s">
        <v>493</v>
      </c>
      <c r="B5" s="114">
        <v>16.64</v>
      </c>
      <c r="C5" s="114">
        <v>1.0209999999999999</v>
      </c>
      <c r="D5" s="114">
        <v>18.336483000000001</v>
      </c>
      <c r="E5" s="114">
        <v>0.25741999999999998</v>
      </c>
      <c r="F5" s="114">
        <v>0.12731000000000001</v>
      </c>
      <c r="G5" s="114">
        <v>0.31583</v>
      </c>
      <c r="H5" s="114">
        <v>0.19344</v>
      </c>
      <c r="I5" s="114">
        <v>29.146635</v>
      </c>
      <c r="J5" s="114">
        <v>5.6355376000000001</v>
      </c>
      <c r="K5" s="114">
        <v>116.36</v>
      </c>
      <c r="L5" s="114">
        <v>0.8508465722879216</v>
      </c>
      <c r="M5" s="114">
        <v>0.18441867380315191</v>
      </c>
      <c r="N5" s="114">
        <v>0.44077479443118389</v>
      </c>
      <c r="O5" s="114">
        <v>8.5556815694701444E-2</v>
      </c>
      <c r="P5" s="114">
        <v>0.1435621668721444</v>
      </c>
      <c r="Q5" s="114">
        <v>0.53471320249107024</v>
      </c>
      <c r="R5" s="114">
        <v>0.99519719619076519</v>
      </c>
      <c r="S5" s="114">
        <v>0.364346202642089</v>
      </c>
      <c r="T5" s="114">
        <v>0.3170622517955442</v>
      </c>
      <c r="U5" s="114">
        <v>0.34467475153459659</v>
      </c>
      <c r="V5" s="114">
        <v>0.35175532571104978</v>
      </c>
      <c r="W5" s="114">
        <v>1.105720832851695</v>
      </c>
    </row>
    <row r="6" spans="1:23">
      <c r="A6" s="114" t="s">
        <v>494</v>
      </c>
      <c r="B6" s="114">
        <v>17.149999999999999</v>
      </c>
      <c r="C6" s="114">
        <v>0.84599999999999997</v>
      </c>
      <c r="D6" s="114">
        <v>18.553923000000001</v>
      </c>
      <c r="E6" s="114">
        <v>0.32208002000000002</v>
      </c>
      <c r="F6" s="114">
        <v>0.121879995</v>
      </c>
      <c r="G6" s="114">
        <v>0.2626</v>
      </c>
      <c r="H6" s="114">
        <v>0.15701999999999999</v>
      </c>
      <c r="I6" s="114">
        <v>22.069970999999999</v>
      </c>
      <c r="J6" s="114">
        <v>6.9518423</v>
      </c>
      <c r="K6" s="114">
        <v>137.40600000000001</v>
      </c>
      <c r="L6" s="114">
        <v>0.86900526562627245</v>
      </c>
      <c r="M6" s="114">
        <v>0.18745168004757659</v>
      </c>
      <c r="N6" s="114">
        <v>0.39721612387650562</v>
      </c>
      <c r="O6" s="114">
        <v>0.10106610719436281</v>
      </c>
      <c r="P6" s="114">
        <v>0.17896857834547719</v>
      </c>
      <c r="Q6" s="114">
        <v>0.5348514791153649</v>
      </c>
      <c r="R6" s="114">
        <v>0.9949093220017452</v>
      </c>
      <c r="S6" s="114">
        <v>0.36237022470495522</v>
      </c>
      <c r="T6" s="114">
        <v>0.33273012170651561</v>
      </c>
      <c r="U6" s="114">
        <v>0.34854370855687578</v>
      </c>
      <c r="V6" s="114">
        <v>0.3484367708552879</v>
      </c>
      <c r="W6" s="114">
        <v>1.116686819032654</v>
      </c>
    </row>
    <row r="7" spans="1:23">
      <c r="A7" s="114" t="s">
        <v>495</v>
      </c>
      <c r="B7" s="114">
        <v>3.62</v>
      </c>
      <c r="C7" s="114">
        <v>0.80500000000000005</v>
      </c>
      <c r="D7" s="114">
        <v>16.934673</v>
      </c>
      <c r="E7" s="114">
        <v>0.10816000000000001</v>
      </c>
      <c r="F7" s="114">
        <v>6.3890000000000002E-2</v>
      </c>
      <c r="G7" s="114">
        <v>0.28986000000000001</v>
      </c>
      <c r="H7" s="114">
        <v>0.16726999000000001</v>
      </c>
      <c r="I7" s="114">
        <v>46.546962999999998</v>
      </c>
      <c r="J7" s="114">
        <v>5.2844509999999998</v>
      </c>
      <c r="K7" s="114">
        <v>45.331000000000003</v>
      </c>
      <c r="L7" s="114">
        <v>0.80892937882459981</v>
      </c>
      <c r="M7" s="114">
        <v>0.1069878085043116</v>
      </c>
      <c r="N7" s="114">
        <v>0.41952326945833041</v>
      </c>
      <c r="O7" s="114">
        <v>3.3213878037690693E-2</v>
      </c>
      <c r="P7" s="114">
        <v>0.13411852010679179</v>
      </c>
      <c r="Q7" s="114">
        <v>0.53382174942492533</v>
      </c>
      <c r="R7" s="114">
        <v>0.99499034088034799</v>
      </c>
      <c r="S7" s="114">
        <v>0.3184735410614552</v>
      </c>
      <c r="T7" s="114">
        <v>0.30156775735656011</v>
      </c>
      <c r="U7" s="114">
        <v>0.29073229785664029</v>
      </c>
      <c r="V7" s="114">
        <v>0.33816293653384832</v>
      </c>
      <c r="W7" s="114">
        <v>1.079895827123833</v>
      </c>
    </row>
    <row r="8" spans="1:23">
      <c r="A8" s="114" t="s">
        <v>496</v>
      </c>
      <c r="B8" s="114">
        <v>3.44</v>
      </c>
      <c r="C8" s="114">
        <v>1.1339999999999999</v>
      </c>
      <c r="D8" s="114">
        <v>14.854839</v>
      </c>
      <c r="E8" s="114">
        <v>8.4849999999999995E-2</v>
      </c>
      <c r="F8" s="114">
        <v>3.5350001999999998E-2</v>
      </c>
      <c r="G8" s="114">
        <v>0.16639000000000001</v>
      </c>
      <c r="H8" s="114">
        <v>0.12607001000000001</v>
      </c>
      <c r="I8" s="114">
        <v>13.386627000000001</v>
      </c>
      <c r="J8" s="114">
        <v>2.2025060000000001</v>
      </c>
      <c r="K8" s="114">
        <v>36.966999999999999</v>
      </c>
      <c r="L8" s="114">
        <v>0.80238315224259504</v>
      </c>
      <c r="M8" s="114">
        <v>0.10591733571216171</v>
      </c>
      <c r="N8" s="114">
        <v>0.31848646590044699</v>
      </c>
      <c r="O8" s="114">
        <v>2.705025007498196E-2</v>
      </c>
      <c r="P8" s="114">
        <v>5.1219315379967559E-2</v>
      </c>
      <c r="Q8" s="114">
        <v>0.53249912054057413</v>
      </c>
      <c r="R8" s="114">
        <v>0.99466468435014099</v>
      </c>
      <c r="S8" s="114">
        <v>0.30735216299418189</v>
      </c>
      <c r="T8" s="114">
        <v>0.26531730890881211</v>
      </c>
      <c r="U8" s="114">
        <v>0.28902338172407699</v>
      </c>
      <c r="V8" s="114">
        <v>0.33645373104723181</v>
      </c>
      <c r="W8" s="114">
        <v>1.075690585731822</v>
      </c>
    </row>
    <row r="9" spans="1:23">
      <c r="A9" s="114" t="s">
        <v>497</v>
      </c>
      <c r="B9" s="114">
        <v>1.19</v>
      </c>
      <c r="C9" s="114">
        <v>0.84599999999999997</v>
      </c>
      <c r="D9" s="114">
        <v>24.54955</v>
      </c>
      <c r="E9" s="114">
        <v>3.644E-2</v>
      </c>
      <c r="F9" s="114">
        <v>1.1480000000000001E-2</v>
      </c>
      <c r="G9" s="114">
        <v>0.17291000000000001</v>
      </c>
      <c r="H9" s="114">
        <v>1.3049999E-2</v>
      </c>
      <c r="I9" s="114">
        <v>45.798316999999997</v>
      </c>
      <c r="J9" s="114">
        <v>1.7462911999999999</v>
      </c>
      <c r="K9" s="114">
        <v>23.609000000000002</v>
      </c>
      <c r="L9" s="114">
        <v>0.78878800729043508</v>
      </c>
      <c r="M9" s="114">
        <v>9.2536425810288425E-2</v>
      </c>
      <c r="N9" s="114">
        <v>0.32382185068377423</v>
      </c>
      <c r="O9" s="114">
        <v>1.7206426267489961E-2</v>
      </c>
      <c r="P9" s="114">
        <v>3.8947894538710767E-2</v>
      </c>
      <c r="Q9" s="114">
        <v>0.53866427833395447</v>
      </c>
      <c r="R9" s="114">
        <v>0.99377134157118285</v>
      </c>
      <c r="S9" s="114">
        <v>0.30000608709234239</v>
      </c>
      <c r="T9" s="114">
        <v>0.2607880325415145</v>
      </c>
      <c r="U9" s="114">
        <v>0.28066879069812273</v>
      </c>
      <c r="V9" s="114">
        <v>0.33939737963209538</v>
      </c>
      <c r="W9" s="114">
        <v>1.0668298293044649</v>
      </c>
    </row>
    <row r="10" spans="1:23">
      <c r="A10" s="114" t="s">
        <v>498</v>
      </c>
      <c r="B10" s="114">
        <v>1.65</v>
      </c>
      <c r="C10" s="114">
        <v>0.86</v>
      </c>
      <c r="D10" s="114">
        <v>10.369566000000001</v>
      </c>
      <c r="E10" s="114">
        <v>3.8599998000000003E-2</v>
      </c>
      <c r="F10" s="114">
        <v>1.9349999999999999E-2</v>
      </c>
      <c r="G10" s="114">
        <v>0.11265000999999999</v>
      </c>
      <c r="H10" s="114">
        <v>7.4969999999999995E-2</v>
      </c>
      <c r="I10" s="114">
        <v>14.454546000000001</v>
      </c>
      <c r="J10" s="114">
        <v>0.98537432999999996</v>
      </c>
      <c r="K10" s="114">
        <v>23.459</v>
      </c>
      <c r="L10" s="114">
        <v>0.78939460687536323</v>
      </c>
      <c r="M10" s="114">
        <v>9.5272078501338078E-2</v>
      </c>
      <c r="N10" s="114">
        <v>0.27451046514858329</v>
      </c>
      <c r="O10" s="114">
        <v>1.7095887745920579E-2</v>
      </c>
      <c r="P10" s="114">
        <v>1.8480493794627309E-2</v>
      </c>
      <c r="Q10" s="114">
        <v>0.52964680077659276</v>
      </c>
      <c r="R10" s="114">
        <v>0.99426077512615241</v>
      </c>
      <c r="S10" s="114">
        <v>0.29511288166861538</v>
      </c>
      <c r="T10" s="114">
        <v>0.24854173847106609</v>
      </c>
      <c r="U10" s="114">
        <v>0.2801456979857968</v>
      </c>
      <c r="V10" s="114">
        <v>0.33232378327360512</v>
      </c>
      <c r="W10" s="114">
        <v>1.0674889957799989</v>
      </c>
    </row>
    <row r="11" spans="1:23">
      <c r="A11" s="114" t="s">
        <v>499</v>
      </c>
      <c r="B11" s="114">
        <v>1.82</v>
      </c>
      <c r="C11" s="114">
        <v>0.80600000000000005</v>
      </c>
      <c r="D11" s="114">
        <v>6.5979380000000001</v>
      </c>
      <c r="E11" s="114">
        <v>6.0830000000000002E-2</v>
      </c>
      <c r="F11" s="114">
        <v>4.6969999999999998E-2</v>
      </c>
      <c r="G11" s="114">
        <v>0.19622000000000001</v>
      </c>
      <c r="H11" s="114">
        <v>0.10922</v>
      </c>
      <c r="I11" s="114">
        <v>17.582417</v>
      </c>
      <c r="J11" s="114">
        <v>1.3193699999999999</v>
      </c>
      <c r="K11" s="114">
        <v>42.868000000000002</v>
      </c>
      <c r="L11" s="114">
        <v>0.79563753394573733</v>
      </c>
      <c r="M11" s="114">
        <v>9.6283080582812958E-2</v>
      </c>
      <c r="N11" s="114">
        <v>0.34289666959471821</v>
      </c>
      <c r="O11" s="114">
        <v>3.1398835513521448E-2</v>
      </c>
      <c r="P11" s="114">
        <v>2.7464422912506711E-2</v>
      </c>
      <c r="Q11" s="114">
        <v>0.5272483092941822</v>
      </c>
      <c r="R11" s="114">
        <v>0.99453149700901711</v>
      </c>
      <c r="S11" s="114">
        <v>0.30951225277260269</v>
      </c>
      <c r="T11" s="114">
        <v>0.25150872923907081</v>
      </c>
      <c r="U11" s="114">
        <v>0.28082381042605781</v>
      </c>
      <c r="V11" s="114">
        <v>0.33878073543693737</v>
      </c>
      <c r="W11" s="114">
        <v>1.0714760182604171</v>
      </c>
    </row>
    <row r="12" spans="1:23">
      <c r="A12" s="114" t="s">
        <v>500</v>
      </c>
      <c r="B12" s="114">
        <v>6.36</v>
      </c>
      <c r="C12" s="114">
        <v>0.90700000000000003</v>
      </c>
      <c r="D12" s="114">
        <v>25.155556000000001</v>
      </c>
      <c r="E12" s="114">
        <v>0.15323000000000001</v>
      </c>
      <c r="F12" s="114">
        <v>6.3530000000000003E-2</v>
      </c>
      <c r="G12" s="114">
        <v>0.31503999999999999</v>
      </c>
      <c r="H12" s="114">
        <v>0.16384001000000001</v>
      </c>
      <c r="I12" s="114">
        <v>44.496853000000002</v>
      </c>
      <c r="J12" s="114">
        <v>7.0150220000000001</v>
      </c>
      <c r="K12" s="114">
        <v>44.362000000000002</v>
      </c>
      <c r="L12" s="114">
        <v>0.82158654021674715</v>
      </c>
      <c r="M12" s="114">
        <v>0.1232827832292596</v>
      </c>
      <c r="N12" s="114">
        <v>0.44012832909700778</v>
      </c>
      <c r="O12" s="114">
        <v>3.2499799188352489E-2</v>
      </c>
      <c r="P12" s="114">
        <v>0.18066800740241351</v>
      </c>
      <c r="Q12" s="114">
        <v>0.53904965574373342</v>
      </c>
      <c r="R12" s="114">
        <v>0.99496322932870451</v>
      </c>
      <c r="S12" s="114">
        <v>0.32550614996923127</v>
      </c>
      <c r="T12" s="114">
        <v>0.3260881001478998</v>
      </c>
      <c r="U12" s="114">
        <v>0.30378776975633809</v>
      </c>
      <c r="V12" s="114">
        <v>0.33789859824676038</v>
      </c>
      <c r="W12" s="114">
        <v>1.087641289430993</v>
      </c>
    </row>
    <row r="13" spans="1:23">
      <c r="A13" s="114" t="s">
        <v>501</v>
      </c>
      <c r="B13" s="114">
        <v>0.56000000000000005</v>
      </c>
      <c r="C13" s="114">
        <v>0.995</v>
      </c>
      <c r="D13" s="114">
        <v>100.54053999999999</v>
      </c>
      <c r="E13" s="114">
        <v>3.0369999000000002E-2</v>
      </c>
      <c r="F13" s="114">
        <v>1.0570001000000001E-2</v>
      </c>
      <c r="G13" s="114">
        <v>0.20954001</v>
      </c>
      <c r="H13" s="114">
        <v>1.1900000000000001E-2</v>
      </c>
      <c r="I13" s="114">
        <v>132.85714999999999</v>
      </c>
      <c r="J13" s="114">
        <v>3.7213025000000002</v>
      </c>
      <c r="K13" s="114">
        <v>30.922999999999998</v>
      </c>
      <c r="L13" s="114">
        <v>0.78708334826430915</v>
      </c>
      <c r="M13" s="114">
        <v>8.8789771037763893E-2</v>
      </c>
      <c r="N13" s="114">
        <v>0.35379657429836309</v>
      </c>
      <c r="O13" s="114">
        <v>2.2596284579213009E-2</v>
      </c>
      <c r="P13" s="114">
        <v>9.207242015370104E-2</v>
      </c>
      <c r="Q13" s="114">
        <v>0.58698923038514872</v>
      </c>
      <c r="R13" s="114">
        <v>0.99376225164725362</v>
      </c>
      <c r="S13" s="114">
        <v>0.29881155372158869</v>
      </c>
      <c r="T13" s="114">
        <v>0.30373388170224752</v>
      </c>
      <c r="U13" s="114">
        <v>0.29058602892281271</v>
      </c>
      <c r="V13" s="114">
        <v>0.36574480300536122</v>
      </c>
      <c r="W13" s="114">
        <v>1.0657791984222831</v>
      </c>
    </row>
    <row r="14" spans="1:23">
      <c r="A14" s="114" t="s">
        <v>502</v>
      </c>
      <c r="B14" s="114">
        <v>35.81</v>
      </c>
      <c r="C14" s="114">
        <v>1.0680000000000001</v>
      </c>
      <c r="D14" s="114">
        <v>21.679646999999999</v>
      </c>
      <c r="E14" s="114">
        <v>0.18011999000000001</v>
      </c>
      <c r="F14" s="114">
        <v>9.9309995999999998E-2</v>
      </c>
      <c r="G14" s="114">
        <v>0.46517999999999998</v>
      </c>
      <c r="H14" s="114">
        <v>0.30325000000000002</v>
      </c>
      <c r="I14" s="114">
        <v>28.762915</v>
      </c>
      <c r="J14" s="114">
        <v>4.9512324000000003</v>
      </c>
      <c r="K14" s="114">
        <v>150.636</v>
      </c>
      <c r="L14" s="114">
        <v>0.829138147566719</v>
      </c>
      <c r="M14" s="114">
        <v>0.29842402616711272</v>
      </c>
      <c r="N14" s="114">
        <v>0.56298947501245777</v>
      </c>
      <c r="O14" s="114">
        <v>0.1108156047967823</v>
      </c>
      <c r="P14" s="114">
        <v>0.12515549288204059</v>
      </c>
      <c r="Q14" s="114">
        <v>0.53683922085192171</v>
      </c>
      <c r="R14" s="114">
        <v>0.99606516611652818</v>
      </c>
      <c r="S14" s="114">
        <v>0.41791201937006822</v>
      </c>
      <c r="T14" s="114">
        <v>0.32637572764565659</v>
      </c>
      <c r="U14" s="114">
        <v>0.41557243946473771</v>
      </c>
      <c r="V14" s="114">
        <v>0.37048743910660642</v>
      </c>
      <c r="W14" s="114">
        <v>1.092918551565091</v>
      </c>
    </row>
    <row r="15" spans="1:23">
      <c r="A15" s="114" t="s">
        <v>503</v>
      </c>
      <c r="B15" s="114">
        <v>0.98</v>
      </c>
      <c r="C15" s="114">
        <v>0.85499999999999998</v>
      </c>
      <c r="D15" s="114">
        <v>18.219511000000001</v>
      </c>
      <c r="E15" s="114">
        <v>3.066E-2</v>
      </c>
      <c r="F15" s="114">
        <v>9.9100000000000004E-3</v>
      </c>
      <c r="G15" s="114">
        <v>7.0019999999999999E-2</v>
      </c>
      <c r="H15" s="114">
        <v>1.201E-2</v>
      </c>
      <c r="I15" s="114">
        <v>38.112243999999997</v>
      </c>
      <c r="J15" s="114">
        <v>1.0637084999999999</v>
      </c>
      <c r="K15" s="114">
        <v>45.390999999999998</v>
      </c>
      <c r="L15" s="114">
        <v>0.78716479023149089</v>
      </c>
      <c r="M15" s="114">
        <v>9.1287540886113586E-2</v>
      </c>
      <c r="N15" s="114">
        <v>0.23962587823645401</v>
      </c>
      <c r="O15" s="114">
        <v>3.3258093446318443E-2</v>
      </c>
      <c r="P15" s="114">
        <v>2.05875529393998E-2</v>
      </c>
      <c r="Q15" s="114">
        <v>0.53463881648436951</v>
      </c>
      <c r="R15" s="114">
        <v>0.99376312111899423</v>
      </c>
      <c r="S15" s="114">
        <v>0.29008603561802199</v>
      </c>
      <c r="T15" s="114">
        <v>0.25101501152765321</v>
      </c>
      <c r="U15" s="114">
        <v>0.27866352337960409</v>
      </c>
      <c r="V15" s="114">
        <v>0.33608098864602731</v>
      </c>
      <c r="W15" s="114">
        <v>1.065829648842576</v>
      </c>
    </row>
    <row r="16" spans="1:23">
      <c r="A16" s="114" t="s">
        <v>504</v>
      </c>
      <c r="B16" s="114">
        <v>1.63</v>
      </c>
      <c r="C16" s="114">
        <v>0.94399999999999995</v>
      </c>
      <c r="D16" s="114">
        <v>24.536584999999999</v>
      </c>
      <c r="E16" s="114">
        <v>0.21648000000000001</v>
      </c>
      <c r="F16" s="114">
        <v>2.2409999999999999E-2</v>
      </c>
      <c r="G16" s="114">
        <v>0.13145999999999999</v>
      </c>
      <c r="H16" s="114">
        <v>7.3410004000000001E-2</v>
      </c>
      <c r="I16" s="114">
        <v>30.858896000000001</v>
      </c>
      <c r="J16" s="114">
        <v>2.5723636000000001</v>
      </c>
      <c r="K16" s="114">
        <v>37.421999999999997</v>
      </c>
      <c r="L16" s="114">
        <v>0.83934925284273609</v>
      </c>
      <c r="M16" s="114">
        <v>9.5153137079988098E-2</v>
      </c>
      <c r="N16" s="114">
        <v>0.28990287840326662</v>
      </c>
      <c r="O16" s="114">
        <v>2.7385550257075751E-2</v>
      </c>
      <c r="P16" s="114">
        <v>6.1167870887016473E-2</v>
      </c>
      <c r="Q16" s="114">
        <v>0.53865603350120073</v>
      </c>
      <c r="R16" s="114">
        <v>0.99424844446763028</v>
      </c>
      <c r="S16" s="114">
        <v>0.30899603551908628</v>
      </c>
      <c r="T16" s="114">
        <v>0.27068190870952008</v>
      </c>
      <c r="U16" s="114">
        <v>0.287627268545947</v>
      </c>
      <c r="V16" s="114">
        <v>0.33684535361235801</v>
      </c>
      <c r="W16" s="114">
        <v>1.0981139490567711</v>
      </c>
    </row>
    <row r="17" spans="1:23">
      <c r="A17" s="114" t="s">
        <v>505</v>
      </c>
      <c r="B17" s="114">
        <v>-0.39</v>
      </c>
      <c r="C17" s="114">
        <v>0.84599999999999997</v>
      </c>
      <c r="D17" s="114">
        <v>72.291669999999996</v>
      </c>
      <c r="E17" s="114">
        <v>-5.2040000000000003E-2</v>
      </c>
      <c r="F17" s="114">
        <v>-1.059E-2</v>
      </c>
      <c r="G17" s="114">
        <v>2.0539999E-2</v>
      </c>
      <c r="H17" s="114">
        <v>-4.6499999999999996E-3</v>
      </c>
      <c r="I17" s="114">
        <v>0</v>
      </c>
      <c r="J17" s="114">
        <v>1.2580669</v>
      </c>
      <c r="K17" s="114">
        <v>23.664999999999999</v>
      </c>
      <c r="L17" s="114">
        <v>0.76393986795213475</v>
      </c>
      <c r="M17" s="114">
        <v>8.3140053523639595E-2</v>
      </c>
      <c r="N17" s="114">
        <v>0.19913587142442779</v>
      </c>
      <c r="O17" s="114">
        <v>1.724769398220919E-2</v>
      </c>
      <c r="P17" s="114">
        <v>2.581547128057007E-2</v>
      </c>
      <c r="Q17" s="114">
        <v>0.56902492582416819</v>
      </c>
      <c r="R17" s="114">
        <v>0.99363143567173795</v>
      </c>
      <c r="S17" s="114">
        <v>0.2715603889020024</v>
      </c>
      <c r="T17" s="114">
        <v>0.26682930784761888</v>
      </c>
      <c r="U17" s="114">
        <v>0.27992385660952962</v>
      </c>
      <c r="V17" s="114">
        <v>0.34859924060743269</v>
      </c>
      <c r="W17" s="114">
        <v>1.0515108534804249</v>
      </c>
    </row>
    <row r="18" spans="1:23">
      <c r="A18" s="114" t="s">
        <v>506</v>
      </c>
      <c r="B18" s="114">
        <v>-0.02</v>
      </c>
      <c r="C18" s="114">
        <v>0.88700000000000001</v>
      </c>
      <c r="D18" s="114">
        <v>34.84375</v>
      </c>
      <c r="E18" s="114">
        <v>-9.1599999999999997E-3</v>
      </c>
      <c r="F18" s="114">
        <v>1.8870000000000001E-2</v>
      </c>
      <c r="G18" s="114">
        <v>0.28853000000000001</v>
      </c>
      <c r="H18" s="114">
        <v>0.13158</v>
      </c>
      <c r="I18" s="114">
        <v>0</v>
      </c>
      <c r="J18" s="114">
        <v>0.80645155999999996</v>
      </c>
      <c r="K18" s="114">
        <v>8.0370000000000008</v>
      </c>
      <c r="L18" s="114">
        <v>0.775982004195651</v>
      </c>
      <c r="M18" s="114">
        <v>8.5340469818614331E-2</v>
      </c>
      <c r="N18" s="114">
        <v>0.41843491642737562</v>
      </c>
      <c r="O18" s="114">
        <v>5.7310538816338786E-3</v>
      </c>
      <c r="P18" s="114">
        <v>1.366776827859102E-2</v>
      </c>
      <c r="Q18" s="114">
        <v>0.54521066918115102</v>
      </c>
      <c r="R18" s="114">
        <v>0.99470823690101295</v>
      </c>
      <c r="S18" s="114">
        <v>0.31004820365516728</v>
      </c>
      <c r="T18" s="114">
        <v>0.25173045143232542</v>
      </c>
      <c r="U18" s="114">
        <v>0.27643511096323331</v>
      </c>
      <c r="V18" s="114">
        <v>0.35055382515925471</v>
      </c>
      <c r="W18" s="114">
        <v>1.0595269583862881</v>
      </c>
    </row>
    <row r="19" spans="1:23">
      <c r="A19" s="114" t="s">
        <v>507</v>
      </c>
      <c r="B19" s="114">
        <v>0.09</v>
      </c>
      <c r="C19" s="114">
        <v>1.085</v>
      </c>
      <c r="D19" s="114">
        <v>263.5</v>
      </c>
      <c r="E19" s="114">
        <v>-4.7999998000000004E-3</v>
      </c>
      <c r="F19" s="114">
        <v>-4.5999999999999999E-3</v>
      </c>
      <c r="G19" s="114">
        <v>0.16863</v>
      </c>
      <c r="H19" s="114">
        <v>1.328E-2</v>
      </c>
      <c r="I19" s="114">
        <v>292.77776999999998</v>
      </c>
      <c r="J19" s="114">
        <v>1.5021093000000001</v>
      </c>
      <c r="K19" s="114">
        <v>14.525</v>
      </c>
      <c r="L19" s="114">
        <v>0.77720643788105581</v>
      </c>
      <c r="M19" s="114">
        <v>8.5994647636039243E-2</v>
      </c>
      <c r="N19" s="114">
        <v>0.32031948153152878</v>
      </c>
      <c r="O19" s="114">
        <v>1.0512213401248201E-2</v>
      </c>
      <c r="P19" s="114">
        <v>3.237980675041964E-2</v>
      </c>
      <c r="Q19" s="114">
        <v>0.69062004360114315</v>
      </c>
      <c r="R19" s="114">
        <v>0.99377315956545376</v>
      </c>
      <c r="S19" s="114">
        <v>0.29380630618916947</v>
      </c>
      <c r="T19" s="114">
        <v>0.32216637100786982</v>
      </c>
      <c r="U19" s="114">
        <v>0.31453926185247882</v>
      </c>
      <c r="V19" s="114">
        <v>0.42672667508463552</v>
      </c>
      <c r="W19" s="114">
        <v>1.0597290777416719</v>
      </c>
    </row>
    <row r="20" spans="1:23">
      <c r="A20" s="114" t="s">
        <v>508</v>
      </c>
      <c r="B20" s="114">
        <v>-0.33</v>
      </c>
      <c r="C20" s="114">
        <v>0.97299999999999998</v>
      </c>
      <c r="D20" s="114">
        <v>750</v>
      </c>
      <c r="E20" s="114">
        <v>-3.1170000999999999E-2</v>
      </c>
      <c r="F20" s="114">
        <v>-1.5149999000000001E-2</v>
      </c>
      <c r="G20" s="114">
        <v>5.2010002999999999E-2</v>
      </c>
      <c r="H20" s="114">
        <v>8.6599999999999993E-3</v>
      </c>
      <c r="I20" s="114">
        <v>0</v>
      </c>
      <c r="J20" s="114">
        <v>1.6125564999999999</v>
      </c>
      <c r="K20" s="114">
        <v>19.28</v>
      </c>
      <c r="L20" s="114">
        <v>0.76980086075437459</v>
      </c>
      <c r="M20" s="114">
        <v>8.349687778768955E-2</v>
      </c>
      <c r="N20" s="114">
        <v>0.22488810769326889</v>
      </c>
      <c r="O20" s="114">
        <v>1.40162845349976E-2</v>
      </c>
      <c r="P20" s="114">
        <v>3.5350653097224807E-2</v>
      </c>
      <c r="Q20" s="114">
        <v>1</v>
      </c>
      <c r="R20" s="114">
        <v>0.9937366417523491</v>
      </c>
      <c r="S20" s="114">
        <v>0.27597460201776708</v>
      </c>
      <c r="T20" s="114">
        <v>0.45568299375333138</v>
      </c>
      <c r="U20" s="114">
        <v>0.39208566127174133</v>
      </c>
      <c r="V20" s="114">
        <v>0.59993441122700941</v>
      </c>
      <c r="W20" s="114">
        <v>1.055166549194861</v>
      </c>
    </row>
    <row r="21" spans="1:23">
      <c r="A21" s="114" t="s">
        <v>509</v>
      </c>
      <c r="B21" s="114">
        <v>1.27</v>
      </c>
      <c r="C21" s="114">
        <v>0.82199999999999995</v>
      </c>
      <c r="D21" s="114">
        <v>24.793388</v>
      </c>
      <c r="E21" s="114">
        <v>2.9240001000000002E-2</v>
      </c>
      <c r="F21" s="114">
        <v>5.9999996999999996E-4</v>
      </c>
      <c r="G21" s="114">
        <v>0.13650999999999999</v>
      </c>
      <c r="H21" s="114">
        <v>3.041E-2</v>
      </c>
      <c r="I21" s="114">
        <v>23.622046999999998</v>
      </c>
      <c r="J21" s="114">
        <v>0.85186136000000001</v>
      </c>
      <c r="K21" s="114">
        <v>44.488</v>
      </c>
      <c r="L21" s="114">
        <v>0.78676600708261835</v>
      </c>
      <c r="M21" s="114">
        <v>9.3012191495688373E-2</v>
      </c>
      <c r="N21" s="114">
        <v>0.29403534667869641</v>
      </c>
      <c r="O21" s="114">
        <v>3.2592651546470758E-2</v>
      </c>
      <c r="P21" s="114">
        <v>1.488921652208795E-2</v>
      </c>
      <c r="Q21" s="114">
        <v>0.53881934223900763</v>
      </c>
      <c r="R21" s="114">
        <v>0.99390856002832895</v>
      </c>
      <c r="S21" s="114">
        <v>0.29965418223774848</v>
      </c>
      <c r="T21" s="114">
        <v>0.25061093044973942</v>
      </c>
      <c r="U21" s="114">
        <v>0.28080020302463932</v>
      </c>
      <c r="V21" s="114">
        <v>0.34323538423058569</v>
      </c>
      <c r="W21" s="114">
        <v>1.0656704585676851</v>
      </c>
    </row>
    <row r="22" spans="1:23">
      <c r="A22" s="114" t="s">
        <v>510</v>
      </c>
      <c r="B22" s="114">
        <v>-0.28000000000000003</v>
      </c>
      <c r="C22" s="114">
        <v>1.1140000000000001</v>
      </c>
      <c r="D22" s="114">
        <v>-47.999996000000003</v>
      </c>
      <c r="E22" s="114">
        <v>-1.6750000000000001E-2</v>
      </c>
      <c r="F22" s="114">
        <v>5.0299999999999997E-3</v>
      </c>
      <c r="G22" s="114">
        <v>0.10732</v>
      </c>
      <c r="H22" s="114">
        <v>1.6539999999999999E-2</v>
      </c>
      <c r="I22" s="114">
        <v>0</v>
      </c>
      <c r="J22" s="114">
        <v>0.85653100000000004</v>
      </c>
      <c r="K22" s="114">
        <v>35.171999999999997</v>
      </c>
      <c r="L22" s="114">
        <v>0.77385047868053225</v>
      </c>
      <c r="M22" s="114">
        <v>8.3794231341064521E-2</v>
      </c>
      <c r="N22" s="114">
        <v>0.27014886173616282</v>
      </c>
      <c r="O22" s="114">
        <v>2.5727472433535029E-2</v>
      </c>
      <c r="P22" s="114">
        <v>1.5014822086872709E-2</v>
      </c>
      <c r="Q22" s="114">
        <v>0.49252784384631437</v>
      </c>
      <c r="R22" s="114">
        <v>0.99379892754612942</v>
      </c>
      <c r="S22" s="114">
        <v>0.28832575055331788</v>
      </c>
      <c r="T22" s="114">
        <v>0.22950698227760211</v>
      </c>
      <c r="U22" s="114">
        <v>0.26161901254761277</v>
      </c>
      <c r="V22" s="114">
        <v>0.3127515254385666</v>
      </c>
      <c r="W22" s="114">
        <v>1.0576863242109711</v>
      </c>
    </row>
    <row r="23" spans="1:23">
      <c r="A23" s="114" t="s">
        <v>511</v>
      </c>
      <c r="B23" s="114">
        <v>1.94</v>
      </c>
      <c r="C23" s="114">
        <v>0.88200000000000001</v>
      </c>
      <c r="D23" s="114">
        <v>44.682540000000003</v>
      </c>
      <c r="E23" s="114">
        <v>6.3719999999999999E-2</v>
      </c>
      <c r="F23" s="114">
        <v>4.3439999999999999E-2</v>
      </c>
      <c r="G23" s="114">
        <v>0.109639995</v>
      </c>
      <c r="H23" s="114">
        <v>7.0360000000000006E-2</v>
      </c>
      <c r="I23" s="114">
        <v>14.510308</v>
      </c>
      <c r="J23" s="114">
        <v>0.90841614999999998</v>
      </c>
      <c r="K23" s="114">
        <v>38.573999999999998</v>
      </c>
      <c r="L23" s="114">
        <v>0.79644914247520937</v>
      </c>
      <c r="M23" s="114">
        <v>9.6996729110912866E-2</v>
      </c>
      <c r="N23" s="114">
        <v>0.27204733811965898</v>
      </c>
      <c r="O23" s="114">
        <v>2.823448610272861E-2</v>
      </c>
      <c r="P23" s="114">
        <v>1.641044649682551E-2</v>
      </c>
      <c r="Q23" s="114">
        <v>0.55146745113637707</v>
      </c>
      <c r="R23" s="114">
        <v>0.99422433635593321</v>
      </c>
      <c r="S23" s="114">
        <v>0.29920447639365272</v>
      </c>
      <c r="T23" s="114">
        <v>0.25725329951553999</v>
      </c>
      <c r="U23" s="114">
        <v>0.28761918428933209</v>
      </c>
      <c r="V23" s="114">
        <v>0.34768288116077029</v>
      </c>
      <c r="W23" s="114">
        <v>1.0717934547394601</v>
      </c>
    </row>
    <row r="24" spans="1:23">
      <c r="A24" s="114" t="s">
        <v>512</v>
      </c>
      <c r="B24" s="114">
        <v>6.07</v>
      </c>
      <c r="C24" s="114">
        <v>1.163</v>
      </c>
      <c r="D24" s="114">
        <v>10.683012</v>
      </c>
      <c r="E24" s="114">
        <v>0.15642998999999999</v>
      </c>
      <c r="F24" s="114">
        <v>2.0320000000000001E-2</v>
      </c>
      <c r="G24" s="114">
        <v>8.9940004000000004E-2</v>
      </c>
      <c r="H24" s="114">
        <v>4.5440003E-2</v>
      </c>
      <c r="I24" s="114">
        <v>10.049423000000001</v>
      </c>
      <c r="J24" s="114">
        <v>1.7277027</v>
      </c>
      <c r="K24" s="114">
        <v>50.055</v>
      </c>
      <c r="L24" s="114">
        <v>0.82248520429225769</v>
      </c>
      <c r="M24" s="114">
        <v>0.1215581326196848</v>
      </c>
      <c r="N24" s="114">
        <v>0.25592662765752999</v>
      </c>
      <c r="O24" s="114">
        <v>3.669510454364909E-2</v>
      </c>
      <c r="P24" s="114">
        <v>3.8447894744079593E-2</v>
      </c>
      <c r="Q24" s="114">
        <v>0.52984613049871687</v>
      </c>
      <c r="R24" s="114">
        <v>0.99402736150896021</v>
      </c>
      <c r="S24" s="114">
        <v>0.3104907335556929</v>
      </c>
      <c r="T24" s="114">
        <v>0.26094147637041548</v>
      </c>
      <c r="U24" s="114">
        <v>0.30040598687595721</v>
      </c>
      <c r="V24" s="114">
        <v>0.33355830120909791</v>
      </c>
      <c r="W24" s="114">
        <v>1.08764318300547</v>
      </c>
    </row>
    <row r="25" spans="1:23">
      <c r="A25" s="114" t="s">
        <v>513</v>
      </c>
      <c r="B25" s="114">
        <v>4.01</v>
      </c>
      <c r="C25" s="114">
        <v>0.92200000000000004</v>
      </c>
      <c r="D25" s="114">
        <v>11.877076000000001</v>
      </c>
      <c r="E25" s="114">
        <v>0.105349995</v>
      </c>
      <c r="F25" s="114">
        <v>1.4710000000000001E-2</v>
      </c>
      <c r="G25" s="114">
        <v>0.35410999999999998</v>
      </c>
      <c r="H25" s="114">
        <v>7.1690000000000004E-2</v>
      </c>
      <c r="I25" s="114">
        <v>17.830423</v>
      </c>
      <c r="J25" s="114">
        <v>1.2679328999999999</v>
      </c>
      <c r="K25" s="114">
        <v>81.069000000000003</v>
      </c>
      <c r="L25" s="114">
        <v>0.80814023556305692</v>
      </c>
      <c r="M25" s="114">
        <v>0.1093071662206363</v>
      </c>
      <c r="N25" s="114">
        <v>0.47209972226949098</v>
      </c>
      <c r="O25" s="114">
        <v>5.9550049263334452E-2</v>
      </c>
      <c r="P25" s="114">
        <v>2.6080850303828059E-2</v>
      </c>
      <c r="Q25" s="114">
        <v>0.53060547164621419</v>
      </c>
      <c r="R25" s="114">
        <v>0.99423484905970583</v>
      </c>
      <c r="S25" s="114">
        <v>0.34224882631401943</v>
      </c>
      <c r="T25" s="114">
        <v>0.25421575164071702</v>
      </c>
      <c r="U25" s="114">
        <v>0.29129634087221451</v>
      </c>
      <c r="V25" s="114">
        <v>0.35772139788587021</v>
      </c>
      <c r="W25" s="114">
        <v>1.078968601875502</v>
      </c>
    </row>
    <row r="26" spans="1:23">
      <c r="A26" s="114" t="s">
        <v>514</v>
      </c>
      <c r="B26" s="114">
        <v>42.5</v>
      </c>
      <c r="C26" s="114">
        <v>0.83799999999999997</v>
      </c>
      <c r="D26" s="114">
        <v>12.924588</v>
      </c>
      <c r="E26" s="114">
        <v>0.31234000000000001</v>
      </c>
      <c r="F26" s="114">
        <v>4.8839998000000003E-2</v>
      </c>
      <c r="G26" s="114">
        <v>0.21023000999999999</v>
      </c>
      <c r="H26" s="114">
        <v>0.14083000000000001</v>
      </c>
      <c r="I26" s="114">
        <v>14.235294</v>
      </c>
      <c r="J26" s="114">
        <v>5.1285094999999998</v>
      </c>
      <c r="K26" s="114">
        <v>506.75</v>
      </c>
      <c r="L26" s="114">
        <v>0.86626994268190272</v>
      </c>
      <c r="M26" s="114">
        <v>0.33820993160868268</v>
      </c>
      <c r="N26" s="114">
        <v>0.35436120857758019</v>
      </c>
      <c r="O26" s="114">
        <v>0.37324437193117432</v>
      </c>
      <c r="P26" s="114">
        <v>0.1299239526067526</v>
      </c>
      <c r="Q26" s="114">
        <v>0.53127161597691774</v>
      </c>
      <c r="R26" s="114">
        <v>0.99478135157010783</v>
      </c>
      <c r="S26" s="114">
        <v>0.44842726972418012</v>
      </c>
      <c r="T26" s="114">
        <v>0.33171861992184187</v>
      </c>
      <c r="U26" s="114">
        <v>0.44336564784036392</v>
      </c>
      <c r="V26" s="114">
        <v>0.41228092356653762</v>
      </c>
      <c r="W26" s="114">
        <v>1.114934425953882</v>
      </c>
    </row>
    <row r="27" spans="1:23">
      <c r="A27" s="114" t="s">
        <v>515</v>
      </c>
      <c r="B27" s="114">
        <v>-2.77</v>
      </c>
      <c r="C27" s="114">
        <v>0.95799999999999996</v>
      </c>
      <c r="D27" s="114">
        <v>-4.1801386000000003</v>
      </c>
      <c r="E27" s="114">
        <v>-0.49145</v>
      </c>
      <c r="F27" s="114">
        <v>-4.1250000000000002E-2</v>
      </c>
      <c r="G27" s="114">
        <v>-0.11228</v>
      </c>
      <c r="H27" s="114">
        <v>-0.10536</v>
      </c>
      <c r="I27" s="114">
        <v>0</v>
      </c>
      <c r="J27" s="114">
        <v>2.5261689999999999</v>
      </c>
      <c r="K27" s="114">
        <v>23.015000000000001</v>
      </c>
      <c r="L27" s="114">
        <v>0.64053886313022523</v>
      </c>
      <c r="M27" s="114">
        <v>6.8986024382991368E-2</v>
      </c>
      <c r="N27" s="114">
        <v>9.0447865046188111E-2</v>
      </c>
      <c r="O27" s="114">
        <v>1.676869372207521E-2</v>
      </c>
      <c r="P27" s="114">
        <v>5.9925312826222467E-2</v>
      </c>
      <c r="Q27" s="114">
        <v>0.52039420678941029</v>
      </c>
      <c r="R27" s="114">
        <v>0.99283539477178728</v>
      </c>
      <c r="S27" s="114">
        <v>0.21182074298730921</v>
      </c>
      <c r="T27" s="114">
        <v>0.25858304899158963</v>
      </c>
      <c r="U27" s="114">
        <v>0.24542634011540479</v>
      </c>
      <c r="V27" s="114">
        <v>0.30809037543072482</v>
      </c>
      <c r="W27" s="114">
        <v>0.97537424052353883</v>
      </c>
    </row>
    <row r="28" spans="1:23">
      <c r="A28" s="114" t="s">
        <v>516</v>
      </c>
      <c r="B28" s="114">
        <v>2.74</v>
      </c>
      <c r="C28" s="114">
        <v>0.874</v>
      </c>
      <c r="D28" s="114">
        <v>15.250291000000001</v>
      </c>
      <c r="E28" s="114">
        <v>6.1109999999999998E-2</v>
      </c>
      <c r="F28" s="114">
        <v>2.7650000000000001E-2</v>
      </c>
      <c r="G28" s="114">
        <v>0.39751998</v>
      </c>
      <c r="H28" s="114">
        <v>-4.2119999999999998E-2</v>
      </c>
      <c r="I28" s="114">
        <v>47.810220000000001</v>
      </c>
      <c r="J28" s="114">
        <v>4.3847904</v>
      </c>
      <c r="K28" s="114">
        <v>31.215</v>
      </c>
      <c r="L28" s="114">
        <v>0.79571616729807371</v>
      </c>
      <c r="M28" s="114">
        <v>0.10175438596491231</v>
      </c>
      <c r="N28" s="114">
        <v>0.50762256686098406</v>
      </c>
      <c r="O28" s="114">
        <v>2.2811466234534741E-2</v>
      </c>
      <c r="P28" s="114">
        <v>0.10991914332879681</v>
      </c>
      <c r="Q28" s="114">
        <v>0.53275060034019972</v>
      </c>
      <c r="R28" s="114">
        <v>0.99333526197973965</v>
      </c>
      <c r="S28" s="114">
        <v>0.32801355125555659</v>
      </c>
      <c r="T28" s="114">
        <v>0.28998895389091789</v>
      </c>
      <c r="U28" s="114">
        <v>0.28573850664363099</v>
      </c>
      <c r="V28" s="114">
        <v>0.34451099327122631</v>
      </c>
      <c r="W28" s="114">
        <v>1.0708222855168901</v>
      </c>
    </row>
    <row r="29" spans="1:23">
      <c r="A29" s="114" t="s">
        <v>517</v>
      </c>
      <c r="B29" s="114">
        <v>2.5</v>
      </c>
      <c r="C29" s="114">
        <v>0.90600000000000003</v>
      </c>
      <c r="D29" s="114">
        <v>17.544640999999999</v>
      </c>
      <c r="E29" s="114">
        <v>9.3280000000000002E-2</v>
      </c>
      <c r="F29" s="114">
        <v>4.9930000000000002E-2</v>
      </c>
      <c r="G29" s="114">
        <v>0.31859999999999999</v>
      </c>
      <c r="H29" s="114">
        <v>0.18391001000000001</v>
      </c>
      <c r="I29" s="114">
        <v>31.439999</v>
      </c>
      <c r="J29" s="114">
        <v>2.5613450000000002</v>
      </c>
      <c r="K29" s="114">
        <v>39</v>
      </c>
      <c r="L29" s="114">
        <v>0.80475057781472292</v>
      </c>
      <c r="M29" s="114">
        <v>0.10032708890871241</v>
      </c>
      <c r="N29" s="114">
        <v>0.44304151465354841</v>
      </c>
      <c r="O29" s="114">
        <v>2.8548415503985649E-2</v>
      </c>
      <c r="P29" s="114">
        <v>6.0871488836978932E-2</v>
      </c>
      <c r="Q29" s="114">
        <v>0.53420964638945712</v>
      </c>
      <c r="R29" s="114">
        <v>0.99512186839991901</v>
      </c>
      <c r="S29" s="114">
        <v>0.32555250548666331</v>
      </c>
      <c r="T29" s="114">
        <v>0.26938851556310539</v>
      </c>
      <c r="U29" s="114">
        <v>0.28615209279444809</v>
      </c>
      <c r="V29" s="114">
        <v>0.3466429898131585</v>
      </c>
      <c r="W29" s="114">
        <v>1.07741056669306</v>
      </c>
    </row>
    <row r="30" spans="1:23">
      <c r="A30" s="114" t="s">
        <v>518</v>
      </c>
      <c r="B30" s="114">
        <v>2.2000000000000002</v>
      </c>
      <c r="C30" s="114">
        <v>0.97499999999999998</v>
      </c>
      <c r="D30" s="114">
        <v>7.4869113</v>
      </c>
      <c r="E30" s="114">
        <v>1.512E-2</v>
      </c>
      <c r="F30" s="114">
        <v>1.0190001000000001E-2</v>
      </c>
      <c r="G30" s="114">
        <v>0.12925</v>
      </c>
      <c r="H30" s="114">
        <v>3.533E-2</v>
      </c>
      <c r="I30" s="114">
        <v>26</v>
      </c>
      <c r="J30" s="114">
        <v>0.58290620000000004</v>
      </c>
      <c r="K30" s="114">
        <v>203.03700000000001</v>
      </c>
      <c r="L30" s="114">
        <v>0.78280063917682108</v>
      </c>
      <c r="M30" s="114">
        <v>9.8542967588462677E-2</v>
      </c>
      <c r="N30" s="114">
        <v>0.28809441208867259</v>
      </c>
      <c r="O30" s="114">
        <v>0.14943113192183011</v>
      </c>
      <c r="P30" s="114">
        <v>7.6547691613544633E-3</v>
      </c>
      <c r="Q30" s="114">
        <v>0.52781363410568016</v>
      </c>
      <c r="R30" s="114">
        <v>0.99394744912799882</v>
      </c>
      <c r="S30" s="114">
        <v>0.3186605227929642</v>
      </c>
      <c r="T30" s="114">
        <v>0.24358354770864241</v>
      </c>
      <c r="U30" s="114">
        <v>0.28106535896516099</v>
      </c>
      <c r="V30" s="114">
        <v>0.36469387597816849</v>
      </c>
      <c r="W30" s="114">
        <v>1.063261715091536</v>
      </c>
    </row>
    <row r="31" spans="1:23">
      <c r="A31" s="114" t="s">
        <v>519</v>
      </c>
      <c r="B31" s="114">
        <v>4.37</v>
      </c>
      <c r="C31" s="114">
        <v>1.18</v>
      </c>
      <c r="D31" s="114">
        <v>12.178649</v>
      </c>
      <c r="E31" s="114">
        <v>0.15123</v>
      </c>
      <c r="F31" s="114">
        <v>6.1379999999999997E-2</v>
      </c>
      <c r="G31" s="114">
        <v>0.33827000000000002</v>
      </c>
      <c r="H31" s="114">
        <v>0.21290999999999999</v>
      </c>
      <c r="I31" s="114">
        <v>12.791762</v>
      </c>
      <c r="J31" s="114">
        <v>1.853264</v>
      </c>
      <c r="K31" s="114">
        <v>17.998999999999999</v>
      </c>
      <c r="L31" s="114">
        <v>0.82102487341434438</v>
      </c>
      <c r="M31" s="114">
        <v>0.11144811180493611</v>
      </c>
      <c r="N31" s="114">
        <v>0.45913768316398468</v>
      </c>
      <c r="O31" s="114">
        <v>1.307228556079508E-2</v>
      </c>
      <c r="P31" s="114">
        <v>4.1825285292731891E-2</v>
      </c>
      <c r="Q31" s="114">
        <v>0.53079725097117014</v>
      </c>
      <c r="R31" s="114">
        <v>0.99535109268884925</v>
      </c>
      <c r="S31" s="114">
        <v>0.33544405404999361</v>
      </c>
      <c r="T31" s="114">
        <v>0.26135195421963381</v>
      </c>
      <c r="U31" s="114">
        <v>0.29405868139207941</v>
      </c>
      <c r="V31" s="114">
        <v>0.34422012652782907</v>
      </c>
      <c r="W31" s="114">
        <v>1.0875244735674929</v>
      </c>
    </row>
    <row r="32" spans="1:23">
      <c r="A32" s="114" t="s">
        <v>520</v>
      </c>
      <c r="B32" s="114">
        <v>12.37</v>
      </c>
      <c r="C32" s="114">
        <v>1.139</v>
      </c>
      <c r="D32" s="114">
        <v>21.370463999999998</v>
      </c>
      <c r="E32" s="114">
        <v>0.15440999999999999</v>
      </c>
      <c r="F32" s="114">
        <v>5.5539999999999999E-2</v>
      </c>
      <c r="G32" s="114">
        <v>0.29672999999999999</v>
      </c>
      <c r="H32" s="114">
        <v>8.1000000000000003E-2</v>
      </c>
      <c r="I32" s="114">
        <v>27.607115</v>
      </c>
      <c r="J32" s="114">
        <v>4.2019390000000003</v>
      </c>
      <c r="K32" s="114">
        <v>153.863</v>
      </c>
      <c r="L32" s="114">
        <v>0.8219179236301648</v>
      </c>
      <c r="M32" s="114">
        <v>0.15902468034493011</v>
      </c>
      <c r="N32" s="114">
        <v>0.425145062934014</v>
      </c>
      <c r="O32" s="114">
        <v>0.1131936568574783</v>
      </c>
      <c r="P32" s="114">
        <v>0.10500074418696061</v>
      </c>
      <c r="Q32" s="114">
        <v>0.53664260209948744</v>
      </c>
      <c r="R32" s="114">
        <v>0.99430843798611368</v>
      </c>
      <c r="S32" s="114">
        <v>0.35432568857193431</v>
      </c>
      <c r="T32" s="114">
        <v>0.29773296503966218</v>
      </c>
      <c r="U32" s="114">
        <v>0.32596831210609628</v>
      </c>
      <c r="V32" s="114">
        <v>0.36212252673343681</v>
      </c>
      <c r="W32" s="114">
        <v>1.0874602621802689</v>
      </c>
    </row>
    <row r="33" spans="1:23">
      <c r="A33" s="114" t="s">
        <v>521</v>
      </c>
      <c r="B33" s="114">
        <v>4.01</v>
      </c>
      <c r="C33" s="114">
        <v>0.92500000000000004</v>
      </c>
      <c r="D33" s="114">
        <v>10.053618999999999</v>
      </c>
      <c r="E33" s="114">
        <v>0.106920004</v>
      </c>
      <c r="F33" s="114">
        <v>4.1050002000000002E-2</v>
      </c>
      <c r="G33" s="114">
        <v>0.15096999999999999</v>
      </c>
      <c r="H33" s="114">
        <v>0.10349999999999999</v>
      </c>
      <c r="I33" s="114">
        <v>18.703240999999998</v>
      </c>
      <c r="J33" s="114">
        <v>2.2772125999999999</v>
      </c>
      <c r="K33" s="114">
        <v>56.283000000000001</v>
      </c>
      <c r="L33" s="114">
        <v>0.80858114653044366</v>
      </c>
      <c r="M33" s="114">
        <v>0.1093071662206363</v>
      </c>
      <c r="N33" s="114">
        <v>0.30586811722576851</v>
      </c>
      <c r="O33" s="114">
        <v>4.1284663959209808E-2</v>
      </c>
      <c r="P33" s="114">
        <v>5.3228798913205477E-2</v>
      </c>
      <c r="Q33" s="114">
        <v>0.52944588059347997</v>
      </c>
      <c r="R33" s="114">
        <v>0.99448628447850662</v>
      </c>
      <c r="S33" s="114">
        <v>0.31017089833539963</v>
      </c>
      <c r="T33" s="114">
        <v>0.26535436168949428</v>
      </c>
      <c r="U33" s="114">
        <v>0.29104298188157862</v>
      </c>
      <c r="V33" s="114">
        <v>0.33683602851326838</v>
      </c>
      <c r="W33" s="114">
        <v>1.079386510784456</v>
      </c>
    </row>
    <row r="34" spans="1:23">
      <c r="A34" s="114" t="s">
        <v>522</v>
      </c>
      <c r="B34" s="114">
        <v>2.17</v>
      </c>
      <c r="C34" s="114">
        <v>0.879</v>
      </c>
      <c r="D34" s="114">
        <v>19.396137</v>
      </c>
      <c r="E34" s="114">
        <v>9.8929993999999993E-2</v>
      </c>
      <c r="F34" s="114">
        <v>4.02E-2</v>
      </c>
      <c r="G34" s="114">
        <v>0.123859994</v>
      </c>
      <c r="H34" s="114">
        <v>6.9839999999999999E-2</v>
      </c>
      <c r="I34" s="114">
        <v>18.502303999999999</v>
      </c>
      <c r="J34" s="114">
        <v>1.5523507999999999</v>
      </c>
      <c r="K34" s="114">
        <v>49.454000000000001</v>
      </c>
      <c r="L34" s="114">
        <v>0.80633728484651046</v>
      </c>
      <c r="M34" s="114">
        <v>9.8364555456437699E-2</v>
      </c>
      <c r="N34" s="114">
        <v>0.28368371331651898</v>
      </c>
      <c r="O34" s="114">
        <v>3.6252213533894427E-2</v>
      </c>
      <c r="P34" s="114">
        <v>3.3731219703695157E-2</v>
      </c>
      <c r="Q34" s="114">
        <v>0.53538706828411831</v>
      </c>
      <c r="R34" s="114">
        <v>0.99422022612588679</v>
      </c>
      <c r="S34" s="114">
        <v>0.30382532583335498</v>
      </c>
      <c r="T34" s="114">
        <v>0.25798039320630178</v>
      </c>
      <c r="U34" s="114">
        <v>0.28537221528696821</v>
      </c>
      <c r="V34" s="114">
        <v>0.33935430819521978</v>
      </c>
      <c r="W34" s="114">
        <v>1.07785445175855</v>
      </c>
    </row>
    <row r="35" spans="1:23">
      <c r="A35" s="114" t="s">
        <v>523</v>
      </c>
      <c r="B35" s="114">
        <v>1.86</v>
      </c>
      <c r="C35" s="114">
        <v>0.88500000000000001</v>
      </c>
      <c r="D35" s="114">
        <v>-170.78946999999999</v>
      </c>
      <c r="E35" s="114">
        <v>8.5930005000000004E-2</v>
      </c>
      <c r="F35" s="114">
        <v>1.5709999999999998E-2</v>
      </c>
      <c r="G35" s="114">
        <v>0.16070999</v>
      </c>
      <c r="H35" s="114">
        <v>2.6870001000000001E-2</v>
      </c>
      <c r="I35" s="114">
        <v>17.446238000000001</v>
      </c>
      <c r="J35" s="114">
        <v>1.5018975999999999</v>
      </c>
      <c r="K35" s="114">
        <v>35.417000000000002</v>
      </c>
      <c r="L35" s="114">
        <v>0.80268645372005965</v>
      </c>
      <c r="M35" s="114">
        <v>9.6520963425512932E-2</v>
      </c>
      <c r="N35" s="114">
        <v>0.31383845379566999</v>
      </c>
      <c r="O35" s="114">
        <v>2.5908018685431689E-2</v>
      </c>
      <c r="P35" s="114">
        <v>3.2374112371824082E-2</v>
      </c>
      <c r="Q35" s="114">
        <v>0.41444233076849618</v>
      </c>
      <c r="R35" s="114">
        <v>0.99388057885476333</v>
      </c>
      <c r="S35" s="114">
        <v>0.30555012691225691</v>
      </c>
      <c r="T35" s="114">
        <v>0.20529837320344699</v>
      </c>
      <c r="U35" s="114">
        <v>0.25257557944404452</v>
      </c>
      <c r="V35" s="114">
        <v>0.26897887658375158</v>
      </c>
      <c r="W35" s="114">
        <v>1.075416457093116</v>
      </c>
    </row>
    <row r="36" spans="1:23">
      <c r="A36" s="114" t="s">
        <v>524</v>
      </c>
      <c r="B36" s="114">
        <v>-1.31</v>
      </c>
      <c r="C36" s="114">
        <v>1.089</v>
      </c>
      <c r="D36" s="114">
        <v>32.926830000000002</v>
      </c>
      <c r="E36" s="114">
        <v>-4.8249997000000003E-2</v>
      </c>
      <c r="F36" s="114">
        <v>-2.5610002E-2</v>
      </c>
      <c r="G36" s="114">
        <v>0.23277001</v>
      </c>
      <c r="H36" s="114">
        <v>-0.22595999999999999</v>
      </c>
      <c r="I36" s="114">
        <v>0</v>
      </c>
      <c r="J36" s="114">
        <v>1.0471204999999999</v>
      </c>
      <c r="K36" s="114">
        <v>14.176</v>
      </c>
      <c r="L36" s="114">
        <v>0.76500422738518825</v>
      </c>
      <c r="M36" s="114">
        <v>7.7668748141540289E-2</v>
      </c>
      <c r="N36" s="114">
        <v>0.37280592836533999</v>
      </c>
      <c r="O36" s="114">
        <v>1.0255027107730109E-2</v>
      </c>
      <c r="P36" s="114">
        <v>2.0141363274104492E-2</v>
      </c>
      <c r="Q36" s="114">
        <v>0.54399164220063689</v>
      </c>
      <c r="R36" s="114">
        <v>0.99188213757256127</v>
      </c>
      <c r="S36" s="114">
        <v>0.29744466517568918</v>
      </c>
      <c r="T36" s="114">
        <v>0.25288627025590033</v>
      </c>
      <c r="U36" s="114">
        <v>0.27008397635381493</v>
      </c>
      <c r="V36" s="114">
        <v>0.34664928113347387</v>
      </c>
      <c r="W36" s="114">
        <v>1.0511370305601759</v>
      </c>
    </row>
    <row r="37" spans="1:23">
      <c r="A37" s="114" t="s">
        <v>525</v>
      </c>
      <c r="B37" s="114">
        <v>0.46</v>
      </c>
      <c r="C37" s="114">
        <v>0.97499999999999998</v>
      </c>
      <c r="D37" s="114">
        <v>75.090903999999995</v>
      </c>
      <c r="E37" s="114">
        <v>3.5740000000000001E-2</v>
      </c>
      <c r="F37" s="114">
        <v>4.2700000000000004E-3</v>
      </c>
      <c r="G37" s="114">
        <v>0.23422999999999999</v>
      </c>
      <c r="H37" s="114">
        <v>-9.8099999999999993E-3</v>
      </c>
      <c r="I37" s="114">
        <v>89.782610000000005</v>
      </c>
      <c r="J37" s="114">
        <v>2.1734551999999998</v>
      </c>
      <c r="K37" s="114">
        <v>9.0719999999999992</v>
      </c>
      <c r="L37" s="114">
        <v>0.78859142390959402</v>
      </c>
      <c r="M37" s="114">
        <v>8.8195063931013964E-2</v>
      </c>
      <c r="N37" s="114">
        <v>0.37400065358463602</v>
      </c>
      <c r="O37" s="114">
        <v>6.4937696804626107E-3</v>
      </c>
      <c r="P37" s="114">
        <v>5.0437897081886951E-2</v>
      </c>
      <c r="Q37" s="114">
        <v>0.5708050427673752</v>
      </c>
      <c r="R37" s="114">
        <v>0.99359064954281584</v>
      </c>
      <c r="S37" s="114">
        <v>0.30382611252941588</v>
      </c>
      <c r="T37" s="114">
        <v>0.27886779865513572</v>
      </c>
      <c r="U37" s="114">
        <v>0.28618472035420339</v>
      </c>
      <c r="V37" s="114">
        <v>0.35837157671716391</v>
      </c>
      <c r="W37" s="114">
        <v>1.066603254293087</v>
      </c>
    </row>
    <row r="38" spans="1:23">
      <c r="A38" s="114" t="s">
        <v>526</v>
      </c>
      <c r="B38" s="114">
        <v>-0.88</v>
      </c>
      <c r="C38" s="114">
        <v>1.054</v>
      </c>
      <c r="D38" s="114">
        <v>17.717390000000002</v>
      </c>
      <c r="E38" s="114">
        <v>-6.9949999999999998E-2</v>
      </c>
      <c r="F38" s="114">
        <v>-3.2169999999999997E-2</v>
      </c>
      <c r="G38" s="114">
        <v>4.3610000000000003E-2</v>
      </c>
      <c r="H38" s="114">
        <v>-0.34958</v>
      </c>
      <c r="I38" s="114">
        <v>0</v>
      </c>
      <c r="J38" s="114">
        <v>2.1888008000000001</v>
      </c>
      <c r="K38" s="114">
        <v>9.4979999999999993</v>
      </c>
      <c r="L38" s="114">
        <v>0.75891014173661753</v>
      </c>
      <c r="M38" s="114">
        <v>8.0225988700564965E-2</v>
      </c>
      <c r="N38" s="114">
        <v>0.21801429662178079</v>
      </c>
      <c r="O38" s="114">
        <v>6.8076990817196549E-3</v>
      </c>
      <c r="P38" s="114">
        <v>5.0850668249463257E-2</v>
      </c>
      <c r="Q38" s="114">
        <v>0.53431950266507466</v>
      </c>
      <c r="R38" s="114">
        <v>0.99090500942191184</v>
      </c>
      <c r="S38" s="114">
        <v>0.26814932809480502</v>
      </c>
      <c r="T38" s="114">
        <v>0.26226822903928171</v>
      </c>
      <c r="U38" s="114">
        <v>0.26857657418047248</v>
      </c>
      <c r="V38" s="114">
        <v>0.32484330840022158</v>
      </c>
      <c r="W38" s="114">
        <v>1.0468267584416719</v>
      </c>
    </row>
    <row r="39" spans="1:23">
      <c r="A39" s="114" t="s">
        <v>527</v>
      </c>
      <c r="B39" s="114">
        <v>1.48</v>
      </c>
      <c r="C39" s="114">
        <v>0.86</v>
      </c>
      <c r="D39" s="114">
        <v>15.513306999999999</v>
      </c>
      <c r="E39" s="114">
        <v>6.3240000000000005E-2</v>
      </c>
      <c r="F39" s="114">
        <v>1.4370000000000001E-2</v>
      </c>
      <c r="G39" s="114">
        <v>0.16291</v>
      </c>
      <c r="H39" s="114">
        <v>1.976E-2</v>
      </c>
      <c r="I39" s="114">
        <v>27.567565999999999</v>
      </c>
      <c r="J39" s="114">
        <v>2.1995795</v>
      </c>
      <c r="K39" s="114">
        <v>102.355</v>
      </c>
      <c r="L39" s="114">
        <v>0.79631434244263266</v>
      </c>
      <c r="M39" s="114">
        <v>9.4261076419863213E-2</v>
      </c>
      <c r="N39" s="114">
        <v>0.31563874518787371</v>
      </c>
      <c r="O39" s="114">
        <v>7.5236202397506849E-2</v>
      </c>
      <c r="P39" s="114">
        <v>5.1140597387714933E-2</v>
      </c>
      <c r="Q39" s="114">
        <v>0.53291786011124231</v>
      </c>
      <c r="R39" s="114">
        <v>0.99382437935526291</v>
      </c>
      <c r="S39" s="114">
        <v>0.30940839530617281</v>
      </c>
      <c r="T39" s="114">
        <v>0.26379736270445148</v>
      </c>
      <c r="U39" s="114">
        <v>0.2810711005999304</v>
      </c>
      <c r="V39" s="114">
        <v>0.34786254434391101</v>
      </c>
      <c r="W39" s="114">
        <v>1.071476100591491</v>
      </c>
    </row>
    <row r="40" spans="1:23">
      <c r="A40" s="114" t="s">
        <v>528</v>
      </c>
      <c r="B40" s="114">
        <v>2.62</v>
      </c>
      <c r="C40" s="114">
        <v>1.1020000000000001</v>
      </c>
      <c r="D40" s="114">
        <v>11.989100000000001</v>
      </c>
      <c r="E40" s="114">
        <v>4.7739999999999998E-2</v>
      </c>
      <c r="F40" s="114">
        <v>2.2689999999999998E-2</v>
      </c>
      <c r="G40" s="114">
        <v>0.13073000000000001</v>
      </c>
      <c r="H40" s="114">
        <v>7.9469999999999999E-2</v>
      </c>
      <c r="I40" s="114">
        <v>16.793894000000002</v>
      </c>
      <c r="J40" s="114">
        <v>1.0861784000000001</v>
      </c>
      <c r="K40" s="114">
        <v>42.137</v>
      </c>
      <c r="L40" s="114">
        <v>0.79196142472401088</v>
      </c>
      <c r="M40" s="114">
        <v>0.1010407374368124</v>
      </c>
      <c r="N40" s="114">
        <v>0.28930551170206592</v>
      </c>
      <c r="O40" s="114">
        <v>3.0860144451739992E-2</v>
      </c>
      <c r="P40" s="114">
        <v>2.1191955951228789E-2</v>
      </c>
      <c r="Q40" s="114">
        <v>0.53067671107115899</v>
      </c>
      <c r="R40" s="114">
        <v>0.994296344424631</v>
      </c>
      <c r="S40" s="114">
        <v>0.30186814532514827</v>
      </c>
      <c r="T40" s="114">
        <v>0.25096963206551592</v>
      </c>
      <c r="U40" s="114">
        <v>0.28435510538553382</v>
      </c>
      <c r="V40" s="114">
        <v>0.33706449890233831</v>
      </c>
      <c r="W40" s="114">
        <v>1.069083840549137</v>
      </c>
    </row>
    <row r="41" spans="1:23">
      <c r="A41" s="114" t="s">
        <v>529</v>
      </c>
      <c r="B41" s="114">
        <v>-0.32</v>
      </c>
      <c r="C41" s="114">
        <v>0.98699999999999999</v>
      </c>
      <c r="D41" s="114">
        <v>14.642858</v>
      </c>
      <c r="E41" s="114">
        <v>-2.1780000000000001E-2</v>
      </c>
      <c r="F41" s="114">
        <v>-1.5650000000000001E-2</v>
      </c>
      <c r="G41" s="114">
        <v>4.1799999999999997E-2</v>
      </c>
      <c r="H41" s="114">
        <v>-5.049E-2</v>
      </c>
      <c r="I41" s="114">
        <v>0</v>
      </c>
      <c r="J41" s="114">
        <v>1.7166783999999999</v>
      </c>
      <c r="K41" s="114">
        <v>15.42</v>
      </c>
      <c r="L41" s="114">
        <v>0.77243788667248925</v>
      </c>
      <c r="M41" s="114">
        <v>8.3556348498364547E-2</v>
      </c>
      <c r="N41" s="114">
        <v>0.21653315452702279</v>
      </c>
      <c r="O41" s="114">
        <v>1.117175991327884E-2</v>
      </c>
      <c r="P41" s="114">
        <v>3.8151359373503571E-2</v>
      </c>
      <c r="Q41" s="114">
        <v>0.53236431545827734</v>
      </c>
      <c r="R41" s="114">
        <v>0.9932691030845695</v>
      </c>
      <c r="S41" s="114">
        <v>0.27466431767088978</v>
      </c>
      <c r="T41" s="114">
        <v>0.2564632204333176</v>
      </c>
      <c r="U41" s="114">
        <v>0.27160934341094078</v>
      </c>
      <c r="V41" s="114">
        <v>0.32591875013829841</v>
      </c>
      <c r="W41" s="114">
        <v>1.056509221797596</v>
      </c>
    </row>
    <row r="42" spans="1:23">
      <c r="A42" s="114" t="s">
        <v>530</v>
      </c>
      <c r="B42" s="114">
        <v>8.94</v>
      </c>
      <c r="C42" s="114">
        <v>0.82499999999999996</v>
      </c>
      <c r="D42" s="114">
        <v>16.999486999999998</v>
      </c>
      <c r="E42" s="114">
        <v>0.15074000000000001</v>
      </c>
      <c r="F42" s="114">
        <v>4.7300000000000002E-2</v>
      </c>
      <c r="G42" s="114">
        <v>0.11752</v>
      </c>
      <c r="H42" s="114">
        <v>5.5789999999999999E-2</v>
      </c>
      <c r="I42" s="114">
        <v>37.136467000000003</v>
      </c>
      <c r="J42" s="114">
        <v>5.3187227000000004</v>
      </c>
      <c r="K42" s="114">
        <v>257.84300000000002</v>
      </c>
      <c r="L42" s="114">
        <v>0.82088726504775567</v>
      </c>
      <c r="M42" s="114">
        <v>0.1386262265834077</v>
      </c>
      <c r="N42" s="114">
        <v>0.27849562934198141</v>
      </c>
      <c r="O42" s="114">
        <v>0.18981896000937371</v>
      </c>
      <c r="P42" s="114">
        <v>0.13504037194861121</v>
      </c>
      <c r="Q42" s="114">
        <v>0.53386296659346399</v>
      </c>
      <c r="R42" s="114">
        <v>0.9941091708717481</v>
      </c>
      <c r="S42" s="114">
        <v>0.33373680803875949</v>
      </c>
      <c r="T42" s="114">
        <v>0.30650165867790241</v>
      </c>
      <c r="U42" s="114">
        <v>0.31214860725522248</v>
      </c>
      <c r="V42" s="114">
        <v>0.36395558746245138</v>
      </c>
      <c r="W42" s="114">
        <v>1.0867113323948261</v>
      </c>
    </row>
    <row r="43" spans="1:23">
      <c r="A43" s="114" t="s">
        <v>531</v>
      </c>
      <c r="B43" s="114">
        <v>20.18</v>
      </c>
      <c r="C43" s="114">
        <v>1.0489999999999999</v>
      </c>
      <c r="D43" s="114">
        <v>16.84179</v>
      </c>
      <c r="E43" s="114">
        <v>0.21922000999999999</v>
      </c>
      <c r="F43" s="114">
        <v>4.8070002000000001E-2</v>
      </c>
      <c r="G43" s="114">
        <v>0.44779997999999999</v>
      </c>
      <c r="H43" s="114">
        <v>0.10706</v>
      </c>
      <c r="I43" s="114">
        <v>27.799800000000001</v>
      </c>
      <c r="J43" s="114">
        <v>6.0469527000000003</v>
      </c>
      <c r="K43" s="114">
        <v>197.279</v>
      </c>
      <c r="L43" s="114">
        <v>0.84011873917036195</v>
      </c>
      <c r="M43" s="114">
        <v>0.20547130538209929</v>
      </c>
      <c r="N43" s="114">
        <v>0.54876722129437172</v>
      </c>
      <c r="O43" s="114">
        <v>0.1451879265405201</v>
      </c>
      <c r="P43" s="114">
        <v>0.15462855014718879</v>
      </c>
      <c r="Q43" s="114">
        <v>0.5337626823365591</v>
      </c>
      <c r="R43" s="114">
        <v>0.99451442374574739</v>
      </c>
      <c r="S43" s="114">
        <v>0.39338444499486069</v>
      </c>
      <c r="T43" s="114">
        <v>0.3244063317816363</v>
      </c>
      <c r="U43" s="114">
        <v>0.35671655436706728</v>
      </c>
      <c r="V43" s="114">
        <v>0.37267392093497032</v>
      </c>
      <c r="W43" s="114">
        <v>1.09874187471327</v>
      </c>
    </row>
    <row r="44" spans="1:23">
      <c r="A44" s="114" t="s">
        <v>532</v>
      </c>
      <c r="B44" s="114">
        <v>13.9</v>
      </c>
      <c r="C44" s="114">
        <v>1.0629999999999999</v>
      </c>
      <c r="D44" s="114">
        <v>14.261856999999999</v>
      </c>
      <c r="E44" s="114">
        <v>0.30528998000000002</v>
      </c>
      <c r="F44" s="114">
        <v>0.10795999000000001</v>
      </c>
      <c r="G44" s="114">
        <v>0.28819</v>
      </c>
      <c r="H44" s="114">
        <v>0.19653000000000001</v>
      </c>
      <c r="I44" s="114">
        <v>30.719425000000001</v>
      </c>
      <c r="J44" s="114">
        <v>5.6603526999999998</v>
      </c>
      <c r="K44" s="114">
        <v>138.428</v>
      </c>
      <c r="L44" s="114">
        <v>0.8642900615867648</v>
      </c>
      <c r="M44" s="114">
        <v>0.16812369907820399</v>
      </c>
      <c r="N44" s="114">
        <v>0.41815669084051499</v>
      </c>
      <c r="O44" s="114">
        <v>0.1018192429879889</v>
      </c>
      <c r="P44" s="114">
        <v>0.14422965187113579</v>
      </c>
      <c r="Q44" s="114">
        <v>0.53212202548342036</v>
      </c>
      <c r="R44" s="114">
        <v>0.99522162044238716</v>
      </c>
      <c r="S44" s="114">
        <v>0.36214326830434851</v>
      </c>
      <c r="T44" s="114">
        <v>0.31390920551243812</v>
      </c>
      <c r="U44" s="114">
        <v>0.33503308494331768</v>
      </c>
      <c r="V44" s="114">
        <v>0.35223423159356759</v>
      </c>
      <c r="W44" s="114">
        <v>1.1139787126405969</v>
      </c>
    </row>
    <row r="45" spans="1:23">
      <c r="A45" s="114" t="s">
        <v>533</v>
      </c>
      <c r="B45" s="114">
        <v>7.5</v>
      </c>
      <c r="C45" s="114">
        <v>0.85499999999999998</v>
      </c>
      <c r="D45" s="114">
        <v>6.9042320000000004</v>
      </c>
      <c r="E45" s="114">
        <v>0.119160004</v>
      </c>
      <c r="F45" s="114">
        <v>4.9959999999999997E-2</v>
      </c>
      <c r="G45" s="114">
        <v>0.15704000000000001</v>
      </c>
      <c r="H45" s="114">
        <v>8.3159999999999998E-2</v>
      </c>
      <c r="I45" s="114">
        <v>8.2666660000000007</v>
      </c>
      <c r="J45" s="114">
        <v>1.2747759000000001</v>
      </c>
      <c r="K45" s="114">
        <v>111.99299999999999</v>
      </c>
      <c r="L45" s="114">
        <v>0.81201854736114887</v>
      </c>
      <c r="M45" s="114">
        <v>0.13006244424620869</v>
      </c>
      <c r="N45" s="114">
        <v>0.3108352622617801</v>
      </c>
      <c r="O45" s="114">
        <v>8.2338670870078179E-2</v>
      </c>
      <c r="P45" s="114">
        <v>2.6264915645015419E-2</v>
      </c>
      <c r="Q45" s="114">
        <v>0.52744309084477881</v>
      </c>
      <c r="R45" s="114">
        <v>0.9943255112493834</v>
      </c>
      <c r="S45" s="114">
        <v>0.32739842198594138</v>
      </c>
      <c r="T45" s="114">
        <v>0.25590517486430903</v>
      </c>
      <c r="U45" s="114">
        <v>0.30410666925875363</v>
      </c>
      <c r="V45" s="114">
        <v>0.348519369307001</v>
      </c>
      <c r="W45" s="114">
        <v>1.081399983242995</v>
      </c>
    </row>
    <row r="46" spans="1:23">
      <c r="A46" s="114" t="s">
        <v>534</v>
      </c>
      <c r="B46" s="114">
        <v>5.2</v>
      </c>
      <c r="C46" s="114">
        <v>0.98</v>
      </c>
      <c r="D46" s="114">
        <v>15.957447</v>
      </c>
      <c r="E46" s="114">
        <v>5.7520000000000002E-2</v>
      </c>
      <c r="F46" s="114">
        <v>1.7760001000000001E-2</v>
      </c>
      <c r="G46" s="114">
        <v>0.12913999000000001</v>
      </c>
      <c r="H46" s="114">
        <v>4.3070003000000003E-2</v>
      </c>
      <c r="I46" s="114">
        <v>14.423078</v>
      </c>
      <c r="J46" s="114">
        <v>1.4349399</v>
      </c>
      <c r="K46" s="114">
        <v>192.03100000000001</v>
      </c>
      <c r="L46" s="114">
        <v>0.79470797538776061</v>
      </c>
      <c r="M46" s="114">
        <v>0.1163841807909604</v>
      </c>
      <c r="N46" s="114">
        <v>0.28800438974511222</v>
      </c>
      <c r="O46" s="114">
        <v>0.14132055213254599</v>
      </c>
      <c r="P46" s="114">
        <v>3.0573061386054621E-2</v>
      </c>
      <c r="Q46" s="114">
        <v>0.53320030207184865</v>
      </c>
      <c r="R46" s="114">
        <v>0.99400862834509485</v>
      </c>
      <c r="S46" s="114">
        <v>0.32378717963397091</v>
      </c>
      <c r="T46" s="114">
        <v>0.25826456301308548</v>
      </c>
      <c r="U46" s="114">
        <v>0.29506828621209891</v>
      </c>
      <c r="V46" s="114">
        <v>0.3635619552355166</v>
      </c>
      <c r="W46" s="114">
        <v>1.070599193620676</v>
      </c>
    </row>
    <row r="47" spans="1:23">
      <c r="A47" s="114" t="s">
        <v>535</v>
      </c>
      <c r="B47" s="114">
        <v>3.91</v>
      </c>
      <c r="C47" s="114">
        <v>0.85499999999999998</v>
      </c>
      <c r="D47" s="114">
        <v>14.683026999999999</v>
      </c>
      <c r="E47" s="114">
        <v>8.0170006000000002E-2</v>
      </c>
      <c r="F47" s="114">
        <v>4.2919997000000001E-2</v>
      </c>
      <c r="G47" s="114">
        <v>0.29078999999999999</v>
      </c>
      <c r="H47" s="114">
        <v>9.3770000000000006E-2</v>
      </c>
      <c r="I47" s="114">
        <v>18.363173</v>
      </c>
      <c r="J47" s="114">
        <v>1.7161021999999999</v>
      </c>
      <c r="K47" s="114">
        <v>40.247</v>
      </c>
      <c r="L47" s="114">
        <v>0.80106885360997293</v>
      </c>
      <c r="M47" s="114">
        <v>0.1087124591138864</v>
      </c>
      <c r="N47" s="114">
        <v>0.42028429826944907</v>
      </c>
      <c r="O47" s="114">
        <v>2.9467359079965779E-2</v>
      </c>
      <c r="P47" s="114">
        <v>3.8135860549947803E-2</v>
      </c>
      <c r="Q47" s="114">
        <v>0.53238986013138856</v>
      </c>
      <c r="R47" s="114">
        <v>0.99440937575090738</v>
      </c>
      <c r="S47" s="114">
        <v>0.32578979896506338</v>
      </c>
      <c r="T47" s="114">
        <v>0.26006233429139508</v>
      </c>
      <c r="U47" s="114">
        <v>0.29063804630044737</v>
      </c>
      <c r="V47" s="114">
        <v>0.34633260275436661</v>
      </c>
      <c r="W47" s="114">
        <v>1.074734842724268</v>
      </c>
    </row>
    <row r="48" spans="1:23">
      <c r="A48" s="114" t="s">
        <v>536</v>
      </c>
      <c r="B48" s="114">
        <v>-0.6</v>
      </c>
      <c r="C48" s="114">
        <v>0.876</v>
      </c>
      <c r="D48" s="114">
        <v>72.5</v>
      </c>
      <c r="E48" s="114">
        <v>-5.1609996999999998E-2</v>
      </c>
      <c r="F48" s="114">
        <v>-2.8979999999999999E-2</v>
      </c>
      <c r="G48" s="114">
        <v>5.7729996999999998E-2</v>
      </c>
      <c r="H48" s="114">
        <v>-0.11978999999999999</v>
      </c>
      <c r="I48" s="114">
        <v>0</v>
      </c>
      <c r="J48" s="114">
        <v>1.8054287</v>
      </c>
      <c r="K48" s="114">
        <v>13.164</v>
      </c>
      <c r="L48" s="114">
        <v>0.76406062715715151</v>
      </c>
      <c r="M48" s="114">
        <v>8.1891168599464756E-2</v>
      </c>
      <c r="N48" s="114">
        <v>0.22956883912706069</v>
      </c>
      <c r="O48" s="114">
        <v>9.509260548875343E-3</v>
      </c>
      <c r="P48" s="114">
        <v>4.0538595125363862E-2</v>
      </c>
      <c r="Q48" s="114">
        <v>0.56915740912594948</v>
      </c>
      <c r="R48" s="114">
        <v>0.99272133588799938</v>
      </c>
      <c r="S48" s="114">
        <v>0.27339561390277117</v>
      </c>
      <c r="T48" s="114">
        <v>0.27301795541497642</v>
      </c>
      <c r="U48" s="114">
        <v>0.27917518083844561</v>
      </c>
      <c r="V48" s="114">
        <v>0.34774210742379769</v>
      </c>
      <c r="W48" s="114">
        <v>1.051050856471843</v>
      </c>
    </row>
    <row r="49" spans="1:23">
      <c r="A49" s="114" t="s">
        <v>537</v>
      </c>
      <c r="B49" s="114">
        <v>-0.28999999999999998</v>
      </c>
      <c r="C49" s="114">
        <v>0.83099999999999996</v>
      </c>
      <c r="D49" s="114">
        <v>18.333331999999999</v>
      </c>
      <c r="E49" s="114">
        <v>-1.9640000000000001E-2</v>
      </c>
      <c r="F49" s="114">
        <v>-1.0670001E-2</v>
      </c>
      <c r="G49" s="114">
        <v>0.45601999999999998</v>
      </c>
      <c r="H49" s="114">
        <v>-7.6230004000000004E-2</v>
      </c>
      <c r="I49" s="114">
        <v>0</v>
      </c>
      <c r="J49" s="114">
        <v>2.5554782999999999</v>
      </c>
      <c r="K49" s="114">
        <v>9.407</v>
      </c>
      <c r="L49" s="114">
        <v>0.77303887015106021</v>
      </c>
      <c r="M49" s="114">
        <v>8.3734760630389524E-2</v>
      </c>
      <c r="N49" s="114">
        <v>0.55549375037821291</v>
      </c>
      <c r="O49" s="114">
        <v>6.7406390453008972E-3</v>
      </c>
      <c r="P49" s="114">
        <v>6.0713684345214507E-2</v>
      </c>
      <c r="Q49" s="114">
        <v>0.53471119867556638</v>
      </c>
      <c r="R49" s="114">
        <v>0.99306564666565489</v>
      </c>
      <c r="S49" s="114">
        <v>0.32618222712624168</v>
      </c>
      <c r="T49" s="114">
        <v>0.26716480215678928</v>
      </c>
      <c r="U49" s="114">
        <v>0.27239211484427289</v>
      </c>
      <c r="V49" s="114">
        <v>0.35067278779890848</v>
      </c>
      <c r="W49" s="114">
        <v>1.056758356640036</v>
      </c>
    </row>
    <row r="50" spans="1:23">
      <c r="A50" s="114" t="s">
        <v>538</v>
      </c>
      <c r="B50" s="114">
        <v>-2.25</v>
      </c>
      <c r="C50" s="114">
        <v>1.081</v>
      </c>
      <c r="D50" s="114">
        <v>11.619719</v>
      </c>
      <c r="E50" s="114">
        <v>-4.0949997000000002E-2</v>
      </c>
      <c r="F50" s="114">
        <v>-4.6120000000000001E-2</v>
      </c>
      <c r="G50" s="114">
        <v>-0.12755</v>
      </c>
      <c r="H50" s="114">
        <v>-0.30708997999999998</v>
      </c>
      <c r="I50" s="114">
        <v>0</v>
      </c>
      <c r="J50" s="114">
        <v>1.2184765</v>
      </c>
      <c r="K50" s="114">
        <v>10.641999999999999</v>
      </c>
      <c r="L50" s="114">
        <v>0.76705431121395851</v>
      </c>
      <c r="M50" s="114">
        <v>7.2078501338090989E-2</v>
      </c>
      <c r="N50" s="114">
        <v>7.7952262953948068E-2</v>
      </c>
      <c r="O50" s="114">
        <v>7.6507395395554734E-3</v>
      </c>
      <c r="P50" s="114">
        <v>2.4750555237351621E-2</v>
      </c>
      <c r="Q50" s="114">
        <v>0.53044181060317419</v>
      </c>
      <c r="R50" s="114">
        <v>0.99124086280052104</v>
      </c>
      <c r="S50" s="114">
        <v>0.2482923579323523</v>
      </c>
      <c r="T50" s="114">
        <v>0.24825546584046251</v>
      </c>
      <c r="U50" s="114">
        <v>0.26323771141526531</v>
      </c>
      <c r="V50" s="114">
        <v>0.31440543604635368</v>
      </c>
      <c r="W50" s="114">
        <v>1.0520178419277451</v>
      </c>
    </row>
    <row r="51" spans="1:23">
      <c r="A51" s="114" t="s">
        <v>539</v>
      </c>
      <c r="B51" s="114">
        <v>-0.16</v>
      </c>
      <c r="C51" s="114">
        <v>1.127</v>
      </c>
      <c r="D51" s="114">
        <v>37.752808000000002</v>
      </c>
      <c r="E51" s="114">
        <v>2.2509999999999999E-2</v>
      </c>
      <c r="F51" s="114">
        <v>9.3600000000000003E-3</v>
      </c>
      <c r="G51" s="114">
        <v>0.2147</v>
      </c>
      <c r="H51" s="114">
        <v>9.4900000000000002E-3</v>
      </c>
      <c r="I51" s="114">
        <v>0</v>
      </c>
      <c r="J51" s="114">
        <v>2.1929251999999999</v>
      </c>
      <c r="K51" s="114">
        <v>27.085000000000001</v>
      </c>
      <c r="L51" s="114">
        <v>0.78487599801169949</v>
      </c>
      <c r="M51" s="114">
        <v>8.4507879869164429E-2</v>
      </c>
      <c r="N51" s="114">
        <v>0.3580190485511423</v>
      </c>
      <c r="O51" s="114">
        <v>1.9767972273991099E-2</v>
      </c>
      <c r="P51" s="114">
        <v>5.0961607763301213E-2</v>
      </c>
      <c r="Q51" s="114">
        <v>0.54706062650325116</v>
      </c>
      <c r="R51" s="114">
        <v>0.99374320231184621</v>
      </c>
      <c r="S51" s="114">
        <v>0.30119026383938952</v>
      </c>
      <c r="T51" s="114">
        <v>0.26838850563994793</v>
      </c>
      <c r="U51" s="114">
        <v>0.27731379629427239</v>
      </c>
      <c r="V51" s="114">
        <v>0.34636124428498349</v>
      </c>
      <c r="W51" s="114">
        <v>1.064414473097365</v>
      </c>
    </row>
    <row r="52" spans="1:23">
      <c r="A52" s="114" t="s">
        <v>540</v>
      </c>
      <c r="B52" s="114">
        <v>5.16</v>
      </c>
      <c r="C52" s="114">
        <v>0.96799999999999997</v>
      </c>
      <c r="D52" s="114">
        <v>14.632628</v>
      </c>
      <c r="E52" s="114">
        <v>0.20993999999999999</v>
      </c>
      <c r="F52" s="114">
        <v>7.374E-2</v>
      </c>
      <c r="G52" s="114">
        <v>0.27808001999999998</v>
      </c>
      <c r="H52" s="114">
        <v>8.9840000000000003E-2</v>
      </c>
      <c r="I52" s="114">
        <v>22.771318000000001</v>
      </c>
      <c r="J52" s="114">
        <v>4.1882020000000004</v>
      </c>
      <c r="K52" s="114">
        <v>48.862000000000002</v>
      </c>
      <c r="L52" s="114">
        <v>0.83751260239887881</v>
      </c>
      <c r="M52" s="114">
        <v>0.11614629794826049</v>
      </c>
      <c r="N52" s="114">
        <v>0.40988358755037058</v>
      </c>
      <c r="O52" s="114">
        <v>3.5815954835433941E-2</v>
      </c>
      <c r="P52" s="114">
        <v>0.10463124168924171</v>
      </c>
      <c r="Q52" s="114">
        <v>0.53235780989413772</v>
      </c>
      <c r="R52" s="114">
        <v>0.99437831189690273</v>
      </c>
      <c r="S52" s="114">
        <v>0.33103824676009419</v>
      </c>
      <c r="T52" s="114">
        <v>0.28961081348544282</v>
      </c>
      <c r="U52" s="114">
        <v>0.29918078355986027</v>
      </c>
      <c r="V52" s="114">
        <v>0.3401837287042106</v>
      </c>
      <c r="W52" s="114">
        <v>1.097063921212095</v>
      </c>
    </row>
    <row r="53" spans="1:23">
      <c r="A53" s="114" t="s">
        <v>541</v>
      </c>
      <c r="B53" s="114">
        <v>-0.57999999999999996</v>
      </c>
      <c r="C53" s="114">
        <v>1.121</v>
      </c>
      <c r="D53" s="114">
        <v>15.163933999999999</v>
      </c>
      <c r="E53" s="114">
        <v>-3.4459999999999998E-2</v>
      </c>
      <c r="F53" s="114">
        <v>-1.6670000000000001E-2</v>
      </c>
      <c r="G53" s="114">
        <v>0.10241</v>
      </c>
      <c r="H53" s="114">
        <v>-2.4230001000000001E-2</v>
      </c>
      <c r="I53" s="114">
        <v>0</v>
      </c>
      <c r="J53" s="114">
        <v>1.4489349</v>
      </c>
      <c r="K53" s="114">
        <v>7.5430000000000001</v>
      </c>
      <c r="L53" s="114">
        <v>0.76887691914525547</v>
      </c>
      <c r="M53" s="114">
        <v>8.2010110020814736E-2</v>
      </c>
      <c r="N53" s="114">
        <v>0.26613095693767569</v>
      </c>
      <c r="O53" s="114">
        <v>5.3670136839320476E-3</v>
      </c>
      <c r="P53" s="114">
        <v>3.0949503655514941E-2</v>
      </c>
      <c r="Q53" s="114">
        <v>0.53269568333116635</v>
      </c>
      <c r="R53" s="114">
        <v>0.99347666969400916</v>
      </c>
      <c r="S53" s="114">
        <v>0.28091834028453277</v>
      </c>
      <c r="T53" s="114">
        <v>0.253297571864466</v>
      </c>
      <c r="U53" s="114">
        <v>0.27033714852220753</v>
      </c>
      <c r="V53" s="114">
        <v>0.32939142750060713</v>
      </c>
      <c r="W53" s="114">
        <v>1.054447436596315</v>
      </c>
    </row>
    <row r="54" spans="1:23">
      <c r="A54" s="114" t="s">
        <v>542</v>
      </c>
      <c r="B54" s="114">
        <v>57.51</v>
      </c>
      <c r="C54" s="114">
        <v>1.1439999999999999</v>
      </c>
      <c r="D54" s="114">
        <v>18.300467999999999</v>
      </c>
      <c r="E54" s="114">
        <v>0.25763000000000003</v>
      </c>
      <c r="F54" s="114">
        <v>8.8920004999999996E-2</v>
      </c>
      <c r="G54" s="114">
        <v>0.49093999999999999</v>
      </c>
      <c r="H54" s="114">
        <v>0.24112</v>
      </c>
      <c r="I54" s="114">
        <v>22.430882</v>
      </c>
      <c r="J54" s="114">
        <v>5.5660067</v>
      </c>
      <c r="K54" s="114">
        <v>296.84100000000001</v>
      </c>
      <c r="L54" s="114">
        <v>0.85090554730217383</v>
      </c>
      <c r="M54" s="114">
        <v>0.42747546833184652</v>
      </c>
      <c r="N54" s="114">
        <v>0.5840691547698974</v>
      </c>
      <c r="O54" s="114">
        <v>0.21855750177045871</v>
      </c>
      <c r="P54" s="114">
        <v>0.14169190107767349</v>
      </c>
      <c r="Q54" s="114">
        <v>0.53469029947127644</v>
      </c>
      <c r="R54" s="114">
        <v>0.99557407266886722</v>
      </c>
      <c r="S54" s="114">
        <v>0.48176901358931989</v>
      </c>
      <c r="T54" s="114">
        <v>0.3509836555799008</v>
      </c>
      <c r="U54" s="114">
        <v>0.49950218848335448</v>
      </c>
      <c r="V54" s="114">
        <v>0.39465418700119198</v>
      </c>
      <c r="W54" s="114">
        <v>1.1059781474477841</v>
      </c>
    </row>
    <row r="55" spans="1:23">
      <c r="A55" s="114" t="s">
        <v>543</v>
      </c>
      <c r="B55" s="114">
        <v>0.65</v>
      </c>
      <c r="C55" s="114">
        <v>0.93300000000000005</v>
      </c>
      <c r="D55" s="114">
        <v>235.49997999999999</v>
      </c>
      <c r="E55" s="114">
        <v>3.3730000000000003E-2</v>
      </c>
      <c r="F55" s="114">
        <v>-5.6999999999999998E-4</v>
      </c>
      <c r="G55" s="114">
        <v>9.5909999999999995E-2</v>
      </c>
      <c r="H55" s="114">
        <v>3.31E-3</v>
      </c>
      <c r="I55" s="114">
        <v>36.23077</v>
      </c>
      <c r="J55" s="114">
        <v>1.3089150000000001</v>
      </c>
      <c r="K55" s="114">
        <v>21.533999999999999</v>
      </c>
      <c r="L55" s="114">
        <v>0.78802694877317925</v>
      </c>
      <c r="M55" s="114">
        <v>8.9325007433838824E-2</v>
      </c>
      <c r="N55" s="114">
        <v>0.26081193836534039</v>
      </c>
      <c r="O55" s="114">
        <v>1.5677310052446838E-2</v>
      </c>
      <c r="P55" s="114">
        <v>2.7183200766939891E-2</v>
      </c>
      <c r="Q55" s="114">
        <v>0.67281399022649335</v>
      </c>
      <c r="R55" s="114">
        <v>0.99369435380860238</v>
      </c>
      <c r="S55" s="114">
        <v>0.28966377895970619</v>
      </c>
      <c r="T55" s="114">
        <v>0.31278333962208099</v>
      </c>
      <c r="U55" s="114">
        <v>0.31319430494741041</v>
      </c>
      <c r="V55" s="114">
        <v>0.41341163211981108</v>
      </c>
      <c r="W55" s="114">
        <v>1.066317971802601</v>
      </c>
    </row>
    <row r="56" spans="1:23">
      <c r="A56" s="114" t="s">
        <v>544</v>
      </c>
      <c r="B56" s="114">
        <v>2.0099999999999998</v>
      </c>
      <c r="C56" s="114">
        <v>0.91300000000000003</v>
      </c>
      <c r="D56" s="114">
        <v>15.454545</v>
      </c>
      <c r="E56" s="114">
        <v>0.10981</v>
      </c>
      <c r="F56" s="114">
        <v>3.7330000000000002E-2</v>
      </c>
      <c r="G56" s="114">
        <v>0.23871000000000001</v>
      </c>
      <c r="H56" s="114">
        <v>9.1749999999999998E-2</v>
      </c>
      <c r="I56" s="114">
        <v>28.756218000000001</v>
      </c>
      <c r="J56" s="114">
        <v>3.2451854</v>
      </c>
      <c r="K56" s="114">
        <v>30.670999999999999</v>
      </c>
      <c r="L56" s="114">
        <v>0.80939275393658217</v>
      </c>
      <c r="M56" s="114">
        <v>9.7413024085637817E-2</v>
      </c>
      <c r="N56" s="114">
        <v>0.37766668484679938</v>
      </c>
      <c r="O56" s="114">
        <v>2.2410579862976451E-2</v>
      </c>
      <c r="P56" s="114">
        <v>7.9265660478612165E-2</v>
      </c>
      <c r="Q56" s="114">
        <v>0.53288049159120543</v>
      </c>
      <c r="R56" s="114">
        <v>0.99439340908803475</v>
      </c>
      <c r="S56" s="114">
        <v>0.31272127283899509</v>
      </c>
      <c r="T56" s="114">
        <v>0.27628616191896149</v>
      </c>
      <c r="U56" s="114">
        <v>0.28443854865771978</v>
      </c>
      <c r="V56" s="114">
        <v>0.3373773631169148</v>
      </c>
      <c r="W56" s="114">
        <v>1.0798296891667709</v>
      </c>
    </row>
    <row r="57" spans="1:23">
      <c r="A57" s="114" t="s">
        <v>545</v>
      </c>
      <c r="B57" s="114">
        <v>-4.3499999999999996</v>
      </c>
      <c r="C57" s="114">
        <v>0.80600000000000005</v>
      </c>
      <c r="D57" s="114">
        <v>-34.64</v>
      </c>
      <c r="E57" s="114">
        <v>-0.14907000000000001</v>
      </c>
      <c r="F57" s="114">
        <v>-6.0900003000000001E-2</v>
      </c>
      <c r="G57" s="114">
        <v>0.41411999999999999</v>
      </c>
      <c r="H57" s="114">
        <v>-2.0285000000000002</v>
      </c>
      <c r="I57" s="114">
        <v>0</v>
      </c>
      <c r="J57" s="114">
        <v>1.5533631999999999</v>
      </c>
      <c r="K57" s="114">
        <v>4.8550000000000004</v>
      </c>
      <c r="L57" s="114">
        <v>0.73669060303356237</v>
      </c>
      <c r="M57" s="114">
        <v>5.9589652096342552E-2</v>
      </c>
      <c r="N57" s="114">
        <v>0.52120653835038988</v>
      </c>
      <c r="O57" s="114">
        <v>3.3861633774087269E-3</v>
      </c>
      <c r="P57" s="114">
        <v>3.3758451583195098E-2</v>
      </c>
      <c r="Q57" s="114">
        <v>0.50102386641562358</v>
      </c>
      <c r="R57" s="114">
        <v>0.97763434128820925</v>
      </c>
      <c r="S57" s="114">
        <v>0.3053629500815937</v>
      </c>
      <c r="T57" s="114">
        <v>0.23772306277886099</v>
      </c>
      <c r="U57" s="114">
        <v>0.2445045792181397</v>
      </c>
      <c r="V57" s="114">
        <v>0.33031254441057117</v>
      </c>
      <c r="W57" s="114">
        <v>1.025414509248102</v>
      </c>
    </row>
    <row r="58" spans="1:23">
      <c r="A58" s="114" t="s">
        <v>546</v>
      </c>
      <c r="B58" s="114">
        <v>3.82</v>
      </c>
      <c r="C58" s="114">
        <v>0.871</v>
      </c>
      <c r="D58" s="114">
        <v>14.949749000000001</v>
      </c>
      <c r="E58" s="114">
        <v>0.08</v>
      </c>
      <c r="F58" s="114">
        <v>2.155E-2</v>
      </c>
      <c r="G58" s="114">
        <v>0.23527001</v>
      </c>
      <c r="H58" s="114">
        <v>0.24379998</v>
      </c>
      <c r="I58" s="114">
        <v>15.575915999999999</v>
      </c>
      <c r="J58" s="114">
        <v>1.4920882</v>
      </c>
      <c r="K58" s="114">
        <v>17.010999999999999</v>
      </c>
      <c r="L58" s="114">
        <v>0.80102111024676825</v>
      </c>
      <c r="M58" s="114">
        <v>0.10817722271781149</v>
      </c>
      <c r="N58" s="114">
        <v>0.37485170473931512</v>
      </c>
      <c r="O58" s="114">
        <v>1.234420516539142E-2</v>
      </c>
      <c r="P58" s="114">
        <v>3.2110255794614788E-2</v>
      </c>
      <c r="Q58" s="114">
        <v>0.53255947665909797</v>
      </c>
      <c r="R58" s="114">
        <v>0.99559525600409748</v>
      </c>
      <c r="S58" s="114">
        <v>0.31620201777396822</v>
      </c>
      <c r="T58" s="114">
        <v>0.25747597245603648</v>
      </c>
      <c r="U58" s="114">
        <v>0.29033591393512748</v>
      </c>
      <c r="V58" s="114">
        <v>0.33941930572455342</v>
      </c>
      <c r="W58" s="114">
        <v>1.0754014410265229</v>
      </c>
    </row>
    <row r="59" spans="1:23">
      <c r="A59" s="114" t="s">
        <v>547</v>
      </c>
      <c r="B59" s="114">
        <v>1.43</v>
      </c>
      <c r="C59" s="114">
        <v>1.036</v>
      </c>
      <c r="D59" s="114">
        <v>13.031088</v>
      </c>
      <c r="E59" s="114">
        <v>2.7799999999999998E-2</v>
      </c>
      <c r="F59" s="114">
        <v>1.0670001E-2</v>
      </c>
      <c r="G59" s="114">
        <v>0.21354999999999999</v>
      </c>
      <c r="H59" s="114">
        <v>0.11461</v>
      </c>
      <c r="I59" s="114">
        <v>35.174827999999998</v>
      </c>
      <c r="J59" s="114">
        <v>0.85748380000000002</v>
      </c>
      <c r="K59" s="114">
        <v>20.329999999999998</v>
      </c>
      <c r="L59" s="114">
        <v>0.78636160670405486</v>
      </c>
      <c r="M59" s="114">
        <v>9.3963722866488242E-2</v>
      </c>
      <c r="N59" s="114">
        <v>0.35707799141911373</v>
      </c>
      <c r="O59" s="114">
        <v>1.4790054185983271E-2</v>
      </c>
      <c r="P59" s="114">
        <v>1.5040450825303701E-2</v>
      </c>
      <c r="Q59" s="114">
        <v>0.53133934252441306</v>
      </c>
      <c r="R59" s="114">
        <v>0.994574101124306</v>
      </c>
      <c r="S59" s="114">
        <v>0.30704993226686722</v>
      </c>
      <c r="T59" s="114">
        <v>0.24760579542730979</v>
      </c>
      <c r="U59" s="114">
        <v>0.27943190386192351</v>
      </c>
      <c r="V59" s="114">
        <v>0.3396318891776568</v>
      </c>
      <c r="W59" s="114">
        <v>1.065813019770669</v>
      </c>
    </row>
    <row r="60" spans="1:23">
      <c r="A60" s="114" t="s">
        <v>548</v>
      </c>
      <c r="B60" s="114">
        <v>4.03</v>
      </c>
      <c r="C60" s="114">
        <v>0.91600000000000004</v>
      </c>
      <c r="D60" s="114">
        <v>14.192913000000001</v>
      </c>
      <c r="E60" s="114">
        <v>0.22591998999999999</v>
      </c>
      <c r="F60" s="114">
        <v>5.6230000000000002E-2</v>
      </c>
      <c r="G60" s="114">
        <v>0.21393000000000001</v>
      </c>
      <c r="H60" s="114">
        <v>0.12817999999999999</v>
      </c>
      <c r="I60" s="114">
        <v>8.9454089999999997</v>
      </c>
      <c r="J60" s="114">
        <v>1.9464391000000001</v>
      </c>
      <c r="K60" s="114">
        <v>38.558999999999997</v>
      </c>
      <c r="L60" s="114">
        <v>0.8420003173417433</v>
      </c>
      <c r="M60" s="114">
        <v>0.10942610764198631</v>
      </c>
      <c r="N60" s="114">
        <v>0.35738894942795801</v>
      </c>
      <c r="O60" s="114">
        <v>2.8223432250571671E-2</v>
      </c>
      <c r="P60" s="114">
        <v>4.4331540819791043E-2</v>
      </c>
      <c r="Q60" s="114">
        <v>0.53207818192388501</v>
      </c>
      <c r="R60" s="114">
        <v>0.9946813623199402</v>
      </c>
      <c r="S60" s="114">
        <v>0.32662331668078348</v>
      </c>
      <c r="T60" s="114">
        <v>0.26268619794997938</v>
      </c>
      <c r="U60" s="114">
        <v>0.29529765818456533</v>
      </c>
      <c r="V60" s="114">
        <v>0.34026035399816729</v>
      </c>
      <c r="W60" s="114">
        <v>1.0999936180032981</v>
      </c>
    </row>
    <row r="61" spans="1:23">
      <c r="A61" s="114" t="s">
        <v>549</v>
      </c>
      <c r="B61" s="114">
        <v>10.82</v>
      </c>
      <c r="C61" s="114">
        <v>1.131</v>
      </c>
      <c r="D61" s="114">
        <v>11.713107000000001</v>
      </c>
      <c r="E61" s="114">
        <v>0.17242001000000001</v>
      </c>
      <c r="F61" s="114">
        <v>3.2479998000000003E-2</v>
      </c>
      <c r="G61" s="114">
        <v>0.19954</v>
      </c>
      <c r="H61" s="114">
        <v>6.0300003999999997E-2</v>
      </c>
      <c r="I61" s="114">
        <v>10.489834</v>
      </c>
      <c r="J61" s="114">
        <v>1.80362</v>
      </c>
      <c r="K61" s="114">
        <v>106.755</v>
      </c>
      <c r="L61" s="114">
        <v>0.8269757359941361</v>
      </c>
      <c r="M61" s="114">
        <v>0.1498067201903063</v>
      </c>
      <c r="N61" s="114">
        <v>0.34561346061935722</v>
      </c>
      <c r="O61" s="114">
        <v>7.8478665696875366E-2</v>
      </c>
      <c r="P61" s="114">
        <v>4.0489944097655897E-2</v>
      </c>
      <c r="Q61" s="114">
        <v>0.53050119883620228</v>
      </c>
      <c r="R61" s="114">
        <v>0.99414481924472942</v>
      </c>
      <c r="S61" s="114">
        <v>0.34107105914607022</v>
      </c>
      <c r="T61" s="114">
        <v>0.26613418417664642</v>
      </c>
      <c r="U61" s="114">
        <v>0.31903969997920217</v>
      </c>
      <c r="V61" s="114">
        <v>0.3506763409269571</v>
      </c>
      <c r="W61" s="114">
        <v>1.090465701244411</v>
      </c>
    </row>
    <row r="62" spans="1:23">
      <c r="A62" s="114" t="s">
        <v>550</v>
      </c>
      <c r="B62" s="114">
        <v>4.1900000000000004</v>
      </c>
      <c r="C62" s="114">
        <v>0.97699999999999998</v>
      </c>
      <c r="D62" s="114">
        <v>9.9346399999999999</v>
      </c>
      <c r="E62" s="114">
        <v>0.102819994</v>
      </c>
      <c r="F62" s="114">
        <v>3.1070001E-2</v>
      </c>
      <c r="G62" s="114">
        <v>0.26235999999999998</v>
      </c>
      <c r="H62" s="114">
        <v>0.30819999999999997</v>
      </c>
      <c r="I62" s="114">
        <v>18.138424000000001</v>
      </c>
      <c r="J62" s="114">
        <v>37.475340000000003</v>
      </c>
      <c r="K62" s="114">
        <v>0.77300000000000002</v>
      </c>
      <c r="L62" s="114">
        <v>0.80742972677718394</v>
      </c>
      <c r="M62" s="114">
        <v>0.1103776390127862</v>
      </c>
      <c r="N62" s="114">
        <v>0.39701972934460411</v>
      </c>
      <c r="O62" s="114">
        <v>3.7804174376728552E-4</v>
      </c>
      <c r="P62" s="114">
        <v>1</v>
      </c>
      <c r="Q62" s="114">
        <v>0.52937021827522224</v>
      </c>
      <c r="R62" s="114">
        <v>0.99610429234485454</v>
      </c>
      <c r="S62" s="114">
        <v>0.2246673534126136</v>
      </c>
      <c r="T62" s="114">
        <v>0.6712610401676874</v>
      </c>
      <c r="U62" s="114">
        <v>0.29158477582520592</v>
      </c>
      <c r="V62" s="114">
        <v>0.23737230225048411</v>
      </c>
      <c r="W62" s="114">
        <v>1.07962990720773</v>
      </c>
    </row>
    <row r="63" spans="1:23">
      <c r="A63" s="114" t="s">
        <v>551</v>
      </c>
      <c r="B63" s="114">
        <v>0.47</v>
      </c>
      <c r="C63" s="114">
        <v>0.81699999999999995</v>
      </c>
      <c r="D63" s="114">
        <v>49.666663999999997</v>
      </c>
      <c r="E63" s="114">
        <v>1.1270000000000001E-2</v>
      </c>
      <c r="F63" s="114">
        <v>3.1669999999999997E-2</v>
      </c>
      <c r="G63" s="114">
        <v>0.55518000000000001</v>
      </c>
      <c r="H63" s="114">
        <v>0.57264999999999999</v>
      </c>
      <c r="I63" s="114">
        <v>63.404254999999999</v>
      </c>
      <c r="J63" s="114">
        <v>1.0613668999999999</v>
      </c>
      <c r="K63" s="114">
        <v>6.742</v>
      </c>
      <c r="L63" s="114">
        <v>0.78171943058219573</v>
      </c>
      <c r="M63" s="114">
        <v>8.8254534641688961E-2</v>
      </c>
      <c r="N63" s="114">
        <v>0.63663742447556215</v>
      </c>
      <c r="O63" s="114">
        <v>4.7767379787515491E-3</v>
      </c>
      <c r="P63" s="114">
        <v>2.052456778626166E-2</v>
      </c>
      <c r="Q63" s="114">
        <v>0.55463700522847681</v>
      </c>
      <c r="R63" s="114">
        <v>0.99819458145211259</v>
      </c>
      <c r="S63" s="114">
        <v>0.34661691700925151</v>
      </c>
      <c r="T63" s="114">
        <v>0.25912582319441418</v>
      </c>
      <c r="U63" s="114">
        <v>0.28132690139922728</v>
      </c>
      <c r="V63" s="114">
        <v>0.37233329810597748</v>
      </c>
      <c r="W63" s="114">
        <v>1.065090935229102</v>
      </c>
    </row>
    <row r="64" spans="1:23">
      <c r="A64" s="114" t="s">
        <v>552</v>
      </c>
      <c r="B64" s="114">
        <v>3.57</v>
      </c>
      <c r="C64" s="114">
        <v>1.024</v>
      </c>
      <c r="D64" s="114">
        <v>20.249374</v>
      </c>
      <c r="E64" s="114">
        <v>8.8580000000000006E-2</v>
      </c>
      <c r="F64" s="114">
        <v>5.3319998E-2</v>
      </c>
      <c r="G64" s="114">
        <v>0.30735000000000001</v>
      </c>
      <c r="H64" s="114">
        <v>0.15156001</v>
      </c>
      <c r="I64" s="114">
        <v>22.745097999999999</v>
      </c>
      <c r="J64" s="114">
        <v>2.0201015</v>
      </c>
      <c r="K64" s="114">
        <v>26.788</v>
      </c>
      <c r="L64" s="114">
        <v>0.80343066082907633</v>
      </c>
      <c r="M64" s="114">
        <v>0.10669045495093669</v>
      </c>
      <c r="N64" s="114">
        <v>0.43383552097066042</v>
      </c>
      <c r="O64" s="114">
        <v>1.954910600128372E-2</v>
      </c>
      <c r="P64" s="114">
        <v>4.6312937106314393E-2</v>
      </c>
      <c r="Q64" s="114">
        <v>0.53592966730951996</v>
      </c>
      <c r="R64" s="114">
        <v>0.99486616466530076</v>
      </c>
      <c r="S64" s="114">
        <v>0.32561896435747317</v>
      </c>
      <c r="T64" s="114">
        <v>0.26479524626511552</v>
      </c>
      <c r="U64" s="114">
        <v>0.29051164305859989</v>
      </c>
      <c r="V64" s="114">
        <v>0.34628370789019708</v>
      </c>
      <c r="W64" s="114">
        <v>1.0764511466459881</v>
      </c>
    </row>
    <row r="65" spans="1:23">
      <c r="A65" s="114" t="s">
        <v>553</v>
      </c>
      <c r="B65" s="114">
        <v>153.78</v>
      </c>
      <c r="C65" s="114">
        <v>0.91900000000000004</v>
      </c>
      <c r="D65" s="114">
        <v>13.5295515</v>
      </c>
      <c r="E65" s="114">
        <v>0.12922</v>
      </c>
      <c r="F65" s="114">
        <v>5.849E-2</v>
      </c>
      <c r="G65" s="114">
        <v>0.48633999999999999</v>
      </c>
      <c r="H65" s="114">
        <v>0.35009997999999998</v>
      </c>
      <c r="I65" s="114">
        <v>14.826375000000001</v>
      </c>
      <c r="J65" s="114">
        <v>1.8118087</v>
      </c>
      <c r="K65" s="114">
        <v>382.26</v>
      </c>
      <c r="L65" s="114">
        <v>0.81484373025390144</v>
      </c>
      <c r="M65" s="114">
        <v>1</v>
      </c>
      <c r="N65" s="114">
        <v>0.5803049262417832</v>
      </c>
      <c r="O65" s="114">
        <v>0.28150476826335868</v>
      </c>
      <c r="P65" s="114">
        <v>4.071020653509283E-2</v>
      </c>
      <c r="Q65" s="114">
        <v>0.53165633042964722</v>
      </c>
      <c r="R65" s="114">
        <v>0.99643548187704711</v>
      </c>
      <c r="S65" s="114">
        <v>0.66307550217045119</v>
      </c>
      <c r="T65" s="114">
        <v>0.38821629774308758</v>
      </c>
      <c r="U65" s="114">
        <v>0.85964096870756146</v>
      </c>
      <c r="V65" s="114">
        <v>0.41779857227035799</v>
      </c>
      <c r="W65" s="114">
        <v>1.084370516157144</v>
      </c>
    </row>
    <row r="66" spans="1:23">
      <c r="A66" s="114" t="s">
        <v>554</v>
      </c>
      <c r="B66" s="114">
        <v>10.1</v>
      </c>
      <c r="C66" s="114">
        <v>0.90800000000000003</v>
      </c>
      <c r="D66" s="114">
        <v>38.28633</v>
      </c>
      <c r="E66" s="114">
        <v>0.25685000000000002</v>
      </c>
      <c r="F66" s="114">
        <v>0.14071</v>
      </c>
      <c r="G66" s="114">
        <v>0.54107000000000005</v>
      </c>
      <c r="H66" s="114">
        <v>0.27304</v>
      </c>
      <c r="I66" s="114">
        <v>17.475245999999999</v>
      </c>
      <c r="J66" s="114">
        <v>4.1850430000000003</v>
      </c>
      <c r="K66" s="114">
        <v>40.152000000000001</v>
      </c>
      <c r="L66" s="114">
        <v>0.85068649724923673</v>
      </c>
      <c r="M66" s="114">
        <v>0.1455248290217068</v>
      </c>
      <c r="N66" s="114">
        <v>0.62509106262084657</v>
      </c>
      <c r="O66" s="114">
        <v>2.9397351349638501E-2</v>
      </c>
      <c r="P66" s="114">
        <v>0.1045462698329198</v>
      </c>
      <c r="Q66" s="114">
        <v>0.54739990916121184</v>
      </c>
      <c r="R66" s="114">
        <v>0.99582637755940862</v>
      </c>
      <c r="S66" s="114">
        <v>0.37697740184149148</v>
      </c>
      <c r="T66" s="114">
        <v>0.30021963038408672</v>
      </c>
      <c r="U66" s="114">
        <v>0.32315958888516327</v>
      </c>
      <c r="V66" s="114">
        <v>0.3644182482850844</v>
      </c>
      <c r="W66" s="114">
        <v>1.1059918784650931</v>
      </c>
    </row>
    <row r="67" spans="1:23">
      <c r="A67" s="114" t="s">
        <v>555</v>
      </c>
      <c r="B67" s="114">
        <v>3.07</v>
      </c>
      <c r="C67" s="114">
        <v>1.1890000000000001</v>
      </c>
      <c r="D67" s="114">
        <v>24.558824999999999</v>
      </c>
      <c r="E67" s="114">
        <v>7.3669999999999999E-2</v>
      </c>
      <c r="F67" s="114">
        <v>2.7609998E-2</v>
      </c>
      <c r="G67" s="114">
        <v>0.17862</v>
      </c>
      <c r="H67" s="114">
        <v>4.82E-2</v>
      </c>
      <c r="I67" s="114">
        <v>21.758959000000001</v>
      </c>
      <c r="J67" s="114">
        <v>1.4855339999999999</v>
      </c>
      <c r="K67" s="114">
        <v>63.851999999999997</v>
      </c>
      <c r="L67" s="114">
        <v>0.79924343481716331</v>
      </c>
      <c r="M67" s="114">
        <v>0.103716919417187</v>
      </c>
      <c r="N67" s="114">
        <v>0.3284944039219333</v>
      </c>
      <c r="O67" s="114">
        <v>4.6862437757600822E-2</v>
      </c>
      <c r="P67" s="114">
        <v>3.1933958694043377E-2</v>
      </c>
      <c r="Q67" s="114">
        <v>0.53867017658492178</v>
      </c>
      <c r="R67" s="114">
        <v>0.99404917732164755</v>
      </c>
      <c r="S67" s="114">
        <v>0.31248613863933639</v>
      </c>
      <c r="T67" s="114">
        <v>0.25938208016528053</v>
      </c>
      <c r="U67" s="114">
        <v>0.28888697190599039</v>
      </c>
      <c r="V67" s="114">
        <v>0.34749245675823281</v>
      </c>
      <c r="W67" s="114">
        <v>1.0734041314822269</v>
      </c>
    </row>
    <row r="68" spans="1:23">
      <c r="A68" s="114" t="s">
        <v>556</v>
      </c>
      <c r="B68" s="114">
        <v>38.5</v>
      </c>
      <c r="C68" s="114">
        <v>1.071</v>
      </c>
      <c r="D68" s="114">
        <v>14.776300000000001</v>
      </c>
      <c r="E68" s="114">
        <v>0.32799998000000002</v>
      </c>
      <c r="F68" s="114">
        <v>0.1512</v>
      </c>
      <c r="G68" s="114">
        <v>0.41665999999999997</v>
      </c>
      <c r="H68" s="114">
        <v>0.21059</v>
      </c>
      <c r="I68" s="114">
        <v>15.87013</v>
      </c>
      <c r="J68" s="114">
        <v>5.1568579999999997</v>
      </c>
      <c r="K68" s="114">
        <v>182.101</v>
      </c>
      <c r="L68" s="114">
        <v>0.87066778812804879</v>
      </c>
      <c r="M68" s="114">
        <v>0.31442164733868572</v>
      </c>
      <c r="N68" s="114">
        <v>0.5232850471463486</v>
      </c>
      <c r="O68" s="114">
        <v>0.13400290200465301</v>
      </c>
      <c r="P68" s="114">
        <v>0.13068648020059301</v>
      </c>
      <c r="Q68" s="114">
        <v>0.53244917523246393</v>
      </c>
      <c r="R68" s="114">
        <v>0.99533275473941141</v>
      </c>
      <c r="S68" s="114">
        <v>0.43119002538723888</v>
      </c>
      <c r="T68" s="114">
        <v>0.32915079532330638</v>
      </c>
      <c r="U68" s="114">
        <v>0.42897712873429489</v>
      </c>
      <c r="V68" s="114">
        <v>0.36970802467371539</v>
      </c>
      <c r="W68" s="114">
        <v>1.117954748161206</v>
      </c>
    </row>
    <row r="69" spans="1:23">
      <c r="A69" s="114" t="s">
        <v>557</v>
      </c>
      <c r="B69" s="114">
        <v>0.13</v>
      </c>
      <c r="C69" s="114">
        <v>1.095</v>
      </c>
      <c r="D69" s="114">
        <v>13.119891000000001</v>
      </c>
      <c r="E69" s="114">
        <v>3.6170002E-2</v>
      </c>
      <c r="F69" s="114">
        <v>9.0600000000000003E-3</v>
      </c>
      <c r="G69" s="114">
        <v>0.26107000000000002</v>
      </c>
      <c r="H69" s="114">
        <v>4.5929999999999999E-2</v>
      </c>
      <c r="I69" s="114">
        <v>740.76930000000004</v>
      </c>
      <c r="J69" s="114">
        <v>1.3942782</v>
      </c>
      <c r="K69" s="114">
        <v>59.637999999999998</v>
      </c>
      <c r="L69" s="114">
        <v>0.78871218283377742</v>
      </c>
      <c r="M69" s="114">
        <v>8.6232530478739217E-2</v>
      </c>
      <c r="N69" s="114">
        <v>0.39596410873563292</v>
      </c>
      <c r="O69" s="114">
        <v>4.3757042224978317E-2</v>
      </c>
      <c r="P69" s="114">
        <v>2.9479329151105359E-2</v>
      </c>
      <c r="Q69" s="114">
        <v>0.5313958150182837</v>
      </c>
      <c r="R69" s="114">
        <v>0.99403123458663722</v>
      </c>
      <c r="S69" s="114">
        <v>0.3148174595291065</v>
      </c>
      <c r="T69" s="114">
        <v>0.25271371539641202</v>
      </c>
      <c r="U69" s="114">
        <v>0.27476782647687598</v>
      </c>
      <c r="V69" s="114">
        <v>0.3480963604958584</v>
      </c>
      <c r="W69" s="114">
        <v>1.066935838969111</v>
      </c>
    </row>
    <row r="70" spans="1:23">
      <c r="A70" s="114" t="s">
        <v>558</v>
      </c>
      <c r="B70" s="114">
        <v>5.14</v>
      </c>
      <c r="C70" s="114">
        <v>0.879</v>
      </c>
      <c r="D70" s="114">
        <v>13.348678</v>
      </c>
      <c r="E70" s="114">
        <v>0.17141001</v>
      </c>
      <c r="F70" s="114">
        <v>4.1840002000000001E-2</v>
      </c>
      <c r="G70" s="114">
        <v>7.979E-2</v>
      </c>
      <c r="H70" s="114">
        <v>2.9499999999999998E-2</v>
      </c>
      <c r="I70" s="114">
        <v>22.568093999999999</v>
      </c>
      <c r="J70" s="114">
        <v>2.9471544999999999</v>
      </c>
      <c r="K70" s="114">
        <v>317.12299999999999</v>
      </c>
      <c r="L70" s="114">
        <v>0.82669209425892276</v>
      </c>
      <c r="M70" s="114">
        <v>0.1160273565269105</v>
      </c>
      <c r="N70" s="114">
        <v>0.24762077230594881</v>
      </c>
      <c r="O70" s="114">
        <v>0.23350378373359329</v>
      </c>
      <c r="P70" s="114">
        <v>7.1249123975196393E-2</v>
      </c>
      <c r="Q70" s="114">
        <v>0.53154130754055429</v>
      </c>
      <c r="R70" s="114">
        <v>0.99390136712574773</v>
      </c>
      <c r="S70" s="114">
        <v>0.33693027348616678</v>
      </c>
      <c r="T70" s="114">
        <v>0.27493628819534621</v>
      </c>
      <c r="U70" s="114">
        <v>0.29776120811427642</v>
      </c>
      <c r="V70" s="114">
        <v>0.37701777400012693</v>
      </c>
      <c r="W70" s="114">
        <v>1.09014891442896</v>
      </c>
    </row>
    <row r="71" spans="1:23">
      <c r="A71" s="114" t="s">
        <v>559</v>
      </c>
      <c r="B71" s="114">
        <v>3.51</v>
      </c>
      <c r="C71" s="114">
        <v>0.80700000000000005</v>
      </c>
      <c r="D71" s="114">
        <v>39.875</v>
      </c>
      <c r="E71" s="114">
        <v>0.15946001000000001</v>
      </c>
      <c r="F71" s="114">
        <v>0.1016</v>
      </c>
      <c r="G71" s="114">
        <v>0.47833002000000002</v>
      </c>
      <c r="H71" s="114">
        <v>0.26486999999999999</v>
      </c>
      <c r="I71" s="114">
        <v>18.176638000000001</v>
      </c>
      <c r="J71" s="114">
        <v>3.0730697999999999</v>
      </c>
      <c r="K71" s="114">
        <v>13.452999999999999</v>
      </c>
      <c r="L71" s="114">
        <v>0.82333613511456594</v>
      </c>
      <c r="M71" s="114">
        <v>0.1063336306868867</v>
      </c>
      <c r="N71" s="114">
        <v>0.57375027510577792</v>
      </c>
      <c r="O71" s="114">
        <v>9.7222314337656861E-3</v>
      </c>
      <c r="P71" s="114">
        <v>7.4636036536238043E-2</v>
      </c>
      <c r="Q71" s="114">
        <v>0.54841019211153486</v>
      </c>
      <c r="R71" s="114">
        <v>0.99576179952194854</v>
      </c>
      <c r="S71" s="114">
        <v>0.34911697003505759</v>
      </c>
      <c r="T71" s="114">
        <v>0.28223268942359148</v>
      </c>
      <c r="U71" s="114">
        <v>0.29559216871645128</v>
      </c>
      <c r="V71" s="114">
        <v>0.35937149453415962</v>
      </c>
      <c r="W71" s="114">
        <v>1.089182742011731</v>
      </c>
    </row>
    <row r="72" spans="1:23">
      <c r="A72" s="114" t="s">
        <v>560</v>
      </c>
      <c r="B72" s="114">
        <v>2.2000000000000002</v>
      </c>
      <c r="C72" s="114">
        <v>0.98</v>
      </c>
      <c r="D72" s="114">
        <v>23.034056</v>
      </c>
      <c r="E72" s="114">
        <v>4.8710000000000003E-2</v>
      </c>
      <c r="F72" s="114">
        <v>2.9870000000000001E-2</v>
      </c>
      <c r="G72" s="114">
        <v>0.1449</v>
      </c>
      <c r="H72" s="114">
        <v>4.4760000000000001E-2</v>
      </c>
      <c r="I72" s="114">
        <v>33.818179999999998</v>
      </c>
      <c r="J72" s="114">
        <v>2.0768200000000001</v>
      </c>
      <c r="K72" s="114">
        <v>46.390999999999998</v>
      </c>
      <c r="L72" s="114">
        <v>0.7922338331231763</v>
      </c>
      <c r="M72" s="114">
        <v>9.8542967588462677E-2</v>
      </c>
      <c r="N72" s="114">
        <v>0.30090097218975692</v>
      </c>
      <c r="O72" s="114">
        <v>3.3995016923447648E-2</v>
      </c>
      <c r="P72" s="114">
        <v>4.783857060830693E-2</v>
      </c>
      <c r="Q72" s="114">
        <v>0.53770053019902597</v>
      </c>
      <c r="R72" s="114">
        <v>0.99402198656903284</v>
      </c>
      <c r="S72" s="114">
        <v>0.30091847528657412</v>
      </c>
      <c r="T72" s="114">
        <v>0.26504384867441422</v>
      </c>
      <c r="U72" s="114">
        <v>0.28460679963225571</v>
      </c>
      <c r="V72" s="114">
        <v>0.34008259891373221</v>
      </c>
      <c r="W72" s="114">
        <v>1.0690898881898401</v>
      </c>
    </row>
    <row r="73" spans="1:23">
      <c r="A73" s="114" t="s">
        <v>561</v>
      </c>
      <c r="B73" s="114">
        <v>2.65</v>
      </c>
      <c r="C73" s="114">
        <v>1.056</v>
      </c>
      <c r="D73" s="114">
        <v>10.04762</v>
      </c>
      <c r="E73" s="114">
        <v>0.10326</v>
      </c>
      <c r="F73" s="114">
        <v>2.4559999999999998E-2</v>
      </c>
      <c r="G73" s="114">
        <v>0.14432</v>
      </c>
      <c r="H73" s="114">
        <v>6.4250000000000002E-2</v>
      </c>
      <c r="I73" s="114">
        <v>15.924528</v>
      </c>
      <c r="J73" s="114">
        <v>1.4591472999999999</v>
      </c>
      <c r="K73" s="114">
        <v>77.222999999999999</v>
      </c>
      <c r="L73" s="114">
        <v>0.80755329515871299</v>
      </c>
      <c r="M73" s="114">
        <v>0.1012191495688373</v>
      </c>
      <c r="N73" s="114">
        <v>0.30042635207099472</v>
      </c>
      <c r="O73" s="114">
        <v>5.6715841570295501E-2</v>
      </c>
      <c r="P73" s="114">
        <v>3.122420026377765E-2</v>
      </c>
      <c r="Q73" s="114">
        <v>0.52944206564926943</v>
      </c>
      <c r="R73" s="114">
        <v>0.99417604115288782</v>
      </c>
      <c r="S73" s="114">
        <v>0.31122499780759061</v>
      </c>
      <c r="T73" s="114">
        <v>0.2547657780437188</v>
      </c>
      <c r="U73" s="114">
        <v>0.28578231383567287</v>
      </c>
      <c r="V73" s="114">
        <v>0.34230256609099391</v>
      </c>
      <c r="W73" s="114">
        <v>1.0785741815398371</v>
      </c>
    </row>
    <row r="74" spans="1:23">
      <c r="A74" s="114" t="s">
        <v>562</v>
      </c>
      <c r="B74" s="114">
        <v>4.76</v>
      </c>
      <c r="C74" s="114">
        <v>0.91400000000000003</v>
      </c>
      <c r="D74" s="114">
        <v>248.57142999999999</v>
      </c>
      <c r="E74" s="114">
        <v>0.14915999999999999</v>
      </c>
      <c r="F74" s="114">
        <v>3.5909999999999997E-2</v>
      </c>
      <c r="G74" s="114">
        <v>0.47761002000000002</v>
      </c>
      <c r="H74" s="114">
        <v>0.15135000000000001</v>
      </c>
      <c r="I74" s="114">
        <v>14.621848</v>
      </c>
      <c r="J74" s="114">
        <v>3.0916845999999998</v>
      </c>
      <c r="K74" s="114">
        <v>14.073</v>
      </c>
      <c r="L74" s="114">
        <v>0.82044354827385746</v>
      </c>
      <c r="M74" s="114">
        <v>0.11376746952126079</v>
      </c>
      <c r="N74" s="114">
        <v>0.57316109151007311</v>
      </c>
      <c r="O74" s="114">
        <v>1.01791239895858E-2</v>
      </c>
      <c r="P74" s="114">
        <v>7.5136743757213381E-2</v>
      </c>
      <c r="Q74" s="114">
        <v>0.68112651773126176</v>
      </c>
      <c r="R74" s="114">
        <v>0.99486450468566223</v>
      </c>
      <c r="S74" s="114">
        <v>0.35046722039621858</v>
      </c>
      <c r="T74" s="114">
        <v>0.34039180526854862</v>
      </c>
      <c r="U74" s="114">
        <v>0.3343052971193009</v>
      </c>
      <c r="V74" s="114">
        <v>0.43668891322420628</v>
      </c>
      <c r="W74" s="114">
        <v>1.0868824751510759</v>
      </c>
    </row>
    <row r="75" spans="1:23">
      <c r="A75" s="114" t="s">
        <v>563</v>
      </c>
      <c r="B75" s="114">
        <v>0.81</v>
      </c>
      <c r="C75" s="114">
        <v>0.82899999999999996</v>
      </c>
      <c r="D75" s="114">
        <v>17.064219999999999</v>
      </c>
      <c r="E75" s="114">
        <v>4.165E-2</v>
      </c>
      <c r="F75" s="114">
        <v>1.487E-2</v>
      </c>
      <c r="G75" s="114">
        <v>0.18837999</v>
      </c>
      <c r="H75" s="114">
        <v>1.874E-2</v>
      </c>
      <c r="I75" s="114">
        <v>45.925925999999997</v>
      </c>
      <c r="J75" s="114">
        <v>2.0719615999999998</v>
      </c>
      <c r="K75" s="114">
        <v>47.225999999999999</v>
      </c>
      <c r="L75" s="114">
        <v>0.7902511493106944</v>
      </c>
      <c r="M75" s="114">
        <v>9.0276538804638706E-2</v>
      </c>
      <c r="N75" s="114">
        <v>0.33648110670282672</v>
      </c>
      <c r="O75" s="114">
        <v>3.4610348026850549E-2</v>
      </c>
      <c r="P75" s="114">
        <v>4.7707887712848111E-2</v>
      </c>
      <c r="Q75" s="114">
        <v>0.53390413225167066</v>
      </c>
      <c r="R75" s="114">
        <v>0.99381631698094108</v>
      </c>
      <c r="S75" s="114">
        <v>0.30368268843407542</v>
      </c>
      <c r="T75" s="114">
        <v>0.26217942915197562</v>
      </c>
      <c r="U75" s="114">
        <v>0.27815288791199111</v>
      </c>
      <c r="V75" s="114">
        <v>0.34083719285759773</v>
      </c>
      <c r="W75" s="114">
        <v>1.067753419561734</v>
      </c>
    </row>
    <row r="76" spans="1:23">
      <c r="A76" s="114" t="s">
        <v>564</v>
      </c>
      <c r="B76" s="114">
        <v>24.02</v>
      </c>
      <c r="C76" s="114">
        <v>1.1160000000000001</v>
      </c>
      <c r="D76" s="114">
        <v>40.572792</v>
      </c>
      <c r="E76" s="114">
        <v>0.33438000000000001</v>
      </c>
      <c r="F76" s="114">
        <v>0.10416</v>
      </c>
      <c r="G76" s="114">
        <v>0.29842999999999997</v>
      </c>
      <c r="H76" s="114">
        <v>0.12397</v>
      </c>
      <c r="I76" s="114">
        <v>63.696919999999999</v>
      </c>
      <c r="J76" s="114">
        <v>19.787894999999999</v>
      </c>
      <c r="K76" s="114">
        <v>189.553</v>
      </c>
      <c r="L76" s="114">
        <v>0.87245951084438178</v>
      </c>
      <c r="M76" s="114">
        <v>0.22830805828129641</v>
      </c>
      <c r="N76" s="114">
        <v>0.42653619086831712</v>
      </c>
      <c r="O76" s="114">
        <v>0.1394944557562198</v>
      </c>
      <c r="P76" s="114">
        <v>0.524237089192233</v>
      </c>
      <c r="Q76" s="114">
        <v>0.54885393899444435</v>
      </c>
      <c r="R76" s="114">
        <v>0.99464808526514137</v>
      </c>
      <c r="S76" s="114">
        <v>0.35234065040053719</v>
      </c>
      <c r="T76" s="114">
        <v>0.49255203620920712</v>
      </c>
      <c r="U76" s="114">
        <v>0.37854771635285761</v>
      </c>
      <c r="V76" s="114">
        <v>0.33262783744010849</v>
      </c>
      <c r="W76" s="114">
        <v>1.1186516684833601</v>
      </c>
    </row>
    <row r="77" spans="1:23">
      <c r="A77" s="114" t="s">
        <v>565</v>
      </c>
      <c r="B77" s="114">
        <v>0.06</v>
      </c>
      <c r="C77" s="114">
        <v>0.82299999999999995</v>
      </c>
      <c r="D77" s="114">
        <v>17.973734</v>
      </c>
      <c r="E77" s="114">
        <v>2.162E-2</v>
      </c>
      <c r="F77" s="114">
        <v>1.235E-2</v>
      </c>
      <c r="G77" s="114">
        <v>0.14915</v>
      </c>
      <c r="H77" s="114">
        <v>5.0709999999999998E-2</v>
      </c>
      <c r="I77" s="114">
        <v>1596.6667</v>
      </c>
      <c r="J77" s="114">
        <v>3.6681089999999998</v>
      </c>
      <c r="K77" s="114">
        <v>37.061999999999998</v>
      </c>
      <c r="L77" s="114">
        <v>0.78462605628463022</v>
      </c>
      <c r="M77" s="114">
        <v>8.5816235504014265E-2</v>
      </c>
      <c r="N77" s="114">
        <v>0.3043787920255146</v>
      </c>
      <c r="O77" s="114">
        <v>2.7120257805309241E-2</v>
      </c>
      <c r="P77" s="114">
        <v>9.0641603300500778E-2</v>
      </c>
      <c r="Q77" s="114">
        <v>0.5344825195110009</v>
      </c>
      <c r="R77" s="114">
        <v>0.99406901708591011</v>
      </c>
      <c r="S77" s="114">
        <v>0.29018665131697241</v>
      </c>
      <c r="T77" s="114">
        <v>0.28019133909053318</v>
      </c>
      <c r="U77" s="114">
        <v>0.2748721248987494</v>
      </c>
      <c r="V77" s="114">
        <v>0.33247565902161391</v>
      </c>
      <c r="W77" s="114">
        <v>1.064452396939747</v>
      </c>
    </row>
    <row r="78" spans="1:23">
      <c r="A78" s="114" t="s">
        <v>566</v>
      </c>
      <c r="B78" s="114">
        <v>4.12</v>
      </c>
      <c r="C78" s="114">
        <v>0.877</v>
      </c>
      <c r="D78" s="114">
        <v>23.045603</v>
      </c>
      <c r="E78" s="114">
        <v>0.10256999999999999</v>
      </c>
      <c r="F78" s="114">
        <v>3.422E-2</v>
      </c>
      <c r="G78" s="114">
        <v>0.2762</v>
      </c>
      <c r="H78" s="114">
        <v>-1.1610000000000001E-2</v>
      </c>
      <c r="I78" s="114">
        <v>34.344659999999998</v>
      </c>
      <c r="J78" s="114">
        <v>3.438472</v>
      </c>
      <c r="K78" s="114">
        <v>96.108999999999995</v>
      </c>
      <c r="L78" s="114">
        <v>0.80735952011188394</v>
      </c>
      <c r="M78" s="114">
        <v>0.10996134403806131</v>
      </c>
      <c r="N78" s="114">
        <v>0.4083451473509303</v>
      </c>
      <c r="O78" s="114">
        <v>7.0633378359357776E-2</v>
      </c>
      <c r="P78" s="114">
        <v>8.4464749178881554E-2</v>
      </c>
      <c r="Q78" s="114">
        <v>0.53770787328300651</v>
      </c>
      <c r="R78" s="114">
        <v>0.99357642182342443</v>
      </c>
      <c r="S78" s="114">
        <v>0.32803038789122319</v>
      </c>
      <c r="T78" s="114">
        <v>0.28237666205020417</v>
      </c>
      <c r="U78" s="114">
        <v>0.29346586157695992</v>
      </c>
      <c r="V78" s="114">
        <v>0.3534676819659025</v>
      </c>
      <c r="W78" s="114">
        <v>1.078103502058593</v>
      </c>
    </row>
    <row r="79" spans="1:23">
      <c r="A79" s="114" t="s">
        <v>567</v>
      </c>
      <c r="B79" s="114">
        <v>7.63</v>
      </c>
      <c r="C79" s="114">
        <v>0.87</v>
      </c>
      <c r="D79" s="114">
        <v>17.924527999999999</v>
      </c>
      <c r="E79" s="114">
        <v>0.15709000000000001</v>
      </c>
      <c r="F79" s="114">
        <v>7.4120000000000005E-2</v>
      </c>
      <c r="G79" s="114">
        <v>0.35324</v>
      </c>
      <c r="H79" s="114">
        <v>0.12678</v>
      </c>
      <c r="I79" s="114">
        <v>22.411532999999999</v>
      </c>
      <c r="J79" s="114">
        <v>2.7888315000000001</v>
      </c>
      <c r="K79" s="114">
        <v>39.783999999999999</v>
      </c>
      <c r="L79" s="114">
        <v>0.82267055714538462</v>
      </c>
      <c r="M79" s="114">
        <v>0.1308355634849836</v>
      </c>
      <c r="N79" s="114">
        <v>0.47138779209134768</v>
      </c>
      <c r="O79" s="114">
        <v>2.912616351005495E-2</v>
      </c>
      <c r="P79" s="114">
        <v>6.6990498078249833E-2</v>
      </c>
      <c r="Q79" s="114">
        <v>0.53445122793826794</v>
      </c>
      <c r="R79" s="114">
        <v>0.99467029631596915</v>
      </c>
      <c r="S79" s="114">
        <v>0.34377246740340639</v>
      </c>
      <c r="T79" s="114">
        <v>0.27647432579268372</v>
      </c>
      <c r="U79" s="114">
        <v>0.30752461344951088</v>
      </c>
      <c r="V79" s="114">
        <v>0.34853010988791061</v>
      </c>
      <c r="W79" s="114">
        <v>1.088134115519761</v>
      </c>
    </row>
    <row r="80" spans="1:23">
      <c r="A80" s="114" t="s">
        <v>568</v>
      </c>
      <c r="B80" s="114">
        <v>1.98</v>
      </c>
      <c r="C80" s="114">
        <v>0.879</v>
      </c>
      <c r="D80" s="114">
        <v>39.267242000000003</v>
      </c>
      <c r="E80" s="114">
        <v>3.8879999999999998E-2</v>
      </c>
      <c r="F80" s="114">
        <v>3.9100000000000003E-3</v>
      </c>
      <c r="G80" s="114">
        <v>0.19962999000000001</v>
      </c>
      <c r="H80" s="114">
        <v>1.001E-2</v>
      </c>
      <c r="I80" s="114">
        <v>46.010100000000001</v>
      </c>
      <c r="J80" s="114">
        <v>2.1199357999999999</v>
      </c>
      <c r="K80" s="114">
        <v>65.313999999999993</v>
      </c>
      <c r="L80" s="114">
        <v>0.78947324078936643</v>
      </c>
      <c r="M80" s="114">
        <v>9.723461195361284E-2</v>
      </c>
      <c r="N80" s="114">
        <v>0.34568710038571482</v>
      </c>
      <c r="O80" s="114">
        <v>4.793981988116372E-2</v>
      </c>
      <c r="P80" s="114">
        <v>4.8998314059653658E-2</v>
      </c>
      <c r="Q80" s="114">
        <v>0.54802370055235494</v>
      </c>
      <c r="R80" s="114">
        <v>0.99374731254189264</v>
      </c>
      <c r="S80" s="114">
        <v>0.30903263725812619</v>
      </c>
      <c r="T80" s="114">
        <v>0.26977846151087809</v>
      </c>
      <c r="U80" s="114">
        <v>0.28615081797777131</v>
      </c>
      <c r="V80" s="114">
        <v>0.35280447588840202</v>
      </c>
      <c r="W80" s="114">
        <v>1.0672359142516219</v>
      </c>
    </row>
    <row r="81" spans="1:23">
      <c r="A81" s="114" t="s">
        <v>569</v>
      </c>
      <c r="B81" s="114">
        <v>23.83</v>
      </c>
      <c r="C81" s="114">
        <v>1.1479999999999999</v>
      </c>
      <c r="D81" s="114">
        <v>12.28725</v>
      </c>
      <c r="E81" s="114">
        <v>0.11946</v>
      </c>
      <c r="F81" s="114">
        <v>4.1950002E-2</v>
      </c>
      <c r="G81" s="114">
        <v>0.28947001999999999</v>
      </c>
      <c r="H81" s="114">
        <v>0.10641</v>
      </c>
      <c r="I81" s="114">
        <v>17.268149999999999</v>
      </c>
      <c r="J81" s="114">
        <v>2.7824922000000001</v>
      </c>
      <c r="K81" s="114">
        <v>241.864</v>
      </c>
      <c r="L81" s="114">
        <v>0.81210279625817572</v>
      </c>
      <c r="M81" s="114">
        <v>0.22717811477847161</v>
      </c>
      <c r="N81" s="114">
        <v>0.41920414471020118</v>
      </c>
      <c r="O81" s="114">
        <v>0.17804365976832601</v>
      </c>
      <c r="P81" s="114">
        <v>6.6819981430962239E-2</v>
      </c>
      <c r="Q81" s="114">
        <v>0.53086631360764469</v>
      </c>
      <c r="R81" s="114">
        <v>0.99450928595818944</v>
      </c>
      <c r="S81" s="114">
        <v>0.38524060541993388</v>
      </c>
      <c r="T81" s="114">
        <v>0.28863209865539052</v>
      </c>
      <c r="U81" s="114">
        <v>0.36686239068697202</v>
      </c>
      <c r="V81" s="114">
        <v>0.37751638103283602</v>
      </c>
      <c r="W81" s="114">
        <v>1.0815594836657789</v>
      </c>
    </row>
    <row r="82" spans="1:23">
      <c r="A82" s="114" t="s">
        <v>570</v>
      </c>
      <c r="B82" s="114">
        <v>-0.75</v>
      </c>
      <c r="C82" s="114">
        <v>0.98599999999999999</v>
      </c>
      <c r="D82" s="114">
        <v>17.60135</v>
      </c>
      <c r="E82" s="114">
        <v>-4.9160000000000002E-2</v>
      </c>
      <c r="F82" s="114">
        <v>-1.6480000000000002E-2</v>
      </c>
      <c r="G82" s="114">
        <v>0.20643</v>
      </c>
      <c r="H82" s="114">
        <v>-2.2130001E-2</v>
      </c>
      <c r="I82" s="114">
        <v>0</v>
      </c>
      <c r="J82" s="114">
        <v>1.3327194</v>
      </c>
      <c r="K82" s="114">
        <v>63.133000000000003</v>
      </c>
      <c r="L82" s="114">
        <v>0.76474866814759479</v>
      </c>
      <c r="M82" s="114">
        <v>8.0999107939339871E-2</v>
      </c>
      <c r="N82" s="114">
        <v>0.35125162030603257</v>
      </c>
      <c r="O82" s="114">
        <v>4.6332589777544918E-2</v>
      </c>
      <c r="P82" s="114">
        <v>2.7823499613609508E-2</v>
      </c>
      <c r="Q82" s="114">
        <v>0.53424570934515581</v>
      </c>
      <c r="R82" s="114">
        <v>0.99349326869996579</v>
      </c>
      <c r="S82" s="114">
        <v>0.2999380698923701</v>
      </c>
      <c r="T82" s="114">
        <v>0.25247763548425839</v>
      </c>
      <c r="U82" s="114">
        <v>0.26966128403626638</v>
      </c>
      <c r="V82" s="114">
        <v>0.34700650988072168</v>
      </c>
      <c r="W82" s="114">
        <v>1.0519257333812451</v>
      </c>
    </row>
    <row r="83" spans="1:23">
      <c r="A83" s="114" t="s">
        <v>571</v>
      </c>
      <c r="B83" s="114">
        <v>18.98</v>
      </c>
      <c r="C83" s="114">
        <v>0.86</v>
      </c>
      <c r="D83" s="114">
        <v>33.333331999999999</v>
      </c>
      <c r="E83" s="114">
        <v>0.23125999999999999</v>
      </c>
      <c r="F83" s="114">
        <v>9.1319999999999998E-2</v>
      </c>
      <c r="G83" s="114">
        <v>0.47675000000000001</v>
      </c>
      <c r="H83" s="114">
        <v>0.18833</v>
      </c>
      <c r="I83" s="114">
        <v>14.805058499999999</v>
      </c>
      <c r="J83" s="114">
        <v>3.5038279999999999</v>
      </c>
      <c r="K83" s="114">
        <v>132.43100000000001</v>
      </c>
      <c r="L83" s="114">
        <v>0.84349997051249281</v>
      </c>
      <c r="M83" s="114">
        <v>0.19833482010110021</v>
      </c>
      <c r="N83" s="114">
        <v>0.57245732807121463</v>
      </c>
      <c r="O83" s="114">
        <v>9.7399912895645008E-2</v>
      </c>
      <c r="P83" s="114">
        <v>8.6222717093340229E-2</v>
      </c>
      <c r="Q83" s="114">
        <v>0.5442501490270214</v>
      </c>
      <c r="R83" s="114">
        <v>0.9951568052762706</v>
      </c>
      <c r="S83" s="114">
        <v>0.39509292578415389</v>
      </c>
      <c r="T83" s="114">
        <v>0.29856271621163422</v>
      </c>
      <c r="U83" s="114">
        <v>0.35523354081073838</v>
      </c>
      <c r="V83" s="114">
        <v>0.37636924818865208</v>
      </c>
      <c r="W83" s="114">
        <v>1.1011921952543759</v>
      </c>
    </row>
    <row r="84" spans="1:23">
      <c r="A84" s="114" t="s">
        <v>572</v>
      </c>
      <c r="B84" s="114">
        <v>-0.06</v>
      </c>
      <c r="C84" s="114">
        <v>1.177</v>
      </c>
      <c r="D84" s="114">
        <v>14.2715225</v>
      </c>
      <c r="E84" s="114">
        <v>-5.2449997999999998E-2</v>
      </c>
      <c r="F84" s="114">
        <v>-1.5689999999999999E-2</v>
      </c>
      <c r="G84" s="114">
        <v>0.15151000000000001</v>
      </c>
      <c r="H84" s="114">
        <v>-0.20121998999999999</v>
      </c>
      <c r="I84" s="114">
        <v>0</v>
      </c>
      <c r="J84" s="114">
        <v>2.0308155999999999</v>
      </c>
      <c r="K84" s="114">
        <v>12.071999999999999</v>
      </c>
      <c r="L84" s="114">
        <v>0.76382472681930891</v>
      </c>
      <c r="M84" s="114">
        <v>8.5102586975914357E-2</v>
      </c>
      <c r="N84" s="114">
        <v>0.30631000492254712</v>
      </c>
      <c r="O84" s="114">
        <v>8.7045401118502445E-3</v>
      </c>
      <c r="P84" s="114">
        <v>4.6601128611796702E-2</v>
      </c>
      <c r="Q84" s="114">
        <v>0.53212817206506191</v>
      </c>
      <c r="R84" s="114">
        <v>0.99207768975035093</v>
      </c>
      <c r="S84" s="114">
        <v>0.28584493611708472</v>
      </c>
      <c r="T84" s="114">
        <v>0.26020453794895981</v>
      </c>
      <c r="U84" s="114">
        <v>0.27163150364604449</v>
      </c>
      <c r="V84" s="114">
        <v>0.33141657642085859</v>
      </c>
      <c r="W84" s="114">
        <v>1.050528510831106</v>
      </c>
    </row>
    <row r="85" spans="1:23">
      <c r="A85" s="114" t="s">
        <v>573</v>
      </c>
      <c r="B85" s="114">
        <v>0.55000000000000004</v>
      </c>
      <c r="C85" s="114">
        <v>0.82799999999999996</v>
      </c>
      <c r="D85" s="114">
        <v>17.716894</v>
      </c>
      <c r="E85" s="114">
        <v>5.5900000000000004E-3</v>
      </c>
      <c r="F85" s="114">
        <v>-2.5000000000000001E-4</v>
      </c>
      <c r="G85" s="114">
        <v>4.6989999999999997E-2</v>
      </c>
      <c r="H85" s="114">
        <v>-9.3900000000000008E-3</v>
      </c>
      <c r="I85" s="114">
        <v>70.545450000000002</v>
      </c>
      <c r="J85" s="114">
        <v>0.40389736999999998</v>
      </c>
      <c r="K85" s="114">
        <v>166.85300000000001</v>
      </c>
      <c r="L85" s="114">
        <v>0.7801242968633717</v>
      </c>
      <c r="M85" s="114">
        <v>8.8730300327088896E-2</v>
      </c>
      <c r="N85" s="114">
        <v>0.22078018627939519</v>
      </c>
      <c r="O85" s="114">
        <v>0.1227662928253867</v>
      </c>
      <c r="P85" s="114">
        <v>2.8397287741706318E-3</v>
      </c>
      <c r="Q85" s="114">
        <v>0.53431918724378302</v>
      </c>
      <c r="R85" s="114">
        <v>0.99359396934400723</v>
      </c>
      <c r="S85" s="114">
        <v>0.30040035623136929</v>
      </c>
      <c r="T85" s="114">
        <v>0.24290587132203589</v>
      </c>
      <c r="U85" s="114">
        <v>0.27621486125501982</v>
      </c>
      <c r="V85" s="114">
        <v>0.35736709340582917</v>
      </c>
      <c r="W85" s="114">
        <v>1.061413160047683</v>
      </c>
    </row>
    <row r="86" spans="1:23">
      <c r="A86" s="114" t="s">
        <v>574</v>
      </c>
      <c r="B86" s="114">
        <v>2.29</v>
      </c>
      <c r="C86" s="114">
        <v>1.155</v>
      </c>
      <c r="D86" s="114">
        <v>8.6550309999999993</v>
      </c>
      <c r="E86" s="114">
        <v>8.6040000000000005E-2</v>
      </c>
      <c r="F86" s="114">
        <v>1.847E-2</v>
      </c>
      <c r="G86" s="114">
        <v>0.22838</v>
      </c>
      <c r="H86" s="114">
        <v>-6.4400000000000004E-3</v>
      </c>
      <c r="I86" s="114">
        <v>18.406115</v>
      </c>
      <c r="J86" s="114">
        <v>1.5435038000000001</v>
      </c>
      <c r="K86" s="114">
        <v>67.817999999999998</v>
      </c>
      <c r="L86" s="114">
        <v>0.8027173439900247</v>
      </c>
      <c r="M86" s="114">
        <v>9.9078203984537608E-2</v>
      </c>
      <c r="N86" s="114">
        <v>0.36921353686953418</v>
      </c>
      <c r="O86" s="114">
        <v>4.9785076267895273E-2</v>
      </c>
      <c r="P86" s="114">
        <v>3.3493250088981658E-2</v>
      </c>
      <c r="Q86" s="114">
        <v>0.52855647649387061</v>
      </c>
      <c r="R86" s="114">
        <v>0.99361728699523211</v>
      </c>
      <c r="S86" s="114">
        <v>0.31889676766255132</v>
      </c>
      <c r="T86" s="114">
        <v>0.25505278816280091</v>
      </c>
      <c r="U86" s="114">
        <v>0.28368345973227282</v>
      </c>
      <c r="V86" s="114">
        <v>0.345344621822051</v>
      </c>
      <c r="W86" s="114">
        <v>1.075280899343485</v>
      </c>
    </row>
    <row r="87" spans="1:23">
      <c r="A87" s="114" t="s">
        <v>575</v>
      </c>
      <c r="B87" s="114">
        <v>8.02</v>
      </c>
      <c r="C87" s="114">
        <v>1.093</v>
      </c>
      <c r="D87" s="114">
        <v>11.149111</v>
      </c>
      <c r="E87" s="114">
        <v>0.111049995</v>
      </c>
      <c r="F87" s="114">
        <v>3.6989998000000003E-2</v>
      </c>
      <c r="G87" s="114">
        <v>0.15978000000000001</v>
      </c>
      <c r="H87" s="114">
        <v>5.6660000000000002E-2</v>
      </c>
      <c r="I87" s="114">
        <v>20.324187999999999</v>
      </c>
      <c r="J87" s="114">
        <v>2.4198336999999999</v>
      </c>
      <c r="K87" s="114">
        <v>135.71600000000001</v>
      </c>
      <c r="L87" s="114">
        <v>0.80974098594990485</v>
      </c>
      <c r="M87" s="114">
        <v>0.13315492120130831</v>
      </c>
      <c r="N87" s="114">
        <v>0.31307743316765679</v>
      </c>
      <c r="O87" s="114">
        <v>9.9820706518014474E-2</v>
      </c>
      <c r="P87" s="114">
        <v>5.706506976400421E-2</v>
      </c>
      <c r="Q87" s="114">
        <v>0.53014253684670776</v>
      </c>
      <c r="R87" s="114">
        <v>0.99411604760278727</v>
      </c>
      <c r="S87" s="114">
        <v>0.32780068064063012</v>
      </c>
      <c r="T87" s="114">
        <v>0.27070501843301809</v>
      </c>
      <c r="U87" s="114">
        <v>0.30653538330169311</v>
      </c>
      <c r="V87" s="114">
        <v>0.35124402492585632</v>
      </c>
      <c r="W87" s="114">
        <v>1.079880469317797</v>
      </c>
    </row>
    <row r="88" spans="1:23">
      <c r="A88" s="114" t="s">
        <v>576</v>
      </c>
      <c r="B88" s="114">
        <v>-7.99</v>
      </c>
      <c r="C88" s="114">
        <v>1.0669999999999999</v>
      </c>
      <c r="D88" s="114">
        <v>-587.5</v>
      </c>
      <c r="E88" s="114">
        <v>-0.12567</v>
      </c>
      <c r="F88" s="114">
        <v>-2.9509998999999999E-2</v>
      </c>
      <c r="G88" s="114">
        <v>8.4230005999999996E-2</v>
      </c>
      <c r="H88" s="114">
        <v>-9.3450000000000005E-2</v>
      </c>
      <c r="I88" s="114">
        <v>0</v>
      </c>
      <c r="J88" s="114">
        <v>0.75762459999999998</v>
      </c>
      <c r="K88" s="114">
        <v>30.812999999999999</v>
      </c>
      <c r="L88" s="114">
        <v>0.74326210462167519</v>
      </c>
      <c r="M88" s="114">
        <v>3.7942313410645252E-2</v>
      </c>
      <c r="N88" s="114">
        <v>0.25125407605599193</v>
      </c>
      <c r="O88" s="114">
        <v>2.2515222996728802E-2</v>
      </c>
      <c r="P88" s="114">
        <v>1.2354404103296371E-2</v>
      </c>
      <c r="Q88" s="114">
        <v>0.14944359366192969</v>
      </c>
      <c r="R88" s="114">
        <v>0.99292953484842728</v>
      </c>
      <c r="S88" s="114">
        <v>0.26268834264935392</v>
      </c>
      <c r="T88" s="114">
        <v>7.4768578428557081E-2</v>
      </c>
      <c r="U88" s="114">
        <v>0.1405900762393468</v>
      </c>
      <c r="V88" s="114">
        <v>0.1109278446005416</v>
      </c>
      <c r="W88" s="114">
        <v>1.038419373603068</v>
      </c>
    </row>
    <row r="89" spans="1:23">
      <c r="A89" s="114" t="s">
        <v>577</v>
      </c>
      <c r="B89" s="114">
        <v>1.84</v>
      </c>
      <c r="C89" s="114">
        <v>0.90100000000000002</v>
      </c>
      <c r="D89" s="114">
        <v>9.9408279999999998</v>
      </c>
      <c r="E89" s="114">
        <v>6.6689999999999999E-2</v>
      </c>
      <c r="F89" s="114">
        <v>3.049E-2</v>
      </c>
      <c r="G89" s="114">
        <v>0.20802000000000001</v>
      </c>
      <c r="H89" s="114">
        <v>6.8210000000000007E-2</v>
      </c>
      <c r="I89" s="114">
        <v>27.391304000000002</v>
      </c>
      <c r="J89" s="114">
        <v>1.4316148</v>
      </c>
      <c r="K89" s="114">
        <v>44.142000000000003</v>
      </c>
      <c r="L89" s="114">
        <v>0.79728321767677757</v>
      </c>
      <c r="M89" s="114">
        <v>9.6402022004162938E-2</v>
      </c>
      <c r="N89" s="114">
        <v>0.35255273407988069</v>
      </c>
      <c r="O89" s="114">
        <v>3.2337676023384061E-2</v>
      </c>
      <c r="P89" s="114">
        <v>3.0483621715444931E-2</v>
      </c>
      <c r="Q89" s="114">
        <v>0.52937415341020722</v>
      </c>
      <c r="R89" s="114">
        <v>0.99420734213554895</v>
      </c>
      <c r="S89" s="114">
        <v>0.31140697872472611</v>
      </c>
      <c r="T89" s="114">
        <v>0.25373089136324939</v>
      </c>
      <c r="U89" s="114">
        <v>0.28162098473326691</v>
      </c>
      <c r="V89" s="114">
        <v>0.34069349129340998</v>
      </c>
      <c r="W89" s="114">
        <v>1.0722949374445401</v>
      </c>
    </row>
    <row r="90" spans="1:23">
      <c r="A90" s="114" t="s">
        <v>578</v>
      </c>
      <c r="B90" s="114">
        <v>-0.19</v>
      </c>
      <c r="C90" s="114">
        <v>0.84199999999999997</v>
      </c>
      <c r="D90" s="114">
        <v>17.888887</v>
      </c>
      <c r="E90" s="114">
        <v>2.2550002E-2</v>
      </c>
      <c r="F90" s="114">
        <v>-7.0899999999999999E-3</v>
      </c>
      <c r="G90" s="114">
        <v>0.20397000000000001</v>
      </c>
      <c r="H90" s="114">
        <v>-7.2680004000000006E-2</v>
      </c>
      <c r="I90" s="114">
        <v>0</v>
      </c>
      <c r="J90" s="114">
        <v>1.2079226999999999</v>
      </c>
      <c r="K90" s="114">
        <v>29.905000000000001</v>
      </c>
      <c r="L90" s="114">
        <v>0.78488723190941434</v>
      </c>
      <c r="M90" s="114">
        <v>8.4329467737139452E-2</v>
      </c>
      <c r="N90" s="114">
        <v>0.3492385763540411</v>
      </c>
      <c r="O90" s="114">
        <v>2.184609647949547E-2</v>
      </c>
      <c r="P90" s="114">
        <v>2.4466675535784611E-2</v>
      </c>
      <c r="Q90" s="114">
        <v>0.53442856275630291</v>
      </c>
      <c r="R90" s="114">
        <v>0.9930937068900102</v>
      </c>
      <c r="S90" s="114">
        <v>0.30268514693883058</v>
      </c>
      <c r="T90" s="114">
        <v>0.2515931800716259</v>
      </c>
      <c r="U90" s="114">
        <v>0.2739384618894265</v>
      </c>
      <c r="V90" s="114">
        <v>0.34151422189347269</v>
      </c>
      <c r="W90" s="114">
        <v>1.064040237809911</v>
      </c>
    </row>
    <row r="91" spans="1:23">
      <c r="A91" s="114" t="s">
        <v>579</v>
      </c>
      <c r="B91" s="114">
        <v>-3.23</v>
      </c>
      <c r="C91" s="114">
        <v>0.81799999999999995</v>
      </c>
      <c r="D91" s="114">
        <v>11.159874</v>
      </c>
      <c r="E91" s="114">
        <v>-3.0779999999999998E-2</v>
      </c>
      <c r="F91" s="114">
        <v>-5.5999999999999999E-3</v>
      </c>
      <c r="G91" s="114">
        <v>0.16261</v>
      </c>
      <c r="H91" s="114">
        <v>-0.28569</v>
      </c>
      <c r="I91" s="114">
        <v>0</v>
      </c>
      <c r="J91" s="114">
        <v>1.0393250000000001</v>
      </c>
      <c r="K91" s="114">
        <v>27.081</v>
      </c>
      <c r="L91" s="114">
        <v>0.76991038606167661</v>
      </c>
      <c r="M91" s="114">
        <v>6.6250371691941715E-2</v>
      </c>
      <c r="N91" s="114">
        <v>0.31539325202299662</v>
      </c>
      <c r="O91" s="114">
        <v>1.9765024580082578E-2</v>
      </c>
      <c r="P91" s="114">
        <v>1.993167726398817E-2</v>
      </c>
      <c r="Q91" s="114">
        <v>0.53014938136154988</v>
      </c>
      <c r="R91" s="114">
        <v>0.99141001441742227</v>
      </c>
      <c r="S91" s="114">
        <v>0.28774852260518868</v>
      </c>
      <c r="T91" s="114">
        <v>0.2452319198416841</v>
      </c>
      <c r="U91" s="114">
        <v>0.25974868939411272</v>
      </c>
      <c r="V91" s="114">
        <v>0.33632403728170029</v>
      </c>
      <c r="W91" s="114">
        <v>1.053868445193163</v>
      </c>
    </row>
    <row r="92" spans="1:23">
      <c r="A92" s="114" t="s">
        <v>580</v>
      </c>
      <c r="B92" s="114">
        <v>4.59</v>
      </c>
      <c r="C92" s="114">
        <v>0.871</v>
      </c>
      <c r="D92" s="114">
        <v>13.436385</v>
      </c>
      <c r="E92" s="114">
        <v>6.3969999999999999E-2</v>
      </c>
      <c r="F92" s="114">
        <v>3.4389999999999997E-2</v>
      </c>
      <c r="G92" s="114">
        <v>0.21734999999999999</v>
      </c>
      <c r="H92" s="114">
        <v>0.11001000599999999</v>
      </c>
      <c r="I92" s="114">
        <v>24.618735999999998</v>
      </c>
      <c r="J92" s="114">
        <v>1.6417736000000001</v>
      </c>
      <c r="K92" s="114">
        <v>61.81</v>
      </c>
      <c r="L92" s="114">
        <v>0.79651935082550973</v>
      </c>
      <c r="M92" s="114">
        <v>0.1127564674397859</v>
      </c>
      <c r="N92" s="114">
        <v>0.36018757150755593</v>
      </c>
      <c r="O92" s="114">
        <v>4.5357640017302969E-2</v>
      </c>
      <c r="P92" s="114">
        <v>3.6136544589261209E-2</v>
      </c>
      <c r="Q92" s="114">
        <v>0.53159708305511932</v>
      </c>
      <c r="R92" s="114">
        <v>0.99453774144439799</v>
      </c>
      <c r="S92" s="114">
        <v>0.31885161976927318</v>
      </c>
      <c r="T92" s="114">
        <v>0.25944353200552689</v>
      </c>
      <c r="U92" s="114">
        <v>0.29253297234371178</v>
      </c>
      <c r="V92" s="114">
        <v>0.34508719267769972</v>
      </c>
      <c r="W92" s="114">
        <v>1.0720204126057751</v>
      </c>
    </row>
    <row r="93" spans="1:23">
      <c r="A93" s="114" t="s">
        <v>581</v>
      </c>
      <c r="B93" s="114">
        <v>3.34</v>
      </c>
      <c r="C93" s="114">
        <v>0.82799999999999996</v>
      </c>
      <c r="D93" s="114">
        <v>14.048673000000001</v>
      </c>
      <c r="E93" s="114">
        <v>7.2069994999999998E-2</v>
      </c>
      <c r="F93" s="114">
        <v>1.686E-2</v>
      </c>
      <c r="G93" s="114">
        <v>0.22113000999999999</v>
      </c>
      <c r="H93" s="114">
        <v>3.2890000000000003E-2</v>
      </c>
      <c r="I93" s="114">
        <v>19.011976000000001</v>
      </c>
      <c r="J93" s="114">
        <v>1.4708607</v>
      </c>
      <c r="K93" s="114">
        <v>48.764000000000003</v>
      </c>
      <c r="L93" s="114">
        <v>0.79879409997107409</v>
      </c>
      <c r="M93" s="114">
        <v>0.10532262860541181</v>
      </c>
      <c r="N93" s="114">
        <v>0.36328079356811183</v>
      </c>
      <c r="O93" s="114">
        <v>3.5743736334675279E-2</v>
      </c>
      <c r="P93" s="114">
        <v>3.1539271280504808E-2</v>
      </c>
      <c r="Q93" s="114">
        <v>0.53198645537730538</v>
      </c>
      <c r="R93" s="114">
        <v>0.99392816266393491</v>
      </c>
      <c r="S93" s="114">
        <v>0.31666814568687529</v>
      </c>
      <c r="T93" s="114">
        <v>0.2565777300732508</v>
      </c>
      <c r="U93" s="114">
        <v>0.28813635811257682</v>
      </c>
      <c r="V93" s="114">
        <v>0.34375801401293099</v>
      </c>
      <c r="W93" s="114">
        <v>1.0730575879534601</v>
      </c>
    </row>
    <row r="94" spans="1:23">
      <c r="A94" s="114" t="s">
        <v>582</v>
      </c>
      <c r="B94" s="114">
        <v>80.17</v>
      </c>
      <c r="C94" s="114">
        <v>1.1519999999999999</v>
      </c>
      <c r="D94" s="114">
        <v>6.8982510000000001</v>
      </c>
      <c r="E94" s="114">
        <v>0.74744003999999997</v>
      </c>
      <c r="F94" s="114">
        <v>0.43423998000000003</v>
      </c>
      <c r="G94" s="114">
        <v>0.62478999999999996</v>
      </c>
      <c r="H94" s="114">
        <v>0.60777999999999999</v>
      </c>
      <c r="I94" s="114">
        <v>10.4777355</v>
      </c>
      <c r="J94" s="114">
        <v>7.0750545999999996</v>
      </c>
      <c r="K94" s="114">
        <v>133.18899999999999</v>
      </c>
      <c r="L94" s="114">
        <v>0.98846056677797023</v>
      </c>
      <c r="M94" s="114">
        <v>0.5622360987213797</v>
      </c>
      <c r="N94" s="114">
        <v>0.69360002183252534</v>
      </c>
      <c r="O94" s="114">
        <v>9.7958500891308947E-2</v>
      </c>
      <c r="P94" s="114">
        <v>0.1822827846932748</v>
      </c>
      <c r="Q94" s="114">
        <v>0.52743928734730861</v>
      </c>
      <c r="R94" s="114">
        <v>0.99847225910890203</v>
      </c>
      <c r="S94" s="114">
        <v>0.55509527571527451</v>
      </c>
      <c r="T94" s="114">
        <v>0.38453041858387921</v>
      </c>
      <c r="U94" s="114">
        <v>0.59787378414898218</v>
      </c>
      <c r="V94" s="114">
        <v>0.36643046736032941</v>
      </c>
      <c r="W94" s="114">
        <v>1.192027541193355</v>
      </c>
    </row>
    <row r="95" spans="1:23">
      <c r="A95" s="114" t="s">
        <v>583</v>
      </c>
      <c r="B95" s="114">
        <v>20.45</v>
      </c>
      <c r="C95" s="114">
        <v>1.081</v>
      </c>
      <c r="D95" s="114">
        <v>14.797449</v>
      </c>
      <c r="E95" s="114">
        <v>0.23753001000000001</v>
      </c>
      <c r="F95" s="114">
        <v>0.12839999999999999</v>
      </c>
      <c r="G95" s="114">
        <v>0.46448</v>
      </c>
      <c r="H95" s="114">
        <v>0.38162000000000001</v>
      </c>
      <c r="I95" s="114">
        <v>19.290952999999998</v>
      </c>
      <c r="J95" s="114">
        <v>4.227843</v>
      </c>
      <c r="K95" s="114">
        <v>71.756</v>
      </c>
      <c r="L95" s="114">
        <v>0.84526079874635962</v>
      </c>
      <c r="M95" s="114">
        <v>0.2070770145703241</v>
      </c>
      <c r="N95" s="114">
        <v>0.56241665762774473</v>
      </c>
      <c r="O95" s="114">
        <v>5.2687080920830097E-2</v>
      </c>
      <c r="P95" s="114">
        <v>0.10569751878846829</v>
      </c>
      <c r="Q95" s="114">
        <v>0.53246262451652948</v>
      </c>
      <c r="R95" s="114">
        <v>0.99668462521025403</v>
      </c>
      <c r="S95" s="114">
        <v>0.38752885077637439</v>
      </c>
      <c r="T95" s="114">
        <v>0.3031067428026214</v>
      </c>
      <c r="U95" s="114">
        <v>0.35794195982265992</v>
      </c>
      <c r="V95" s="114">
        <v>0.35615541565726838</v>
      </c>
      <c r="W95" s="114">
        <v>1.103168459864645</v>
      </c>
    </row>
    <row r="96" spans="1:23">
      <c r="A96" s="114" t="s">
        <v>584</v>
      </c>
      <c r="B96" s="114">
        <v>-4.5</v>
      </c>
      <c r="C96" s="114">
        <v>0.93300000000000005</v>
      </c>
      <c r="D96" s="114">
        <v>4.0163929999999999</v>
      </c>
      <c r="E96" s="114">
        <v>-0.17242001000000001</v>
      </c>
      <c r="F96" s="114">
        <v>-0.10038</v>
      </c>
      <c r="G96" s="114">
        <v>3.7510000000000002E-2</v>
      </c>
      <c r="H96" s="114">
        <v>-5.6469999999999999E-2</v>
      </c>
      <c r="I96" s="114">
        <v>0</v>
      </c>
      <c r="J96" s="114">
        <v>0.85792893000000003</v>
      </c>
      <c r="K96" s="114">
        <v>29.917999999999999</v>
      </c>
      <c r="L96" s="114">
        <v>0.73013314030717558</v>
      </c>
      <c r="M96" s="114">
        <v>5.869759143621766E-2</v>
      </c>
      <c r="N96" s="114">
        <v>0.21302260226928149</v>
      </c>
      <c r="O96" s="114">
        <v>2.1855676484698151E-2</v>
      </c>
      <c r="P96" s="114">
        <v>1.505242408342481E-2</v>
      </c>
      <c r="Q96" s="114">
        <v>0.52560662732184571</v>
      </c>
      <c r="R96" s="114">
        <v>0.99322183543903575</v>
      </c>
      <c r="S96" s="114">
        <v>0.25874748736688907</v>
      </c>
      <c r="T96" s="114">
        <v>0.24011435524853439</v>
      </c>
      <c r="U96" s="114">
        <v>0.24959949737226469</v>
      </c>
      <c r="V96" s="114">
        <v>0.32659428629356441</v>
      </c>
      <c r="W96" s="114">
        <v>1.030540214671986</v>
      </c>
    </row>
    <row r="97" spans="1:23">
      <c r="A97" s="114" t="s">
        <v>585</v>
      </c>
      <c r="B97" s="114">
        <v>5.01</v>
      </c>
      <c r="C97" s="114">
        <v>1.022</v>
      </c>
      <c r="D97" s="114">
        <v>10.474309</v>
      </c>
      <c r="E97" s="114">
        <v>7.961E-2</v>
      </c>
      <c r="F97" s="114">
        <v>2.717E-2</v>
      </c>
      <c r="G97" s="114">
        <v>0.2606</v>
      </c>
      <c r="H97" s="114">
        <v>0.10724</v>
      </c>
      <c r="I97" s="114">
        <v>26.447105000000001</v>
      </c>
      <c r="J97" s="114">
        <v>2.4130394000000002</v>
      </c>
      <c r="K97" s="114">
        <v>74.995999999999995</v>
      </c>
      <c r="L97" s="114">
        <v>0.8009115852202997</v>
      </c>
      <c r="M97" s="114">
        <v>0.11525423728813559</v>
      </c>
      <c r="N97" s="114">
        <v>0.39557950277732562</v>
      </c>
      <c r="O97" s="114">
        <v>5.5074712986728752E-2</v>
      </c>
      <c r="P97" s="114">
        <v>5.6882314371978902E-2</v>
      </c>
      <c r="Q97" s="114">
        <v>0.52971340999503691</v>
      </c>
      <c r="R97" s="114">
        <v>0.99451584651768654</v>
      </c>
      <c r="S97" s="114">
        <v>0.32600304787351331</v>
      </c>
      <c r="T97" s="114">
        <v>0.26788475797217748</v>
      </c>
      <c r="U97" s="114">
        <v>0.29409736592682573</v>
      </c>
      <c r="V97" s="114">
        <v>0.34695318230701461</v>
      </c>
      <c r="W97" s="114">
        <v>1.0747008827936659</v>
      </c>
    </row>
    <row r="98" spans="1:23">
      <c r="A98" s="114" t="s">
        <v>586</v>
      </c>
      <c r="B98" s="114">
        <v>-5.2</v>
      </c>
      <c r="C98" s="114">
        <v>0.81899999999999995</v>
      </c>
      <c r="D98" s="114">
        <v>5.0312109999999999</v>
      </c>
      <c r="E98" s="114">
        <v>-0.14074</v>
      </c>
      <c r="F98" s="114">
        <v>-2.6159999999999999E-2</v>
      </c>
      <c r="G98" s="114">
        <v>6.8070000000000006E-2</v>
      </c>
      <c r="H98" s="114">
        <v>-8.2229994000000001E-2</v>
      </c>
      <c r="I98" s="114">
        <v>0</v>
      </c>
      <c r="J98" s="114">
        <v>1.1851545999999999</v>
      </c>
      <c r="K98" s="114">
        <v>63.965000000000003</v>
      </c>
      <c r="L98" s="114">
        <v>0.73902994526557009</v>
      </c>
      <c r="M98" s="114">
        <v>5.4534641688968183E-2</v>
      </c>
      <c r="N98" s="114">
        <v>0.2380301726647534</v>
      </c>
      <c r="O98" s="114">
        <v>4.6945710110516417E-2</v>
      </c>
      <c r="P98" s="114">
        <v>2.3854251438942899E-2</v>
      </c>
      <c r="Q98" s="114">
        <v>0.52625198055636324</v>
      </c>
      <c r="R98" s="114">
        <v>0.99301822101339299</v>
      </c>
      <c r="S98" s="114">
        <v>0.2671411561958138</v>
      </c>
      <c r="T98" s="114">
        <v>0.24356853133054179</v>
      </c>
      <c r="U98" s="114">
        <v>0.24804588860288651</v>
      </c>
      <c r="V98" s="114">
        <v>0.33396826067808688</v>
      </c>
      <c r="W98" s="114">
        <v>1.0358762545275071</v>
      </c>
    </row>
    <row r="99" spans="1:23">
      <c r="A99" s="114" t="s">
        <v>587</v>
      </c>
      <c r="B99" s="114">
        <v>-2.76</v>
      </c>
      <c r="C99" s="114">
        <v>0.80400000000000005</v>
      </c>
      <c r="D99" s="114">
        <v>1.6762767999999999</v>
      </c>
      <c r="E99" s="114">
        <v>-1.8806799999999999</v>
      </c>
      <c r="F99" s="114">
        <v>-8.4970000000000004E-2</v>
      </c>
      <c r="G99" s="114">
        <v>-1.6910000000000001E-2</v>
      </c>
      <c r="H99" s="114">
        <v>-0.18457999999999999</v>
      </c>
      <c r="I99" s="114">
        <v>0</v>
      </c>
      <c r="J99" s="114">
        <v>12.530787999999999</v>
      </c>
      <c r="K99" s="114">
        <v>19.259</v>
      </c>
      <c r="L99" s="114">
        <v>0.250396677179197</v>
      </c>
      <c r="M99" s="114">
        <v>6.9045495093666365E-2</v>
      </c>
      <c r="N99" s="114">
        <v>0.16849014216059111</v>
      </c>
      <c r="O99" s="114">
        <v>1.4000809141977891E-2</v>
      </c>
      <c r="P99" s="114">
        <v>0.32903295708816588</v>
      </c>
      <c r="Q99" s="114">
        <v>0.52411847717195004</v>
      </c>
      <c r="R99" s="114">
        <v>0.9922092170327933</v>
      </c>
      <c r="S99" s="114">
        <v>8.7742749726156144E-2</v>
      </c>
      <c r="T99" s="114">
        <v>0.37552730597277062</v>
      </c>
      <c r="U99" s="114">
        <v>0.20557831512884209</v>
      </c>
      <c r="V99" s="114">
        <v>0.28820690148263861</v>
      </c>
      <c r="W99" s="114">
        <v>0.73577161100112665</v>
      </c>
    </row>
    <row r="100" spans="1:23">
      <c r="A100" s="114" t="s">
        <v>588</v>
      </c>
      <c r="B100" s="114">
        <v>-0.68</v>
      </c>
      <c r="C100" s="114">
        <v>0.99399999999999999</v>
      </c>
      <c r="D100" s="114">
        <v>-30.714285</v>
      </c>
      <c r="E100" s="114">
        <v>-5.7660000000000003E-2</v>
      </c>
      <c r="F100" s="114">
        <v>-2.2739999E-2</v>
      </c>
      <c r="G100" s="114">
        <v>3.9510000000000003E-2</v>
      </c>
      <c r="H100" s="114">
        <v>-6.6850000000000007E-2</v>
      </c>
      <c r="I100" s="114">
        <v>0</v>
      </c>
      <c r="J100" s="114">
        <v>0.93839633</v>
      </c>
      <c r="K100" s="114">
        <v>15.750999999999999</v>
      </c>
      <c r="L100" s="114">
        <v>0.76236158423738276</v>
      </c>
      <c r="M100" s="114">
        <v>8.1415402914064822E-2</v>
      </c>
      <c r="N100" s="114">
        <v>0.2146592233684616</v>
      </c>
      <c r="O100" s="114">
        <v>1.1415681584208611E-2</v>
      </c>
      <c r="P100" s="114">
        <v>1.7216863574212371E-2</v>
      </c>
      <c r="Q100" s="114">
        <v>0.50352034644755439</v>
      </c>
      <c r="R100" s="114">
        <v>0.99313978892387844</v>
      </c>
      <c r="S100" s="114">
        <v>0.27299927856053718</v>
      </c>
      <c r="T100" s="114">
        <v>0.23482222929174909</v>
      </c>
      <c r="U100" s="114">
        <v>0.26174017501331659</v>
      </c>
      <c r="V100" s="114">
        <v>0.31117059168966282</v>
      </c>
      <c r="W100" s="114">
        <v>1.0502545515948949</v>
      </c>
    </row>
    <row r="101" spans="1:23">
      <c r="A101" s="114" t="s">
        <v>589</v>
      </c>
      <c r="B101" s="114">
        <v>8.26</v>
      </c>
      <c r="C101" s="114">
        <v>0.95799999999999996</v>
      </c>
      <c r="D101" s="114">
        <v>10.645431500000001</v>
      </c>
      <c r="E101" s="114">
        <v>0.27474999999999999</v>
      </c>
      <c r="F101" s="114">
        <v>0.10803001</v>
      </c>
      <c r="G101" s="114">
        <v>0.33335999999999999</v>
      </c>
      <c r="H101" s="114">
        <v>0.18542998999999999</v>
      </c>
      <c r="I101" s="114">
        <v>15.375302</v>
      </c>
      <c r="J101" s="114">
        <v>3.5819041999999999</v>
      </c>
      <c r="K101" s="114">
        <v>77.366</v>
      </c>
      <c r="L101" s="114">
        <v>0.85571341513074195</v>
      </c>
      <c r="M101" s="114">
        <v>0.13458221825750821</v>
      </c>
      <c r="N101" s="114">
        <v>0.4551197783654975</v>
      </c>
      <c r="O101" s="114">
        <v>5.6821221627524982E-2</v>
      </c>
      <c r="P101" s="114">
        <v>8.8322837273321519E-2</v>
      </c>
      <c r="Q101" s="114">
        <v>0.52982223193047129</v>
      </c>
      <c r="R101" s="114">
        <v>0.99513388276043047</v>
      </c>
      <c r="S101" s="114">
        <v>0.35389708900954719</v>
      </c>
      <c r="T101" s="114">
        <v>0.28416877564974352</v>
      </c>
      <c r="U101" s="114">
        <v>0.31217515010186209</v>
      </c>
      <c r="V101" s="114">
        <v>0.34890731462417057</v>
      </c>
      <c r="W101" s="114">
        <v>1.108668028561991</v>
      </c>
    </row>
    <row r="102" spans="1:23">
      <c r="A102" s="114" t="s">
        <v>590</v>
      </c>
      <c r="B102" s="114">
        <v>39.1</v>
      </c>
      <c r="C102" s="114">
        <v>0.97199999999999998</v>
      </c>
      <c r="D102" s="114">
        <v>23.000551000000002</v>
      </c>
      <c r="E102" s="114">
        <v>0.12770000000000001</v>
      </c>
      <c r="F102" s="114">
        <v>5.8130003999999999E-2</v>
      </c>
      <c r="G102" s="114">
        <v>0.55046004000000004</v>
      </c>
      <c r="H102" s="114">
        <v>0.38008999999999998</v>
      </c>
      <c r="I102" s="114">
        <v>53.324809999999999</v>
      </c>
      <c r="J102" s="114">
        <v>7.3840857</v>
      </c>
      <c r="K102" s="114">
        <v>92.489000000000004</v>
      </c>
      <c r="L102" s="114">
        <v>0.81441686348407527</v>
      </c>
      <c r="M102" s="114">
        <v>0.3179898899791852</v>
      </c>
      <c r="N102" s="114">
        <v>0.63277503141391911</v>
      </c>
      <c r="O102" s="114">
        <v>6.7965715372150043E-2</v>
      </c>
      <c r="P102" s="114">
        <v>0.19059520831727059</v>
      </c>
      <c r="Q102" s="114">
        <v>0.53767922336359086</v>
      </c>
      <c r="R102" s="114">
        <v>0.99667253164877134</v>
      </c>
      <c r="S102" s="114">
        <v>0.41750013112010032</v>
      </c>
      <c r="T102" s="114">
        <v>0.35757917669644268</v>
      </c>
      <c r="U102" s="114">
        <v>0.42671154891833918</v>
      </c>
      <c r="V102" s="114">
        <v>0.35966065022706323</v>
      </c>
      <c r="W102" s="114">
        <v>1.0842478622599341</v>
      </c>
    </row>
    <row r="103" spans="1:23">
      <c r="A103" s="114" t="s">
        <v>591</v>
      </c>
      <c r="B103" s="114">
        <v>4.9800000000000004</v>
      </c>
      <c r="C103" s="114">
        <v>0.92300000000000004</v>
      </c>
      <c r="D103" s="114">
        <v>15.31823</v>
      </c>
      <c r="E103" s="114">
        <v>9.7839999999999996E-2</v>
      </c>
      <c r="F103" s="114">
        <v>4.7480002E-2</v>
      </c>
      <c r="G103" s="114">
        <v>0.38919997000000001</v>
      </c>
      <c r="H103" s="114">
        <v>0.13816999999999999</v>
      </c>
      <c r="I103" s="114">
        <v>28.514054999999999</v>
      </c>
      <c r="J103" s="114">
        <v>2.3419976</v>
      </c>
      <c r="K103" s="114">
        <v>37.542999999999999</v>
      </c>
      <c r="L103" s="114">
        <v>0.80603117812420133</v>
      </c>
      <c r="M103" s="114">
        <v>0.1150758251561106</v>
      </c>
      <c r="N103" s="114">
        <v>0.50081421490528932</v>
      </c>
      <c r="O103" s="114">
        <v>2.7474717997808391E-2</v>
      </c>
      <c r="P103" s="114">
        <v>5.4971407875476809E-2</v>
      </c>
      <c r="Q103" s="114">
        <v>0.53279380479006155</v>
      </c>
      <c r="R103" s="114">
        <v>0.99476032616256271</v>
      </c>
      <c r="S103" s="114">
        <v>0.33999738686056991</v>
      </c>
      <c r="T103" s="114">
        <v>0.26836050556325802</v>
      </c>
      <c r="U103" s="114">
        <v>0.29531540475131918</v>
      </c>
      <c r="V103" s="114">
        <v>0.35072708907087169</v>
      </c>
      <c r="W103" s="114">
        <v>1.0779836778179519</v>
      </c>
    </row>
    <row r="104" spans="1:23">
      <c r="A104" s="114" t="s">
        <v>592</v>
      </c>
      <c r="B104" s="114">
        <v>14.31</v>
      </c>
      <c r="C104" s="114">
        <v>1.1659999999999999</v>
      </c>
      <c r="D104" s="114">
        <v>8.5967830000000003</v>
      </c>
      <c r="E104" s="114">
        <v>0.15104999999999999</v>
      </c>
      <c r="F104" s="114">
        <v>2.6859999999999998E-2</v>
      </c>
      <c r="G104" s="114">
        <v>0.71453005000000003</v>
      </c>
      <c r="H104" s="114">
        <v>0.51114000000000004</v>
      </c>
      <c r="I104" s="114">
        <v>10.831586</v>
      </c>
      <c r="J104" s="114">
        <v>1.5625473000000001</v>
      </c>
      <c r="K104" s="114">
        <v>39.076000000000001</v>
      </c>
      <c r="L104" s="114">
        <v>0.82097432340212806</v>
      </c>
      <c r="M104" s="114">
        <v>0.1705619982158787</v>
      </c>
      <c r="N104" s="114">
        <v>0.7670352514682639</v>
      </c>
      <c r="O104" s="114">
        <v>2.8604421688247471E-2</v>
      </c>
      <c r="P104" s="114">
        <v>3.4005488628350553E-2</v>
      </c>
      <c r="Q104" s="114">
        <v>0.52851943484186581</v>
      </c>
      <c r="R104" s="114">
        <v>0.9977083886633531</v>
      </c>
      <c r="S104" s="114">
        <v>0.40570901970392831</v>
      </c>
      <c r="T104" s="114">
        <v>0.26547149174438378</v>
      </c>
      <c r="U104" s="114">
        <v>0.3311205745433714</v>
      </c>
      <c r="V104" s="114">
        <v>0.37165585450345379</v>
      </c>
      <c r="W104" s="114">
        <v>1.088876737577841</v>
      </c>
    </row>
    <row r="105" spans="1:23">
      <c r="A105" s="114" t="s">
        <v>593</v>
      </c>
      <c r="B105" s="114">
        <v>-1.74</v>
      </c>
      <c r="C105" s="114">
        <v>1.099</v>
      </c>
      <c r="D105" s="114">
        <v>37.777774999999998</v>
      </c>
      <c r="E105" s="114">
        <v>-0.11402000499999999</v>
      </c>
      <c r="F105" s="114">
        <v>-5.7160000000000002E-2</v>
      </c>
      <c r="G105" s="114">
        <v>-0.22281000000000001</v>
      </c>
      <c r="H105" s="114">
        <v>-0.43385000000000001</v>
      </c>
      <c r="I105" s="114">
        <v>0</v>
      </c>
      <c r="J105" s="114">
        <v>0.72479210000000005</v>
      </c>
      <c r="K105" s="114">
        <v>4.2729999999999997</v>
      </c>
      <c r="L105" s="114">
        <v>0.74653381234150462</v>
      </c>
      <c r="M105" s="114">
        <v>7.5111507582515613E-2</v>
      </c>
      <c r="N105" s="114">
        <v>0</v>
      </c>
      <c r="O105" s="114">
        <v>2.9572739137195261E-3</v>
      </c>
      <c r="P105" s="114">
        <v>1.147126435252423E-2</v>
      </c>
      <c r="Q105" s="114">
        <v>0.54707650376814621</v>
      </c>
      <c r="R105" s="114">
        <v>0.99023891502573635</v>
      </c>
      <c r="S105" s="114">
        <v>0.23152999429144791</v>
      </c>
      <c r="T105" s="114">
        <v>0.25012700785006081</v>
      </c>
      <c r="U105" s="114">
        <v>0.26731798140553009</v>
      </c>
      <c r="V105" s="114">
        <v>0.31819591407366732</v>
      </c>
      <c r="W105" s="114">
        <v>1.038846729064913</v>
      </c>
    </row>
    <row r="106" spans="1:23">
      <c r="A106" s="114" t="s">
        <v>594</v>
      </c>
      <c r="B106" s="114">
        <v>0.5</v>
      </c>
      <c r="C106" s="114">
        <v>0.97099999999999997</v>
      </c>
      <c r="D106" s="114">
        <v>-822.50005999999996</v>
      </c>
      <c r="E106" s="114">
        <v>3.6909999999999998E-2</v>
      </c>
      <c r="F106" s="114">
        <v>-1.8699999999999999E-3</v>
      </c>
      <c r="G106" s="114">
        <v>5.5530000000000003E-2</v>
      </c>
      <c r="H106" s="114">
        <v>-2.8830000000000001E-2</v>
      </c>
      <c r="I106" s="114">
        <v>32.9</v>
      </c>
      <c r="J106" s="114">
        <v>1.1827725</v>
      </c>
      <c r="K106" s="114">
        <v>29.315000000000001</v>
      </c>
      <c r="L106" s="114">
        <v>0.78891999898899967</v>
      </c>
      <c r="M106" s="114">
        <v>8.8432946773713939E-2</v>
      </c>
      <c r="N106" s="114">
        <v>0.2277685583728942</v>
      </c>
      <c r="O106" s="114">
        <v>2.1411311627989239E-2</v>
      </c>
      <c r="P106" s="114">
        <v>2.379017690303141E-2</v>
      </c>
      <c r="Q106" s="114">
        <v>0</v>
      </c>
      <c r="R106" s="114">
        <v>0.99344030997457977</v>
      </c>
      <c r="S106" s="114">
        <v>0.28561230264905668</v>
      </c>
      <c r="T106" s="114">
        <v>2.2833537914602981E-2</v>
      </c>
      <c r="U106" s="114">
        <v>0.138931710989004</v>
      </c>
      <c r="V106" s="114">
        <v>2.0592176947281989E-2</v>
      </c>
      <c r="W106" s="114">
        <v>1.0667165172731381</v>
      </c>
    </row>
    <row r="107" spans="1:23">
      <c r="A107" s="114" t="s">
        <v>595</v>
      </c>
      <c r="B107" s="114">
        <v>-5.45</v>
      </c>
      <c r="C107" s="114">
        <v>0.93500000000000005</v>
      </c>
      <c r="D107" s="114">
        <v>5.9029645999999998</v>
      </c>
      <c r="E107" s="114">
        <v>-0.24551999999999999</v>
      </c>
      <c r="F107" s="114">
        <v>-6.3130000000000006E-2</v>
      </c>
      <c r="G107" s="114">
        <v>-9.5939999999999998E-2</v>
      </c>
      <c r="H107" s="114">
        <v>-0.16547000000000001</v>
      </c>
      <c r="I107" s="114">
        <v>0</v>
      </c>
      <c r="J107" s="114">
        <v>0.99274706999999995</v>
      </c>
      <c r="K107" s="114">
        <v>17.745999999999999</v>
      </c>
      <c r="L107" s="114">
        <v>0.70960422148768676</v>
      </c>
      <c r="M107" s="114">
        <v>5.3047873922093362E-2</v>
      </c>
      <c r="N107" s="114">
        <v>0.1038190594264895</v>
      </c>
      <c r="O107" s="114">
        <v>1.2885843921081389E-2</v>
      </c>
      <c r="P107" s="114">
        <v>1.8678808262490191E-2</v>
      </c>
      <c r="Q107" s="114">
        <v>0.5268063548436368</v>
      </c>
      <c r="R107" s="114">
        <v>0.99236026798699895</v>
      </c>
      <c r="S107" s="114">
        <v>0.23201976499921659</v>
      </c>
      <c r="T107" s="114">
        <v>0.24137548209075321</v>
      </c>
      <c r="U107" s="114">
        <v>0.2441611391342457</v>
      </c>
      <c r="V107" s="114">
        <v>0.31618695185324891</v>
      </c>
      <c r="W107" s="114">
        <v>1.0174463138710199</v>
      </c>
    </row>
    <row r="108" spans="1:23">
      <c r="A108" s="114" t="s">
        <v>596</v>
      </c>
      <c r="B108" s="114">
        <v>0.5</v>
      </c>
      <c r="C108" s="114">
        <v>0.84299999999999997</v>
      </c>
      <c r="D108" s="114">
        <v>10.744681</v>
      </c>
      <c r="E108" s="114">
        <v>2.7629999999999998E-2</v>
      </c>
      <c r="F108" s="114">
        <v>6.6500003000000002E-3</v>
      </c>
      <c r="G108" s="114">
        <v>0.26624999999999999</v>
      </c>
      <c r="H108" s="114">
        <v>6.6700003999999993E-2</v>
      </c>
      <c r="I108" s="114">
        <v>50.5</v>
      </c>
      <c r="J108" s="114">
        <v>1.6653476</v>
      </c>
      <c r="K108" s="114">
        <v>9.8810000000000002</v>
      </c>
      <c r="L108" s="114">
        <v>0.78631386502585066</v>
      </c>
      <c r="M108" s="114">
        <v>8.8432946773713939E-2</v>
      </c>
      <c r="N108" s="114">
        <v>0.40020295738250927</v>
      </c>
      <c r="O108" s="114">
        <v>7.0899407734601426E-3</v>
      </c>
      <c r="P108" s="114">
        <v>3.6770646058375732E-2</v>
      </c>
      <c r="Q108" s="114">
        <v>0.52988534766733175</v>
      </c>
      <c r="R108" s="114">
        <v>0.99419540669145445</v>
      </c>
      <c r="S108" s="114">
        <v>0.30889611438447018</v>
      </c>
      <c r="T108" s="114">
        <v>0.2555058270048019</v>
      </c>
      <c r="U108" s="114">
        <v>0.27552823406553412</v>
      </c>
      <c r="V108" s="114">
        <v>0.33814355820801439</v>
      </c>
      <c r="W108" s="114">
        <v>1.0655615266803971</v>
      </c>
    </row>
    <row r="109" spans="1:23">
      <c r="A109" s="114" t="s">
        <v>597</v>
      </c>
      <c r="B109" s="114">
        <v>2.08</v>
      </c>
      <c r="C109" s="114">
        <v>1.0309999999999999</v>
      </c>
      <c r="D109" s="114">
        <v>16.332377999999999</v>
      </c>
      <c r="E109" s="114">
        <v>3.8710000000000001E-2</v>
      </c>
      <c r="F109" s="114">
        <v>2.0550000999999998E-2</v>
      </c>
      <c r="G109" s="114">
        <v>0.12892999999999999</v>
      </c>
      <c r="H109" s="114">
        <v>4.0039999999999999E-2</v>
      </c>
      <c r="I109" s="114">
        <v>54.807693</v>
      </c>
      <c r="J109" s="114">
        <v>2.0816214</v>
      </c>
      <c r="K109" s="114">
        <v>68.807000000000002</v>
      </c>
      <c r="L109" s="114">
        <v>0.78942549911116222</v>
      </c>
      <c r="M109" s="114">
        <v>9.7829319060362768E-2</v>
      </c>
      <c r="N109" s="114">
        <v>0.28783255271280378</v>
      </c>
      <c r="O109" s="114">
        <v>5.0513893586776062E-2</v>
      </c>
      <c r="P109" s="114">
        <v>4.7967720298381013E-2</v>
      </c>
      <c r="Q109" s="114">
        <v>0.53343873195146341</v>
      </c>
      <c r="R109" s="114">
        <v>0.99398467832707305</v>
      </c>
      <c r="S109" s="114">
        <v>0.30045482823859998</v>
      </c>
      <c r="T109" s="114">
        <v>0.26317061512800921</v>
      </c>
      <c r="U109" s="114">
        <v>0.28275735046145278</v>
      </c>
      <c r="V109" s="114">
        <v>0.34045753687740993</v>
      </c>
      <c r="W109" s="114">
        <v>1.067345925297291</v>
      </c>
    </row>
    <row r="110" spans="1:23">
      <c r="A110" s="114" t="s">
        <v>598</v>
      </c>
      <c r="B110" s="114">
        <v>6.41</v>
      </c>
      <c r="C110" s="114">
        <v>0.84699999999999998</v>
      </c>
      <c r="D110" s="114">
        <v>56.328125</v>
      </c>
      <c r="E110" s="114">
        <v>0.10920999000000001</v>
      </c>
      <c r="F110" s="114">
        <v>3.9800000000000002E-2</v>
      </c>
      <c r="G110" s="114">
        <v>0.19577</v>
      </c>
      <c r="H110" s="114">
        <v>3.5589999999999997E-2</v>
      </c>
      <c r="I110" s="114">
        <v>56.240250000000003</v>
      </c>
      <c r="J110" s="114">
        <v>5.4270915999999998</v>
      </c>
      <c r="K110" s="114">
        <v>124.60899999999999</v>
      </c>
      <c r="L110" s="114">
        <v>0.80922425108752727</v>
      </c>
      <c r="M110" s="114">
        <v>0.12358013678263451</v>
      </c>
      <c r="N110" s="114">
        <v>0.34252842984740273</v>
      </c>
      <c r="O110" s="114">
        <v>9.1635697457540313E-2</v>
      </c>
      <c r="P110" s="114">
        <v>0.13795531547522211</v>
      </c>
      <c r="Q110" s="114">
        <v>0.55887322827828712</v>
      </c>
      <c r="R110" s="114">
        <v>0.99394950424302209</v>
      </c>
      <c r="S110" s="114">
        <v>0.32018991799472002</v>
      </c>
      <c r="T110" s="114">
        <v>0.31632031539899252</v>
      </c>
      <c r="U110" s="114">
        <v>0.30780328108368382</v>
      </c>
      <c r="V110" s="114">
        <v>0.36008687602187062</v>
      </c>
      <c r="W110" s="114">
        <v>1.079465879856677</v>
      </c>
    </row>
    <row r="111" spans="1:23">
      <c r="A111" s="114" t="s">
        <v>599</v>
      </c>
      <c r="B111" s="114">
        <v>4.1399999999999997</v>
      </c>
      <c r="C111" s="114">
        <v>1.0269999999999999</v>
      </c>
      <c r="D111" s="114">
        <v>7.0962610000000002</v>
      </c>
      <c r="E111" s="114">
        <v>0.22076999999999999</v>
      </c>
      <c r="F111" s="114">
        <v>7.911E-2</v>
      </c>
      <c r="G111" s="114">
        <v>0.31134000000000001</v>
      </c>
      <c r="H111" s="114">
        <v>0.16079001000000001</v>
      </c>
      <c r="I111" s="114">
        <v>21.545895000000002</v>
      </c>
      <c r="J111" s="114">
        <v>4.3490976999999997</v>
      </c>
      <c r="K111" s="114">
        <v>29.975000000000001</v>
      </c>
      <c r="L111" s="114">
        <v>0.84055402813389013</v>
      </c>
      <c r="M111" s="114">
        <v>0.1100802854594112</v>
      </c>
      <c r="N111" s="114">
        <v>0.43710058006352459</v>
      </c>
      <c r="O111" s="114">
        <v>2.189768112289452E-2</v>
      </c>
      <c r="P111" s="114">
        <v>0.10895906894571961</v>
      </c>
      <c r="Q111" s="114">
        <v>0.52756520785124805</v>
      </c>
      <c r="R111" s="114">
        <v>0.9949391212486246</v>
      </c>
      <c r="S111" s="114">
        <v>0.33177025462999338</v>
      </c>
      <c r="T111" s="114">
        <v>0.28854477782733018</v>
      </c>
      <c r="U111" s="114">
        <v>0.2943972417712406</v>
      </c>
      <c r="V111" s="114">
        <v>0.33580879296155008</v>
      </c>
      <c r="W111" s="114">
        <v>1.0992580064003941</v>
      </c>
    </row>
    <row r="112" spans="1:23">
      <c r="A112" s="114" t="s">
        <v>600</v>
      </c>
      <c r="B112" s="114">
        <v>6.12</v>
      </c>
      <c r="C112" s="114">
        <v>0.83599999999999997</v>
      </c>
      <c r="D112" s="114">
        <v>15.518342000000001</v>
      </c>
      <c r="E112" s="114">
        <v>7.9060000000000005E-2</v>
      </c>
      <c r="F112" s="114">
        <v>2.3689999999999999E-2</v>
      </c>
      <c r="G112" s="114">
        <v>0.14829998999999999</v>
      </c>
      <c r="H112" s="114">
        <v>6.5809994999999996E-2</v>
      </c>
      <c r="I112" s="114">
        <v>15.898694000000001</v>
      </c>
      <c r="J112" s="114">
        <v>1.2357910000000001</v>
      </c>
      <c r="K112" s="114">
        <v>102.134</v>
      </c>
      <c r="L112" s="114">
        <v>0.80075712684963896</v>
      </c>
      <c r="M112" s="114">
        <v>0.1218554861730598</v>
      </c>
      <c r="N112" s="114">
        <v>0.30368321987525748</v>
      </c>
      <c r="O112" s="114">
        <v>7.5073342309061292E-2</v>
      </c>
      <c r="P112" s="114">
        <v>2.5216286546717179E-2</v>
      </c>
      <c r="Q112" s="114">
        <v>0.53292106201891021</v>
      </c>
      <c r="R112" s="114">
        <v>0.99418837180350561</v>
      </c>
      <c r="S112" s="114">
        <v>0.31956767010444109</v>
      </c>
      <c r="T112" s="114">
        <v>0.25663081656935821</v>
      </c>
      <c r="U112" s="114">
        <v>0.29911472619288082</v>
      </c>
      <c r="V112" s="114">
        <v>0.34953730038518938</v>
      </c>
      <c r="W112" s="114">
        <v>1.074414006758496</v>
      </c>
    </row>
    <row r="113" spans="1:23">
      <c r="A113" s="114" t="s">
        <v>601</v>
      </c>
      <c r="B113" s="114">
        <v>5.45</v>
      </c>
      <c r="C113" s="114">
        <v>1.109</v>
      </c>
      <c r="D113" s="114">
        <v>16.238437999999999</v>
      </c>
      <c r="E113" s="114">
        <v>4.6390000000000001E-2</v>
      </c>
      <c r="F113" s="114">
        <v>2.4809999999999999E-2</v>
      </c>
      <c r="G113" s="114">
        <v>0.23963000000000001</v>
      </c>
      <c r="H113" s="114">
        <v>0.14427000000000001</v>
      </c>
      <c r="I113" s="114">
        <v>28.990828</v>
      </c>
      <c r="J113" s="114">
        <v>1.3553274</v>
      </c>
      <c r="K113" s="114">
        <v>55.752000000000002</v>
      </c>
      <c r="L113" s="114">
        <v>0.79158229963238902</v>
      </c>
      <c r="M113" s="114">
        <v>0.1178709485578353</v>
      </c>
      <c r="N113" s="114">
        <v>0.37841953055242222</v>
      </c>
      <c r="O113" s="114">
        <v>4.0893357592854208E-2</v>
      </c>
      <c r="P113" s="114">
        <v>2.8431617286203938E-2</v>
      </c>
      <c r="Q113" s="114">
        <v>0.53337899268506239</v>
      </c>
      <c r="R113" s="114">
        <v>0.99480854232272253</v>
      </c>
      <c r="S113" s="114">
        <v>0.32196576099891577</v>
      </c>
      <c r="T113" s="114">
        <v>0.2576357859825994</v>
      </c>
      <c r="U113" s="114">
        <v>0.29573425481340382</v>
      </c>
      <c r="V113" s="114">
        <v>0.34729817765295978</v>
      </c>
      <c r="W113" s="114">
        <v>1.069151918769554</v>
      </c>
    </row>
    <row r="114" spans="1:23">
      <c r="A114" s="114" t="s">
        <v>602</v>
      </c>
      <c r="B114" s="114">
        <v>-0.1</v>
      </c>
      <c r="C114" s="114">
        <v>0.92</v>
      </c>
      <c r="D114" s="114">
        <v>24.966888000000001</v>
      </c>
      <c r="E114" s="114">
        <v>-2.99E-3</v>
      </c>
      <c r="F114" s="114">
        <v>6.8100000000000001E-3</v>
      </c>
      <c r="G114" s="114">
        <v>0.22624000999999999</v>
      </c>
      <c r="H114" s="114">
        <v>-8.0800000000000004E-3</v>
      </c>
      <c r="I114" s="114">
        <v>0</v>
      </c>
      <c r="J114" s="114">
        <v>1.4211935</v>
      </c>
      <c r="K114" s="114">
        <v>40.200000000000003</v>
      </c>
      <c r="L114" s="114">
        <v>0.77771474628106363</v>
      </c>
      <c r="M114" s="114">
        <v>8.4864704133214383E-2</v>
      </c>
      <c r="N114" s="114">
        <v>0.36746236047651692</v>
      </c>
      <c r="O114" s="114">
        <v>2.943272367654071E-2</v>
      </c>
      <c r="P114" s="114">
        <v>3.02033060439389E-2</v>
      </c>
      <c r="Q114" s="114">
        <v>0.53892967609807285</v>
      </c>
      <c r="R114" s="114">
        <v>0.99360432396200882</v>
      </c>
      <c r="S114" s="114">
        <v>0.30439478470468828</v>
      </c>
      <c r="T114" s="114">
        <v>0.25605756236670252</v>
      </c>
      <c r="U114" s="114">
        <v>0.27469108580461721</v>
      </c>
      <c r="V114" s="114">
        <v>0.34677850736222421</v>
      </c>
      <c r="W114" s="114">
        <v>1.0599416997204549</v>
      </c>
    </row>
    <row r="115" spans="1:23">
      <c r="A115" s="114" t="s">
        <v>603</v>
      </c>
      <c r="B115" s="114">
        <v>-1.01</v>
      </c>
      <c r="C115" s="114">
        <v>1.1240000000000001</v>
      </c>
      <c r="D115" s="114">
        <v>94.861114999999998</v>
      </c>
      <c r="E115" s="114">
        <v>-0.105450004</v>
      </c>
      <c r="F115" s="114">
        <v>-4.3730001999999997E-2</v>
      </c>
      <c r="G115" s="114">
        <v>6.9010000000000002E-2</v>
      </c>
      <c r="H115" s="114">
        <v>-0.24417</v>
      </c>
      <c r="I115" s="114">
        <v>0</v>
      </c>
      <c r="J115" s="114">
        <v>3.2250450000000002</v>
      </c>
      <c r="K115" s="114">
        <v>8.798</v>
      </c>
      <c r="L115" s="114">
        <v>0.74894055487063405</v>
      </c>
      <c r="M115" s="114">
        <v>7.945286946179006E-2</v>
      </c>
      <c r="N115" s="114">
        <v>0.2387993845813681</v>
      </c>
      <c r="O115" s="114">
        <v>6.2918526477292076E-3</v>
      </c>
      <c r="P115" s="114">
        <v>7.8723917150006317E-2</v>
      </c>
      <c r="Q115" s="114">
        <v>0.58337751351182787</v>
      </c>
      <c r="R115" s="114">
        <v>0.99173820047805128</v>
      </c>
      <c r="S115" s="114">
        <v>0.26560682473623071</v>
      </c>
      <c r="T115" s="114">
        <v>0.2951304882277519</v>
      </c>
      <c r="U115" s="114">
        <v>0.27971196568222079</v>
      </c>
      <c r="V115" s="114">
        <v>0.35208347954334263</v>
      </c>
      <c r="W115" s="114">
        <v>1.0412023242871931</v>
      </c>
    </row>
    <row r="116" spans="1:23">
      <c r="A116" s="114" t="s">
        <v>604</v>
      </c>
      <c r="B116" s="114">
        <v>40.99</v>
      </c>
      <c r="C116" s="114">
        <v>1.0049999999999999</v>
      </c>
      <c r="D116" s="114">
        <v>33.604492</v>
      </c>
      <c r="E116" s="114">
        <v>0.38408002000000002</v>
      </c>
      <c r="F116" s="114">
        <v>0.15642998999999999</v>
      </c>
      <c r="G116" s="114">
        <v>0.31224000000000002</v>
      </c>
      <c r="H116" s="114">
        <v>0.21546000000000001</v>
      </c>
      <c r="I116" s="114">
        <v>42.327396</v>
      </c>
      <c r="J116" s="114">
        <v>16.079405000000001</v>
      </c>
      <c r="K116" s="114">
        <v>216.017</v>
      </c>
      <c r="L116" s="114">
        <v>0.88641693650075959</v>
      </c>
      <c r="M116" s="114">
        <v>0.32922985429675877</v>
      </c>
      <c r="N116" s="114">
        <v>0.43783705955815572</v>
      </c>
      <c r="O116" s="114">
        <v>0.15899639865496731</v>
      </c>
      <c r="P116" s="114">
        <v>0.42448486397816187</v>
      </c>
      <c r="Q116" s="114">
        <v>0.54442258781217479</v>
      </c>
      <c r="R116" s="114">
        <v>0.99537124862465376</v>
      </c>
      <c r="S116" s="114">
        <v>0.40136077275321691</v>
      </c>
      <c r="T116" s="114">
        <v>0.46232068001634508</v>
      </c>
      <c r="U116" s="114">
        <v>0.44315162487054971</v>
      </c>
      <c r="V116" s="114">
        <v>0.34575920069066979</v>
      </c>
      <c r="W116" s="114">
        <v>1.127634714155213</v>
      </c>
    </row>
    <row r="117" spans="1:23">
      <c r="A117" s="114" t="s">
        <v>605</v>
      </c>
      <c r="B117" s="114">
        <v>15.16</v>
      </c>
      <c r="C117" s="114">
        <v>1.113</v>
      </c>
      <c r="D117" s="114">
        <v>14.490239000000001</v>
      </c>
      <c r="E117" s="114">
        <v>0.11517999</v>
      </c>
      <c r="F117" s="114">
        <v>2.6440000000000002E-2</v>
      </c>
      <c r="G117" s="114">
        <v>0.19399999000000001</v>
      </c>
      <c r="H117" s="114">
        <v>3.1289999999999998E-2</v>
      </c>
      <c r="I117" s="114">
        <v>22.031662000000001</v>
      </c>
      <c r="J117" s="114">
        <v>2.0130792</v>
      </c>
      <c r="K117" s="114">
        <v>1022.6660000000001</v>
      </c>
      <c r="L117" s="114">
        <v>0.81090082649269968</v>
      </c>
      <c r="M117" s="114">
        <v>0.175617008623253</v>
      </c>
      <c r="N117" s="114">
        <v>0.34108001199152282</v>
      </c>
      <c r="O117" s="114">
        <v>0.75343498455776858</v>
      </c>
      <c r="P117" s="114">
        <v>4.6124048892750173E-2</v>
      </c>
      <c r="Q117" s="114">
        <v>0.5322672604540315</v>
      </c>
      <c r="R117" s="114">
        <v>0.99391551580225357</v>
      </c>
      <c r="S117" s="114">
        <v>0.45102164488685831</v>
      </c>
      <c r="T117" s="114">
        <v>0.27299418571829348</v>
      </c>
      <c r="U117" s="114">
        <v>0.33425398440207421</v>
      </c>
      <c r="V117" s="114">
        <v>0.51019513290653185</v>
      </c>
      <c r="W117" s="114">
        <v>1.080474011478086</v>
      </c>
    </row>
    <row r="118" spans="1:23">
      <c r="A118" s="114" t="s">
        <v>606</v>
      </c>
      <c r="B118" s="114">
        <v>4.1500000000000004</v>
      </c>
      <c r="C118" s="114">
        <v>1.056</v>
      </c>
      <c r="D118" s="114">
        <v>92.021280000000004</v>
      </c>
      <c r="E118" s="114">
        <v>8.3129994999999998E-2</v>
      </c>
      <c r="F118" s="114">
        <v>4.1789997000000002E-2</v>
      </c>
      <c r="G118" s="114">
        <v>0.35546001999999999</v>
      </c>
      <c r="H118" s="114">
        <v>0.14383000000000001</v>
      </c>
      <c r="I118" s="114">
        <v>41.686745000000002</v>
      </c>
      <c r="J118" s="114">
        <v>5.5930942999999997</v>
      </c>
      <c r="K118" s="114">
        <v>39.478000000000002</v>
      </c>
      <c r="L118" s="114">
        <v>0.80190011738836164</v>
      </c>
      <c r="M118" s="114">
        <v>0.1101397561700862</v>
      </c>
      <c r="N118" s="114">
        <v>0.47320445787764859</v>
      </c>
      <c r="O118" s="114">
        <v>2.8900664926053421E-2</v>
      </c>
      <c r="P118" s="114">
        <v>0.14242051255450339</v>
      </c>
      <c r="Q118" s="114">
        <v>0.58157157717373953</v>
      </c>
      <c r="R118" s="114">
        <v>0.99480506443576022</v>
      </c>
      <c r="S118" s="114">
        <v>0.32452520872435331</v>
      </c>
      <c r="T118" s="114">
        <v>0.32604198081423019</v>
      </c>
      <c r="U118" s="114">
        <v>0.30433790535488331</v>
      </c>
      <c r="V118" s="114">
        <v>0.36834375200020242</v>
      </c>
      <c r="W118" s="114">
        <v>1.075476763793447</v>
      </c>
    </row>
    <row r="119" spans="1:23">
      <c r="A119" s="114" t="s">
        <v>607</v>
      </c>
      <c r="B119" s="114">
        <v>4.96</v>
      </c>
      <c r="C119" s="114">
        <v>1.0409999999999999</v>
      </c>
      <c r="D119" s="114">
        <v>38.036810000000003</v>
      </c>
      <c r="E119" s="114">
        <v>0.11655</v>
      </c>
      <c r="F119" s="114">
        <v>4.7919999999999997E-2</v>
      </c>
      <c r="G119" s="114">
        <v>0.27150999999999997</v>
      </c>
      <c r="H119" s="114">
        <v>0.1588</v>
      </c>
      <c r="I119" s="114">
        <v>25</v>
      </c>
      <c r="J119" s="114">
        <v>3.7422667000000001</v>
      </c>
      <c r="K119" s="114">
        <v>33.369</v>
      </c>
      <c r="L119" s="114">
        <v>0.81128557106067967</v>
      </c>
      <c r="M119" s="114">
        <v>0.1149568837347606</v>
      </c>
      <c r="N119" s="114">
        <v>0.40450727087335292</v>
      </c>
      <c r="O119" s="114">
        <v>2.439879940427106E-2</v>
      </c>
      <c r="P119" s="114">
        <v>9.2636322334867183E-2</v>
      </c>
      <c r="Q119" s="114">
        <v>0.54724123190176543</v>
      </c>
      <c r="R119" s="114">
        <v>0.99492339163536558</v>
      </c>
      <c r="S119" s="114">
        <v>0.32181453882549588</v>
      </c>
      <c r="T119" s="114">
        <v>0.29067885843151797</v>
      </c>
      <c r="U119" s="114">
        <v>0.29952154442932172</v>
      </c>
      <c r="V119" s="114">
        <v>0.34696067826688443</v>
      </c>
      <c r="W119" s="114">
        <v>1.0813013583860409</v>
      </c>
    </row>
    <row r="120" spans="1:23">
      <c r="A120" s="114" t="s">
        <v>608</v>
      </c>
      <c r="B120" s="114">
        <v>-4.53</v>
      </c>
      <c r="C120" s="114">
        <v>0.871</v>
      </c>
      <c r="D120" s="114">
        <v>20.000001999999999</v>
      </c>
      <c r="E120" s="114">
        <v>-8.931E-2</v>
      </c>
      <c r="F120" s="114">
        <v>-3.8629997999999999E-2</v>
      </c>
      <c r="G120" s="114">
        <v>2.8740000000000002E-2</v>
      </c>
      <c r="H120" s="114">
        <v>-6.2820000000000001E-2</v>
      </c>
      <c r="I120" s="114">
        <v>0</v>
      </c>
      <c r="J120" s="114">
        <v>0.78919022999999999</v>
      </c>
      <c r="K120" s="114">
        <v>211.11699999999999</v>
      </c>
      <c r="L120" s="114">
        <v>0.75347320708935839</v>
      </c>
      <c r="M120" s="114">
        <v>5.8519179304192682E-2</v>
      </c>
      <c r="N120" s="114">
        <v>0.2058460187493768</v>
      </c>
      <c r="O120" s="114">
        <v>0.15538547361703409</v>
      </c>
      <c r="P120" s="114">
        <v>1.3203467153967681E-2</v>
      </c>
      <c r="Q120" s="114">
        <v>0.53577108416771702</v>
      </c>
      <c r="R120" s="114">
        <v>0.99317164320673823</v>
      </c>
      <c r="S120" s="114">
        <v>0.28564697423748497</v>
      </c>
      <c r="T120" s="114">
        <v>0.2436528834190432</v>
      </c>
      <c r="U120" s="114">
        <v>0.25455503303954791</v>
      </c>
      <c r="V120" s="114">
        <v>0.36367792123879822</v>
      </c>
      <c r="W120" s="114">
        <v>1.044822890820909</v>
      </c>
    </row>
    <row r="121" spans="1:23">
      <c r="A121" s="114" t="s">
        <v>609</v>
      </c>
      <c r="B121" s="114">
        <v>0.44</v>
      </c>
      <c r="C121" s="114">
        <v>1.169</v>
      </c>
      <c r="D121" s="114">
        <v>16.016949</v>
      </c>
      <c r="E121" s="114">
        <v>3.9389998000000002E-2</v>
      </c>
      <c r="F121" s="114">
        <v>2.4530000999999999E-2</v>
      </c>
      <c r="G121" s="114">
        <v>0.28811002000000002</v>
      </c>
      <c r="H121" s="114">
        <v>0.15303998999999999</v>
      </c>
      <c r="I121" s="114">
        <v>85.909090000000006</v>
      </c>
      <c r="J121" s="114">
        <v>1.3770994000000001</v>
      </c>
      <c r="K121" s="114">
        <v>12.138999999999999</v>
      </c>
      <c r="L121" s="114">
        <v>0.78961646526231244</v>
      </c>
      <c r="M121" s="114">
        <v>8.8076122509663984E-2</v>
      </c>
      <c r="N121" s="114">
        <v>0.4180912423627588</v>
      </c>
      <c r="O121" s="114">
        <v>8.7539139848179012E-3</v>
      </c>
      <c r="P121" s="114">
        <v>2.901724794648906E-2</v>
      </c>
      <c r="Q121" s="114">
        <v>0.53323814118010282</v>
      </c>
      <c r="R121" s="114">
        <v>0.99487786285427016</v>
      </c>
      <c r="S121" s="114">
        <v>0.31361069156605959</v>
      </c>
      <c r="T121" s="114">
        <v>0.25356873768628818</v>
      </c>
      <c r="U121" s="114">
        <v>0.27651274581844071</v>
      </c>
      <c r="V121" s="114">
        <v>0.34269492455332512</v>
      </c>
      <c r="W121" s="114">
        <v>1.0679871464217361</v>
      </c>
    </row>
    <row r="122" spans="1:23">
      <c r="A122" s="114" t="s">
        <v>610</v>
      </c>
      <c r="B122" s="114">
        <v>14.98</v>
      </c>
      <c r="C122" s="114">
        <v>1.1990000000000001</v>
      </c>
      <c r="D122" s="114">
        <v>18.356110000000001</v>
      </c>
      <c r="E122" s="114">
        <v>0.12917000000000001</v>
      </c>
      <c r="F122" s="114">
        <v>6.5809994999999996E-2</v>
      </c>
      <c r="G122" s="114">
        <v>0.37063000000000001</v>
      </c>
      <c r="H122" s="114">
        <v>0.110869996</v>
      </c>
      <c r="I122" s="114">
        <v>60.080109999999998</v>
      </c>
      <c r="J122" s="114">
        <v>8.9686990000000009</v>
      </c>
      <c r="K122" s="114">
        <v>107.31100000000001</v>
      </c>
      <c r="L122" s="114">
        <v>0.81482968858384131</v>
      </c>
      <c r="M122" s="114">
        <v>0.17454653583110319</v>
      </c>
      <c r="N122" s="114">
        <v>0.48561821254871862</v>
      </c>
      <c r="O122" s="114">
        <v>7.8888395150159218E-2</v>
      </c>
      <c r="P122" s="114">
        <v>0.23321867576057301</v>
      </c>
      <c r="Q122" s="114">
        <v>0.53472568388964015</v>
      </c>
      <c r="R122" s="114">
        <v>0.99454453905350881</v>
      </c>
      <c r="S122" s="114">
        <v>0.34851700798468188</v>
      </c>
      <c r="T122" s="114">
        <v>0.35408365251634599</v>
      </c>
      <c r="U122" s="114">
        <v>0.33461845586783501</v>
      </c>
      <c r="V122" s="114">
        <v>0.34454483437239419</v>
      </c>
      <c r="W122" s="114">
        <v>1.08325230055621</v>
      </c>
    </row>
    <row r="123" spans="1:23">
      <c r="A123" s="114" t="s">
        <v>611</v>
      </c>
      <c r="B123" s="114">
        <v>10.57</v>
      </c>
      <c r="C123" s="114">
        <v>0.82399999999999995</v>
      </c>
      <c r="D123" s="114">
        <v>26.214285</v>
      </c>
      <c r="E123" s="114">
        <v>0.108660005</v>
      </c>
      <c r="F123" s="114">
        <v>4.8800003000000002E-2</v>
      </c>
      <c r="G123" s="114">
        <v>0.35108002999999999</v>
      </c>
      <c r="H123" s="114">
        <v>0.12282999999999999</v>
      </c>
      <c r="I123" s="114">
        <v>17.360455000000002</v>
      </c>
      <c r="J123" s="114">
        <v>2.9403280999999999</v>
      </c>
      <c r="K123" s="114">
        <v>70.165000000000006</v>
      </c>
      <c r="L123" s="114">
        <v>0.80906979692936754</v>
      </c>
      <c r="M123" s="114">
        <v>0.14831995242343141</v>
      </c>
      <c r="N123" s="114">
        <v>0.46962026585354971</v>
      </c>
      <c r="O123" s="114">
        <v>5.1514635668717543E-2</v>
      </c>
      <c r="P123" s="114">
        <v>7.1065505146454433E-2</v>
      </c>
      <c r="Q123" s="114">
        <v>0.53972293330150978</v>
      </c>
      <c r="R123" s="114">
        <v>0.99463907437619348</v>
      </c>
      <c r="S123" s="114">
        <v>0.34810242502085831</v>
      </c>
      <c r="T123" s="114">
        <v>0.2829788459201058</v>
      </c>
      <c r="U123" s="114">
        <v>0.31859985110401062</v>
      </c>
      <c r="V123" s="114">
        <v>0.35633229684192869</v>
      </c>
      <c r="W123" s="114">
        <v>1.079775808321038</v>
      </c>
    </row>
    <row r="124" spans="1:23">
      <c r="A124" s="114" t="s">
        <v>612</v>
      </c>
      <c r="B124" s="114">
        <v>2.79</v>
      </c>
      <c r="C124" s="114">
        <v>0.85399999999999998</v>
      </c>
      <c r="D124" s="114">
        <v>18.711656999999999</v>
      </c>
      <c r="E124" s="114">
        <v>5.9070002000000003E-2</v>
      </c>
      <c r="F124" s="114">
        <v>1.4489999999999999E-2</v>
      </c>
      <c r="G124" s="114">
        <v>0.12919</v>
      </c>
      <c r="H124" s="114">
        <v>1.24699995E-2</v>
      </c>
      <c r="I124" s="114">
        <v>32.795699999999997</v>
      </c>
      <c r="J124" s="114">
        <v>2.1588845000000001</v>
      </c>
      <c r="K124" s="114">
        <v>144.39099999999999</v>
      </c>
      <c r="L124" s="114">
        <v>0.79514326772128963</v>
      </c>
      <c r="M124" s="114">
        <v>0.10205173951828719</v>
      </c>
      <c r="N124" s="114">
        <v>0.28804531345569723</v>
      </c>
      <c r="O124" s="114">
        <v>0.1062135176821104</v>
      </c>
      <c r="P124" s="114">
        <v>5.0045969438040898E-2</v>
      </c>
      <c r="Q124" s="114">
        <v>0.53495178690168066</v>
      </c>
      <c r="R124" s="114">
        <v>0.99376675708777551</v>
      </c>
      <c r="S124" s="114">
        <v>0.31206944332900238</v>
      </c>
      <c r="T124" s="114">
        <v>0.2653132319443679</v>
      </c>
      <c r="U124" s="114">
        <v>0.2864365047602721</v>
      </c>
      <c r="V124" s="114">
        <v>0.35429911670794262</v>
      </c>
      <c r="W124" s="114">
        <v>1.070724184825802</v>
      </c>
    </row>
    <row r="125" spans="1:23">
      <c r="A125" s="114" t="s">
        <v>613</v>
      </c>
      <c r="B125" s="114">
        <v>-0.56000000000000005</v>
      </c>
      <c r="C125" s="114">
        <v>0.84399999999999997</v>
      </c>
      <c r="D125" s="114">
        <v>20.15625</v>
      </c>
      <c r="E125" s="114">
        <v>-2.4E-2</v>
      </c>
      <c r="F125" s="114">
        <v>-1.6160000000000001E-2</v>
      </c>
      <c r="G125" s="114">
        <v>0.11096</v>
      </c>
      <c r="H125" s="114">
        <v>-0.1008</v>
      </c>
      <c r="I125" s="114">
        <v>0</v>
      </c>
      <c r="J125" s="114">
        <v>1.1359134</v>
      </c>
      <c r="K125" s="114">
        <v>10.625</v>
      </c>
      <c r="L125" s="114">
        <v>0.77181443652182213</v>
      </c>
      <c r="M125" s="114">
        <v>8.212905144216473E-2</v>
      </c>
      <c r="N125" s="114">
        <v>0.27312751213667058</v>
      </c>
      <c r="O125" s="114">
        <v>7.6382118404442756E-3</v>
      </c>
      <c r="P125" s="114">
        <v>2.2529744895252311E-2</v>
      </c>
      <c r="Q125" s="114">
        <v>0.53587044696201802</v>
      </c>
      <c r="R125" s="114">
        <v>0.99287143832757896</v>
      </c>
      <c r="S125" s="114">
        <v>0.28409363786924141</v>
      </c>
      <c r="T125" s="114">
        <v>0.25106656368111141</v>
      </c>
      <c r="U125" s="114">
        <v>0.27154051372278287</v>
      </c>
      <c r="V125" s="114">
        <v>0.33319139582239787</v>
      </c>
      <c r="W125" s="114">
        <v>1.055893572485805</v>
      </c>
    </row>
    <row r="126" spans="1:23">
      <c r="A126" s="114" t="s">
        <v>614</v>
      </c>
      <c r="B126" s="114">
        <v>0.1</v>
      </c>
      <c r="C126" s="114">
        <v>1.1299999999999999</v>
      </c>
      <c r="D126" s="114">
        <v>15.031644999999999</v>
      </c>
      <c r="E126" s="114">
        <v>1.035E-2</v>
      </c>
      <c r="F126" s="114">
        <v>4.7000000000000002E-3</v>
      </c>
      <c r="G126" s="114">
        <v>0.15562001</v>
      </c>
      <c r="H126" s="114">
        <v>-1.729E-2</v>
      </c>
      <c r="I126" s="114">
        <v>237.5</v>
      </c>
      <c r="J126" s="114">
        <v>1.3641585000000001</v>
      </c>
      <c r="K126" s="114">
        <v>13.217000000000001</v>
      </c>
      <c r="L126" s="114">
        <v>0.78146106385309033</v>
      </c>
      <c r="M126" s="114">
        <v>8.605411834671424E-2</v>
      </c>
      <c r="N126" s="114">
        <v>0.30967326946446772</v>
      </c>
      <c r="O126" s="114">
        <v>9.5483174931631932E-3</v>
      </c>
      <c r="P126" s="114">
        <v>2.8669159217310131E-2</v>
      </c>
      <c r="Q126" s="114">
        <v>0.53261155678429672</v>
      </c>
      <c r="R126" s="114">
        <v>0.99353152546445589</v>
      </c>
      <c r="S126" s="114">
        <v>0.29352786486385152</v>
      </c>
      <c r="T126" s="114">
        <v>0.25286204839003418</v>
      </c>
      <c r="U126" s="114">
        <v>0.27420901188965929</v>
      </c>
      <c r="V126" s="114">
        <v>0.33399904347563197</v>
      </c>
      <c r="W126" s="114">
        <v>1.062196223497258</v>
      </c>
    </row>
    <row r="127" spans="1:23">
      <c r="A127" s="114" t="s">
        <v>615</v>
      </c>
      <c r="B127" s="114">
        <v>-2.61</v>
      </c>
      <c r="C127" s="114">
        <v>0.90500000000000003</v>
      </c>
      <c r="D127" s="114">
        <v>3.574468</v>
      </c>
      <c r="E127" s="114">
        <v>-1.0420100000000001</v>
      </c>
      <c r="F127" s="114">
        <v>-0.16788</v>
      </c>
      <c r="G127" s="114">
        <v>6.5700000000000003E-3</v>
      </c>
      <c r="H127" s="114">
        <v>-0.59784999999999999</v>
      </c>
      <c r="I127" s="114">
        <v>0</v>
      </c>
      <c r="J127" s="114">
        <v>2.6966290000000002</v>
      </c>
      <c r="K127" s="114">
        <v>2.306</v>
      </c>
      <c r="L127" s="114">
        <v>0.48592322576477948</v>
      </c>
      <c r="M127" s="114">
        <v>6.993755575379125E-2</v>
      </c>
      <c r="N127" s="114">
        <v>0.1877040738649654</v>
      </c>
      <c r="O127" s="114">
        <v>1.507745434206367E-3</v>
      </c>
      <c r="P127" s="114">
        <v>6.4510403876755329E-2</v>
      </c>
      <c r="Q127" s="114">
        <v>0.52532559394624134</v>
      </c>
      <c r="R127" s="114">
        <v>0.98894261170340569</v>
      </c>
      <c r="S127" s="114">
        <v>0.18135674672803309</v>
      </c>
      <c r="T127" s="114">
        <v>0.2627977853841531</v>
      </c>
      <c r="U127" s="114">
        <v>0.23111798566905159</v>
      </c>
      <c r="V127" s="114">
        <v>0.31456227401621117</v>
      </c>
      <c r="W127" s="114">
        <v>0.87827964658652125</v>
      </c>
    </row>
    <row r="128" spans="1:23">
      <c r="A128" s="114" t="s">
        <v>616</v>
      </c>
      <c r="B128" s="114">
        <v>3.05</v>
      </c>
      <c r="C128" s="114">
        <v>0.98399999999999999</v>
      </c>
      <c r="D128" s="114">
        <v>9.6084340000000008</v>
      </c>
      <c r="E128" s="114">
        <v>7.0059999999999997E-2</v>
      </c>
      <c r="F128" s="114">
        <v>3.6609999999999997E-2</v>
      </c>
      <c r="G128" s="114">
        <v>0.34077000000000002</v>
      </c>
      <c r="H128" s="114">
        <v>0.104399994</v>
      </c>
      <c r="I128" s="114">
        <v>15.688523999999999</v>
      </c>
      <c r="J128" s="114">
        <v>1.2284980000000001</v>
      </c>
      <c r="K128" s="114">
        <v>37.472999999999999</v>
      </c>
      <c r="L128" s="114">
        <v>0.79822962623882632</v>
      </c>
      <c r="M128" s="114">
        <v>0.103597977995837</v>
      </c>
      <c r="N128" s="114">
        <v>0.46118345953795981</v>
      </c>
      <c r="O128" s="114">
        <v>2.7423133354409341E-2</v>
      </c>
      <c r="P128" s="114">
        <v>2.502011695249251E-2</v>
      </c>
      <c r="Q128" s="114">
        <v>0.5291627740859991</v>
      </c>
      <c r="R128" s="114">
        <v>0.99449339829077654</v>
      </c>
      <c r="S128" s="114">
        <v>0.33096877894568472</v>
      </c>
      <c r="T128" s="114">
        <v>0.25232693815470258</v>
      </c>
      <c r="U128" s="114">
        <v>0.28624929839696689</v>
      </c>
      <c r="V128" s="114">
        <v>0.34853997498501582</v>
      </c>
      <c r="W128" s="114">
        <v>1.0730431329266761</v>
      </c>
    </row>
    <row r="129" spans="1:23">
      <c r="A129" s="114" t="s">
        <v>617</v>
      </c>
      <c r="B129" s="114">
        <v>-3.13</v>
      </c>
      <c r="C129" s="114">
        <v>1.113</v>
      </c>
      <c r="D129" s="114">
        <v>44.629629999999999</v>
      </c>
      <c r="E129" s="114">
        <v>-9.1300000000000006E-2</v>
      </c>
      <c r="F129" s="114">
        <v>-7.3400004999999999E-3</v>
      </c>
      <c r="G129" s="114">
        <v>0.11783</v>
      </c>
      <c r="H129" s="114">
        <v>-4.2079999999999999E-2</v>
      </c>
      <c r="I129" s="114">
        <v>0</v>
      </c>
      <c r="J129" s="114">
        <v>1.4223882999999999</v>
      </c>
      <c r="K129" s="114">
        <v>36.417000000000002</v>
      </c>
      <c r="L129" s="114">
        <v>0.75291434862096751</v>
      </c>
      <c r="M129" s="114">
        <v>6.6845078798691643E-2</v>
      </c>
      <c r="N129" s="114">
        <v>0.27874930561235428</v>
      </c>
      <c r="O129" s="114">
        <v>2.66449421625609E-2</v>
      </c>
      <c r="P129" s="114">
        <v>3.0235444180669969E-2</v>
      </c>
      <c r="Q129" s="114">
        <v>0.55143380407883746</v>
      </c>
      <c r="R129" s="114">
        <v>0.99333557815128171</v>
      </c>
      <c r="S129" s="114">
        <v>0.27737442852283078</v>
      </c>
      <c r="T129" s="114">
        <v>0.25885560156435788</v>
      </c>
      <c r="U129" s="114">
        <v>0.26384579908894562</v>
      </c>
      <c r="V129" s="114">
        <v>0.34640093694343388</v>
      </c>
      <c r="W129" s="114">
        <v>1.044576395833549</v>
      </c>
    </row>
    <row r="130" spans="1:23">
      <c r="A130" s="114" t="s">
        <v>618</v>
      </c>
      <c r="B130" s="114">
        <v>1.24</v>
      </c>
      <c r="C130" s="114">
        <v>0.82499999999999996</v>
      </c>
      <c r="D130" s="114">
        <v>11.161616</v>
      </c>
      <c r="E130" s="114">
        <v>5.6090000000000001E-2</v>
      </c>
      <c r="F130" s="114">
        <v>1.7090000000000001E-2</v>
      </c>
      <c r="G130" s="114">
        <v>0.18462998999999999</v>
      </c>
      <c r="H130" s="114">
        <v>2.112E-2</v>
      </c>
      <c r="I130" s="114">
        <v>26.733871000000001</v>
      </c>
      <c r="J130" s="114">
        <v>1.9315931</v>
      </c>
      <c r="K130" s="114">
        <v>55.051000000000002</v>
      </c>
      <c r="L130" s="114">
        <v>0.79430638362404271</v>
      </c>
      <c r="M130" s="114">
        <v>9.2833779363663382E-2</v>
      </c>
      <c r="N130" s="114">
        <v>0.33341244214186411</v>
      </c>
      <c r="O130" s="114">
        <v>4.0376774235386631E-2</v>
      </c>
      <c r="P130" s="114">
        <v>4.3932208062920163E-2</v>
      </c>
      <c r="Q130" s="114">
        <v>0.53015048915165075</v>
      </c>
      <c r="R130" s="114">
        <v>0.99383512918769201</v>
      </c>
      <c r="S130" s="114">
        <v>0.30639427230621918</v>
      </c>
      <c r="T130" s="114">
        <v>0.25931779109723258</v>
      </c>
      <c r="U130" s="114">
        <v>0.27923686716796231</v>
      </c>
      <c r="V130" s="114">
        <v>0.34015723758458488</v>
      </c>
      <c r="W130" s="114">
        <v>1.0702511282456011</v>
      </c>
    </row>
    <row r="131" spans="1:23">
      <c r="A131" s="114" t="s">
        <v>619</v>
      </c>
      <c r="B131" s="114">
        <v>-1.27</v>
      </c>
      <c r="C131" s="114">
        <v>0.89700000000000002</v>
      </c>
      <c r="D131" s="114">
        <v>19.852941999999999</v>
      </c>
      <c r="E131" s="114">
        <v>-7.0690000000000003E-2</v>
      </c>
      <c r="F131" s="114">
        <v>6.1599999999999997E-3</v>
      </c>
      <c r="G131" s="114">
        <v>0.31341999999999998</v>
      </c>
      <c r="H131" s="114">
        <v>0.13661000000000001</v>
      </c>
      <c r="I131" s="114">
        <v>0</v>
      </c>
      <c r="J131" s="114">
        <v>1.3078860999999999</v>
      </c>
      <c r="K131" s="114">
        <v>16.248000000000001</v>
      </c>
      <c r="L131" s="114">
        <v>0.75870232501972845</v>
      </c>
      <c r="M131" s="114">
        <v>7.7906630984240249E-2</v>
      </c>
      <c r="N131" s="114">
        <v>0.43880266600667189</v>
      </c>
      <c r="O131" s="114">
        <v>1.178193255234183E-2</v>
      </c>
      <c r="P131" s="114">
        <v>2.715552506482858E-2</v>
      </c>
      <c r="Q131" s="114">
        <v>0.53567756429847135</v>
      </c>
      <c r="R131" s="114">
        <v>0.99474799547242343</v>
      </c>
      <c r="S131" s="114">
        <v>0.30585733470624271</v>
      </c>
      <c r="T131" s="114">
        <v>0.2523631196687583</v>
      </c>
      <c r="U131" s="114">
        <v>0.26742817222482168</v>
      </c>
      <c r="V131" s="114">
        <v>0.34665587825401067</v>
      </c>
      <c r="W131" s="114">
        <v>1.048954389445315</v>
      </c>
    </row>
    <row r="132" spans="1:23">
      <c r="A132" s="114" t="s">
        <v>620</v>
      </c>
      <c r="B132" s="114">
        <v>19.73</v>
      </c>
      <c r="C132" s="114">
        <v>0.91300000000000003</v>
      </c>
      <c r="D132" s="114">
        <v>15.233522000000001</v>
      </c>
      <c r="E132" s="114">
        <v>0.25988</v>
      </c>
      <c r="F132" s="114">
        <v>0.13204001000000001</v>
      </c>
      <c r="G132" s="114">
        <v>0.55284999999999995</v>
      </c>
      <c r="H132" s="114">
        <v>0.24364</v>
      </c>
      <c r="I132" s="114">
        <v>17.688798999999999</v>
      </c>
      <c r="J132" s="114">
        <v>4.5570282999999998</v>
      </c>
      <c r="K132" s="114">
        <v>92.694999999999993</v>
      </c>
      <c r="L132" s="114">
        <v>0.85153742245487707</v>
      </c>
      <c r="M132" s="114">
        <v>0.20279512340172459</v>
      </c>
      <c r="N132" s="114">
        <v>0.63473076089501723</v>
      </c>
      <c r="O132" s="114">
        <v>6.8117521608438647E-2</v>
      </c>
      <c r="P132" s="114">
        <v>0.1145520569381631</v>
      </c>
      <c r="Q132" s="114">
        <v>0.5327399364296368</v>
      </c>
      <c r="R132" s="114">
        <v>0.99559399147601513</v>
      </c>
      <c r="S132" s="114">
        <v>0.40116934527026998</v>
      </c>
      <c r="T132" s="114">
        <v>0.3064087714915455</v>
      </c>
      <c r="U132" s="114">
        <v>0.35594318731769942</v>
      </c>
      <c r="V132" s="114">
        <v>0.3647604979783256</v>
      </c>
      <c r="W132" s="114">
        <v>1.1063773016474561</v>
      </c>
    </row>
    <row r="133" spans="1:23">
      <c r="A133" s="114" t="s">
        <v>621</v>
      </c>
      <c r="B133" s="114">
        <v>5.56</v>
      </c>
      <c r="C133" s="114">
        <v>0.90400000000000003</v>
      </c>
      <c r="D133" s="114">
        <v>19.147583000000001</v>
      </c>
      <c r="E133" s="114">
        <v>0.21834000000000001</v>
      </c>
      <c r="F133" s="114">
        <v>8.6080000000000004E-2</v>
      </c>
      <c r="G133" s="114">
        <v>0.21375</v>
      </c>
      <c r="H133" s="114">
        <v>6.5049999999999997E-2</v>
      </c>
      <c r="I133" s="114">
        <v>27.068345999999998</v>
      </c>
      <c r="J133" s="114">
        <v>5.8498855000000001</v>
      </c>
      <c r="K133" s="114">
        <v>87.981999999999999</v>
      </c>
      <c r="L133" s="114">
        <v>0.83987160296897068</v>
      </c>
      <c r="M133" s="114">
        <v>0.11852512637526021</v>
      </c>
      <c r="N133" s="114">
        <v>0.35724165352903181</v>
      </c>
      <c r="O133" s="114">
        <v>6.4644401260728679E-2</v>
      </c>
      <c r="P133" s="114">
        <v>0.14932776958240199</v>
      </c>
      <c r="Q133" s="114">
        <v>0.5352290053330746</v>
      </c>
      <c r="R133" s="114">
        <v>0.99418236458372844</v>
      </c>
      <c r="S133" s="114">
        <v>0.32418907920843543</v>
      </c>
      <c r="T133" s="114">
        <v>0.31033827428779792</v>
      </c>
      <c r="U133" s="114">
        <v>0.30168471440942513</v>
      </c>
      <c r="V133" s="114">
        <v>0.33993510604250271</v>
      </c>
      <c r="W133" s="114">
        <v>1.098395478478305</v>
      </c>
    </row>
    <row r="134" spans="1:23">
      <c r="A134" s="114" t="s">
        <v>622</v>
      </c>
      <c r="B134" s="114">
        <v>7.64</v>
      </c>
      <c r="C134" s="114">
        <v>1.119</v>
      </c>
      <c r="D134" s="114">
        <v>19.763514000000001</v>
      </c>
      <c r="E134" s="114">
        <v>8.3540000000000003E-2</v>
      </c>
      <c r="F134" s="114">
        <v>5.2440000000000001E-2</v>
      </c>
      <c r="G134" s="114">
        <v>0.18759000000000001</v>
      </c>
      <c r="H134" s="114">
        <v>0.121300004</v>
      </c>
      <c r="I134" s="114">
        <v>30.628273</v>
      </c>
      <c r="J134" s="114">
        <v>3.409538</v>
      </c>
      <c r="K134" s="114">
        <v>91.179000000000002</v>
      </c>
      <c r="L134" s="114">
        <v>0.80201526048702121</v>
      </c>
      <c r="M134" s="114">
        <v>0.13089503419565859</v>
      </c>
      <c r="N134" s="114">
        <v>0.33583464955175613</v>
      </c>
      <c r="O134" s="114">
        <v>6.7000345617110782E-2</v>
      </c>
      <c r="P134" s="114">
        <v>8.3686472606922635E-2</v>
      </c>
      <c r="Q134" s="114">
        <v>0.53562069434833603</v>
      </c>
      <c r="R134" s="114">
        <v>0.99462698084632795</v>
      </c>
      <c r="S134" s="114">
        <v>0.32071212915058622</v>
      </c>
      <c r="T134" s="114">
        <v>0.28413995214358351</v>
      </c>
      <c r="U134" s="114">
        <v>0.30570195990580079</v>
      </c>
      <c r="V134" s="114">
        <v>0.34575239514735201</v>
      </c>
      <c r="W134" s="114">
        <v>1.075442870091267</v>
      </c>
    </row>
    <row r="135" spans="1:23">
      <c r="A135" s="114" t="s">
        <v>623</v>
      </c>
      <c r="B135" s="114">
        <v>7.68</v>
      </c>
      <c r="C135" s="114">
        <v>1.1200000000000001</v>
      </c>
      <c r="D135" s="114">
        <v>19.666374000000001</v>
      </c>
      <c r="E135" s="114">
        <v>8.7779999999999997E-2</v>
      </c>
      <c r="F135" s="114">
        <v>2.4549998E-2</v>
      </c>
      <c r="G135" s="114">
        <v>0.21681998999999999</v>
      </c>
      <c r="H135" s="114">
        <v>3.381E-2</v>
      </c>
      <c r="I135" s="114">
        <v>29.166668000000001</v>
      </c>
      <c r="J135" s="114">
        <v>2.5225794000000001</v>
      </c>
      <c r="K135" s="114">
        <v>186.12799999999999</v>
      </c>
      <c r="L135" s="114">
        <v>0.80320599410811522</v>
      </c>
      <c r="M135" s="114">
        <v>0.13113291703835861</v>
      </c>
      <c r="N135" s="114">
        <v>0.35975385873316768</v>
      </c>
      <c r="O135" s="114">
        <v>0.13697049284705229</v>
      </c>
      <c r="P135" s="114">
        <v>5.9828758544660861E-2</v>
      </c>
      <c r="Q135" s="114">
        <v>0.53555892010586004</v>
      </c>
      <c r="R135" s="114">
        <v>0.99393543460940159</v>
      </c>
      <c r="S135" s="114">
        <v>0.33849738633250442</v>
      </c>
      <c r="T135" s="114">
        <v>0.2739220529143947</v>
      </c>
      <c r="U135" s="114">
        <v>0.30596220479989772</v>
      </c>
      <c r="V135" s="114">
        <v>0.36657361595121091</v>
      </c>
      <c r="W135" s="114">
        <v>1.075767228615893</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7"/>
  <sheetData>
    <row r="1" spans="1:23">
      <c r="A1" t="s">
        <v>147</v>
      </c>
      <c r="B1" t="s">
        <v>148</v>
      </c>
      <c r="C1" t="s">
        <v>149</v>
      </c>
      <c r="D1" t="s">
        <v>150</v>
      </c>
      <c r="E1" t="s">
        <v>151</v>
      </c>
      <c r="F1" t="s">
        <v>152</v>
      </c>
      <c r="G1" t="s">
        <v>153</v>
      </c>
      <c r="H1" t="s">
        <v>154</v>
      </c>
      <c r="I1" t="s">
        <v>155</v>
      </c>
      <c r="J1" t="s">
        <v>156</v>
      </c>
      <c r="K1" t="s">
        <v>157</v>
      </c>
      <c r="L1" t="s">
        <v>158</v>
      </c>
      <c r="M1" t="s">
        <v>159</v>
      </c>
      <c r="N1" t="s">
        <v>160</v>
      </c>
      <c r="O1" t="s">
        <v>161</v>
      </c>
      <c r="P1" t="s">
        <v>162</v>
      </c>
      <c r="Q1" t="s">
        <v>163</v>
      </c>
      <c r="R1" t="s">
        <v>164</v>
      </c>
      <c r="S1" t="s">
        <v>165</v>
      </c>
      <c r="T1" t="s">
        <v>166</v>
      </c>
      <c r="U1" t="s">
        <v>167</v>
      </c>
      <c r="V1" t="s">
        <v>168</v>
      </c>
      <c r="W1" t="s">
        <v>169</v>
      </c>
    </row>
    <row r="2" spans="1:23">
      <c r="A2" t="s">
        <v>219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220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230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240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250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260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270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280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290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300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310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320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330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340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350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360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370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380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390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400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410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420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430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440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450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460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470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480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topLeftCell="B1" workbookViewId="0">
      <selection activeCell="B6" sqref="B6"/>
    </sheetView>
  </sheetViews>
  <sheetFormatPr defaultRowHeight="17"/>
  <cols>
    <col min="1" max="1" width="44.83203125" customWidth="1"/>
    <col min="2" max="2" width="88.08203125" customWidth="1"/>
  </cols>
  <sheetData>
    <row r="1" spans="1:2">
      <c r="A1" t="s">
        <v>135</v>
      </c>
      <c r="B1" t="s">
        <v>136</v>
      </c>
    </row>
    <row r="2" spans="1:2">
      <c r="A2" s="25" t="s">
        <v>137</v>
      </c>
      <c r="B2" t="s">
        <v>138</v>
      </c>
    </row>
    <row r="3" spans="1:2">
      <c r="A3" t="s">
        <v>139</v>
      </c>
      <c r="B3" t="s">
        <v>140</v>
      </c>
    </row>
    <row r="4" spans="1:2">
      <c r="A4" t="s">
        <v>141</v>
      </c>
      <c r="B4" t="s">
        <v>142</v>
      </c>
    </row>
    <row r="5" spans="1:2">
      <c r="A5" t="s">
        <v>143</v>
      </c>
      <c r="B5" t="s">
        <v>144</v>
      </c>
    </row>
    <row r="6" spans="1:2">
      <c r="A6" t="s">
        <v>145</v>
      </c>
      <c r="B6" t="s">
        <v>146</v>
      </c>
    </row>
  </sheetData>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62B3F-2E48-4631-A3F0-59750E97241E}">
  <sheetPr codeName="工作表194"/>
  <dimension ref="A1:F64"/>
  <sheetViews>
    <sheetView workbookViewId="0"/>
  </sheetViews>
  <sheetFormatPr defaultRowHeight="17"/>
  <sheetData>
    <row r="1" spans="1:6">
      <c r="A1" t="s">
        <v>731</v>
      </c>
      <c r="B1" t="s">
        <v>732</v>
      </c>
      <c r="C1" t="s">
        <v>733</v>
      </c>
      <c r="D1" t="s">
        <v>734</v>
      </c>
      <c r="E1" t="s">
        <v>735</v>
      </c>
      <c r="F1" t="s">
        <v>736</v>
      </c>
    </row>
    <row r="2" spans="1:6">
      <c r="A2" t="s">
        <v>705</v>
      </c>
      <c r="B2" s="107">
        <v>2480</v>
      </c>
      <c r="C2" s="107">
        <v>2510</v>
      </c>
      <c r="D2" s="107">
        <v>2445</v>
      </c>
      <c r="E2" s="107">
        <v>2500</v>
      </c>
      <c r="F2" s="106">
        <v>4520</v>
      </c>
    </row>
    <row r="3" spans="1:6">
      <c r="A3" t="s">
        <v>704</v>
      </c>
      <c r="B3" s="107">
        <v>2540</v>
      </c>
      <c r="C3" s="107">
        <v>2555</v>
      </c>
      <c r="D3" s="107">
        <v>2420</v>
      </c>
      <c r="E3" s="107">
        <v>2445</v>
      </c>
      <c r="F3" s="106">
        <v>2659</v>
      </c>
    </row>
    <row r="4" spans="1:6">
      <c r="A4" t="s">
        <v>703</v>
      </c>
      <c r="B4" s="107">
        <v>2460</v>
      </c>
      <c r="C4" s="107">
        <v>2575</v>
      </c>
      <c r="D4" s="107">
        <v>2435</v>
      </c>
      <c r="E4" s="107">
        <v>2560</v>
      </c>
      <c r="F4" s="106">
        <v>3109</v>
      </c>
    </row>
    <row r="5" spans="1:6">
      <c r="A5" t="s">
        <v>702</v>
      </c>
      <c r="B5" s="107">
        <v>2520</v>
      </c>
      <c r="C5" s="107">
        <v>2590</v>
      </c>
      <c r="D5" s="107">
        <v>2495</v>
      </c>
      <c r="E5" s="107">
        <v>2560</v>
      </c>
      <c r="F5" s="106">
        <v>2336</v>
      </c>
    </row>
    <row r="6" spans="1:6">
      <c r="A6" t="s">
        <v>701</v>
      </c>
      <c r="B6" s="107">
        <v>2575</v>
      </c>
      <c r="C6" s="107">
        <v>2585</v>
      </c>
      <c r="D6" s="107">
        <v>2440</v>
      </c>
      <c r="E6" s="107">
        <v>2510</v>
      </c>
      <c r="F6" s="106">
        <v>2519</v>
      </c>
    </row>
    <row r="7" spans="1:6">
      <c r="A7" t="s">
        <v>700</v>
      </c>
      <c r="B7" s="107">
        <v>2535</v>
      </c>
      <c r="C7" s="107">
        <v>2575</v>
      </c>
      <c r="D7" s="107">
        <v>2430</v>
      </c>
      <c r="E7" s="107">
        <v>2445</v>
      </c>
      <c r="F7" s="106">
        <v>2857</v>
      </c>
    </row>
    <row r="8" spans="1:6">
      <c r="A8" t="s">
        <v>699</v>
      </c>
      <c r="B8" s="107">
        <v>2490</v>
      </c>
      <c r="C8" s="107">
        <v>2530</v>
      </c>
      <c r="D8" s="107">
        <v>2390</v>
      </c>
      <c r="E8" s="107">
        <v>2430</v>
      </c>
      <c r="F8" s="106">
        <v>2841</v>
      </c>
    </row>
    <row r="9" spans="1:6">
      <c r="A9" t="s">
        <v>698</v>
      </c>
      <c r="B9" s="107">
        <v>2465</v>
      </c>
      <c r="C9" s="107">
        <v>2510</v>
      </c>
      <c r="D9" s="107">
        <v>2405</v>
      </c>
      <c r="E9" s="107">
        <v>2435</v>
      </c>
      <c r="F9" s="106">
        <v>1929</v>
      </c>
    </row>
    <row r="10" spans="1:6">
      <c r="A10" t="s">
        <v>697</v>
      </c>
      <c r="B10" s="107">
        <v>2475</v>
      </c>
      <c r="C10" s="107">
        <v>2490</v>
      </c>
      <c r="D10" s="107">
        <v>2280</v>
      </c>
      <c r="E10" s="107">
        <v>2330</v>
      </c>
      <c r="F10" s="106">
        <v>3454</v>
      </c>
    </row>
    <row r="11" spans="1:6">
      <c r="A11" t="s">
        <v>696</v>
      </c>
      <c r="B11" s="107">
        <v>2325</v>
      </c>
      <c r="C11" s="107">
        <v>2340</v>
      </c>
      <c r="D11" s="107">
        <v>2230</v>
      </c>
      <c r="E11" s="107">
        <v>2260</v>
      </c>
      <c r="F11" s="106">
        <v>3103</v>
      </c>
    </row>
    <row r="12" spans="1:6">
      <c r="A12" t="s">
        <v>695</v>
      </c>
      <c r="B12" s="107">
        <v>2240</v>
      </c>
      <c r="C12" s="107">
        <v>2295</v>
      </c>
      <c r="D12" s="107">
        <v>2190</v>
      </c>
      <c r="E12" s="107">
        <v>2200</v>
      </c>
      <c r="F12" s="106">
        <v>3294</v>
      </c>
    </row>
    <row r="13" spans="1:6">
      <c r="A13" t="s">
        <v>694</v>
      </c>
      <c r="B13" s="107">
        <v>2215</v>
      </c>
      <c r="C13" s="107">
        <v>2260</v>
      </c>
      <c r="D13" s="107">
        <v>2180</v>
      </c>
      <c r="E13" s="107">
        <v>2195</v>
      </c>
      <c r="F13" s="106">
        <v>2116</v>
      </c>
    </row>
    <row r="14" spans="1:6">
      <c r="A14" t="s">
        <v>693</v>
      </c>
      <c r="B14" s="107">
        <v>2230</v>
      </c>
      <c r="C14" s="107">
        <v>2280</v>
      </c>
      <c r="D14" s="107">
        <v>2155</v>
      </c>
      <c r="E14" s="107">
        <v>2175</v>
      </c>
      <c r="F14" s="106">
        <v>3678</v>
      </c>
    </row>
    <row r="15" spans="1:6">
      <c r="A15" t="s">
        <v>692</v>
      </c>
      <c r="B15" s="107">
        <v>2215</v>
      </c>
      <c r="C15" s="107">
        <v>2285</v>
      </c>
      <c r="D15" s="107">
        <v>2190</v>
      </c>
      <c r="E15" s="107">
        <v>2195</v>
      </c>
      <c r="F15" s="106">
        <v>2466</v>
      </c>
    </row>
    <row r="16" spans="1:6">
      <c r="A16" t="s">
        <v>691</v>
      </c>
      <c r="B16" s="107">
        <v>2245</v>
      </c>
      <c r="C16" s="107">
        <v>2265</v>
      </c>
      <c r="D16" s="107">
        <v>2195</v>
      </c>
      <c r="E16" s="107">
        <v>2225</v>
      </c>
      <c r="F16" s="106">
        <v>1901</v>
      </c>
    </row>
    <row r="17" spans="1:6">
      <c r="A17" t="s">
        <v>690</v>
      </c>
      <c r="B17" s="107">
        <v>2270</v>
      </c>
      <c r="C17" s="107">
        <v>2335</v>
      </c>
      <c r="D17" s="107">
        <v>2250</v>
      </c>
      <c r="E17" s="107">
        <v>2295</v>
      </c>
      <c r="F17" s="106">
        <v>2373</v>
      </c>
    </row>
    <row r="18" spans="1:6">
      <c r="A18" t="s">
        <v>689</v>
      </c>
      <c r="B18" s="107">
        <v>2340</v>
      </c>
      <c r="C18" s="107">
        <v>2340</v>
      </c>
      <c r="D18" s="107">
        <v>2265</v>
      </c>
      <c r="E18" s="107">
        <v>2265</v>
      </c>
      <c r="F18" s="106">
        <v>1160</v>
      </c>
    </row>
    <row r="19" spans="1:6">
      <c r="A19" t="s">
        <v>688</v>
      </c>
      <c r="B19" s="107">
        <v>2290</v>
      </c>
      <c r="C19" s="107">
        <v>2310</v>
      </c>
      <c r="D19" s="107">
        <v>2195</v>
      </c>
      <c r="E19" s="107">
        <v>2225</v>
      </c>
      <c r="F19" s="106">
        <v>1788</v>
      </c>
    </row>
    <row r="20" spans="1:6">
      <c r="A20" t="s">
        <v>687</v>
      </c>
      <c r="B20" s="107">
        <v>2230</v>
      </c>
      <c r="C20" s="107">
        <v>2260</v>
      </c>
      <c r="D20" s="107">
        <v>2165</v>
      </c>
      <c r="E20" s="107">
        <v>2185</v>
      </c>
      <c r="F20" s="106">
        <v>1889</v>
      </c>
    </row>
    <row r="21" spans="1:6">
      <c r="A21" t="s">
        <v>686</v>
      </c>
      <c r="B21" s="107">
        <v>2210</v>
      </c>
      <c r="C21" s="107">
        <v>2220</v>
      </c>
      <c r="D21" s="107">
        <v>2100</v>
      </c>
      <c r="E21" s="107">
        <v>2190</v>
      </c>
      <c r="F21" s="106">
        <v>2769</v>
      </c>
    </row>
    <row r="22" spans="1:6">
      <c r="A22" t="s">
        <v>685</v>
      </c>
      <c r="B22" s="107">
        <v>2210</v>
      </c>
      <c r="C22" s="107">
        <v>2310</v>
      </c>
      <c r="D22" s="107">
        <v>2195</v>
      </c>
      <c r="E22" s="107">
        <v>2270</v>
      </c>
      <c r="F22" s="106">
        <v>2600</v>
      </c>
    </row>
    <row r="23" spans="1:6">
      <c r="A23" t="s">
        <v>684</v>
      </c>
      <c r="B23" s="107">
        <v>2305</v>
      </c>
      <c r="C23" s="107">
        <v>2310</v>
      </c>
      <c r="D23" s="107">
        <v>2255</v>
      </c>
      <c r="E23" s="107">
        <v>2295</v>
      </c>
      <c r="F23" s="106">
        <v>1540</v>
      </c>
    </row>
    <row r="24" spans="1:6">
      <c r="A24" t="s">
        <v>683</v>
      </c>
      <c r="B24" s="107">
        <v>2320</v>
      </c>
      <c r="C24" s="107">
        <v>2330</v>
      </c>
      <c r="D24" s="107">
        <v>2220</v>
      </c>
      <c r="E24" s="107">
        <v>2240</v>
      </c>
      <c r="F24" s="106">
        <v>1911</v>
      </c>
    </row>
    <row r="25" spans="1:6">
      <c r="A25" t="s">
        <v>682</v>
      </c>
      <c r="B25" s="107">
        <v>2240</v>
      </c>
      <c r="C25" s="107">
        <v>2460</v>
      </c>
      <c r="D25" s="107">
        <v>2225</v>
      </c>
      <c r="E25" s="107">
        <v>2460</v>
      </c>
      <c r="F25" s="106">
        <v>3584</v>
      </c>
    </row>
    <row r="26" spans="1:6">
      <c r="A26" t="s">
        <v>681</v>
      </c>
      <c r="B26" s="107">
        <v>2520</v>
      </c>
      <c r="C26" s="107">
        <v>2540</v>
      </c>
      <c r="D26" s="107">
        <v>2430</v>
      </c>
      <c r="E26" s="107">
        <v>2475</v>
      </c>
      <c r="F26" s="106">
        <v>2765</v>
      </c>
    </row>
    <row r="27" spans="1:6">
      <c r="A27" t="s">
        <v>680</v>
      </c>
      <c r="B27" s="107">
        <v>2475</v>
      </c>
      <c r="C27" s="107">
        <v>2490</v>
      </c>
      <c r="D27" s="107">
        <v>2365</v>
      </c>
      <c r="E27" s="107">
        <v>2475</v>
      </c>
      <c r="F27" s="106">
        <v>2188</v>
      </c>
    </row>
    <row r="28" spans="1:6">
      <c r="A28" t="s">
        <v>679</v>
      </c>
      <c r="B28" s="107">
        <v>2450</v>
      </c>
      <c r="C28" s="107">
        <v>2495</v>
      </c>
      <c r="D28" s="107">
        <v>2350</v>
      </c>
      <c r="E28" s="107">
        <v>2355</v>
      </c>
      <c r="F28" s="106">
        <v>1990</v>
      </c>
    </row>
    <row r="29" spans="1:6">
      <c r="A29" t="s">
        <v>678</v>
      </c>
      <c r="B29" s="107">
        <v>2365</v>
      </c>
      <c r="C29" s="107">
        <v>2385</v>
      </c>
      <c r="D29" s="107">
        <v>2315</v>
      </c>
      <c r="E29" s="107">
        <v>2325</v>
      </c>
      <c r="F29" s="106">
        <v>1175</v>
      </c>
    </row>
    <row r="30" spans="1:6">
      <c r="A30" t="s">
        <v>677</v>
      </c>
      <c r="B30" s="107">
        <v>2355</v>
      </c>
      <c r="C30" s="107">
        <v>2430</v>
      </c>
      <c r="D30" s="107">
        <v>2355</v>
      </c>
      <c r="E30" s="107">
        <v>2405</v>
      </c>
      <c r="F30" s="106">
        <v>1722</v>
      </c>
    </row>
    <row r="31" spans="1:6">
      <c r="A31" t="s">
        <v>676</v>
      </c>
      <c r="B31" s="107">
        <v>2375</v>
      </c>
      <c r="C31" s="107">
        <v>2480</v>
      </c>
      <c r="D31" s="107">
        <v>2370</v>
      </c>
      <c r="E31" s="107">
        <v>2420</v>
      </c>
      <c r="F31" s="106">
        <v>2343</v>
      </c>
    </row>
    <row r="32" spans="1:6">
      <c r="A32" t="s">
        <v>675</v>
      </c>
      <c r="B32" s="107">
        <v>2380</v>
      </c>
      <c r="C32" s="107">
        <v>2385</v>
      </c>
      <c r="D32" s="107">
        <v>2290</v>
      </c>
      <c r="E32" s="107">
        <v>2305</v>
      </c>
      <c r="F32" s="106">
        <v>2284</v>
      </c>
    </row>
    <row r="33" spans="1:6">
      <c r="A33" t="s">
        <v>674</v>
      </c>
      <c r="B33" s="107">
        <v>2325</v>
      </c>
      <c r="C33" s="107">
        <v>2395</v>
      </c>
      <c r="D33" s="107">
        <v>2310</v>
      </c>
      <c r="E33" s="107">
        <v>2390</v>
      </c>
      <c r="F33" s="106">
        <v>1310</v>
      </c>
    </row>
    <row r="34" spans="1:6">
      <c r="A34" t="s">
        <v>673</v>
      </c>
      <c r="B34" s="107">
        <v>2360</v>
      </c>
      <c r="C34" s="107">
        <v>2500</v>
      </c>
      <c r="D34" s="107">
        <v>2355</v>
      </c>
      <c r="E34" s="107">
        <v>2500</v>
      </c>
      <c r="F34" s="106">
        <v>1883</v>
      </c>
    </row>
    <row r="35" spans="1:6">
      <c r="A35" t="s">
        <v>672</v>
      </c>
      <c r="B35" s="107">
        <v>2455</v>
      </c>
      <c r="C35" s="107">
        <v>2495</v>
      </c>
      <c r="D35" s="107">
        <v>2260</v>
      </c>
      <c r="E35" s="107">
        <v>2315</v>
      </c>
      <c r="F35" s="106">
        <v>2389</v>
      </c>
    </row>
    <row r="36" spans="1:6">
      <c r="A36" t="s">
        <v>671</v>
      </c>
      <c r="B36" s="107">
        <v>2235</v>
      </c>
      <c r="C36" s="107">
        <v>2245</v>
      </c>
      <c r="D36" s="107">
        <v>2090</v>
      </c>
      <c r="E36" s="107">
        <v>2160</v>
      </c>
      <c r="F36" s="106">
        <v>3588</v>
      </c>
    </row>
    <row r="37" spans="1:6">
      <c r="A37" t="s">
        <v>670</v>
      </c>
      <c r="B37" s="107">
        <v>2205</v>
      </c>
      <c r="C37" s="107">
        <v>2210</v>
      </c>
      <c r="D37" s="107">
        <v>2070</v>
      </c>
      <c r="E37" s="107">
        <v>2130</v>
      </c>
      <c r="F37" s="106">
        <v>2277</v>
      </c>
    </row>
    <row r="38" spans="1:6">
      <c r="A38" t="s">
        <v>669</v>
      </c>
      <c r="B38" s="107">
        <v>2190</v>
      </c>
      <c r="C38" s="107">
        <v>2305</v>
      </c>
      <c r="D38" s="107">
        <v>2175</v>
      </c>
      <c r="E38" s="107">
        <v>2290</v>
      </c>
      <c r="F38" s="106">
        <v>1978</v>
      </c>
    </row>
    <row r="39" spans="1:6">
      <c r="A39" t="s">
        <v>668</v>
      </c>
      <c r="B39" s="107">
        <v>2225</v>
      </c>
      <c r="C39" s="107">
        <v>2310</v>
      </c>
      <c r="D39" s="107">
        <v>2210</v>
      </c>
      <c r="E39" s="107">
        <v>2250</v>
      </c>
      <c r="F39" s="106">
        <v>1648</v>
      </c>
    </row>
    <row r="40" spans="1:6">
      <c r="A40" t="s">
        <v>667</v>
      </c>
      <c r="B40" s="107">
        <v>2345</v>
      </c>
      <c r="C40" s="107">
        <v>2410</v>
      </c>
      <c r="D40" s="107">
        <v>2305</v>
      </c>
      <c r="E40" s="107">
        <v>2325</v>
      </c>
      <c r="F40" s="106">
        <v>1690</v>
      </c>
    </row>
    <row r="41" spans="1:6">
      <c r="A41" t="s">
        <v>666</v>
      </c>
      <c r="B41" s="107">
        <v>2375</v>
      </c>
      <c r="C41" s="107">
        <v>2395</v>
      </c>
      <c r="D41" s="107">
        <v>2315</v>
      </c>
      <c r="E41" s="107">
        <v>2360</v>
      </c>
      <c r="F41" s="106">
        <v>1091</v>
      </c>
    </row>
    <row r="42" spans="1:6">
      <c r="A42" t="s">
        <v>665</v>
      </c>
      <c r="B42" s="107">
        <v>2360</v>
      </c>
      <c r="C42" s="107">
        <v>2410</v>
      </c>
      <c r="D42" s="107">
        <v>2355</v>
      </c>
      <c r="E42" s="107">
        <v>2360</v>
      </c>
      <c r="F42" s="106">
        <v>1274</v>
      </c>
    </row>
    <row r="43" spans="1:6">
      <c r="A43" t="s">
        <v>664</v>
      </c>
      <c r="B43" s="107">
        <v>2340</v>
      </c>
      <c r="C43" s="107">
        <v>2340</v>
      </c>
      <c r="D43" s="107">
        <v>2270</v>
      </c>
      <c r="E43" s="107">
        <v>2275</v>
      </c>
      <c r="F43" s="106">
        <v>1080</v>
      </c>
    </row>
    <row r="44" spans="1:6">
      <c r="A44" t="s">
        <v>663</v>
      </c>
      <c r="B44" s="107">
        <v>2320</v>
      </c>
      <c r="C44" s="107">
        <v>2335</v>
      </c>
      <c r="D44" s="107">
        <v>2225</v>
      </c>
      <c r="E44" s="107">
        <v>2225</v>
      </c>
      <c r="F44">
        <v>948</v>
      </c>
    </row>
    <row r="45" spans="1:6">
      <c r="A45" t="s">
        <v>662</v>
      </c>
      <c r="B45" s="107">
        <v>2275</v>
      </c>
      <c r="C45" s="107">
        <v>2330</v>
      </c>
      <c r="D45" s="107">
        <v>2255</v>
      </c>
      <c r="E45" s="107">
        <v>2285</v>
      </c>
      <c r="F45" s="106">
        <v>1421</v>
      </c>
    </row>
    <row r="46" spans="1:6">
      <c r="A46" t="s">
        <v>661</v>
      </c>
      <c r="B46" s="107">
        <v>2310</v>
      </c>
      <c r="C46" s="107">
        <v>2345</v>
      </c>
      <c r="D46" s="107">
        <v>2255</v>
      </c>
      <c r="E46" s="107">
        <v>2345</v>
      </c>
      <c r="F46" s="106">
        <v>1154</v>
      </c>
    </row>
    <row r="47" spans="1:6">
      <c r="A47" t="s">
        <v>660</v>
      </c>
      <c r="B47" s="107">
        <v>2410</v>
      </c>
      <c r="C47" s="107">
        <v>2550</v>
      </c>
      <c r="D47" s="107">
        <v>2360</v>
      </c>
      <c r="E47" s="107">
        <v>2395</v>
      </c>
      <c r="F47" s="106">
        <v>3203</v>
      </c>
    </row>
    <row r="48" spans="1:6">
      <c r="A48" t="s">
        <v>659</v>
      </c>
      <c r="B48" s="107">
        <v>2410</v>
      </c>
      <c r="C48" s="107">
        <v>2545</v>
      </c>
      <c r="D48" s="107">
        <v>2390</v>
      </c>
      <c r="E48" s="107">
        <v>2450</v>
      </c>
      <c r="F48" s="106">
        <v>3084</v>
      </c>
    </row>
    <row r="49" spans="1:6">
      <c r="A49" t="s">
        <v>658</v>
      </c>
      <c r="B49" s="107">
        <v>2470</v>
      </c>
      <c r="C49" s="107">
        <v>2505</v>
      </c>
      <c r="D49" s="107">
        <v>2380</v>
      </c>
      <c r="E49" s="107">
        <v>2405</v>
      </c>
      <c r="F49" s="106">
        <v>1964</v>
      </c>
    </row>
    <row r="50" spans="1:6">
      <c r="A50" t="s">
        <v>657</v>
      </c>
      <c r="B50" s="107">
        <v>2440</v>
      </c>
      <c r="C50" s="107">
        <v>2440</v>
      </c>
      <c r="D50" s="107">
        <v>2355</v>
      </c>
      <c r="E50" s="107">
        <v>2385</v>
      </c>
      <c r="F50" s="106">
        <v>1172</v>
      </c>
    </row>
    <row r="51" spans="1:6">
      <c r="A51" t="s">
        <v>656</v>
      </c>
      <c r="B51" s="107">
        <v>2395</v>
      </c>
      <c r="C51" s="107">
        <v>2480</v>
      </c>
      <c r="D51" s="107">
        <v>2395</v>
      </c>
      <c r="E51" s="107">
        <v>2470</v>
      </c>
      <c r="F51" s="106">
        <v>1316</v>
      </c>
    </row>
    <row r="52" spans="1:6">
      <c r="A52" t="s">
        <v>655</v>
      </c>
      <c r="B52" s="107">
        <v>2480</v>
      </c>
      <c r="C52" s="107">
        <v>2650</v>
      </c>
      <c r="D52" s="107">
        <v>2475</v>
      </c>
      <c r="E52" s="107">
        <v>2595</v>
      </c>
      <c r="F52" s="106">
        <v>3410</v>
      </c>
    </row>
    <row r="53" spans="1:6">
      <c r="A53" t="s">
        <v>654</v>
      </c>
      <c r="B53" s="107">
        <v>2635</v>
      </c>
      <c r="C53" s="107">
        <v>2715</v>
      </c>
      <c r="D53" s="107">
        <v>2610</v>
      </c>
      <c r="E53" s="107">
        <v>2665</v>
      </c>
      <c r="F53" s="106">
        <v>2529</v>
      </c>
    </row>
    <row r="54" spans="1:6">
      <c r="A54" t="s">
        <v>653</v>
      </c>
      <c r="B54" s="107">
        <v>2660</v>
      </c>
      <c r="C54" s="107">
        <v>2665</v>
      </c>
      <c r="D54" s="107">
        <v>2600</v>
      </c>
      <c r="E54" s="107">
        <v>2635</v>
      </c>
      <c r="F54" s="106">
        <v>1125</v>
      </c>
    </row>
    <row r="55" spans="1:6">
      <c r="A55" t="s">
        <v>652</v>
      </c>
      <c r="B55" s="107">
        <v>2655</v>
      </c>
      <c r="C55" s="107">
        <v>2655</v>
      </c>
      <c r="D55" s="107">
        <v>2545</v>
      </c>
      <c r="E55" s="107">
        <v>2595</v>
      </c>
      <c r="F55" s="106">
        <v>1354</v>
      </c>
    </row>
    <row r="56" spans="1:6">
      <c r="A56" t="s">
        <v>651</v>
      </c>
      <c r="B56" s="107">
        <v>2620</v>
      </c>
      <c r="C56" s="107">
        <v>2630</v>
      </c>
      <c r="D56" s="107">
        <v>2555</v>
      </c>
      <c r="E56" s="107">
        <v>2565</v>
      </c>
      <c r="F56">
        <v>907</v>
      </c>
    </row>
    <row r="57" spans="1:6">
      <c r="A57" t="s">
        <v>650</v>
      </c>
      <c r="B57" s="107">
        <v>2575</v>
      </c>
      <c r="C57" s="107">
        <v>2600</v>
      </c>
      <c r="D57" s="107">
        <v>2550</v>
      </c>
      <c r="E57" s="107">
        <v>2595</v>
      </c>
      <c r="F57">
        <v>650</v>
      </c>
    </row>
    <row r="58" spans="1:6">
      <c r="A58" t="s">
        <v>649</v>
      </c>
      <c r="B58" s="107">
        <v>2615</v>
      </c>
      <c r="C58" s="107">
        <v>2740</v>
      </c>
      <c r="D58" s="107">
        <v>2615</v>
      </c>
      <c r="E58" s="107">
        <v>2740</v>
      </c>
      <c r="F58" s="106">
        <v>1956</v>
      </c>
    </row>
    <row r="59" spans="1:6">
      <c r="A59" t="s">
        <v>648</v>
      </c>
      <c r="B59" s="107">
        <v>2700</v>
      </c>
      <c r="C59" s="107">
        <v>2865</v>
      </c>
      <c r="D59" s="107">
        <v>2700</v>
      </c>
      <c r="E59" s="107">
        <v>2740</v>
      </c>
      <c r="F59" s="106">
        <v>2173</v>
      </c>
    </row>
    <row r="60" spans="1:6">
      <c r="A60" t="s">
        <v>647</v>
      </c>
      <c r="B60" s="107">
        <v>2800</v>
      </c>
      <c r="C60" s="107">
        <v>2800</v>
      </c>
      <c r="D60" s="107">
        <v>2700</v>
      </c>
      <c r="E60" s="107">
        <v>2710</v>
      </c>
      <c r="F60" s="106">
        <v>1232</v>
      </c>
    </row>
    <row r="61" spans="1:6">
      <c r="A61" t="s">
        <v>646</v>
      </c>
      <c r="B61" s="107">
        <v>2735</v>
      </c>
      <c r="C61" s="107">
        <v>2795</v>
      </c>
      <c r="D61" s="107">
        <v>2685</v>
      </c>
      <c r="E61" s="107">
        <v>2685</v>
      </c>
      <c r="F61" s="106">
        <v>1198</v>
      </c>
    </row>
    <row r="62" spans="1:6">
      <c r="A62" t="s">
        <v>645</v>
      </c>
      <c r="B62" s="107">
        <v>2710</v>
      </c>
      <c r="C62" s="107">
        <v>2720</v>
      </c>
      <c r="D62" s="107">
        <v>2640</v>
      </c>
      <c r="E62" s="107">
        <v>2640</v>
      </c>
      <c r="F62">
        <v>882</v>
      </c>
    </row>
    <row r="63" spans="1:6">
      <c r="A63" t="s">
        <v>644</v>
      </c>
      <c r="B63" s="107">
        <v>2605</v>
      </c>
      <c r="C63" s="107">
        <v>2710</v>
      </c>
      <c r="D63" s="107">
        <v>2605</v>
      </c>
      <c r="E63" s="107">
        <v>2645</v>
      </c>
      <c r="F63" s="106">
        <v>1021</v>
      </c>
    </row>
    <row r="64" spans="1:6">
      <c r="A64" t="s">
        <v>643</v>
      </c>
      <c r="B64" s="107">
        <v>2620</v>
      </c>
      <c r="C64" s="107">
        <v>2645</v>
      </c>
      <c r="D64" s="107">
        <v>2470</v>
      </c>
      <c r="E64" s="107">
        <v>2470</v>
      </c>
      <c r="F64" s="106">
        <v>2872</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FB3FD-7FEE-49E8-AB90-C986CCBB46AA}">
  <sheetPr codeName="工作表195"/>
  <dimension ref="A1:F64"/>
  <sheetViews>
    <sheetView workbookViewId="0"/>
  </sheetViews>
  <sheetFormatPr defaultRowHeight="17"/>
  <sheetData>
    <row r="1" spans="1:6">
      <c r="A1" t="s">
        <v>731</v>
      </c>
      <c r="B1" t="s">
        <v>732</v>
      </c>
      <c r="C1" t="s">
        <v>733</v>
      </c>
      <c r="D1" t="s">
        <v>734</v>
      </c>
      <c r="E1" t="s">
        <v>735</v>
      </c>
      <c r="F1" t="s">
        <v>736</v>
      </c>
    </row>
    <row r="2" spans="1:6">
      <c r="A2" t="s">
        <v>705</v>
      </c>
      <c r="B2">
        <v>167.5</v>
      </c>
      <c r="C2">
        <v>168.5</v>
      </c>
      <c r="D2">
        <v>154.5</v>
      </c>
      <c r="E2">
        <v>163</v>
      </c>
      <c r="F2" s="106">
        <v>40497</v>
      </c>
    </row>
    <row r="3" spans="1:6">
      <c r="A3" t="s">
        <v>704</v>
      </c>
      <c r="B3">
        <v>166.5</v>
      </c>
      <c r="C3">
        <v>175.5</v>
      </c>
      <c r="D3">
        <v>165.5</v>
      </c>
      <c r="E3">
        <v>172</v>
      </c>
      <c r="F3" s="106">
        <v>25763</v>
      </c>
    </row>
    <row r="4" spans="1:6">
      <c r="A4" t="s">
        <v>703</v>
      </c>
      <c r="B4">
        <v>173</v>
      </c>
      <c r="C4">
        <v>173.5</v>
      </c>
      <c r="D4">
        <v>166.5</v>
      </c>
      <c r="E4">
        <v>169.5</v>
      </c>
      <c r="F4" s="106">
        <v>12532</v>
      </c>
    </row>
    <row r="5" spans="1:6">
      <c r="A5" t="s">
        <v>702</v>
      </c>
      <c r="B5">
        <v>168</v>
      </c>
      <c r="C5">
        <v>173.5</v>
      </c>
      <c r="D5">
        <v>165.5</v>
      </c>
      <c r="E5">
        <v>172</v>
      </c>
      <c r="F5" s="106">
        <v>9220</v>
      </c>
    </row>
    <row r="6" spans="1:6">
      <c r="A6" t="s">
        <v>701</v>
      </c>
      <c r="B6">
        <v>172</v>
      </c>
      <c r="C6">
        <v>174</v>
      </c>
      <c r="D6">
        <v>165.5</v>
      </c>
      <c r="E6">
        <v>165.5</v>
      </c>
      <c r="F6" s="106">
        <v>7560</v>
      </c>
    </row>
    <row r="7" spans="1:6">
      <c r="A7" t="s">
        <v>700</v>
      </c>
      <c r="B7">
        <v>166</v>
      </c>
      <c r="C7">
        <v>167.5</v>
      </c>
      <c r="D7">
        <v>159</v>
      </c>
      <c r="E7">
        <v>159.5</v>
      </c>
      <c r="F7" s="106">
        <v>8118</v>
      </c>
    </row>
    <row r="8" spans="1:6">
      <c r="A8" t="s">
        <v>699</v>
      </c>
      <c r="B8">
        <v>161</v>
      </c>
      <c r="C8">
        <v>164.5</v>
      </c>
      <c r="D8">
        <v>157.5</v>
      </c>
      <c r="E8">
        <v>158.5</v>
      </c>
      <c r="F8" s="106">
        <v>5795</v>
      </c>
    </row>
    <row r="9" spans="1:6">
      <c r="A9" t="s">
        <v>698</v>
      </c>
      <c r="B9">
        <v>158.5</v>
      </c>
      <c r="C9">
        <v>160.5</v>
      </c>
      <c r="D9">
        <v>153</v>
      </c>
      <c r="E9">
        <v>155.5</v>
      </c>
      <c r="F9" s="106">
        <v>9764</v>
      </c>
    </row>
    <row r="10" spans="1:6">
      <c r="A10" t="s">
        <v>697</v>
      </c>
      <c r="B10">
        <v>157</v>
      </c>
      <c r="C10">
        <v>157</v>
      </c>
      <c r="D10">
        <v>148</v>
      </c>
      <c r="E10">
        <v>149.5</v>
      </c>
      <c r="F10" s="106">
        <v>13180</v>
      </c>
    </row>
    <row r="11" spans="1:6">
      <c r="A11" t="s">
        <v>696</v>
      </c>
      <c r="B11">
        <v>150.5</v>
      </c>
      <c r="C11">
        <v>151</v>
      </c>
      <c r="D11">
        <v>144</v>
      </c>
      <c r="E11">
        <v>144.5</v>
      </c>
      <c r="F11" s="106">
        <v>8947</v>
      </c>
    </row>
    <row r="12" spans="1:6">
      <c r="A12" t="s">
        <v>695</v>
      </c>
      <c r="B12">
        <v>145</v>
      </c>
      <c r="C12">
        <v>156</v>
      </c>
      <c r="D12">
        <v>144.5</v>
      </c>
      <c r="E12">
        <v>155</v>
      </c>
      <c r="F12" s="106">
        <v>17523</v>
      </c>
    </row>
    <row r="13" spans="1:6">
      <c r="A13" t="s">
        <v>694</v>
      </c>
      <c r="B13">
        <v>155.5</v>
      </c>
      <c r="C13">
        <v>160</v>
      </c>
      <c r="D13">
        <v>154.5</v>
      </c>
      <c r="E13">
        <v>160</v>
      </c>
      <c r="F13" s="106">
        <v>15285</v>
      </c>
    </row>
    <row r="14" spans="1:6">
      <c r="A14" t="s">
        <v>693</v>
      </c>
      <c r="B14">
        <v>164</v>
      </c>
      <c r="C14">
        <v>166.5</v>
      </c>
      <c r="D14">
        <v>161</v>
      </c>
      <c r="E14">
        <v>166</v>
      </c>
      <c r="F14" s="106">
        <v>19108</v>
      </c>
    </row>
    <row r="15" spans="1:6">
      <c r="A15" t="s">
        <v>692</v>
      </c>
      <c r="B15">
        <v>166</v>
      </c>
      <c r="C15">
        <v>167.5</v>
      </c>
      <c r="D15">
        <v>157</v>
      </c>
      <c r="E15">
        <v>158.5</v>
      </c>
      <c r="F15" s="106">
        <v>17209</v>
      </c>
    </row>
    <row r="16" spans="1:6">
      <c r="A16" t="s">
        <v>691</v>
      </c>
      <c r="B16">
        <v>161</v>
      </c>
      <c r="C16">
        <v>163.5</v>
      </c>
      <c r="D16">
        <v>158.5</v>
      </c>
      <c r="E16">
        <v>161.5</v>
      </c>
      <c r="F16" s="106">
        <v>9400</v>
      </c>
    </row>
    <row r="17" spans="1:6">
      <c r="A17" t="s">
        <v>690</v>
      </c>
      <c r="B17">
        <v>163.5</v>
      </c>
      <c r="C17">
        <v>163.5</v>
      </c>
      <c r="D17">
        <v>158</v>
      </c>
      <c r="E17">
        <v>159</v>
      </c>
      <c r="F17" s="106">
        <v>9487</v>
      </c>
    </row>
    <row r="18" spans="1:6">
      <c r="A18" t="s">
        <v>689</v>
      </c>
      <c r="B18">
        <v>160</v>
      </c>
      <c r="C18">
        <v>162.5</v>
      </c>
      <c r="D18">
        <v>159</v>
      </c>
      <c r="E18">
        <v>160</v>
      </c>
      <c r="F18" s="106">
        <v>3207</v>
      </c>
    </row>
    <row r="19" spans="1:6">
      <c r="A19" t="s">
        <v>688</v>
      </c>
      <c r="B19">
        <v>162</v>
      </c>
      <c r="C19">
        <v>164.5</v>
      </c>
      <c r="D19">
        <v>154</v>
      </c>
      <c r="E19">
        <v>156</v>
      </c>
      <c r="F19" s="106">
        <v>8789</v>
      </c>
    </row>
    <row r="20" spans="1:6">
      <c r="A20" t="s">
        <v>687</v>
      </c>
      <c r="B20">
        <v>155</v>
      </c>
      <c r="C20">
        <v>155.5</v>
      </c>
      <c r="D20">
        <v>150</v>
      </c>
      <c r="E20">
        <v>150</v>
      </c>
      <c r="F20" s="106">
        <v>9323</v>
      </c>
    </row>
    <row r="21" spans="1:6">
      <c r="A21" t="s">
        <v>686</v>
      </c>
      <c r="B21">
        <v>152</v>
      </c>
      <c r="C21">
        <v>153.5</v>
      </c>
      <c r="D21">
        <v>149.5</v>
      </c>
      <c r="E21">
        <v>150</v>
      </c>
      <c r="F21" s="106">
        <v>7947</v>
      </c>
    </row>
    <row r="22" spans="1:6">
      <c r="A22" t="s">
        <v>685</v>
      </c>
      <c r="B22">
        <v>150</v>
      </c>
      <c r="C22">
        <v>151.5</v>
      </c>
      <c r="D22">
        <v>146.5</v>
      </c>
      <c r="E22">
        <v>147.5</v>
      </c>
      <c r="F22" s="106">
        <v>8701</v>
      </c>
    </row>
    <row r="23" spans="1:6">
      <c r="A23" t="s">
        <v>684</v>
      </c>
      <c r="B23">
        <v>147.5</v>
      </c>
      <c r="C23">
        <v>148</v>
      </c>
      <c r="D23">
        <v>141.5</v>
      </c>
      <c r="E23">
        <v>141.5</v>
      </c>
      <c r="F23" s="106">
        <v>14294</v>
      </c>
    </row>
    <row r="24" spans="1:6">
      <c r="A24" t="s">
        <v>683</v>
      </c>
      <c r="B24">
        <v>142.5</v>
      </c>
      <c r="C24">
        <v>144.5</v>
      </c>
      <c r="D24">
        <v>141</v>
      </c>
      <c r="E24">
        <v>142</v>
      </c>
      <c r="F24" s="106">
        <v>9424</v>
      </c>
    </row>
    <row r="25" spans="1:6">
      <c r="A25" t="s">
        <v>682</v>
      </c>
      <c r="B25">
        <v>145</v>
      </c>
      <c r="C25">
        <v>150</v>
      </c>
      <c r="D25">
        <v>140.5</v>
      </c>
      <c r="E25">
        <v>140.5</v>
      </c>
      <c r="F25" s="106">
        <v>17153</v>
      </c>
    </row>
    <row r="26" spans="1:6">
      <c r="A26" t="s">
        <v>681</v>
      </c>
      <c r="B26">
        <v>143</v>
      </c>
      <c r="C26">
        <v>144</v>
      </c>
      <c r="D26">
        <v>138</v>
      </c>
      <c r="E26">
        <v>138.5</v>
      </c>
      <c r="F26" s="106">
        <v>15710</v>
      </c>
    </row>
    <row r="27" spans="1:6">
      <c r="A27" t="s">
        <v>680</v>
      </c>
      <c r="B27">
        <v>139</v>
      </c>
      <c r="C27">
        <v>139</v>
      </c>
      <c r="D27">
        <v>135</v>
      </c>
      <c r="E27">
        <v>135.5</v>
      </c>
      <c r="F27" s="106">
        <v>11923</v>
      </c>
    </row>
    <row r="28" spans="1:6">
      <c r="A28" t="s">
        <v>679</v>
      </c>
      <c r="B28">
        <v>149</v>
      </c>
      <c r="C28">
        <v>149</v>
      </c>
      <c r="D28">
        <v>147.5</v>
      </c>
      <c r="E28">
        <v>149</v>
      </c>
      <c r="F28" s="106">
        <v>10804</v>
      </c>
    </row>
    <row r="29" spans="1:6">
      <c r="A29" t="s">
        <v>678</v>
      </c>
      <c r="B29">
        <v>158.5</v>
      </c>
      <c r="C29">
        <v>162.5</v>
      </c>
      <c r="D29">
        <v>149</v>
      </c>
      <c r="E29">
        <v>158</v>
      </c>
      <c r="F29" s="106">
        <v>71030</v>
      </c>
    </row>
    <row r="30" spans="1:6">
      <c r="A30" t="s">
        <v>677</v>
      </c>
      <c r="B30">
        <v>157</v>
      </c>
      <c r="C30">
        <v>167</v>
      </c>
      <c r="D30">
        <v>155</v>
      </c>
      <c r="E30">
        <v>165.5</v>
      </c>
      <c r="F30" s="106">
        <v>34287</v>
      </c>
    </row>
    <row r="31" spans="1:6">
      <c r="A31" t="s">
        <v>676</v>
      </c>
      <c r="B31">
        <v>163</v>
      </c>
      <c r="C31">
        <v>164.5</v>
      </c>
      <c r="D31">
        <v>158</v>
      </c>
      <c r="E31">
        <v>159</v>
      </c>
      <c r="F31" s="106">
        <v>16189</v>
      </c>
    </row>
    <row r="32" spans="1:6">
      <c r="A32" t="s">
        <v>675</v>
      </c>
      <c r="B32">
        <v>156.5</v>
      </c>
      <c r="C32">
        <v>156.5</v>
      </c>
      <c r="D32">
        <v>149.5</v>
      </c>
      <c r="E32">
        <v>151</v>
      </c>
      <c r="F32" s="106">
        <v>14352</v>
      </c>
    </row>
    <row r="33" spans="1:6">
      <c r="A33" t="s">
        <v>674</v>
      </c>
      <c r="B33">
        <v>154.5</v>
      </c>
      <c r="C33">
        <v>164</v>
      </c>
      <c r="D33">
        <v>154</v>
      </c>
      <c r="E33">
        <v>162</v>
      </c>
      <c r="F33" s="106">
        <v>15130</v>
      </c>
    </row>
    <row r="34" spans="1:6">
      <c r="A34" t="s">
        <v>673</v>
      </c>
      <c r="B34">
        <v>161</v>
      </c>
      <c r="C34">
        <v>166.5</v>
      </c>
      <c r="D34">
        <v>159.5</v>
      </c>
      <c r="E34">
        <v>161</v>
      </c>
      <c r="F34" s="106">
        <v>16265</v>
      </c>
    </row>
    <row r="35" spans="1:6">
      <c r="A35" t="s">
        <v>672</v>
      </c>
      <c r="B35">
        <v>155</v>
      </c>
      <c r="C35">
        <v>155</v>
      </c>
      <c r="D35">
        <v>145</v>
      </c>
      <c r="E35">
        <v>152</v>
      </c>
      <c r="F35" s="106">
        <v>24393</v>
      </c>
    </row>
    <row r="36" spans="1:6">
      <c r="A36" t="s">
        <v>671</v>
      </c>
      <c r="B36">
        <v>150.5</v>
      </c>
      <c r="C36">
        <v>153.5</v>
      </c>
      <c r="D36">
        <v>144.5</v>
      </c>
      <c r="E36">
        <v>145</v>
      </c>
      <c r="F36" s="106">
        <v>10953</v>
      </c>
    </row>
    <row r="37" spans="1:6">
      <c r="A37" t="s">
        <v>670</v>
      </c>
      <c r="B37">
        <v>149</v>
      </c>
      <c r="C37">
        <v>150.5</v>
      </c>
      <c r="D37">
        <v>145</v>
      </c>
      <c r="E37">
        <v>147</v>
      </c>
      <c r="F37" s="106">
        <v>7567</v>
      </c>
    </row>
    <row r="38" spans="1:6">
      <c r="A38" t="s">
        <v>669</v>
      </c>
      <c r="B38">
        <v>149</v>
      </c>
      <c r="C38">
        <v>151</v>
      </c>
      <c r="D38">
        <v>147.5</v>
      </c>
      <c r="E38">
        <v>150.5</v>
      </c>
      <c r="F38" s="106">
        <v>7374</v>
      </c>
    </row>
    <row r="39" spans="1:6">
      <c r="A39" t="s">
        <v>668</v>
      </c>
      <c r="B39">
        <v>148</v>
      </c>
      <c r="C39">
        <v>148</v>
      </c>
      <c r="D39">
        <v>144.5</v>
      </c>
      <c r="E39">
        <v>145.5</v>
      </c>
      <c r="F39" s="106">
        <v>5041</v>
      </c>
    </row>
    <row r="40" spans="1:6">
      <c r="A40" t="s">
        <v>667</v>
      </c>
      <c r="B40">
        <v>147</v>
      </c>
      <c r="C40">
        <v>147</v>
      </c>
      <c r="D40">
        <v>142</v>
      </c>
      <c r="E40">
        <v>142.5</v>
      </c>
      <c r="F40" s="106">
        <v>8237</v>
      </c>
    </row>
    <row r="41" spans="1:6">
      <c r="A41" t="s">
        <v>666</v>
      </c>
      <c r="B41">
        <v>144</v>
      </c>
      <c r="C41">
        <v>148</v>
      </c>
      <c r="D41">
        <v>142.5</v>
      </c>
      <c r="E41">
        <v>144</v>
      </c>
      <c r="F41" s="106">
        <v>6209</v>
      </c>
    </row>
    <row r="42" spans="1:6">
      <c r="A42" t="s">
        <v>665</v>
      </c>
      <c r="B42">
        <v>145</v>
      </c>
      <c r="C42">
        <v>153</v>
      </c>
      <c r="D42">
        <v>142.5</v>
      </c>
      <c r="E42">
        <v>150</v>
      </c>
      <c r="F42" s="106">
        <v>9429</v>
      </c>
    </row>
    <row r="43" spans="1:6">
      <c r="A43" t="s">
        <v>664</v>
      </c>
      <c r="B43">
        <v>148.5</v>
      </c>
      <c r="C43">
        <v>153</v>
      </c>
      <c r="D43">
        <v>148</v>
      </c>
      <c r="E43">
        <v>152.5</v>
      </c>
      <c r="F43" s="106">
        <v>6346</v>
      </c>
    </row>
    <row r="44" spans="1:6">
      <c r="A44" t="s">
        <v>663</v>
      </c>
      <c r="B44">
        <v>153.5</v>
      </c>
      <c r="C44">
        <v>156.5</v>
      </c>
      <c r="D44">
        <v>149.5</v>
      </c>
      <c r="E44">
        <v>150</v>
      </c>
      <c r="F44" s="106">
        <v>6290</v>
      </c>
    </row>
    <row r="45" spans="1:6">
      <c r="A45" t="s">
        <v>662</v>
      </c>
      <c r="B45">
        <v>152.5</v>
      </c>
      <c r="C45">
        <v>154.5</v>
      </c>
      <c r="D45">
        <v>148.5</v>
      </c>
      <c r="E45">
        <v>151</v>
      </c>
      <c r="F45" s="106">
        <v>5959</v>
      </c>
    </row>
    <row r="46" spans="1:6">
      <c r="A46" t="s">
        <v>661</v>
      </c>
      <c r="B46">
        <v>151.5</v>
      </c>
      <c r="C46">
        <v>152.5</v>
      </c>
      <c r="D46">
        <v>147</v>
      </c>
      <c r="E46">
        <v>150.5</v>
      </c>
      <c r="F46" s="106">
        <v>6623</v>
      </c>
    </row>
    <row r="47" spans="1:6">
      <c r="A47" t="s">
        <v>660</v>
      </c>
      <c r="B47">
        <v>135.5</v>
      </c>
      <c r="C47">
        <v>138</v>
      </c>
      <c r="D47">
        <v>135.5</v>
      </c>
      <c r="E47">
        <v>135.5</v>
      </c>
      <c r="F47" s="106">
        <v>26605</v>
      </c>
    </row>
    <row r="48" spans="1:6">
      <c r="A48" t="s">
        <v>659</v>
      </c>
      <c r="B48">
        <v>134</v>
      </c>
      <c r="C48">
        <v>134</v>
      </c>
      <c r="D48">
        <v>122</v>
      </c>
      <c r="E48">
        <v>122.5</v>
      </c>
      <c r="F48" s="106">
        <v>37653</v>
      </c>
    </row>
    <row r="49" spans="1:6">
      <c r="A49" t="s">
        <v>658</v>
      </c>
      <c r="B49">
        <v>124.5</v>
      </c>
      <c r="C49">
        <v>125.5</v>
      </c>
      <c r="D49">
        <v>120</v>
      </c>
      <c r="E49">
        <v>121.5</v>
      </c>
      <c r="F49" s="106">
        <v>24133</v>
      </c>
    </row>
    <row r="50" spans="1:6">
      <c r="A50" t="s">
        <v>657</v>
      </c>
      <c r="B50">
        <v>122</v>
      </c>
      <c r="C50">
        <v>125.5</v>
      </c>
      <c r="D50">
        <v>120.5</v>
      </c>
      <c r="E50">
        <v>121.5</v>
      </c>
      <c r="F50" s="106">
        <v>13791</v>
      </c>
    </row>
    <row r="51" spans="1:6">
      <c r="A51" t="s">
        <v>656</v>
      </c>
      <c r="B51">
        <v>122</v>
      </c>
      <c r="C51">
        <v>125</v>
      </c>
      <c r="D51">
        <v>122</v>
      </c>
      <c r="E51">
        <v>123.5</v>
      </c>
      <c r="F51" s="106">
        <v>8985</v>
      </c>
    </row>
    <row r="52" spans="1:6">
      <c r="A52" t="s">
        <v>655</v>
      </c>
      <c r="B52">
        <v>124.5</v>
      </c>
      <c r="C52">
        <v>127</v>
      </c>
      <c r="D52">
        <v>124</v>
      </c>
      <c r="E52">
        <v>124.5</v>
      </c>
      <c r="F52" s="106">
        <v>9003</v>
      </c>
    </row>
    <row r="53" spans="1:6">
      <c r="A53" t="s">
        <v>654</v>
      </c>
      <c r="B53">
        <v>126</v>
      </c>
      <c r="C53">
        <v>126.5</v>
      </c>
      <c r="D53">
        <v>122.5</v>
      </c>
      <c r="E53">
        <v>123</v>
      </c>
      <c r="F53" s="106">
        <v>6040</v>
      </c>
    </row>
    <row r="54" spans="1:6">
      <c r="A54" t="s">
        <v>653</v>
      </c>
      <c r="B54">
        <v>123.5</v>
      </c>
      <c r="C54">
        <v>124.5</v>
      </c>
      <c r="D54">
        <v>122</v>
      </c>
      <c r="E54">
        <v>122.5</v>
      </c>
      <c r="F54" s="106">
        <v>4443</v>
      </c>
    </row>
    <row r="55" spans="1:6">
      <c r="A55" t="s">
        <v>652</v>
      </c>
      <c r="B55">
        <v>122.5</v>
      </c>
      <c r="C55">
        <v>123.5</v>
      </c>
      <c r="D55">
        <v>121.5</v>
      </c>
      <c r="E55">
        <v>121.5</v>
      </c>
      <c r="F55" s="106">
        <v>4333</v>
      </c>
    </row>
    <row r="56" spans="1:6">
      <c r="A56" t="s">
        <v>651</v>
      </c>
      <c r="B56">
        <v>121.5</v>
      </c>
      <c r="C56">
        <v>122.5</v>
      </c>
      <c r="D56">
        <v>119</v>
      </c>
      <c r="E56">
        <v>120</v>
      </c>
      <c r="F56" s="106">
        <v>7558</v>
      </c>
    </row>
    <row r="57" spans="1:6">
      <c r="A57" t="s">
        <v>650</v>
      </c>
      <c r="B57">
        <v>121</v>
      </c>
      <c r="C57">
        <v>121</v>
      </c>
      <c r="D57">
        <v>117</v>
      </c>
      <c r="E57">
        <v>118</v>
      </c>
      <c r="F57" s="106">
        <v>10824</v>
      </c>
    </row>
    <row r="58" spans="1:6">
      <c r="A58" t="s">
        <v>649</v>
      </c>
      <c r="B58">
        <v>117.5</v>
      </c>
      <c r="C58">
        <v>118</v>
      </c>
      <c r="D58">
        <v>116</v>
      </c>
      <c r="E58">
        <v>117.5</v>
      </c>
      <c r="F58" s="106">
        <v>5036</v>
      </c>
    </row>
    <row r="59" spans="1:6">
      <c r="A59" t="s">
        <v>648</v>
      </c>
      <c r="B59">
        <v>117</v>
      </c>
      <c r="C59">
        <v>118.5</v>
      </c>
      <c r="D59">
        <v>115</v>
      </c>
      <c r="E59">
        <v>118</v>
      </c>
      <c r="F59" s="106">
        <v>3762</v>
      </c>
    </row>
    <row r="60" spans="1:6">
      <c r="A60" t="s">
        <v>647</v>
      </c>
      <c r="B60">
        <v>119</v>
      </c>
      <c r="C60">
        <v>119.5</v>
      </c>
      <c r="D60">
        <v>116.5</v>
      </c>
      <c r="E60">
        <v>118.5</v>
      </c>
      <c r="F60" s="106">
        <v>4053</v>
      </c>
    </row>
    <row r="61" spans="1:6">
      <c r="A61" t="s">
        <v>646</v>
      </c>
      <c r="B61">
        <v>119.5</v>
      </c>
      <c r="C61">
        <v>122.5</v>
      </c>
      <c r="D61">
        <v>119</v>
      </c>
      <c r="E61">
        <v>121.5</v>
      </c>
      <c r="F61" s="106">
        <v>6702</v>
      </c>
    </row>
    <row r="62" spans="1:6">
      <c r="A62" t="s">
        <v>645</v>
      </c>
      <c r="B62">
        <v>123</v>
      </c>
      <c r="C62">
        <v>123.5</v>
      </c>
      <c r="D62">
        <v>119.5</v>
      </c>
      <c r="E62">
        <v>120</v>
      </c>
      <c r="F62" s="106">
        <v>5093</v>
      </c>
    </row>
    <row r="63" spans="1:6">
      <c r="A63" t="s">
        <v>644</v>
      </c>
      <c r="B63">
        <v>119.5</v>
      </c>
      <c r="C63">
        <v>120</v>
      </c>
      <c r="D63">
        <v>116</v>
      </c>
      <c r="E63">
        <v>116</v>
      </c>
      <c r="F63" s="106">
        <v>7509</v>
      </c>
    </row>
    <row r="64" spans="1:6">
      <c r="A64" t="s">
        <v>643</v>
      </c>
      <c r="B64">
        <v>117.5</v>
      </c>
      <c r="C64">
        <v>118</v>
      </c>
      <c r="D64">
        <v>115.5</v>
      </c>
      <c r="E64">
        <v>115.5</v>
      </c>
      <c r="F64" s="106">
        <v>8194</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23DA-55EB-4FC6-9666-13C4583E36B4}">
  <sheetPr codeName="工作表196"/>
  <dimension ref="A1:F64"/>
  <sheetViews>
    <sheetView workbookViewId="0"/>
  </sheetViews>
  <sheetFormatPr defaultRowHeight="17"/>
  <sheetData>
    <row r="1" spans="1:6">
      <c r="A1" t="s">
        <v>731</v>
      </c>
      <c r="B1" t="s">
        <v>732</v>
      </c>
      <c r="C1" t="s">
        <v>733</v>
      </c>
      <c r="D1" t="s">
        <v>734</v>
      </c>
      <c r="E1" t="s">
        <v>735</v>
      </c>
      <c r="F1" t="s">
        <v>736</v>
      </c>
    </row>
    <row r="2" spans="1:6">
      <c r="A2" t="s">
        <v>705</v>
      </c>
      <c r="B2">
        <v>457</v>
      </c>
      <c r="C2">
        <v>466</v>
      </c>
      <c r="D2">
        <v>456</v>
      </c>
      <c r="E2">
        <v>457</v>
      </c>
      <c r="F2" s="106">
        <v>2473</v>
      </c>
    </row>
    <row r="3" spans="1:6">
      <c r="A3" t="s">
        <v>704</v>
      </c>
      <c r="B3">
        <v>460.5</v>
      </c>
      <c r="C3">
        <v>467</v>
      </c>
      <c r="D3">
        <v>457</v>
      </c>
      <c r="E3">
        <v>457</v>
      </c>
      <c r="F3" s="106">
        <v>2728</v>
      </c>
    </row>
    <row r="4" spans="1:6">
      <c r="A4" t="s">
        <v>703</v>
      </c>
      <c r="B4">
        <v>458</v>
      </c>
      <c r="C4">
        <v>470</v>
      </c>
      <c r="D4">
        <v>458</v>
      </c>
      <c r="E4">
        <v>466</v>
      </c>
      <c r="F4" s="106">
        <v>3456</v>
      </c>
    </row>
    <row r="5" spans="1:6">
      <c r="A5" t="s">
        <v>702</v>
      </c>
      <c r="B5">
        <v>465</v>
      </c>
      <c r="C5">
        <v>471.5</v>
      </c>
      <c r="D5">
        <v>462.5</v>
      </c>
      <c r="E5">
        <v>471</v>
      </c>
      <c r="F5" s="106">
        <v>2342</v>
      </c>
    </row>
    <row r="6" spans="1:6">
      <c r="A6" t="s">
        <v>701</v>
      </c>
      <c r="B6">
        <v>470</v>
      </c>
      <c r="C6">
        <v>471</v>
      </c>
      <c r="D6">
        <v>461</v>
      </c>
      <c r="E6">
        <v>462</v>
      </c>
      <c r="F6" s="106">
        <v>2193</v>
      </c>
    </row>
    <row r="7" spans="1:6">
      <c r="A7" t="s">
        <v>700</v>
      </c>
      <c r="B7">
        <v>461.5</v>
      </c>
      <c r="C7">
        <v>461.5</v>
      </c>
      <c r="D7">
        <v>451</v>
      </c>
      <c r="E7">
        <v>452.5</v>
      </c>
      <c r="F7" s="106">
        <v>2842</v>
      </c>
    </row>
    <row r="8" spans="1:6">
      <c r="A8" t="s">
        <v>699</v>
      </c>
      <c r="B8">
        <v>453</v>
      </c>
      <c r="C8">
        <v>457</v>
      </c>
      <c r="D8">
        <v>439.5</v>
      </c>
      <c r="E8">
        <v>444</v>
      </c>
      <c r="F8" s="106">
        <v>4202</v>
      </c>
    </row>
    <row r="9" spans="1:6">
      <c r="A9" t="s">
        <v>698</v>
      </c>
      <c r="B9">
        <v>442.5</v>
      </c>
      <c r="C9">
        <v>446</v>
      </c>
      <c r="D9">
        <v>437</v>
      </c>
      <c r="E9">
        <v>441</v>
      </c>
      <c r="F9" s="106">
        <v>3301</v>
      </c>
    </row>
    <row r="10" spans="1:6">
      <c r="A10" t="s">
        <v>697</v>
      </c>
      <c r="B10">
        <v>441</v>
      </c>
      <c r="C10">
        <v>444.5</v>
      </c>
      <c r="D10">
        <v>436</v>
      </c>
      <c r="E10">
        <v>436</v>
      </c>
      <c r="F10" s="106">
        <v>4298</v>
      </c>
    </row>
    <row r="11" spans="1:6">
      <c r="A11" t="s">
        <v>696</v>
      </c>
      <c r="B11">
        <v>435</v>
      </c>
      <c r="C11">
        <v>436.5</v>
      </c>
      <c r="D11">
        <v>428</v>
      </c>
      <c r="E11">
        <v>433.5</v>
      </c>
      <c r="F11" s="106">
        <v>3581</v>
      </c>
    </row>
    <row r="12" spans="1:6">
      <c r="A12" t="s">
        <v>695</v>
      </c>
      <c r="B12">
        <v>428</v>
      </c>
      <c r="C12">
        <v>434.5</v>
      </c>
      <c r="D12">
        <v>428</v>
      </c>
      <c r="E12">
        <v>429</v>
      </c>
      <c r="F12" s="106">
        <v>7105</v>
      </c>
    </row>
    <row r="13" spans="1:6">
      <c r="A13" t="s">
        <v>694</v>
      </c>
      <c r="B13">
        <v>429</v>
      </c>
      <c r="C13">
        <v>433.5</v>
      </c>
      <c r="D13">
        <v>401</v>
      </c>
      <c r="E13">
        <v>408.5</v>
      </c>
      <c r="F13" s="106">
        <v>11399</v>
      </c>
    </row>
    <row r="14" spans="1:6">
      <c r="A14" t="s">
        <v>693</v>
      </c>
      <c r="B14">
        <v>406.5</v>
      </c>
      <c r="C14">
        <v>415</v>
      </c>
      <c r="D14">
        <v>405</v>
      </c>
      <c r="E14">
        <v>407.5</v>
      </c>
      <c r="F14" s="106">
        <v>6509</v>
      </c>
    </row>
    <row r="15" spans="1:6">
      <c r="A15" t="s">
        <v>692</v>
      </c>
      <c r="B15">
        <v>409</v>
      </c>
      <c r="C15">
        <v>419.5</v>
      </c>
      <c r="D15">
        <v>409</v>
      </c>
      <c r="E15">
        <v>414</v>
      </c>
      <c r="F15" s="106">
        <v>4446</v>
      </c>
    </row>
    <row r="16" spans="1:6">
      <c r="A16" t="s">
        <v>691</v>
      </c>
      <c r="B16">
        <v>414.5</v>
      </c>
      <c r="C16">
        <v>422</v>
      </c>
      <c r="D16">
        <v>411.5</v>
      </c>
      <c r="E16">
        <v>420</v>
      </c>
      <c r="F16" s="106">
        <v>4526</v>
      </c>
    </row>
    <row r="17" spans="1:6">
      <c r="A17" t="s">
        <v>690</v>
      </c>
      <c r="B17">
        <v>424</v>
      </c>
      <c r="C17">
        <v>436.5</v>
      </c>
      <c r="D17">
        <v>420.5</v>
      </c>
      <c r="E17">
        <v>421.5</v>
      </c>
      <c r="F17" s="106">
        <v>5535</v>
      </c>
    </row>
    <row r="18" spans="1:6">
      <c r="A18" t="s">
        <v>689</v>
      </c>
      <c r="B18">
        <v>421.5</v>
      </c>
      <c r="C18">
        <v>426.5</v>
      </c>
      <c r="D18">
        <v>419.5</v>
      </c>
      <c r="E18">
        <v>423.5</v>
      </c>
      <c r="F18" s="106">
        <v>2245</v>
      </c>
    </row>
    <row r="19" spans="1:6">
      <c r="A19" t="s">
        <v>688</v>
      </c>
      <c r="B19">
        <v>421</v>
      </c>
      <c r="C19">
        <v>426</v>
      </c>
      <c r="D19">
        <v>416.5</v>
      </c>
      <c r="E19">
        <v>417</v>
      </c>
      <c r="F19" s="106">
        <v>3431</v>
      </c>
    </row>
    <row r="20" spans="1:6">
      <c r="A20" t="s">
        <v>687</v>
      </c>
      <c r="B20">
        <v>418</v>
      </c>
      <c r="C20">
        <v>427.5</v>
      </c>
      <c r="D20">
        <v>416.5</v>
      </c>
      <c r="E20">
        <v>424.5</v>
      </c>
      <c r="F20" s="106">
        <v>2633</v>
      </c>
    </row>
    <row r="21" spans="1:6">
      <c r="A21" t="s">
        <v>686</v>
      </c>
      <c r="B21">
        <v>423</v>
      </c>
      <c r="C21">
        <v>430</v>
      </c>
      <c r="D21">
        <v>418.5</v>
      </c>
      <c r="E21">
        <v>423.5</v>
      </c>
      <c r="F21" s="106">
        <v>3472</v>
      </c>
    </row>
    <row r="22" spans="1:6">
      <c r="A22" t="s">
        <v>685</v>
      </c>
      <c r="B22">
        <v>423.5</v>
      </c>
      <c r="C22">
        <v>429.5</v>
      </c>
      <c r="D22">
        <v>423</v>
      </c>
      <c r="E22">
        <v>429.5</v>
      </c>
      <c r="F22" s="106">
        <v>2314</v>
      </c>
    </row>
    <row r="23" spans="1:6">
      <c r="A23" t="s">
        <v>684</v>
      </c>
      <c r="B23">
        <v>431.5</v>
      </c>
      <c r="C23">
        <v>432</v>
      </c>
      <c r="D23">
        <v>423</v>
      </c>
      <c r="E23">
        <v>423</v>
      </c>
      <c r="F23" s="106">
        <v>2091</v>
      </c>
    </row>
    <row r="24" spans="1:6">
      <c r="A24" t="s">
        <v>683</v>
      </c>
      <c r="B24">
        <v>423.5</v>
      </c>
      <c r="C24">
        <v>427</v>
      </c>
      <c r="D24">
        <v>421.5</v>
      </c>
      <c r="E24">
        <v>423</v>
      </c>
      <c r="F24" s="106">
        <v>2355</v>
      </c>
    </row>
    <row r="25" spans="1:6">
      <c r="A25" t="s">
        <v>682</v>
      </c>
      <c r="B25">
        <v>420.5</v>
      </c>
      <c r="C25">
        <v>425.5</v>
      </c>
      <c r="D25">
        <v>419.5</v>
      </c>
      <c r="E25">
        <v>422.5</v>
      </c>
      <c r="F25" s="106">
        <v>2543</v>
      </c>
    </row>
    <row r="26" spans="1:6">
      <c r="A26" t="s">
        <v>681</v>
      </c>
      <c r="B26">
        <v>420.5</v>
      </c>
      <c r="C26">
        <v>427</v>
      </c>
      <c r="D26">
        <v>420</v>
      </c>
      <c r="E26">
        <v>426</v>
      </c>
      <c r="F26" s="106">
        <v>1790</v>
      </c>
    </row>
    <row r="27" spans="1:6">
      <c r="A27" t="s">
        <v>680</v>
      </c>
      <c r="B27">
        <v>423.5</v>
      </c>
      <c r="C27">
        <v>426.5</v>
      </c>
      <c r="D27">
        <v>422.5</v>
      </c>
      <c r="E27">
        <v>425</v>
      </c>
      <c r="F27" s="106">
        <v>2144</v>
      </c>
    </row>
    <row r="28" spans="1:6">
      <c r="A28" t="s">
        <v>679</v>
      </c>
      <c r="B28">
        <v>433</v>
      </c>
      <c r="C28">
        <v>446.5</v>
      </c>
      <c r="D28">
        <v>433</v>
      </c>
      <c r="E28">
        <v>435</v>
      </c>
      <c r="F28" s="106">
        <v>4973</v>
      </c>
    </row>
    <row r="29" spans="1:6">
      <c r="A29" t="s">
        <v>678</v>
      </c>
      <c r="B29">
        <v>438</v>
      </c>
      <c r="C29">
        <v>455</v>
      </c>
      <c r="D29">
        <v>429.5</v>
      </c>
      <c r="E29">
        <v>453.5</v>
      </c>
      <c r="F29" s="106">
        <v>6292</v>
      </c>
    </row>
    <row r="30" spans="1:6">
      <c r="A30" t="s">
        <v>677</v>
      </c>
      <c r="B30">
        <v>448</v>
      </c>
      <c r="C30">
        <v>448.5</v>
      </c>
      <c r="D30">
        <v>442.5</v>
      </c>
      <c r="E30">
        <v>443.5</v>
      </c>
      <c r="F30" s="106">
        <v>4649</v>
      </c>
    </row>
    <row r="31" spans="1:6">
      <c r="A31" t="s">
        <v>676</v>
      </c>
      <c r="B31">
        <v>440</v>
      </c>
      <c r="C31">
        <v>446</v>
      </c>
      <c r="D31">
        <v>438.5</v>
      </c>
      <c r="E31">
        <v>440.5</v>
      </c>
      <c r="F31" s="106">
        <v>2358</v>
      </c>
    </row>
    <row r="32" spans="1:6">
      <c r="A32" t="s">
        <v>675</v>
      </c>
      <c r="B32">
        <v>436</v>
      </c>
      <c r="C32">
        <v>437</v>
      </c>
      <c r="D32">
        <v>425</v>
      </c>
      <c r="E32">
        <v>425.5</v>
      </c>
      <c r="F32" s="106">
        <v>4138</v>
      </c>
    </row>
    <row r="33" spans="1:6">
      <c r="A33" t="s">
        <v>674</v>
      </c>
      <c r="B33">
        <v>429.5</v>
      </c>
      <c r="C33">
        <v>431.5</v>
      </c>
      <c r="D33">
        <v>425.5</v>
      </c>
      <c r="E33">
        <v>428.5</v>
      </c>
      <c r="F33" s="106">
        <v>2931</v>
      </c>
    </row>
    <row r="34" spans="1:6">
      <c r="A34" t="s">
        <v>673</v>
      </c>
      <c r="B34">
        <v>425.5</v>
      </c>
      <c r="C34">
        <v>430</v>
      </c>
      <c r="D34">
        <v>423.5</v>
      </c>
      <c r="E34">
        <v>427</v>
      </c>
      <c r="F34" s="106">
        <v>3145</v>
      </c>
    </row>
    <row r="35" spans="1:6">
      <c r="A35" t="s">
        <v>672</v>
      </c>
      <c r="B35">
        <v>422.5</v>
      </c>
      <c r="C35">
        <v>425</v>
      </c>
      <c r="D35">
        <v>407</v>
      </c>
      <c r="E35">
        <v>413.5</v>
      </c>
      <c r="F35" s="106">
        <v>4740</v>
      </c>
    </row>
    <row r="36" spans="1:6">
      <c r="A36" t="s">
        <v>671</v>
      </c>
      <c r="B36">
        <v>415.5</v>
      </c>
      <c r="C36">
        <v>419.5</v>
      </c>
      <c r="D36">
        <v>411.5</v>
      </c>
      <c r="E36">
        <v>413.5</v>
      </c>
      <c r="F36" s="106">
        <v>2220</v>
      </c>
    </row>
    <row r="37" spans="1:6">
      <c r="A37" t="s">
        <v>670</v>
      </c>
      <c r="B37">
        <v>415</v>
      </c>
      <c r="C37">
        <v>418.5</v>
      </c>
      <c r="D37">
        <v>406.5</v>
      </c>
      <c r="E37">
        <v>409.5</v>
      </c>
      <c r="F37" s="106">
        <v>2827</v>
      </c>
    </row>
    <row r="38" spans="1:6">
      <c r="A38" t="s">
        <v>669</v>
      </c>
      <c r="B38">
        <v>415.5</v>
      </c>
      <c r="C38">
        <v>422</v>
      </c>
      <c r="D38">
        <v>414</v>
      </c>
      <c r="E38">
        <v>420.5</v>
      </c>
      <c r="F38" s="106">
        <v>2177</v>
      </c>
    </row>
    <row r="39" spans="1:6">
      <c r="A39" t="s">
        <v>668</v>
      </c>
      <c r="B39">
        <v>413.5</v>
      </c>
      <c r="C39">
        <v>415.5</v>
      </c>
      <c r="D39">
        <v>410</v>
      </c>
      <c r="E39">
        <v>412</v>
      </c>
      <c r="F39" s="106">
        <v>2324</v>
      </c>
    </row>
    <row r="40" spans="1:6">
      <c r="A40" t="s">
        <v>667</v>
      </c>
      <c r="B40">
        <v>412.5</v>
      </c>
      <c r="C40">
        <v>422.5</v>
      </c>
      <c r="D40">
        <v>412.5</v>
      </c>
      <c r="E40">
        <v>419</v>
      </c>
      <c r="F40" s="106">
        <v>2391</v>
      </c>
    </row>
    <row r="41" spans="1:6">
      <c r="A41" t="s">
        <v>666</v>
      </c>
      <c r="B41">
        <v>420.5</v>
      </c>
      <c r="C41">
        <v>426.5</v>
      </c>
      <c r="D41">
        <v>420.5</v>
      </c>
      <c r="E41">
        <v>426</v>
      </c>
      <c r="F41" s="106">
        <v>1967</v>
      </c>
    </row>
    <row r="42" spans="1:6">
      <c r="A42" t="s">
        <v>665</v>
      </c>
      <c r="B42">
        <v>425</v>
      </c>
      <c r="C42">
        <v>434.5</v>
      </c>
      <c r="D42">
        <v>425</v>
      </c>
      <c r="E42">
        <v>430</v>
      </c>
      <c r="F42" s="106">
        <v>2435</v>
      </c>
    </row>
    <row r="43" spans="1:6">
      <c r="A43" t="s">
        <v>664</v>
      </c>
      <c r="B43">
        <v>427</v>
      </c>
      <c r="C43">
        <v>432</v>
      </c>
      <c r="D43">
        <v>426.5</v>
      </c>
      <c r="E43">
        <v>427.5</v>
      </c>
      <c r="F43" s="106">
        <v>2850</v>
      </c>
    </row>
    <row r="44" spans="1:6">
      <c r="A44" t="s">
        <v>663</v>
      </c>
      <c r="B44">
        <v>431.5</v>
      </c>
      <c r="C44">
        <v>435</v>
      </c>
      <c r="D44">
        <v>428.5</v>
      </c>
      <c r="E44">
        <v>429</v>
      </c>
      <c r="F44" s="106">
        <v>2285</v>
      </c>
    </row>
    <row r="45" spans="1:6">
      <c r="A45" t="s">
        <v>662</v>
      </c>
      <c r="B45">
        <v>433.5</v>
      </c>
      <c r="C45">
        <v>451.5</v>
      </c>
      <c r="D45">
        <v>433</v>
      </c>
      <c r="E45">
        <v>448.5</v>
      </c>
      <c r="F45" s="106">
        <v>4435</v>
      </c>
    </row>
    <row r="46" spans="1:6">
      <c r="A46" t="s">
        <v>661</v>
      </c>
      <c r="B46">
        <v>452.5</v>
      </c>
      <c r="C46">
        <v>466</v>
      </c>
      <c r="D46">
        <v>451.5</v>
      </c>
      <c r="E46">
        <v>460</v>
      </c>
      <c r="F46" s="106">
        <v>7667</v>
      </c>
    </row>
    <row r="47" spans="1:6">
      <c r="A47" t="s">
        <v>660</v>
      </c>
      <c r="B47">
        <v>456</v>
      </c>
      <c r="C47">
        <v>461.5</v>
      </c>
      <c r="D47">
        <v>452.5</v>
      </c>
      <c r="E47">
        <v>458.5</v>
      </c>
      <c r="F47" s="106">
        <v>5157</v>
      </c>
    </row>
    <row r="48" spans="1:6">
      <c r="A48" t="s">
        <v>659</v>
      </c>
      <c r="B48">
        <v>460.5</v>
      </c>
      <c r="C48">
        <v>483</v>
      </c>
      <c r="D48">
        <v>460</v>
      </c>
      <c r="E48">
        <v>475</v>
      </c>
      <c r="F48" s="106">
        <v>8520</v>
      </c>
    </row>
    <row r="49" spans="1:6">
      <c r="A49" t="s">
        <v>658</v>
      </c>
      <c r="B49">
        <v>473</v>
      </c>
      <c r="C49">
        <v>474.5</v>
      </c>
      <c r="D49">
        <v>464</v>
      </c>
      <c r="E49">
        <v>470.5</v>
      </c>
      <c r="F49" s="106">
        <v>4807</v>
      </c>
    </row>
    <row r="50" spans="1:6">
      <c r="A50" t="s">
        <v>657</v>
      </c>
      <c r="B50">
        <v>473</v>
      </c>
      <c r="C50">
        <v>476</v>
      </c>
      <c r="D50">
        <v>459</v>
      </c>
      <c r="E50">
        <v>466</v>
      </c>
      <c r="F50" s="106">
        <v>3164</v>
      </c>
    </row>
    <row r="51" spans="1:6">
      <c r="A51" t="s">
        <v>656</v>
      </c>
      <c r="B51">
        <v>510</v>
      </c>
      <c r="C51">
        <v>512</v>
      </c>
      <c r="D51">
        <v>495.5</v>
      </c>
      <c r="E51">
        <v>512</v>
      </c>
      <c r="F51" s="106">
        <v>22276</v>
      </c>
    </row>
    <row r="52" spans="1:6">
      <c r="A52" t="s">
        <v>655</v>
      </c>
      <c r="B52">
        <v>513</v>
      </c>
      <c r="C52">
        <v>517</v>
      </c>
      <c r="D52">
        <v>495.5</v>
      </c>
      <c r="E52">
        <v>498</v>
      </c>
      <c r="F52" s="106">
        <v>11119</v>
      </c>
    </row>
    <row r="53" spans="1:6">
      <c r="A53" t="s">
        <v>654</v>
      </c>
      <c r="B53">
        <v>505</v>
      </c>
      <c r="C53">
        <v>520</v>
      </c>
      <c r="D53">
        <v>500</v>
      </c>
      <c r="E53">
        <v>516</v>
      </c>
      <c r="F53" s="106">
        <v>10300</v>
      </c>
    </row>
    <row r="54" spans="1:6">
      <c r="A54" t="s">
        <v>653</v>
      </c>
      <c r="B54">
        <v>510</v>
      </c>
      <c r="C54">
        <v>516</v>
      </c>
      <c r="D54">
        <v>502</v>
      </c>
      <c r="E54">
        <v>516</v>
      </c>
      <c r="F54" s="106">
        <v>6650</v>
      </c>
    </row>
    <row r="55" spans="1:6">
      <c r="A55" t="s">
        <v>652</v>
      </c>
      <c r="B55">
        <v>518</v>
      </c>
      <c r="C55">
        <v>521</v>
      </c>
      <c r="D55">
        <v>501</v>
      </c>
      <c r="E55">
        <v>506</v>
      </c>
      <c r="F55" s="106">
        <v>8350</v>
      </c>
    </row>
    <row r="56" spans="1:6">
      <c r="A56" t="s">
        <v>651</v>
      </c>
      <c r="B56">
        <v>503</v>
      </c>
      <c r="C56">
        <v>505</v>
      </c>
      <c r="D56">
        <v>483</v>
      </c>
      <c r="E56">
        <v>489</v>
      </c>
      <c r="F56" s="106">
        <v>10595</v>
      </c>
    </row>
    <row r="57" spans="1:6">
      <c r="A57" t="s">
        <v>650</v>
      </c>
      <c r="B57">
        <v>499.5</v>
      </c>
      <c r="C57">
        <v>535</v>
      </c>
      <c r="D57">
        <v>493</v>
      </c>
      <c r="E57">
        <v>522</v>
      </c>
      <c r="F57" s="106">
        <v>20029</v>
      </c>
    </row>
    <row r="58" spans="1:6">
      <c r="A58" t="s">
        <v>649</v>
      </c>
      <c r="B58">
        <v>531</v>
      </c>
      <c r="C58">
        <v>531</v>
      </c>
      <c r="D58">
        <v>512</v>
      </c>
      <c r="E58">
        <v>520</v>
      </c>
      <c r="F58" s="106">
        <v>13864</v>
      </c>
    </row>
    <row r="59" spans="1:6">
      <c r="A59" t="s">
        <v>648</v>
      </c>
      <c r="B59">
        <v>508</v>
      </c>
      <c r="C59">
        <v>524</v>
      </c>
      <c r="D59">
        <v>503</v>
      </c>
      <c r="E59">
        <v>519</v>
      </c>
      <c r="F59" s="106">
        <v>10945</v>
      </c>
    </row>
    <row r="60" spans="1:6">
      <c r="A60" t="s">
        <v>647</v>
      </c>
      <c r="B60">
        <v>528</v>
      </c>
      <c r="C60">
        <v>540</v>
      </c>
      <c r="D60">
        <v>517</v>
      </c>
      <c r="E60">
        <v>540</v>
      </c>
      <c r="F60" s="106">
        <v>13271</v>
      </c>
    </row>
    <row r="61" spans="1:6">
      <c r="A61" t="s">
        <v>646</v>
      </c>
      <c r="B61">
        <v>535</v>
      </c>
      <c r="C61">
        <v>536</v>
      </c>
      <c r="D61">
        <v>517</v>
      </c>
      <c r="E61">
        <v>527</v>
      </c>
      <c r="F61" s="106">
        <v>15151</v>
      </c>
    </row>
    <row r="62" spans="1:6">
      <c r="A62" t="s">
        <v>645</v>
      </c>
      <c r="B62">
        <v>523</v>
      </c>
      <c r="C62">
        <v>526</v>
      </c>
      <c r="D62">
        <v>513</v>
      </c>
      <c r="E62">
        <v>524</v>
      </c>
      <c r="F62" s="106">
        <v>9830</v>
      </c>
    </row>
    <row r="63" spans="1:6">
      <c r="A63" t="s">
        <v>644</v>
      </c>
      <c r="B63">
        <v>515</v>
      </c>
      <c r="C63">
        <v>516</v>
      </c>
      <c r="D63">
        <v>508</v>
      </c>
      <c r="E63">
        <v>515</v>
      </c>
      <c r="F63" s="106">
        <v>11565</v>
      </c>
    </row>
    <row r="64" spans="1:6">
      <c r="A64" t="s">
        <v>643</v>
      </c>
      <c r="B64">
        <v>517</v>
      </c>
      <c r="C64">
        <v>517</v>
      </c>
      <c r="D64">
        <v>507</v>
      </c>
      <c r="E64">
        <v>513</v>
      </c>
      <c r="F64" s="106">
        <v>15087</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D72E1-64A9-4A1A-A817-10EE586A90B8}">
  <sheetPr codeName="工作表197"/>
  <dimension ref="A1:F64"/>
  <sheetViews>
    <sheetView workbookViewId="0"/>
  </sheetViews>
  <sheetFormatPr defaultRowHeight="17"/>
  <sheetData>
    <row r="1" spans="1:6">
      <c r="A1" t="s">
        <v>731</v>
      </c>
      <c r="B1" t="s">
        <v>732</v>
      </c>
      <c r="C1" t="s">
        <v>733</v>
      </c>
      <c r="D1" t="s">
        <v>734</v>
      </c>
      <c r="E1" t="s">
        <v>735</v>
      </c>
      <c r="F1" t="s">
        <v>736</v>
      </c>
    </row>
    <row r="2" spans="1:6">
      <c r="A2" t="s">
        <v>705</v>
      </c>
      <c r="B2">
        <v>85.5</v>
      </c>
      <c r="C2">
        <v>86.7</v>
      </c>
      <c r="D2">
        <v>84.7</v>
      </c>
      <c r="E2">
        <v>84.9</v>
      </c>
      <c r="F2" s="106">
        <v>6009</v>
      </c>
    </row>
    <row r="3" spans="1:6">
      <c r="A3" t="s">
        <v>704</v>
      </c>
      <c r="B3">
        <v>85</v>
      </c>
      <c r="C3">
        <v>86.4</v>
      </c>
      <c r="D3">
        <v>85</v>
      </c>
      <c r="E3">
        <v>86</v>
      </c>
      <c r="F3" s="106">
        <v>5267</v>
      </c>
    </row>
    <row r="4" spans="1:6">
      <c r="A4" t="s">
        <v>703</v>
      </c>
      <c r="B4">
        <v>85.6</v>
      </c>
      <c r="C4">
        <v>86.6</v>
      </c>
      <c r="D4">
        <v>85.4</v>
      </c>
      <c r="E4">
        <v>86.5</v>
      </c>
      <c r="F4" s="106">
        <v>4714</v>
      </c>
    </row>
    <row r="5" spans="1:6">
      <c r="A5" t="s">
        <v>702</v>
      </c>
      <c r="B5">
        <v>86.4</v>
      </c>
      <c r="C5">
        <v>86.5</v>
      </c>
      <c r="D5">
        <v>85.5</v>
      </c>
      <c r="E5">
        <v>86.5</v>
      </c>
      <c r="F5" s="106">
        <v>5114</v>
      </c>
    </row>
    <row r="6" spans="1:6">
      <c r="A6" t="s">
        <v>701</v>
      </c>
      <c r="B6">
        <v>85.5</v>
      </c>
      <c r="C6">
        <v>86</v>
      </c>
      <c r="D6">
        <v>85.1</v>
      </c>
      <c r="E6">
        <v>85.4</v>
      </c>
      <c r="F6" s="106">
        <v>6505</v>
      </c>
    </row>
    <row r="7" spans="1:6">
      <c r="A7" t="s">
        <v>700</v>
      </c>
      <c r="B7">
        <v>85.2</v>
      </c>
      <c r="C7">
        <v>86.3</v>
      </c>
      <c r="D7">
        <v>85.2</v>
      </c>
      <c r="E7">
        <v>85.3</v>
      </c>
      <c r="F7" s="106">
        <v>6982</v>
      </c>
    </row>
    <row r="8" spans="1:6">
      <c r="A8" t="s">
        <v>699</v>
      </c>
      <c r="B8">
        <v>85</v>
      </c>
      <c r="C8">
        <v>85.9</v>
      </c>
      <c r="D8">
        <v>84.7</v>
      </c>
      <c r="E8">
        <v>85.1</v>
      </c>
      <c r="F8" s="106">
        <v>5328</v>
      </c>
    </row>
    <row r="9" spans="1:6">
      <c r="A9" t="s">
        <v>698</v>
      </c>
      <c r="B9">
        <v>85.1</v>
      </c>
      <c r="C9">
        <v>87.8</v>
      </c>
      <c r="D9">
        <v>85.1</v>
      </c>
      <c r="E9">
        <v>87.5</v>
      </c>
      <c r="F9" s="106">
        <v>9064</v>
      </c>
    </row>
    <row r="10" spans="1:6">
      <c r="A10" t="s">
        <v>697</v>
      </c>
      <c r="B10">
        <v>88.1</v>
      </c>
      <c r="C10">
        <v>90.5</v>
      </c>
      <c r="D10">
        <v>87.9</v>
      </c>
      <c r="E10">
        <v>89.9</v>
      </c>
      <c r="F10" s="106">
        <v>23993</v>
      </c>
    </row>
    <row r="11" spans="1:6">
      <c r="A11" t="s">
        <v>696</v>
      </c>
      <c r="B11">
        <v>89.9</v>
      </c>
      <c r="C11">
        <v>90</v>
      </c>
      <c r="D11">
        <v>87</v>
      </c>
      <c r="E11">
        <v>88.6</v>
      </c>
      <c r="F11" s="106">
        <v>11745</v>
      </c>
    </row>
    <row r="12" spans="1:6">
      <c r="A12" t="s">
        <v>695</v>
      </c>
      <c r="B12">
        <v>89</v>
      </c>
      <c r="C12">
        <v>90</v>
      </c>
      <c r="D12">
        <v>87.5</v>
      </c>
      <c r="E12">
        <v>89.1</v>
      </c>
      <c r="F12" s="106">
        <v>15273</v>
      </c>
    </row>
    <row r="13" spans="1:6">
      <c r="A13" t="s">
        <v>694</v>
      </c>
      <c r="B13">
        <v>88.7</v>
      </c>
      <c r="C13">
        <v>91</v>
      </c>
      <c r="D13">
        <v>88.5</v>
      </c>
      <c r="E13">
        <v>91</v>
      </c>
      <c r="F13" s="106">
        <v>15806</v>
      </c>
    </row>
    <row r="14" spans="1:6">
      <c r="A14" t="s">
        <v>693</v>
      </c>
      <c r="B14">
        <v>91.5</v>
      </c>
      <c r="C14">
        <v>100</v>
      </c>
      <c r="D14">
        <v>91.4</v>
      </c>
      <c r="E14">
        <v>100</v>
      </c>
      <c r="F14" s="106">
        <v>64514</v>
      </c>
    </row>
    <row r="15" spans="1:6">
      <c r="A15" t="s">
        <v>692</v>
      </c>
      <c r="B15">
        <v>104.5</v>
      </c>
      <c r="C15">
        <v>109.5</v>
      </c>
      <c r="D15">
        <v>101.5</v>
      </c>
      <c r="E15">
        <v>103.5</v>
      </c>
      <c r="F15" s="106">
        <v>85511</v>
      </c>
    </row>
    <row r="16" spans="1:6">
      <c r="A16" t="s">
        <v>691</v>
      </c>
      <c r="B16">
        <v>104.5</v>
      </c>
      <c r="C16">
        <v>104.5</v>
      </c>
      <c r="D16">
        <v>100.5</v>
      </c>
      <c r="E16">
        <v>104.5</v>
      </c>
      <c r="F16" s="106">
        <v>45342</v>
      </c>
    </row>
    <row r="17" spans="1:6">
      <c r="A17" t="s">
        <v>690</v>
      </c>
      <c r="B17">
        <v>104</v>
      </c>
      <c r="C17">
        <v>104</v>
      </c>
      <c r="D17">
        <v>101</v>
      </c>
      <c r="E17">
        <v>102</v>
      </c>
      <c r="F17" s="106">
        <v>28473</v>
      </c>
    </row>
    <row r="18" spans="1:6">
      <c r="A18" t="s">
        <v>689</v>
      </c>
      <c r="B18">
        <v>103</v>
      </c>
      <c r="C18">
        <v>104</v>
      </c>
      <c r="D18">
        <v>100</v>
      </c>
      <c r="E18">
        <v>101.5</v>
      </c>
      <c r="F18" s="106">
        <v>22551</v>
      </c>
    </row>
    <row r="19" spans="1:6">
      <c r="A19" t="s">
        <v>688</v>
      </c>
      <c r="B19">
        <v>101.5</v>
      </c>
      <c r="C19">
        <v>102</v>
      </c>
      <c r="D19">
        <v>95.3</v>
      </c>
      <c r="E19">
        <v>97.8</v>
      </c>
      <c r="F19" s="106">
        <v>32388</v>
      </c>
    </row>
    <row r="20" spans="1:6">
      <c r="A20" t="s">
        <v>687</v>
      </c>
      <c r="B20">
        <v>97.7</v>
      </c>
      <c r="C20">
        <v>98.6</v>
      </c>
      <c r="D20">
        <v>96.5</v>
      </c>
      <c r="E20">
        <v>98.4</v>
      </c>
      <c r="F20" s="106">
        <v>13581</v>
      </c>
    </row>
    <row r="21" spans="1:6">
      <c r="A21" t="s">
        <v>686</v>
      </c>
      <c r="B21">
        <v>98.7</v>
      </c>
      <c r="C21">
        <v>101.5</v>
      </c>
      <c r="D21">
        <v>97.1</v>
      </c>
      <c r="E21">
        <v>99.7</v>
      </c>
      <c r="F21" s="106">
        <v>29098</v>
      </c>
    </row>
    <row r="22" spans="1:6">
      <c r="A22" t="s">
        <v>685</v>
      </c>
      <c r="B22">
        <v>100</v>
      </c>
      <c r="C22">
        <v>103</v>
      </c>
      <c r="D22">
        <v>98.5</v>
      </c>
      <c r="E22">
        <v>102</v>
      </c>
      <c r="F22" s="106">
        <v>36779</v>
      </c>
    </row>
    <row r="23" spans="1:6">
      <c r="A23" t="s">
        <v>684</v>
      </c>
      <c r="B23">
        <v>101.5</v>
      </c>
      <c r="C23">
        <v>101.5</v>
      </c>
      <c r="D23">
        <v>97.5</v>
      </c>
      <c r="E23">
        <v>97.5</v>
      </c>
      <c r="F23" s="106">
        <v>17302</v>
      </c>
    </row>
    <row r="24" spans="1:6">
      <c r="A24" t="s">
        <v>683</v>
      </c>
      <c r="B24">
        <v>97.9</v>
      </c>
      <c r="C24">
        <v>99.5</v>
      </c>
      <c r="D24">
        <v>97.9</v>
      </c>
      <c r="E24">
        <v>98.3</v>
      </c>
      <c r="F24" s="106">
        <v>10447</v>
      </c>
    </row>
    <row r="25" spans="1:6">
      <c r="A25" t="s">
        <v>682</v>
      </c>
      <c r="B25">
        <v>98</v>
      </c>
      <c r="C25">
        <v>98.8</v>
      </c>
      <c r="D25">
        <v>97.2</v>
      </c>
      <c r="E25">
        <v>97.4</v>
      </c>
      <c r="F25" s="106">
        <v>10525</v>
      </c>
    </row>
    <row r="26" spans="1:6">
      <c r="A26" t="s">
        <v>681</v>
      </c>
      <c r="B26">
        <v>99.1</v>
      </c>
      <c r="C26">
        <v>102</v>
      </c>
      <c r="D26">
        <v>98</v>
      </c>
      <c r="E26">
        <v>101</v>
      </c>
      <c r="F26" s="106">
        <v>19609</v>
      </c>
    </row>
    <row r="27" spans="1:6">
      <c r="A27" t="s">
        <v>680</v>
      </c>
      <c r="B27">
        <v>101</v>
      </c>
      <c r="C27">
        <v>102</v>
      </c>
      <c r="D27">
        <v>100</v>
      </c>
      <c r="E27">
        <v>100.5</v>
      </c>
      <c r="F27" s="106">
        <v>11091</v>
      </c>
    </row>
    <row r="28" spans="1:6">
      <c r="A28" t="s">
        <v>679</v>
      </c>
      <c r="B28">
        <v>101</v>
      </c>
      <c r="C28">
        <v>103</v>
      </c>
      <c r="D28">
        <v>100</v>
      </c>
      <c r="E28">
        <v>101</v>
      </c>
      <c r="F28" s="106">
        <v>13261</v>
      </c>
    </row>
    <row r="29" spans="1:6">
      <c r="A29" t="s">
        <v>678</v>
      </c>
      <c r="B29">
        <v>100.5</v>
      </c>
      <c r="C29">
        <v>102</v>
      </c>
      <c r="D29">
        <v>99.1</v>
      </c>
      <c r="E29">
        <v>101.5</v>
      </c>
      <c r="F29" s="106">
        <v>8141</v>
      </c>
    </row>
    <row r="30" spans="1:6">
      <c r="A30" t="s">
        <v>677</v>
      </c>
      <c r="B30">
        <v>100.5</v>
      </c>
      <c r="C30">
        <v>100.5</v>
      </c>
      <c r="D30">
        <v>98.3</v>
      </c>
      <c r="E30">
        <v>98.3</v>
      </c>
      <c r="F30" s="106">
        <v>13980</v>
      </c>
    </row>
    <row r="31" spans="1:6">
      <c r="A31" t="s">
        <v>676</v>
      </c>
      <c r="B31">
        <v>98</v>
      </c>
      <c r="C31">
        <v>100.5</v>
      </c>
      <c r="D31">
        <v>97.9</v>
      </c>
      <c r="E31">
        <v>98.7</v>
      </c>
      <c r="F31" s="106">
        <v>13637</v>
      </c>
    </row>
    <row r="32" spans="1:6">
      <c r="A32" t="s">
        <v>675</v>
      </c>
      <c r="B32">
        <v>98.4</v>
      </c>
      <c r="C32">
        <v>98.5</v>
      </c>
      <c r="D32">
        <v>95</v>
      </c>
      <c r="E32">
        <v>95.4</v>
      </c>
      <c r="F32" s="106">
        <v>18724</v>
      </c>
    </row>
    <row r="33" spans="1:6">
      <c r="A33" t="s">
        <v>674</v>
      </c>
      <c r="B33">
        <v>95.4</v>
      </c>
      <c r="C33">
        <v>96.8</v>
      </c>
      <c r="D33">
        <v>95.2</v>
      </c>
      <c r="E33">
        <v>96.4</v>
      </c>
      <c r="F33" s="106">
        <v>9450</v>
      </c>
    </row>
    <row r="34" spans="1:6">
      <c r="A34" t="s">
        <v>673</v>
      </c>
      <c r="B34">
        <v>95.8</v>
      </c>
      <c r="C34">
        <v>97.2</v>
      </c>
      <c r="D34">
        <v>95.8</v>
      </c>
      <c r="E34">
        <v>96.6</v>
      </c>
      <c r="F34" s="106">
        <v>8768</v>
      </c>
    </row>
    <row r="35" spans="1:6">
      <c r="A35" t="s">
        <v>672</v>
      </c>
      <c r="B35">
        <v>95.3</v>
      </c>
      <c r="C35">
        <v>96</v>
      </c>
      <c r="D35">
        <v>92.6</v>
      </c>
      <c r="E35">
        <v>94.8</v>
      </c>
      <c r="F35" s="106">
        <v>16545</v>
      </c>
    </row>
    <row r="36" spans="1:6">
      <c r="A36" t="s">
        <v>671</v>
      </c>
      <c r="B36">
        <v>94.8</v>
      </c>
      <c r="C36">
        <v>95.4</v>
      </c>
      <c r="D36">
        <v>93.6</v>
      </c>
      <c r="E36">
        <v>94.5</v>
      </c>
      <c r="F36" s="106">
        <v>7592</v>
      </c>
    </row>
    <row r="37" spans="1:6">
      <c r="A37" t="s">
        <v>670</v>
      </c>
      <c r="B37">
        <v>96.1</v>
      </c>
      <c r="C37">
        <v>96.3</v>
      </c>
      <c r="D37">
        <v>94.4</v>
      </c>
      <c r="E37">
        <v>94.7</v>
      </c>
      <c r="F37" s="106">
        <v>5024</v>
      </c>
    </row>
    <row r="38" spans="1:6">
      <c r="A38" t="s">
        <v>669</v>
      </c>
      <c r="B38">
        <v>95</v>
      </c>
      <c r="C38">
        <v>97.1</v>
      </c>
      <c r="D38">
        <v>95</v>
      </c>
      <c r="E38">
        <v>96.7</v>
      </c>
      <c r="F38" s="106">
        <v>4888</v>
      </c>
    </row>
    <row r="39" spans="1:6">
      <c r="A39" t="s">
        <v>668</v>
      </c>
      <c r="B39">
        <v>96.1</v>
      </c>
      <c r="C39">
        <v>96.3</v>
      </c>
      <c r="D39">
        <v>94.5</v>
      </c>
      <c r="E39">
        <v>94.7</v>
      </c>
      <c r="F39" s="106">
        <v>6357</v>
      </c>
    </row>
    <row r="40" spans="1:6">
      <c r="A40" t="s">
        <v>667</v>
      </c>
      <c r="B40">
        <v>95.2</v>
      </c>
      <c r="C40">
        <v>97.9</v>
      </c>
      <c r="D40">
        <v>95.1</v>
      </c>
      <c r="E40">
        <v>97</v>
      </c>
      <c r="F40" s="106">
        <v>6214</v>
      </c>
    </row>
    <row r="41" spans="1:6">
      <c r="A41" t="s">
        <v>666</v>
      </c>
      <c r="B41">
        <v>97.3</v>
      </c>
      <c r="C41">
        <v>98.8</v>
      </c>
      <c r="D41">
        <v>97.1</v>
      </c>
      <c r="E41">
        <v>98.5</v>
      </c>
      <c r="F41" s="106">
        <v>5612</v>
      </c>
    </row>
    <row r="42" spans="1:6">
      <c r="A42" t="s">
        <v>665</v>
      </c>
      <c r="B42">
        <v>97.6</v>
      </c>
      <c r="C42">
        <v>98.6</v>
      </c>
      <c r="D42">
        <v>97</v>
      </c>
      <c r="E42">
        <v>97.7</v>
      </c>
      <c r="F42" s="106">
        <v>8712</v>
      </c>
    </row>
    <row r="43" spans="1:6">
      <c r="A43" t="s">
        <v>664</v>
      </c>
      <c r="B43">
        <v>96.3</v>
      </c>
      <c r="C43">
        <v>97</v>
      </c>
      <c r="D43">
        <v>95.1</v>
      </c>
      <c r="E43">
        <v>96.4</v>
      </c>
      <c r="F43" s="106">
        <v>10654</v>
      </c>
    </row>
    <row r="44" spans="1:6">
      <c r="A44" t="s">
        <v>663</v>
      </c>
      <c r="B44">
        <v>97.4</v>
      </c>
      <c r="C44">
        <v>98.8</v>
      </c>
      <c r="D44">
        <v>96.8</v>
      </c>
      <c r="E44">
        <v>97.1</v>
      </c>
      <c r="F44" s="106">
        <v>7961</v>
      </c>
    </row>
    <row r="45" spans="1:6">
      <c r="A45" t="s">
        <v>662</v>
      </c>
      <c r="B45">
        <v>98.3</v>
      </c>
      <c r="C45">
        <v>100.5</v>
      </c>
      <c r="D45">
        <v>98.2</v>
      </c>
      <c r="E45">
        <v>99.6</v>
      </c>
      <c r="F45" s="106">
        <v>10641</v>
      </c>
    </row>
    <row r="46" spans="1:6">
      <c r="A46" t="s">
        <v>661</v>
      </c>
      <c r="B46">
        <v>100.5</v>
      </c>
      <c r="C46">
        <v>101</v>
      </c>
      <c r="D46">
        <v>98.6</v>
      </c>
      <c r="E46">
        <v>99.8</v>
      </c>
      <c r="F46" s="106">
        <v>7031</v>
      </c>
    </row>
    <row r="47" spans="1:6">
      <c r="A47" t="s">
        <v>660</v>
      </c>
      <c r="B47">
        <v>99.5</v>
      </c>
      <c r="C47">
        <v>100</v>
      </c>
      <c r="D47">
        <v>99.2</v>
      </c>
      <c r="E47">
        <v>99.7</v>
      </c>
      <c r="F47" s="106">
        <v>5067</v>
      </c>
    </row>
    <row r="48" spans="1:6">
      <c r="A48" t="s">
        <v>659</v>
      </c>
      <c r="B48">
        <v>99.7</v>
      </c>
      <c r="C48">
        <v>99.8</v>
      </c>
      <c r="D48">
        <v>98.3</v>
      </c>
      <c r="E48">
        <v>98.8</v>
      </c>
      <c r="F48" s="106">
        <v>6310</v>
      </c>
    </row>
    <row r="49" spans="1:6">
      <c r="A49" t="s">
        <v>658</v>
      </c>
      <c r="B49">
        <v>98.8</v>
      </c>
      <c r="C49">
        <v>100</v>
      </c>
      <c r="D49">
        <v>98.6</v>
      </c>
      <c r="E49">
        <v>99.5</v>
      </c>
      <c r="F49" s="106">
        <v>9257</v>
      </c>
    </row>
    <row r="50" spans="1:6">
      <c r="A50" t="s">
        <v>657</v>
      </c>
      <c r="B50">
        <v>99.9</v>
      </c>
      <c r="C50">
        <v>100.5</v>
      </c>
      <c r="D50">
        <v>98.8</v>
      </c>
      <c r="E50">
        <v>99.4</v>
      </c>
      <c r="F50" s="106">
        <v>4308</v>
      </c>
    </row>
    <row r="51" spans="1:6">
      <c r="A51" t="s">
        <v>656</v>
      </c>
      <c r="B51">
        <v>101</v>
      </c>
      <c r="C51">
        <v>104</v>
      </c>
      <c r="D51">
        <v>100.5</v>
      </c>
      <c r="E51">
        <v>101</v>
      </c>
      <c r="F51" s="106">
        <v>16492</v>
      </c>
    </row>
    <row r="52" spans="1:6">
      <c r="A52" t="s">
        <v>655</v>
      </c>
      <c r="B52">
        <v>102</v>
      </c>
      <c r="C52">
        <v>102.5</v>
      </c>
      <c r="D52">
        <v>100</v>
      </c>
      <c r="E52">
        <v>100.5</v>
      </c>
      <c r="F52" s="106">
        <v>8531</v>
      </c>
    </row>
    <row r="53" spans="1:6">
      <c r="A53" t="s">
        <v>654</v>
      </c>
      <c r="B53">
        <v>101</v>
      </c>
      <c r="C53">
        <v>101.5</v>
      </c>
      <c r="D53">
        <v>100.5</v>
      </c>
      <c r="E53">
        <v>101.5</v>
      </c>
      <c r="F53" s="106">
        <v>8733</v>
      </c>
    </row>
    <row r="54" spans="1:6">
      <c r="A54" t="s">
        <v>653</v>
      </c>
      <c r="B54">
        <v>101.5</v>
      </c>
      <c r="C54">
        <v>103.5</v>
      </c>
      <c r="D54">
        <v>101.5</v>
      </c>
      <c r="E54">
        <v>103.5</v>
      </c>
      <c r="F54" s="106">
        <v>13169</v>
      </c>
    </row>
    <row r="55" spans="1:6">
      <c r="A55" t="s">
        <v>652</v>
      </c>
      <c r="B55">
        <v>104</v>
      </c>
      <c r="C55">
        <v>105</v>
      </c>
      <c r="D55">
        <v>102.5</v>
      </c>
      <c r="E55">
        <v>104.5</v>
      </c>
      <c r="F55" s="106">
        <v>12173</v>
      </c>
    </row>
    <row r="56" spans="1:6">
      <c r="A56" t="s">
        <v>651</v>
      </c>
      <c r="B56">
        <v>104.5</v>
      </c>
      <c r="C56">
        <v>105.5</v>
      </c>
      <c r="D56">
        <v>102</v>
      </c>
      <c r="E56">
        <v>104.5</v>
      </c>
      <c r="F56" s="106">
        <v>13447</v>
      </c>
    </row>
    <row r="57" spans="1:6">
      <c r="A57" t="s">
        <v>650</v>
      </c>
      <c r="B57">
        <v>105</v>
      </c>
      <c r="C57">
        <v>107.5</v>
      </c>
      <c r="D57">
        <v>105</v>
      </c>
      <c r="E57">
        <v>107</v>
      </c>
      <c r="F57" s="106">
        <v>15001</v>
      </c>
    </row>
    <row r="58" spans="1:6">
      <c r="A58" t="s">
        <v>649</v>
      </c>
      <c r="B58">
        <v>107.5</v>
      </c>
      <c r="C58">
        <v>107.5</v>
      </c>
      <c r="D58">
        <v>104.5</v>
      </c>
      <c r="E58">
        <v>106.5</v>
      </c>
      <c r="F58" s="106">
        <v>14351</v>
      </c>
    </row>
    <row r="59" spans="1:6">
      <c r="A59" t="s">
        <v>648</v>
      </c>
      <c r="B59">
        <v>106</v>
      </c>
      <c r="C59">
        <v>107.5</v>
      </c>
      <c r="D59">
        <v>104.5</v>
      </c>
      <c r="E59">
        <v>106</v>
      </c>
      <c r="F59" s="106">
        <v>10302</v>
      </c>
    </row>
    <row r="60" spans="1:6">
      <c r="A60" t="s">
        <v>647</v>
      </c>
      <c r="B60">
        <v>106</v>
      </c>
      <c r="C60">
        <v>107.5</v>
      </c>
      <c r="D60">
        <v>105</v>
      </c>
      <c r="E60">
        <v>106.5</v>
      </c>
      <c r="F60" s="106">
        <v>11631</v>
      </c>
    </row>
    <row r="61" spans="1:6">
      <c r="A61" t="s">
        <v>646</v>
      </c>
      <c r="B61">
        <v>106</v>
      </c>
      <c r="C61">
        <v>106.5</v>
      </c>
      <c r="D61">
        <v>104.5</v>
      </c>
      <c r="E61">
        <v>105</v>
      </c>
      <c r="F61" s="106">
        <v>7688</v>
      </c>
    </row>
    <row r="62" spans="1:6">
      <c r="A62" t="s">
        <v>645</v>
      </c>
      <c r="B62">
        <v>105</v>
      </c>
      <c r="C62">
        <v>105.5</v>
      </c>
      <c r="D62">
        <v>103</v>
      </c>
      <c r="E62">
        <v>104.5</v>
      </c>
      <c r="F62" s="106">
        <v>13045</v>
      </c>
    </row>
    <row r="63" spans="1:6">
      <c r="A63" t="s">
        <v>644</v>
      </c>
      <c r="B63">
        <v>103.5</v>
      </c>
      <c r="C63">
        <v>105</v>
      </c>
      <c r="D63">
        <v>103</v>
      </c>
      <c r="E63">
        <v>103.5</v>
      </c>
      <c r="F63" s="106">
        <v>10161</v>
      </c>
    </row>
    <row r="64" spans="1:6">
      <c r="A64" t="s">
        <v>643</v>
      </c>
      <c r="B64">
        <v>104.5</v>
      </c>
      <c r="C64">
        <v>106.5</v>
      </c>
      <c r="D64">
        <v>104</v>
      </c>
      <c r="E64">
        <v>106</v>
      </c>
      <c r="F64" s="106">
        <v>17477</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7DBA4-49B1-45F1-BB5E-8890DDBA6F26}">
  <sheetPr codeName="工作表198"/>
  <dimension ref="A1:F64"/>
  <sheetViews>
    <sheetView workbookViewId="0"/>
  </sheetViews>
  <sheetFormatPr defaultRowHeight="17"/>
  <sheetData>
    <row r="1" spans="1:6">
      <c r="A1" t="s">
        <v>731</v>
      </c>
      <c r="B1" t="s">
        <v>732</v>
      </c>
      <c r="C1" t="s">
        <v>733</v>
      </c>
      <c r="D1" t="s">
        <v>734</v>
      </c>
      <c r="E1" t="s">
        <v>735</v>
      </c>
      <c r="F1" t="s">
        <v>736</v>
      </c>
    </row>
    <row r="2" spans="1:6">
      <c r="A2" t="s">
        <v>705</v>
      </c>
      <c r="B2">
        <v>22.6</v>
      </c>
      <c r="C2">
        <v>23.35</v>
      </c>
      <c r="D2">
        <v>22.5</v>
      </c>
      <c r="E2">
        <v>22.75</v>
      </c>
      <c r="F2" s="106">
        <v>3698</v>
      </c>
    </row>
    <row r="3" spans="1:6">
      <c r="A3" t="s">
        <v>704</v>
      </c>
      <c r="B3">
        <v>23</v>
      </c>
      <c r="C3">
        <v>25</v>
      </c>
      <c r="D3">
        <v>23</v>
      </c>
      <c r="E3">
        <v>24</v>
      </c>
      <c r="F3" s="106">
        <v>25471</v>
      </c>
    </row>
    <row r="4" spans="1:6">
      <c r="A4" t="s">
        <v>703</v>
      </c>
      <c r="B4">
        <v>23.8</v>
      </c>
      <c r="C4">
        <v>24</v>
      </c>
      <c r="D4">
        <v>23.3</v>
      </c>
      <c r="E4">
        <v>23.3</v>
      </c>
      <c r="F4" s="106">
        <v>8741</v>
      </c>
    </row>
    <row r="5" spans="1:6">
      <c r="A5" t="s">
        <v>702</v>
      </c>
      <c r="B5">
        <v>23.25</v>
      </c>
      <c r="C5">
        <v>23.75</v>
      </c>
      <c r="D5">
        <v>23.15</v>
      </c>
      <c r="E5">
        <v>23.4</v>
      </c>
      <c r="F5" s="106">
        <v>3148</v>
      </c>
    </row>
    <row r="6" spans="1:6">
      <c r="A6" t="s">
        <v>701</v>
      </c>
      <c r="B6">
        <v>23.45</v>
      </c>
      <c r="C6">
        <v>23.55</v>
      </c>
      <c r="D6">
        <v>22.5</v>
      </c>
      <c r="E6">
        <v>22.55</v>
      </c>
      <c r="F6" s="106">
        <v>5177</v>
      </c>
    </row>
    <row r="7" spans="1:6">
      <c r="A7" t="s">
        <v>700</v>
      </c>
      <c r="B7">
        <v>22.6</v>
      </c>
      <c r="C7">
        <v>22.65</v>
      </c>
      <c r="D7">
        <v>22.15</v>
      </c>
      <c r="E7">
        <v>22.25</v>
      </c>
      <c r="F7" s="106">
        <v>3713</v>
      </c>
    </row>
    <row r="8" spans="1:6">
      <c r="A8" t="s">
        <v>699</v>
      </c>
      <c r="B8">
        <v>22.35</v>
      </c>
      <c r="C8">
        <v>22.75</v>
      </c>
      <c r="D8">
        <v>22.35</v>
      </c>
      <c r="E8">
        <v>22.6</v>
      </c>
      <c r="F8" s="106">
        <v>1665</v>
      </c>
    </row>
    <row r="9" spans="1:6">
      <c r="A9" t="s">
        <v>698</v>
      </c>
      <c r="B9">
        <v>22.7</v>
      </c>
      <c r="C9">
        <v>23.15</v>
      </c>
      <c r="D9">
        <v>22.7</v>
      </c>
      <c r="E9">
        <v>22.95</v>
      </c>
      <c r="F9" s="106">
        <v>2756</v>
      </c>
    </row>
    <row r="10" spans="1:6">
      <c r="A10" t="s">
        <v>697</v>
      </c>
      <c r="B10">
        <v>22.95</v>
      </c>
      <c r="C10">
        <v>23</v>
      </c>
      <c r="D10">
        <v>22.5</v>
      </c>
      <c r="E10">
        <v>22.7</v>
      </c>
      <c r="F10" s="106">
        <v>1827</v>
      </c>
    </row>
    <row r="11" spans="1:6">
      <c r="A11" t="s">
        <v>696</v>
      </c>
      <c r="B11">
        <v>22.8</v>
      </c>
      <c r="C11">
        <v>22.85</v>
      </c>
      <c r="D11">
        <v>22.5</v>
      </c>
      <c r="E11">
        <v>22.5</v>
      </c>
      <c r="F11" s="106">
        <v>1518</v>
      </c>
    </row>
    <row r="12" spans="1:6">
      <c r="A12" t="s">
        <v>695</v>
      </c>
      <c r="B12">
        <v>22.5</v>
      </c>
      <c r="C12">
        <v>22.5</v>
      </c>
      <c r="D12">
        <v>22.3</v>
      </c>
      <c r="E12">
        <v>22.3</v>
      </c>
      <c r="F12" s="106">
        <v>1501</v>
      </c>
    </row>
    <row r="13" spans="1:6">
      <c r="A13" t="s">
        <v>694</v>
      </c>
      <c r="B13">
        <v>22.55</v>
      </c>
      <c r="C13">
        <v>22.7</v>
      </c>
      <c r="D13">
        <v>22.25</v>
      </c>
      <c r="E13">
        <v>22.45</v>
      </c>
      <c r="F13" s="106">
        <v>1651</v>
      </c>
    </row>
    <row r="14" spans="1:6">
      <c r="A14" t="s">
        <v>693</v>
      </c>
      <c r="B14">
        <v>22.45</v>
      </c>
      <c r="C14">
        <v>22.7</v>
      </c>
      <c r="D14">
        <v>22.35</v>
      </c>
      <c r="E14">
        <v>22.35</v>
      </c>
      <c r="F14" s="106">
        <v>1394</v>
      </c>
    </row>
    <row r="15" spans="1:6">
      <c r="A15" t="s">
        <v>692</v>
      </c>
      <c r="B15">
        <v>22.65</v>
      </c>
      <c r="C15">
        <v>22.75</v>
      </c>
      <c r="D15">
        <v>22.2</v>
      </c>
      <c r="E15">
        <v>22.75</v>
      </c>
      <c r="F15" s="106">
        <v>2892</v>
      </c>
    </row>
    <row r="16" spans="1:6">
      <c r="A16" t="s">
        <v>691</v>
      </c>
      <c r="B16">
        <v>22.9</v>
      </c>
      <c r="C16">
        <v>23.2</v>
      </c>
      <c r="D16">
        <v>22.9</v>
      </c>
      <c r="E16">
        <v>23</v>
      </c>
      <c r="F16" s="106">
        <v>3296</v>
      </c>
    </row>
    <row r="17" spans="1:6">
      <c r="A17" t="s">
        <v>690</v>
      </c>
      <c r="B17">
        <v>23.05</v>
      </c>
      <c r="C17">
        <v>23.1</v>
      </c>
      <c r="D17">
        <v>22.7</v>
      </c>
      <c r="E17">
        <v>22.95</v>
      </c>
      <c r="F17" s="106">
        <v>1636</v>
      </c>
    </row>
    <row r="18" spans="1:6">
      <c r="A18" t="s">
        <v>689</v>
      </c>
      <c r="B18">
        <v>22.95</v>
      </c>
      <c r="C18">
        <v>23.4</v>
      </c>
      <c r="D18">
        <v>22.95</v>
      </c>
      <c r="E18">
        <v>23.35</v>
      </c>
      <c r="F18" s="106">
        <v>3228</v>
      </c>
    </row>
    <row r="19" spans="1:6">
      <c r="A19" t="s">
        <v>688</v>
      </c>
      <c r="B19">
        <v>23.6</v>
      </c>
      <c r="C19">
        <v>23.85</v>
      </c>
      <c r="D19">
        <v>23</v>
      </c>
      <c r="E19">
        <v>23.1</v>
      </c>
      <c r="F19" s="106">
        <v>4333</v>
      </c>
    </row>
    <row r="20" spans="1:6">
      <c r="A20" t="s">
        <v>687</v>
      </c>
      <c r="B20">
        <v>23.15</v>
      </c>
      <c r="C20">
        <v>24</v>
      </c>
      <c r="D20">
        <v>22.9</v>
      </c>
      <c r="E20">
        <v>23.8</v>
      </c>
      <c r="F20" s="106">
        <v>7884</v>
      </c>
    </row>
    <row r="21" spans="1:6">
      <c r="A21" t="s">
        <v>686</v>
      </c>
      <c r="B21">
        <v>23.9</v>
      </c>
      <c r="C21">
        <v>24</v>
      </c>
      <c r="D21">
        <v>23.25</v>
      </c>
      <c r="E21">
        <v>23.4</v>
      </c>
      <c r="F21" s="106">
        <v>4282</v>
      </c>
    </row>
    <row r="22" spans="1:6">
      <c r="A22" t="s">
        <v>685</v>
      </c>
      <c r="B22">
        <v>23.6</v>
      </c>
      <c r="C22">
        <v>23.9</v>
      </c>
      <c r="D22">
        <v>23</v>
      </c>
      <c r="E22">
        <v>23.2</v>
      </c>
      <c r="F22" s="106">
        <v>3620</v>
      </c>
    </row>
    <row r="23" spans="1:6">
      <c r="A23" t="s">
        <v>684</v>
      </c>
      <c r="B23">
        <v>23.2</v>
      </c>
      <c r="C23">
        <v>23.6</v>
      </c>
      <c r="D23">
        <v>23.15</v>
      </c>
      <c r="E23">
        <v>23.5</v>
      </c>
      <c r="F23" s="106">
        <v>2086</v>
      </c>
    </row>
    <row r="24" spans="1:6">
      <c r="A24" t="s">
        <v>683</v>
      </c>
      <c r="B24">
        <v>23.45</v>
      </c>
      <c r="C24">
        <v>23.45</v>
      </c>
      <c r="D24">
        <v>22.75</v>
      </c>
      <c r="E24">
        <v>23</v>
      </c>
      <c r="F24" s="106">
        <v>5768</v>
      </c>
    </row>
    <row r="25" spans="1:6">
      <c r="A25" t="s">
        <v>682</v>
      </c>
      <c r="B25">
        <v>23</v>
      </c>
      <c r="C25">
        <v>23.05</v>
      </c>
      <c r="D25">
        <v>22.65</v>
      </c>
      <c r="E25">
        <v>22.8</v>
      </c>
      <c r="F25" s="106">
        <v>1625</v>
      </c>
    </row>
    <row r="26" spans="1:6">
      <c r="A26" t="s">
        <v>681</v>
      </c>
      <c r="B26">
        <v>22.75</v>
      </c>
      <c r="C26">
        <v>22.95</v>
      </c>
      <c r="D26">
        <v>22.7</v>
      </c>
      <c r="E26">
        <v>22.75</v>
      </c>
      <c r="F26" s="106">
        <v>1199</v>
      </c>
    </row>
    <row r="27" spans="1:6">
      <c r="A27" t="s">
        <v>680</v>
      </c>
      <c r="B27">
        <v>22.75</v>
      </c>
      <c r="C27">
        <v>23.45</v>
      </c>
      <c r="D27">
        <v>22.6</v>
      </c>
      <c r="E27">
        <v>23.15</v>
      </c>
      <c r="F27" s="106">
        <v>3402</v>
      </c>
    </row>
    <row r="28" spans="1:6">
      <c r="A28" t="s">
        <v>679</v>
      </c>
      <c r="B28">
        <v>23.35</v>
      </c>
      <c r="C28">
        <v>24</v>
      </c>
      <c r="D28">
        <v>23.3</v>
      </c>
      <c r="E28">
        <v>23.35</v>
      </c>
      <c r="F28" s="106">
        <v>6845</v>
      </c>
    </row>
    <row r="29" spans="1:6">
      <c r="A29" t="s">
        <v>678</v>
      </c>
      <c r="B29">
        <v>23.5</v>
      </c>
      <c r="C29">
        <v>23.85</v>
      </c>
      <c r="D29">
        <v>23.4</v>
      </c>
      <c r="E29">
        <v>23.4</v>
      </c>
      <c r="F29" s="106">
        <v>4586</v>
      </c>
    </row>
    <row r="30" spans="1:6">
      <c r="A30" t="s">
        <v>677</v>
      </c>
      <c r="B30">
        <v>23.5</v>
      </c>
      <c r="C30">
        <v>23.55</v>
      </c>
      <c r="D30">
        <v>22.8</v>
      </c>
      <c r="E30">
        <v>23</v>
      </c>
      <c r="F30" s="106">
        <v>4308</v>
      </c>
    </row>
    <row r="31" spans="1:6">
      <c r="A31" t="s">
        <v>676</v>
      </c>
      <c r="B31">
        <v>22.95</v>
      </c>
      <c r="C31">
        <v>24.25</v>
      </c>
      <c r="D31">
        <v>22.85</v>
      </c>
      <c r="E31">
        <v>23</v>
      </c>
      <c r="F31" s="106">
        <v>6516</v>
      </c>
    </row>
    <row r="32" spans="1:6">
      <c r="A32" t="s">
        <v>675</v>
      </c>
      <c r="B32">
        <v>23</v>
      </c>
      <c r="C32">
        <v>23</v>
      </c>
      <c r="D32">
        <v>22.05</v>
      </c>
      <c r="E32">
        <v>22.1</v>
      </c>
      <c r="F32" s="106">
        <v>5066</v>
      </c>
    </row>
    <row r="33" spans="1:6">
      <c r="A33" t="s">
        <v>674</v>
      </c>
      <c r="B33">
        <v>22.1</v>
      </c>
      <c r="C33">
        <v>22.45</v>
      </c>
      <c r="D33">
        <v>22.1</v>
      </c>
      <c r="E33">
        <v>22.35</v>
      </c>
      <c r="F33" s="106">
        <v>1994</v>
      </c>
    </row>
    <row r="34" spans="1:6">
      <c r="A34" t="s">
        <v>673</v>
      </c>
      <c r="B34">
        <v>22.3</v>
      </c>
      <c r="C34">
        <v>23.25</v>
      </c>
      <c r="D34">
        <v>22.1</v>
      </c>
      <c r="E34">
        <v>22.7</v>
      </c>
      <c r="F34" s="106">
        <v>3149</v>
      </c>
    </row>
    <row r="35" spans="1:6">
      <c r="A35" t="s">
        <v>672</v>
      </c>
      <c r="B35">
        <v>22.55</v>
      </c>
      <c r="C35">
        <v>23.15</v>
      </c>
      <c r="D35">
        <v>21.85</v>
      </c>
      <c r="E35">
        <v>22.25</v>
      </c>
      <c r="F35" s="106">
        <v>4551</v>
      </c>
    </row>
    <row r="36" spans="1:6">
      <c r="A36" t="s">
        <v>671</v>
      </c>
      <c r="B36">
        <v>22.35</v>
      </c>
      <c r="C36">
        <v>23.85</v>
      </c>
      <c r="D36">
        <v>22.35</v>
      </c>
      <c r="E36">
        <v>22.75</v>
      </c>
      <c r="F36" s="106">
        <v>9945</v>
      </c>
    </row>
    <row r="37" spans="1:6">
      <c r="A37" t="s">
        <v>670</v>
      </c>
      <c r="B37">
        <v>23.45</v>
      </c>
      <c r="C37">
        <v>23.9</v>
      </c>
      <c r="D37">
        <v>22.85</v>
      </c>
      <c r="E37">
        <v>23.05</v>
      </c>
      <c r="F37" s="106">
        <v>9352</v>
      </c>
    </row>
    <row r="38" spans="1:6">
      <c r="A38" t="s">
        <v>669</v>
      </c>
      <c r="B38">
        <v>23.5</v>
      </c>
      <c r="C38">
        <v>23.5</v>
      </c>
      <c r="D38">
        <v>22.9</v>
      </c>
      <c r="E38">
        <v>23.05</v>
      </c>
      <c r="F38" s="106">
        <v>2742</v>
      </c>
    </row>
    <row r="39" spans="1:6">
      <c r="A39" t="s">
        <v>668</v>
      </c>
      <c r="B39">
        <v>23.05</v>
      </c>
      <c r="C39">
        <v>23.35</v>
      </c>
      <c r="D39">
        <v>22.9</v>
      </c>
      <c r="E39">
        <v>22.9</v>
      </c>
      <c r="F39" s="106">
        <v>3087</v>
      </c>
    </row>
    <row r="40" spans="1:6">
      <c r="A40" t="s">
        <v>667</v>
      </c>
      <c r="B40">
        <v>23</v>
      </c>
      <c r="C40">
        <v>23.2</v>
      </c>
      <c r="D40">
        <v>22.8</v>
      </c>
      <c r="E40">
        <v>23</v>
      </c>
      <c r="F40" s="106">
        <v>2874</v>
      </c>
    </row>
    <row r="41" spans="1:6">
      <c r="A41" t="s">
        <v>666</v>
      </c>
      <c r="B41">
        <v>23.15</v>
      </c>
      <c r="C41">
        <v>24.45</v>
      </c>
      <c r="D41">
        <v>23.15</v>
      </c>
      <c r="E41">
        <v>24.1</v>
      </c>
      <c r="F41" s="106">
        <v>19768</v>
      </c>
    </row>
    <row r="42" spans="1:6">
      <c r="A42" t="s">
        <v>665</v>
      </c>
      <c r="B42">
        <v>23.9</v>
      </c>
      <c r="C42">
        <v>23.95</v>
      </c>
      <c r="D42">
        <v>23.15</v>
      </c>
      <c r="E42">
        <v>23.15</v>
      </c>
      <c r="F42" s="106">
        <v>6816</v>
      </c>
    </row>
    <row r="43" spans="1:6">
      <c r="A43" t="s">
        <v>664</v>
      </c>
      <c r="B43">
        <v>23.15</v>
      </c>
      <c r="C43">
        <v>24.6</v>
      </c>
      <c r="D43">
        <v>23.05</v>
      </c>
      <c r="E43">
        <v>23.85</v>
      </c>
      <c r="F43" s="106">
        <v>12059</v>
      </c>
    </row>
    <row r="44" spans="1:6">
      <c r="A44" t="s">
        <v>663</v>
      </c>
      <c r="B44">
        <v>24</v>
      </c>
      <c r="C44">
        <v>24.2</v>
      </c>
      <c r="D44">
        <v>23.7</v>
      </c>
      <c r="E44">
        <v>23.8</v>
      </c>
      <c r="F44" s="106">
        <v>5951</v>
      </c>
    </row>
    <row r="45" spans="1:6">
      <c r="A45" t="s">
        <v>662</v>
      </c>
      <c r="B45">
        <v>24.2</v>
      </c>
      <c r="C45">
        <v>24.2</v>
      </c>
      <c r="D45">
        <v>23.3</v>
      </c>
      <c r="E45">
        <v>23.45</v>
      </c>
      <c r="F45" s="106">
        <v>4176</v>
      </c>
    </row>
    <row r="46" spans="1:6">
      <c r="A46" t="s">
        <v>661</v>
      </c>
      <c r="B46">
        <v>23.5</v>
      </c>
      <c r="C46">
        <v>23.5</v>
      </c>
      <c r="D46">
        <v>22.65</v>
      </c>
      <c r="E46">
        <v>22.65</v>
      </c>
      <c r="F46" s="106">
        <v>7560</v>
      </c>
    </row>
    <row r="47" spans="1:6">
      <c r="A47" t="s">
        <v>660</v>
      </c>
      <c r="B47">
        <v>22.95</v>
      </c>
      <c r="C47">
        <v>23.2</v>
      </c>
      <c r="D47">
        <v>22.6</v>
      </c>
      <c r="E47">
        <v>22.65</v>
      </c>
      <c r="F47" s="106">
        <v>3806</v>
      </c>
    </row>
    <row r="48" spans="1:6">
      <c r="A48" t="s">
        <v>659</v>
      </c>
      <c r="B48">
        <v>22.95</v>
      </c>
      <c r="C48">
        <v>23.2</v>
      </c>
      <c r="D48">
        <v>22.55</v>
      </c>
      <c r="E48">
        <v>22.65</v>
      </c>
      <c r="F48" s="106">
        <v>4415</v>
      </c>
    </row>
    <row r="49" spans="1:6">
      <c r="A49" t="s">
        <v>658</v>
      </c>
      <c r="B49">
        <v>22.85</v>
      </c>
      <c r="C49">
        <v>22.85</v>
      </c>
      <c r="D49">
        <v>22.55</v>
      </c>
      <c r="E49">
        <v>22.8</v>
      </c>
      <c r="F49" s="106">
        <v>2498</v>
      </c>
    </row>
    <row r="50" spans="1:6">
      <c r="A50" t="s">
        <v>657</v>
      </c>
      <c r="B50">
        <v>22.95</v>
      </c>
      <c r="C50">
        <v>23.1</v>
      </c>
      <c r="D50">
        <v>22.7</v>
      </c>
      <c r="E50">
        <v>22.75</v>
      </c>
      <c r="F50" s="106">
        <v>2903</v>
      </c>
    </row>
    <row r="51" spans="1:6">
      <c r="A51" t="s">
        <v>656</v>
      </c>
      <c r="B51">
        <v>22.95</v>
      </c>
      <c r="C51">
        <v>22.95</v>
      </c>
      <c r="D51">
        <v>22.55</v>
      </c>
      <c r="E51">
        <v>22.65</v>
      </c>
      <c r="F51" s="106">
        <v>2605</v>
      </c>
    </row>
    <row r="52" spans="1:6">
      <c r="A52" t="s">
        <v>655</v>
      </c>
      <c r="B52">
        <v>22.75</v>
      </c>
      <c r="C52">
        <v>22.9</v>
      </c>
      <c r="D52">
        <v>22.6</v>
      </c>
      <c r="E52">
        <v>22.6</v>
      </c>
      <c r="F52" s="106">
        <v>4457</v>
      </c>
    </row>
    <row r="53" spans="1:6">
      <c r="A53" t="s">
        <v>654</v>
      </c>
      <c r="B53">
        <v>22.7</v>
      </c>
      <c r="C53">
        <v>22.9</v>
      </c>
      <c r="D53">
        <v>22.65</v>
      </c>
      <c r="E53">
        <v>22.8</v>
      </c>
      <c r="F53" s="106">
        <v>2856</v>
      </c>
    </row>
    <row r="54" spans="1:6">
      <c r="A54" t="s">
        <v>653</v>
      </c>
      <c r="B54">
        <v>22.9</v>
      </c>
      <c r="C54">
        <v>22.95</v>
      </c>
      <c r="D54">
        <v>22.65</v>
      </c>
      <c r="E54">
        <v>22.75</v>
      </c>
      <c r="F54" s="106">
        <v>1824</v>
      </c>
    </row>
    <row r="55" spans="1:6">
      <c r="A55" t="s">
        <v>652</v>
      </c>
      <c r="B55">
        <v>22.8</v>
      </c>
      <c r="C55">
        <v>23.2</v>
      </c>
      <c r="D55">
        <v>22.7</v>
      </c>
      <c r="E55">
        <v>23</v>
      </c>
      <c r="F55" s="106">
        <v>6127</v>
      </c>
    </row>
    <row r="56" spans="1:6">
      <c r="A56" t="s">
        <v>651</v>
      </c>
      <c r="B56">
        <v>23.05</v>
      </c>
      <c r="C56">
        <v>23.05</v>
      </c>
      <c r="D56">
        <v>22.6</v>
      </c>
      <c r="E56">
        <v>22.65</v>
      </c>
      <c r="F56" s="106">
        <v>3555</v>
      </c>
    </row>
    <row r="57" spans="1:6">
      <c r="A57" t="s">
        <v>650</v>
      </c>
      <c r="B57">
        <v>22.85</v>
      </c>
      <c r="C57">
        <v>22.95</v>
      </c>
      <c r="D57">
        <v>22.6</v>
      </c>
      <c r="E57">
        <v>22.7</v>
      </c>
      <c r="F57" s="106">
        <v>2226</v>
      </c>
    </row>
    <row r="58" spans="1:6">
      <c r="A58" t="s">
        <v>649</v>
      </c>
      <c r="B58">
        <v>22.65</v>
      </c>
      <c r="C58">
        <v>22.7</v>
      </c>
      <c r="D58">
        <v>22.15</v>
      </c>
      <c r="E58">
        <v>22.3</v>
      </c>
      <c r="F58" s="106">
        <v>5534</v>
      </c>
    </row>
    <row r="59" spans="1:6">
      <c r="A59" t="s">
        <v>648</v>
      </c>
      <c r="B59">
        <v>22.3</v>
      </c>
      <c r="C59">
        <v>22.35</v>
      </c>
      <c r="D59">
        <v>22</v>
      </c>
      <c r="E59">
        <v>22.2</v>
      </c>
      <c r="F59" s="106">
        <v>2197</v>
      </c>
    </row>
    <row r="60" spans="1:6">
      <c r="A60" t="s">
        <v>647</v>
      </c>
      <c r="B60">
        <v>22.75</v>
      </c>
      <c r="C60">
        <v>23.15</v>
      </c>
      <c r="D60">
        <v>22.5</v>
      </c>
      <c r="E60">
        <v>22.6</v>
      </c>
      <c r="F60" s="106">
        <v>5383</v>
      </c>
    </row>
    <row r="61" spans="1:6">
      <c r="A61" t="s">
        <v>646</v>
      </c>
      <c r="B61">
        <v>22.6</v>
      </c>
      <c r="C61">
        <v>22.9</v>
      </c>
      <c r="D61">
        <v>22.5</v>
      </c>
      <c r="E61">
        <v>22.85</v>
      </c>
      <c r="F61" s="106">
        <v>3401</v>
      </c>
    </row>
    <row r="62" spans="1:6">
      <c r="A62" t="s">
        <v>645</v>
      </c>
      <c r="B62">
        <v>22.85</v>
      </c>
      <c r="C62">
        <v>22.9</v>
      </c>
      <c r="D62">
        <v>22.5</v>
      </c>
      <c r="E62">
        <v>22.5</v>
      </c>
      <c r="F62" s="106">
        <v>2853</v>
      </c>
    </row>
    <row r="63" spans="1:6">
      <c r="A63" t="s">
        <v>644</v>
      </c>
      <c r="B63">
        <v>22.55</v>
      </c>
      <c r="C63">
        <v>22.55</v>
      </c>
      <c r="D63">
        <v>22.3</v>
      </c>
      <c r="E63">
        <v>22.3</v>
      </c>
      <c r="F63" s="106">
        <v>2535</v>
      </c>
    </row>
    <row r="64" spans="1:6">
      <c r="A64" t="s">
        <v>643</v>
      </c>
      <c r="B64">
        <v>22.4</v>
      </c>
      <c r="C64">
        <v>22.5</v>
      </c>
      <c r="D64">
        <v>22.3</v>
      </c>
      <c r="E64">
        <v>22.3</v>
      </c>
      <c r="F64" s="106">
        <v>1919</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E74F7-26AB-4CBA-986C-1B2F68D82520}">
  <sheetPr codeName="工作表199"/>
  <dimension ref="A1:F64"/>
  <sheetViews>
    <sheetView workbookViewId="0"/>
  </sheetViews>
  <sheetFormatPr defaultRowHeight="17"/>
  <sheetData>
    <row r="1" spans="1:6">
      <c r="A1" t="s">
        <v>731</v>
      </c>
      <c r="B1" t="s">
        <v>732</v>
      </c>
      <c r="C1" t="s">
        <v>733</v>
      </c>
      <c r="D1" t="s">
        <v>734</v>
      </c>
      <c r="E1" t="s">
        <v>735</v>
      </c>
      <c r="F1" t="s">
        <v>736</v>
      </c>
    </row>
    <row r="2" spans="1:6">
      <c r="A2" t="s">
        <v>705</v>
      </c>
      <c r="B2">
        <v>299</v>
      </c>
      <c r="C2">
        <v>302.5</v>
      </c>
      <c r="D2">
        <v>296</v>
      </c>
      <c r="E2">
        <v>301</v>
      </c>
      <c r="F2" s="106">
        <v>1947</v>
      </c>
    </row>
    <row r="3" spans="1:6">
      <c r="A3" t="s">
        <v>704</v>
      </c>
      <c r="B3">
        <v>304</v>
      </c>
      <c r="C3">
        <v>304.5</v>
      </c>
      <c r="D3">
        <v>300</v>
      </c>
      <c r="E3">
        <v>301</v>
      </c>
      <c r="F3" s="106">
        <v>2045</v>
      </c>
    </row>
    <row r="4" spans="1:6">
      <c r="A4" t="s">
        <v>703</v>
      </c>
      <c r="B4">
        <v>304</v>
      </c>
      <c r="C4">
        <v>313.5</v>
      </c>
      <c r="D4">
        <v>303</v>
      </c>
      <c r="E4">
        <v>307</v>
      </c>
      <c r="F4" s="106">
        <v>3664</v>
      </c>
    </row>
    <row r="5" spans="1:6">
      <c r="A5" t="s">
        <v>702</v>
      </c>
      <c r="B5">
        <v>305.5</v>
      </c>
      <c r="C5">
        <v>310.5</v>
      </c>
      <c r="D5">
        <v>305</v>
      </c>
      <c r="E5">
        <v>305</v>
      </c>
      <c r="F5" s="106">
        <v>1738</v>
      </c>
    </row>
    <row r="6" spans="1:6">
      <c r="A6" t="s">
        <v>701</v>
      </c>
      <c r="B6">
        <v>303</v>
      </c>
      <c r="C6">
        <v>303</v>
      </c>
      <c r="D6">
        <v>293</v>
      </c>
      <c r="E6">
        <v>297.5</v>
      </c>
      <c r="F6" s="106">
        <v>3823</v>
      </c>
    </row>
    <row r="7" spans="1:6">
      <c r="A7" t="s">
        <v>700</v>
      </c>
      <c r="B7">
        <v>303</v>
      </c>
      <c r="C7">
        <v>304.5</v>
      </c>
      <c r="D7">
        <v>290.5</v>
      </c>
      <c r="E7">
        <v>290.5</v>
      </c>
      <c r="F7" s="106">
        <v>2215</v>
      </c>
    </row>
    <row r="8" spans="1:6">
      <c r="A8" t="s">
        <v>699</v>
      </c>
      <c r="B8">
        <v>290.5</v>
      </c>
      <c r="C8">
        <v>293.5</v>
      </c>
      <c r="D8">
        <v>289</v>
      </c>
      <c r="E8">
        <v>290</v>
      </c>
      <c r="F8" s="106">
        <v>1071</v>
      </c>
    </row>
    <row r="9" spans="1:6">
      <c r="A9" t="s">
        <v>698</v>
      </c>
      <c r="B9">
        <v>294</v>
      </c>
      <c r="C9">
        <v>301</v>
      </c>
      <c r="D9">
        <v>293</v>
      </c>
      <c r="E9">
        <v>297.5</v>
      </c>
      <c r="F9" s="106">
        <v>1289</v>
      </c>
    </row>
    <row r="10" spans="1:6">
      <c r="A10" t="s">
        <v>697</v>
      </c>
      <c r="B10">
        <v>301.5</v>
      </c>
      <c r="C10">
        <v>305</v>
      </c>
      <c r="D10">
        <v>297.5</v>
      </c>
      <c r="E10">
        <v>299</v>
      </c>
      <c r="F10" s="106">
        <v>2139</v>
      </c>
    </row>
    <row r="11" spans="1:6">
      <c r="A11" t="s">
        <v>696</v>
      </c>
      <c r="B11">
        <v>302</v>
      </c>
      <c r="C11">
        <v>303.5</v>
      </c>
      <c r="D11">
        <v>284</v>
      </c>
      <c r="E11">
        <v>284.5</v>
      </c>
      <c r="F11" s="106">
        <v>4062</v>
      </c>
    </row>
    <row r="12" spans="1:6">
      <c r="A12" t="s">
        <v>695</v>
      </c>
      <c r="B12">
        <v>284.5</v>
      </c>
      <c r="C12">
        <v>297.5</v>
      </c>
      <c r="D12">
        <v>284</v>
      </c>
      <c r="E12">
        <v>294</v>
      </c>
      <c r="F12" s="106">
        <v>3042</v>
      </c>
    </row>
    <row r="13" spans="1:6">
      <c r="A13" t="s">
        <v>694</v>
      </c>
      <c r="B13">
        <v>299</v>
      </c>
      <c r="C13">
        <v>302</v>
      </c>
      <c r="D13">
        <v>286.5</v>
      </c>
      <c r="E13">
        <v>291.5</v>
      </c>
      <c r="F13" s="106">
        <v>3851</v>
      </c>
    </row>
    <row r="14" spans="1:6">
      <c r="A14" t="s">
        <v>693</v>
      </c>
      <c r="B14">
        <v>294</v>
      </c>
      <c r="C14">
        <v>318.5</v>
      </c>
      <c r="D14">
        <v>293</v>
      </c>
      <c r="E14">
        <v>313.5</v>
      </c>
      <c r="F14" s="106">
        <v>10023</v>
      </c>
    </row>
    <row r="15" spans="1:6">
      <c r="A15" t="s">
        <v>692</v>
      </c>
      <c r="B15">
        <v>317</v>
      </c>
      <c r="C15">
        <v>338.5</v>
      </c>
      <c r="D15">
        <v>316</v>
      </c>
      <c r="E15">
        <v>331.5</v>
      </c>
      <c r="F15" s="106">
        <v>16323</v>
      </c>
    </row>
    <row r="16" spans="1:6">
      <c r="A16" t="s">
        <v>691</v>
      </c>
      <c r="B16">
        <v>337</v>
      </c>
      <c r="C16">
        <v>337.5</v>
      </c>
      <c r="D16">
        <v>324.5</v>
      </c>
      <c r="E16">
        <v>334.5</v>
      </c>
      <c r="F16" s="106">
        <v>8498</v>
      </c>
    </row>
    <row r="17" spans="1:6">
      <c r="A17" t="s">
        <v>690</v>
      </c>
      <c r="B17">
        <v>335</v>
      </c>
      <c r="C17">
        <v>335.5</v>
      </c>
      <c r="D17">
        <v>324</v>
      </c>
      <c r="E17">
        <v>329</v>
      </c>
      <c r="F17" s="106">
        <v>4168</v>
      </c>
    </row>
    <row r="18" spans="1:6">
      <c r="A18" t="s">
        <v>689</v>
      </c>
      <c r="B18">
        <v>331</v>
      </c>
      <c r="C18">
        <v>349</v>
      </c>
      <c r="D18">
        <v>331</v>
      </c>
      <c r="E18">
        <v>337</v>
      </c>
      <c r="F18" s="106">
        <v>8330</v>
      </c>
    </row>
    <row r="19" spans="1:6">
      <c r="A19" t="s">
        <v>688</v>
      </c>
      <c r="B19">
        <v>337</v>
      </c>
      <c r="C19">
        <v>345</v>
      </c>
      <c r="D19">
        <v>321.5</v>
      </c>
      <c r="E19">
        <v>328</v>
      </c>
      <c r="F19" s="106">
        <v>5662</v>
      </c>
    </row>
    <row r="20" spans="1:6">
      <c r="A20" t="s">
        <v>687</v>
      </c>
      <c r="B20">
        <v>330</v>
      </c>
      <c r="C20">
        <v>339.5</v>
      </c>
      <c r="D20">
        <v>324.5</v>
      </c>
      <c r="E20">
        <v>339</v>
      </c>
      <c r="F20" s="106">
        <v>4375</v>
      </c>
    </row>
    <row r="21" spans="1:6">
      <c r="A21" t="s">
        <v>686</v>
      </c>
      <c r="B21">
        <v>342</v>
      </c>
      <c r="C21">
        <v>360</v>
      </c>
      <c r="D21">
        <v>338.5</v>
      </c>
      <c r="E21">
        <v>349</v>
      </c>
      <c r="F21" s="106">
        <v>9370</v>
      </c>
    </row>
    <row r="22" spans="1:6">
      <c r="A22" t="s">
        <v>685</v>
      </c>
      <c r="B22">
        <v>353.5</v>
      </c>
      <c r="C22">
        <v>376</v>
      </c>
      <c r="D22">
        <v>338</v>
      </c>
      <c r="E22">
        <v>375</v>
      </c>
      <c r="F22" s="106">
        <v>12328</v>
      </c>
    </row>
    <row r="23" spans="1:6">
      <c r="A23" t="s">
        <v>684</v>
      </c>
      <c r="B23">
        <v>368</v>
      </c>
      <c r="C23">
        <v>374</v>
      </c>
      <c r="D23">
        <v>355</v>
      </c>
      <c r="E23">
        <v>358</v>
      </c>
      <c r="F23" s="106">
        <v>7330</v>
      </c>
    </row>
    <row r="24" spans="1:6">
      <c r="A24" t="s">
        <v>683</v>
      </c>
      <c r="B24">
        <v>358.5</v>
      </c>
      <c r="C24">
        <v>367</v>
      </c>
      <c r="D24">
        <v>345</v>
      </c>
      <c r="E24">
        <v>345.5</v>
      </c>
      <c r="F24" s="106">
        <v>10805</v>
      </c>
    </row>
    <row r="25" spans="1:6">
      <c r="A25" t="s">
        <v>682</v>
      </c>
      <c r="B25">
        <v>342.5</v>
      </c>
      <c r="C25">
        <v>344</v>
      </c>
      <c r="D25">
        <v>334</v>
      </c>
      <c r="E25">
        <v>336</v>
      </c>
      <c r="F25" s="106">
        <v>5521</v>
      </c>
    </row>
    <row r="26" spans="1:6">
      <c r="A26" t="s">
        <v>681</v>
      </c>
      <c r="B26">
        <v>338</v>
      </c>
      <c r="C26">
        <v>346</v>
      </c>
      <c r="D26">
        <v>333.5</v>
      </c>
      <c r="E26">
        <v>341</v>
      </c>
      <c r="F26" s="106">
        <v>5198</v>
      </c>
    </row>
    <row r="27" spans="1:6">
      <c r="A27" t="s">
        <v>680</v>
      </c>
      <c r="B27">
        <v>346.5</v>
      </c>
      <c r="C27">
        <v>352</v>
      </c>
      <c r="D27">
        <v>339.5</v>
      </c>
      <c r="E27">
        <v>340</v>
      </c>
      <c r="F27" s="106">
        <v>4911</v>
      </c>
    </row>
    <row r="28" spans="1:6">
      <c r="A28" t="s">
        <v>679</v>
      </c>
      <c r="B28">
        <v>343</v>
      </c>
      <c r="C28">
        <v>346</v>
      </c>
      <c r="D28">
        <v>336.5</v>
      </c>
      <c r="E28">
        <v>337.5</v>
      </c>
      <c r="F28" s="106">
        <v>2570</v>
      </c>
    </row>
    <row r="29" spans="1:6">
      <c r="A29" t="s">
        <v>678</v>
      </c>
      <c r="B29">
        <v>337.5</v>
      </c>
      <c r="C29">
        <v>339.5</v>
      </c>
      <c r="D29">
        <v>332</v>
      </c>
      <c r="E29">
        <v>337.5</v>
      </c>
      <c r="F29" s="106">
        <v>1838</v>
      </c>
    </row>
    <row r="30" spans="1:6">
      <c r="A30" t="s">
        <v>677</v>
      </c>
      <c r="B30">
        <v>341</v>
      </c>
      <c r="C30">
        <v>348</v>
      </c>
      <c r="D30">
        <v>337</v>
      </c>
      <c r="E30">
        <v>344</v>
      </c>
      <c r="F30" s="106">
        <v>2972</v>
      </c>
    </row>
    <row r="31" spans="1:6">
      <c r="A31" t="s">
        <v>676</v>
      </c>
      <c r="B31">
        <v>340</v>
      </c>
      <c r="C31">
        <v>341.5</v>
      </c>
      <c r="D31">
        <v>335</v>
      </c>
      <c r="E31">
        <v>335.5</v>
      </c>
      <c r="F31" s="106">
        <v>2177</v>
      </c>
    </row>
    <row r="32" spans="1:6">
      <c r="A32" t="s">
        <v>675</v>
      </c>
      <c r="B32">
        <v>329</v>
      </c>
      <c r="C32">
        <v>331.5</v>
      </c>
      <c r="D32">
        <v>317.5</v>
      </c>
      <c r="E32">
        <v>320</v>
      </c>
      <c r="F32" s="106">
        <v>4394</v>
      </c>
    </row>
    <row r="33" spans="1:6">
      <c r="A33" t="s">
        <v>674</v>
      </c>
      <c r="B33">
        <v>325.5</v>
      </c>
      <c r="C33">
        <v>330</v>
      </c>
      <c r="D33">
        <v>323</v>
      </c>
      <c r="E33">
        <v>326</v>
      </c>
      <c r="F33" s="106">
        <v>2174</v>
      </c>
    </row>
    <row r="34" spans="1:6">
      <c r="A34" t="s">
        <v>673</v>
      </c>
      <c r="B34">
        <v>324.5</v>
      </c>
      <c r="C34">
        <v>335</v>
      </c>
      <c r="D34">
        <v>323.5</v>
      </c>
      <c r="E34">
        <v>330</v>
      </c>
      <c r="F34" s="106">
        <v>1312</v>
      </c>
    </row>
    <row r="35" spans="1:6">
      <c r="A35" t="s">
        <v>672</v>
      </c>
      <c r="B35">
        <v>328</v>
      </c>
      <c r="C35">
        <v>332.5</v>
      </c>
      <c r="D35">
        <v>315.5</v>
      </c>
      <c r="E35">
        <v>324</v>
      </c>
      <c r="F35" s="106">
        <v>2809</v>
      </c>
    </row>
    <row r="36" spans="1:6">
      <c r="A36" t="s">
        <v>671</v>
      </c>
      <c r="B36">
        <v>323.5</v>
      </c>
      <c r="C36">
        <v>325</v>
      </c>
      <c r="D36">
        <v>316</v>
      </c>
      <c r="E36">
        <v>317</v>
      </c>
      <c r="F36" s="106">
        <v>1649</v>
      </c>
    </row>
    <row r="37" spans="1:6">
      <c r="A37" t="s">
        <v>670</v>
      </c>
      <c r="B37">
        <v>322</v>
      </c>
      <c r="C37">
        <v>323.5</v>
      </c>
      <c r="D37">
        <v>317.5</v>
      </c>
      <c r="E37">
        <v>320</v>
      </c>
      <c r="F37">
        <v>687</v>
      </c>
    </row>
    <row r="38" spans="1:6">
      <c r="A38" t="s">
        <v>669</v>
      </c>
      <c r="B38">
        <v>324</v>
      </c>
      <c r="C38">
        <v>333.5</v>
      </c>
      <c r="D38">
        <v>324</v>
      </c>
      <c r="E38">
        <v>331</v>
      </c>
      <c r="F38" s="106">
        <v>1491</v>
      </c>
    </row>
    <row r="39" spans="1:6">
      <c r="A39" t="s">
        <v>668</v>
      </c>
      <c r="B39">
        <v>327.5</v>
      </c>
      <c r="C39">
        <v>330</v>
      </c>
      <c r="D39">
        <v>322.5</v>
      </c>
      <c r="E39">
        <v>325.5</v>
      </c>
      <c r="F39" s="106">
        <v>1102</v>
      </c>
    </row>
    <row r="40" spans="1:6">
      <c r="A40" t="s">
        <v>667</v>
      </c>
      <c r="B40">
        <v>330</v>
      </c>
      <c r="C40">
        <v>335</v>
      </c>
      <c r="D40">
        <v>328.5</v>
      </c>
      <c r="E40">
        <v>331</v>
      </c>
      <c r="F40" s="106">
        <v>1262</v>
      </c>
    </row>
    <row r="41" spans="1:6">
      <c r="A41" t="s">
        <v>666</v>
      </c>
      <c r="B41">
        <v>335</v>
      </c>
      <c r="C41">
        <v>337.5</v>
      </c>
      <c r="D41">
        <v>330</v>
      </c>
      <c r="E41">
        <v>332</v>
      </c>
      <c r="F41" s="106">
        <v>1096</v>
      </c>
    </row>
    <row r="42" spans="1:6">
      <c r="A42" t="s">
        <v>665</v>
      </c>
      <c r="B42">
        <v>332</v>
      </c>
      <c r="C42">
        <v>333</v>
      </c>
      <c r="D42">
        <v>328</v>
      </c>
      <c r="E42">
        <v>328</v>
      </c>
      <c r="F42">
        <v>921</v>
      </c>
    </row>
    <row r="43" spans="1:6">
      <c r="A43" t="s">
        <v>664</v>
      </c>
      <c r="B43">
        <v>324.5</v>
      </c>
      <c r="C43">
        <v>328</v>
      </c>
      <c r="D43">
        <v>321</v>
      </c>
      <c r="E43">
        <v>326.5</v>
      </c>
      <c r="F43" s="106">
        <v>1003</v>
      </c>
    </row>
    <row r="44" spans="1:6">
      <c r="A44" t="s">
        <v>663</v>
      </c>
      <c r="B44">
        <v>327</v>
      </c>
      <c r="C44">
        <v>331</v>
      </c>
      <c r="D44">
        <v>320</v>
      </c>
      <c r="E44">
        <v>320</v>
      </c>
      <c r="F44" s="106">
        <v>1346</v>
      </c>
    </row>
    <row r="45" spans="1:6">
      <c r="A45" t="s">
        <v>662</v>
      </c>
      <c r="B45">
        <v>322.5</v>
      </c>
      <c r="C45">
        <v>327</v>
      </c>
      <c r="D45">
        <v>322.5</v>
      </c>
      <c r="E45">
        <v>324</v>
      </c>
      <c r="F45" s="106">
        <v>1128</v>
      </c>
    </row>
    <row r="46" spans="1:6">
      <c r="A46" t="s">
        <v>661</v>
      </c>
      <c r="B46">
        <v>330</v>
      </c>
      <c r="C46">
        <v>330</v>
      </c>
      <c r="D46">
        <v>320.5</v>
      </c>
      <c r="E46">
        <v>323</v>
      </c>
      <c r="F46" s="106">
        <v>1262</v>
      </c>
    </row>
    <row r="47" spans="1:6">
      <c r="A47" t="s">
        <v>660</v>
      </c>
      <c r="B47">
        <v>323</v>
      </c>
      <c r="C47">
        <v>325.5</v>
      </c>
      <c r="D47">
        <v>318</v>
      </c>
      <c r="E47">
        <v>325</v>
      </c>
      <c r="F47">
        <v>968</v>
      </c>
    </row>
    <row r="48" spans="1:6">
      <c r="A48" t="s">
        <v>659</v>
      </c>
      <c r="B48">
        <v>324.5</v>
      </c>
      <c r="C48">
        <v>326</v>
      </c>
      <c r="D48">
        <v>316.5</v>
      </c>
      <c r="E48">
        <v>316.5</v>
      </c>
      <c r="F48" s="106">
        <v>1145</v>
      </c>
    </row>
    <row r="49" spans="1:6">
      <c r="A49" t="s">
        <v>658</v>
      </c>
      <c r="B49">
        <v>322</v>
      </c>
      <c r="C49">
        <v>329</v>
      </c>
      <c r="D49">
        <v>319.5</v>
      </c>
      <c r="E49">
        <v>319.5</v>
      </c>
      <c r="F49" s="106">
        <v>2324</v>
      </c>
    </row>
    <row r="50" spans="1:6">
      <c r="A50" t="s">
        <v>657</v>
      </c>
      <c r="B50">
        <v>324</v>
      </c>
      <c r="C50">
        <v>329</v>
      </c>
      <c r="D50">
        <v>318</v>
      </c>
      <c r="E50">
        <v>322.5</v>
      </c>
      <c r="F50" s="106">
        <v>1810</v>
      </c>
    </row>
    <row r="51" spans="1:6">
      <c r="A51" t="s">
        <v>656</v>
      </c>
      <c r="B51">
        <v>322.5</v>
      </c>
      <c r="C51">
        <v>324</v>
      </c>
      <c r="D51">
        <v>317</v>
      </c>
      <c r="E51">
        <v>318</v>
      </c>
      <c r="F51" s="106">
        <v>1651</v>
      </c>
    </row>
    <row r="52" spans="1:6">
      <c r="A52" t="s">
        <v>655</v>
      </c>
      <c r="B52">
        <v>320</v>
      </c>
      <c r="C52">
        <v>326</v>
      </c>
      <c r="D52">
        <v>315.5</v>
      </c>
      <c r="E52">
        <v>317</v>
      </c>
      <c r="F52" s="106">
        <v>1555</v>
      </c>
    </row>
    <row r="53" spans="1:6">
      <c r="A53" t="s">
        <v>654</v>
      </c>
      <c r="B53">
        <v>320</v>
      </c>
      <c r="C53">
        <v>322</v>
      </c>
      <c r="D53">
        <v>313</v>
      </c>
      <c r="E53">
        <v>314</v>
      </c>
      <c r="F53" s="106">
        <v>1556</v>
      </c>
    </row>
    <row r="54" spans="1:6">
      <c r="A54" t="s">
        <v>653</v>
      </c>
      <c r="B54">
        <v>314</v>
      </c>
      <c r="C54">
        <v>314</v>
      </c>
      <c r="D54">
        <v>306</v>
      </c>
      <c r="E54">
        <v>306</v>
      </c>
      <c r="F54" s="106">
        <v>2937</v>
      </c>
    </row>
    <row r="55" spans="1:6">
      <c r="A55" t="s">
        <v>652</v>
      </c>
      <c r="B55">
        <v>308</v>
      </c>
      <c r="C55">
        <v>313</v>
      </c>
      <c r="D55">
        <v>302.5</v>
      </c>
      <c r="E55">
        <v>305.5</v>
      </c>
      <c r="F55" s="106">
        <v>2902</v>
      </c>
    </row>
    <row r="56" spans="1:6">
      <c r="A56" t="s">
        <v>651</v>
      </c>
      <c r="B56">
        <v>306</v>
      </c>
      <c r="C56">
        <v>310.5</v>
      </c>
      <c r="D56">
        <v>306</v>
      </c>
      <c r="E56">
        <v>310</v>
      </c>
      <c r="F56" s="106">
        <v>1664</v>
      </c>
    </row>
    <row r="57" spans="1:6">
      <c r="A57" t="s">
        <v>650</v>
      </c>
      <c r="B57">
        <v>311</v>
      </c>
      <c r="C57">
        <v>319.5</v>
      </c>
      <c r="D57">
        <v>311</v>
      </c>
      <c r="E57">
        <v>319.5</v>
      </c>
      <c r="F57" s="106">
        <v>1906</v>
      </c>
    </row>
    <row r="58" spans="1:6">
      <c r="A58" t="s">
        <v>649</v>
      </c>
      <c r="B58">
        <v>319.5</v>
      </c>
      <c r="C58">
        <v>320</v>
      </c>
      <c r="D58">
        <v>313.5</v>
      </c>
      <c r="E58">
        <v>319.5</v>
      </c>
      <c r="F58" s="106">
        <v>1784</v>
      </c>
    </row>
    <row r="59" spans="1:6">
      <c r="A59" t="s">
        <v>648</v>
      </c>
      <c r="B59">
        <v>315</v>
      </c>
      <c r="C59">
        <v>320.5</v>
      </c>
      <c r="D59">
        <v>312.5</v>
      </c>
      <c r="E59">
        <v>320</v>
      </c>
      <c r="F59" s="106">
        <v>1158</v>
      </c>
    </row>
    <row r="60" spans="1:6">
      <c r="A60" t="s">
        <v>647</v>
      </c>
      <c r="B60">
        <v>326</v>
      </c>
      <c r="C60">
        <v>339.5</v>
      </c>
      <c r="D60">
        <v>326</v>
      </c>
      <c r="E60">
        <v>339</v>
      </c>
      <c r="F60" s="106">
        <v>4955</v>
      </c>
    </row>
    <row r="61" spans="1:6">
      <c r="A61" t="s">
        <v>646</v>
      </c>
      <c r="B61">
        <v>344</v>
      </c>
      <c r="C61">
        <v>344.5</v>
      </c>
      <c r="D61">
        <v>333.5</v>
      </c>
      <c r="E61">
        <v>334</v>
      </c>
      <c r="F61" s="106">
        <v>2382</v>
      </c>
    </row>
    <row r="62" spans="1:6">
      <c r="A62" t="s">
        <v>645</v>
      </c>
      <c r="B62">
        <v>335</v>
      </c>
      <c r="C62">
        <v>337</v>
      </c>
      <c r="D62">
        <v>332</v>
      </c>
      <c r="E62">
        <v>334</v>
      </c>
      <c r="F62" s="106">
        <v>1128</v>
      </c>
    </row>
    <row r="63" spans="1:6">
      <c r="A63" t="s">
        <v>644</v>
      </c>
      <c r="B63">
        <v>332</v>
      </c>
      <c r="C63">
        <v>334</v>
      </c>
      <c r="D63">
        <v>324</v>
      </c>
      <c r="E63">
        <v>324.5</v>
      </c>
      <c r="F63" s="106">
        <v>1663</v>
      </c>
    </row>
    <row r="64" spans="1:6">
      <c r="A64" t="s">
        <v>643</v>
      </c>
      <c r="B64">
        <v>325.5</v>
      </c>
      <c r="C64">
        <v>331</v>
      </c>
      <c r="D64">
        <v>325</v>
      </c>
      <c r="E64">
        <v>327</v>
      </c>
      <c r="F64" s="106">
        <v>1514</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0031C-FA21-4CCF-9B9F-BC295ED5796A}">
  <sheetPr codeName="工作表200"/>
  <dimension ref="A1:F64"/>
  <sheetViews>
    <sheetView workbookViewId="0"/>
  </sheetViews>
  <sheetFormatPr defaultRowHeight="17"/>
  <sheetData>
    <row r="1" spans="1:6">
      <c r="A1" t="s">
        <v>731</v>
      </c>
      <c r="B1" t="s">
        <v>732</v>
      </c>
      <c r="C1" t="s">
        <v>733</v>
      </c>
      <c r="D1" t="s">
        <v>734</v>
      </c>
      <c r="E1" t="s">
        <v>735</v>
      </c>
      <c r="F1" t="s">
        <v>736</v>
      </c>
    </row>
    <row r="2" spans="1:6">
      <c r="A2" t="s">
        <v>705</v>
      </c>
      <c r="B2">
        <v>47.1</v>
      </c>
      <c r="C2">
        <v>50.3</v>
      </c>
      <c r="D2">
        <v>46.6</v>
      </c>
      <c r="E2">
        <v>50.3</v>
      </c>
      <c r="F2" s="106">
        <v>7350</v>
      </c>
    </row>
    <row r="3" spans="1:6">
      <c r="A3" t="s">
        <v>704</v>
      </c>
      <c r="B3">
        <v>53</v>
      </c>
      <c r="C3">
        <v>54.9</v>
      </c>
      <c r="D3">
        <v>49.5</v>
      </c>
      <c r="E3">
        <v>50</v>
      </c>
      <c r="F3" s="106">
        <v>19548</v>
      </c>
    </row>
    <row r="4" spans="1:6">
      <c r="A4" t="s">
        <v>703</v>
      </c>
      <c r="B4">
        <v>50</v>
      </c>
      <c r="C4">
        <v>50</v>
      </c>
      <c r="D4">
        <v>48.6</v>
      </c>
      <c r="E4">
        <v>49.75</v>
      </c>
      <c r="F4" s="106">
        <v>4162</v>
      </c>
    </row>
    <row r="5" spans="1:6">
      <c r="A5" t="s">
        <v>702</v>
      </c>
      <c r="B5">
        <v>49.7</v>
      </c>
      <c r="C5">
        <v>51.8</v>
      </c>
      <c r="D5">
        <v>49.6</v>
      </c>
      <c r="E5">
        <v>50.5</v>
      </c>
      <c r="F5" s="106">
        <v>3682</v>
      </c>
    </row>
    <row r="6" spans="1:6">
      <c r="A6" t="s">
        <v>701</v>
      </c>
      <c r="B6">
        <v>51.5</v>
      </c>
      <c r="C6">
        <v>51.5</v>
      </c>
      <c r="D6">
        <v>49.5</v>
      </c>
      <c r="E6">
        <v>50.7</v>
      </c>
      <c r="F6" s="106">
        <v>2570</v>
      </c>
    </row>
    <row r="7" spans="1:6">
      <c r="A7" t="s">
        <v>700</v>
      </c>
      <c r="B7">
        <v>51.1</v>
      </c>
      <c r="C7">
        <v>51.9</v>
      </c>
      <c r="D7">
        <v>49.7</v>
      </c>
      <c r="E7">
        <v>50</v>
      </c>
      <c r="F7" s="106">
        <v>3033</v>
      </c>
    </row>
    <row r="8" spans="1:6">
      <c r="A8" t="s">
        <v>699</v>
      </c>
      <c r="B8">
        <v>50.2</v>
      </c>
      <c r="C8">
        <v>52.5</v>
      </c>
      <c r="D8">
        <v>50.2</v>
      </c>
      <c r="E8">
        <v>51.9</v>
      </c>
      <c r="F8" s="106">
        <v>3491</v>
      </c>
    </row>
    <row r="9" spans="1:6">
      <c r="A9" t="s">
        <v>698</v>
      </c>
      <c r="B9">
        <v>52.8</v>
      </c>
      <c r="C9">
        <v>52.8</v>
      </c>
      <c r="D9">
        <v>51.6</v>
      </c>
      <c r="E9">
        <v>52.2</v>
      </c>
      <c r="F9" s="106">
        <v>2583</v>
      </c>
    </row>
    <row r="10" spans="1:6">
      <c r="A10" t="s">
        <v>697</v>
      </c>
      <c r="B10">
        <v>53</v>
      </c>
      <c r="C10">
        <v>53.7</v>
      </c>
      <c r="D10">
        <v>51.8</v>
      </c>
      <c r="E10">
        <v>52.5</v>
      </c>
      <c r="F10" s="106">
        <v>4124</v>
      </c>
    </row>
    <row r="11" spans="1:6">
      <c r="A11" t="s">
        <v>696</v>
      </c>
      <c r="B11">
        <v>53</v>
      </c>
      <c r="C11">
        <v>54.6</v>
      </c>
      <c r="D11">
        <v>52.8</v>
      </c>
      <c r="E11">
        <v>52.8</v>
      </c>
      <c r="F11" s="106">
        <v>5425</v>
      </c>
    </row>
    <row r="12" spans="1:6">
      <c r="A12" t="s">
        <v>695</v>
      </c>
      <c r="B12">
        <v>53</v>
      </c>
      <c r="C12">
        <v>54.4</v>
      </c>
      <c r="D12">
        <v>52.5</v>
      </c>
      <c r="E12">
        <v>53.7</v>
      </c>
      <c r="F12" s="106">
        <v>3519</v>
      </c>
    </row>
    <row r="13" spans="1:6">
      <c r="A13" t="s">
        <v>694</v>
      </c>
      <c r="B13">
        <v>54.1</v>
      </c>
      <c r="C13">
        <v>54.4</v>
      </c>
      <c r="D13">
        <v>53.2</v>
      </c>
      <c r="E13">
        <v>53.9</v>
      </c>
      <c r="F13" s="106">
        <v>2267</v>
      </c>
    </row>
    <row r="14" spans="1:6">
      <c r="A14" t="s">
        <v>693</v>
      </c>
      <c r="B14">
        <v>53.9</v>
      </c>
      <c r="C14">
        <v>53.9</v>
      </c>
      <c r="D14">
        <v>52.3</v>
      </c>
      <c r="E14">
        <v>52.6</v>
      </c>
      <c r="F14" s="106">
        <v>2367</v>
      </c>
    </row>
    <row r="15" spans="1:6">
      <c r="A15" t="s">
        <v>692</v>
      </c>
      <c r="B15">
        <v>52.9</v>
      </c>
      <c r="C15">
        <v>53.8</v>
      </c>
      <c r="D15">
        <v>52.2</v>
      </c>
      <c r="E15">
        <v>52.2</v>
      </c>
      <c r="F15" s="106">
        <v>1801</v>
      </c>
    </row>
    <row r="16" spans="1:6">
      <c r="A16" t="s">
        <v>691</v>
      </c>
      <c r="B16">
        <v>52.8</v>
      </c>
      <c r="C16">
        <v>52.9</v>
      </c>
      <c r="D16">
        <v>52.2</v>
      </c>
      <c r="E16">
        <v>52.7</v>
      </c>
      <c r="F16" s="106">
        <v>1229</v>
      </c>
    </row>
    <row r="17" spans="1:6">
      <c r="A17" t="s">
        <v>690</v>
      </c>
      <c r="B17">
        <v>53</v>
      </c>
      <c r="C17">
        <v>53.3</v>
      </c>
      <c r="D17">
        <v>52</v>
      </c>
      <c r="E17">
        <v>52</v>
      </c>
      <c r="F17" s="106">
        <v>1273</v>
      </c>
    </row>
    <row r="18" spans="1:6">
      <c r="A18" t="s">
        <v>689</v>
      </c>
      <c r="B18">
        <v>52.2</v>
      </c>
      <c r="C18">
        <v>52.2</v>
      </c>
      <c r="D18">
        <v>51.2</v>
      </c>
      <c r="E18">
        <v>51.2</v>
      </c>
      <c r="F18" s="106">
        <v>1095</v>
      </c>
    </row>
    <row r="19" spans="1:6">
      <c r="A19" t="s">
        <v>688</v>
      </c>
      <c r="B19">
        <v>51.4</v>
      </c>
      <c r="C19">
        <v>52.1</v>
      </c>
      <c r="D19">
        <v>50.3</v>
      </c>
      <c r="E19">
        <v>51.7</v>
      </c>
      <c r="F19" s="106">
        <v>1471</v>
      </c>
    </row>
    <row r="20" spans="1:6">
      <c r="A20" t="s">
        <v>687</v>
      </c>
      <c r="B20">
        <v>52</v>
      </c>
      <c r="C20">
        <v>53.2</v>
      </c>
      <c r="D20">
        <v>51.9</v>
      </c>
      <c r="E20">
        <v>53.1</v>
      </c>
      <c r="F20" s="106">
        <v>1720</v>
      </c>
    </row>
    <row r="21" spans="1:6">
      <c r="A21" t="s">
        <v>686</v>
      </c>
      <c r="B21">
        <v>53.4</v>
      </c>
      <c r="C21">
        <v>53.4</v>
      </c>
      <c r="D21">
        <v>52.4</v>
      </c>
      <c r="E21">
        <v>52.6</v>
      </c>
      <c r="F21">
        <v>899</v>
      </c>
    </row>
    <row r="22" spans="1:6">
      <c r="A22" t="s">
        <v>685</v>
      </c>
      <c r="B22">
        <v>52.7</v>
      </c>
      <c r="C22">
        <v>52.7</v>
      </c>
      <c r="D22">
        <v>51.6</v>
      </c>
      <c r="E22">
        <v>52</v>
      </c>
      <c r="F22">
        <v>808</v>
      </c>
    </row>
    <row r="23" spans="1:6">
      <c r="A23" t="s">
        <v>684</v>
      </c>
      <c r="B23">
        <v>52.4</v>
      </c>
      <c r="C23">
        <v>56.4</v>
      </c>
      <c r="D23">
        <v>52.4</v>
      </c>
      <c r="E23">
        <v>55.5</v>
      </c>
      <c r="F23" s="106">
        <v>6853</v>
      </c>
    </row>
    <row r="24" spans="1:6">
      <c r="A24" t="s">
        <v>683</v>
      </c>
      <c r="B24">
        <v>56.1</v>
      </c>
      <c r="C24">
        <v>57.4</v>
      </c>
      <c r="D24">
        <v>55.1</v>
      </c>
      <c r="E24">
        <v>56.3</v>
      </c>
      <c r="F24" s="106">
        <v>5549</v>
      </c>
    </row>
    <row r="25" spans="1:6">
      <c r="A25" t="s">
        <v>682</v>
      </c>
      <c r="B25">
        <v>56.2</v>
      </c>
      <c r="C25">
        <v>57.8</v>
      </c>
      <c r="D25">
        <v>55.4</v>
      </c>
      <c r="E25">
        <v>55.8</v>
      </c>
      <c r="F25" s="106">
        <v>2854</v>
      </c>
    </row>
    <row r="26" spans="1:6">
      <c r="A26" t="s">
        <v>681</v>
      </c>
      <c r="B26">
        <v>55.9</v>
      </c>
      <c r="C26">
        <v>56.4</v>
      </c>
      <c r="D26">
        <v>54.5</v>
      </c>
      <c r="E26">
        <v>55.5</v>
      </c>
      <c r="F26" s="106">
        <v>1542</v>
      </c>
    </row>
    <row r="27" spans="1:6">
      <c r="A27" t="s">
        <v>680</v>
      </c>
      <c r="B27">
        <v>55.5</v>
      </c>
      <c r="C27">
        <v>57</v>
      </c>
      <c r="D27">
        <v>54.7</v>
      </c>
      <c r="E27">
        <v>56.9</v>
      </c>
      <c r="F27" s="106">
        <v>2132</v>
      </c>
    </row>
    <row r="28" spans="1:6">
      <c r="A28" t="s">
        <v>679</v>
      </c>
      <c r="B28">
        <v>57.4</v>
      </c>
      <c r="C28">
        <v>58</v>
      </c>
      <c r="D28">
        <v>55.7</v>
      </c>
      <c r="E28">
        <v>55.7</v>
      </c>
      <c r="F28" s="106">
        <v>3195</v>
      </c>
    </row>
    <row r="29" spans="1:6">
      <c r="A29" t="s">
        <v>678</v>
      </c>
      <c r="B29">
        <v>55.4</v>
      </c>
      <c r="C29">
        <v>55.5</v>
      </c>
      <c r="D29">
        <v>54</v>
      </c>
      <c r="E29">
        <v>54.5</v>
      </c>
      <c r="F29" s="106">
        <v>1703</v>
      </c>
    </row>
    <row r="30" spans="1:6">
      <c r="A30" t="s">
        <v>677</v>
      </c>
      <c r="B30">
        <v>54.5</v>
      </c>
      <c r="C30">
        <v>56.6</v>
      </c>
      <c r="D30">
        <v>54.5</v>
      </c>
      <c r="E30">
        <v>55.3</v>
      </c>
      <c r="F30" s="106">
        <v>1537</v>
      </c>
    </row>
    <row r="31" spans="1:6">
      <c r="A31" t="s">
        <v>676</v>
      </c>
      <c r="B31">
        <v>55.1</v>
      </c>
      <c r="C31">
        <v>56.7</v>
      </c>
      <c r="D31">
        <v>54.7</v>
      </c>
      <c r="E31">
        <v>55.4</v>
      </c>
      <c r="F31" s="106">
        <v>1490</v>
      </c>
    </row>
    <row r="32" spans="1:6">
      <c r="A32" t="s">
        <v>675</v>
      </c>
      <c r="B32">
        <v>54.9</v>
      </c>
      <c r="C32">
        <v>55</v>
      </c>
      <c r="D32">
        <v>50.8</v>
      </c>
      <c r="E32">
        <v>51.8</v>
      </c>
      <c r="F32" s="106">
        <v>3055</v>
      </c>
    </row>
    <row r="33" spans="1:6">
      <c r="A33" t="s">
        <v>674</v>
      </c>
      <c r="B33">
        <v>51.8</v>
      </c>
      <c r="C33">
        <v>54.8</v>
      </c>
      <c r="D33">
        <v>51.8</v>
      </c>
      <c r="E33">
        <v>53.9</v>
      </c>
      <c r="F33" s="106">
        <v>1757</v>
      </c>
    </row>
    <row r="34" spans="1:6">
      <c r="A34" t="s">
        <v>673</v>
      </c>
      <c r="B34">
        <v>53.1</v>
      </c>
      <c r="C34">
        <v>54.6</v>
      </c>
      <c r="D34">
        <v>52.4</v>
      </c>
      <c r="E34">
        <v>54.2</v>
      </c>
      <c r="F34" s="106">
        <v>1258</v>
      </c>
    </row>
    <row r="35" spans="1:6">
      <c r="A35" t="s">
        <v>672</v>
      </c>
      <c r="B35">
        <v>53.1</v>
      </c>
      <c r="C35">
        <v>53.1</v>
      </c>
      <c r="D35">
        <v>50.3</v>
      </c>
      <c r="E35">
        <v>51.6</v>
      </c>
      <c r="F35" s="106">
        <v>2238</v>
      </c>
    </row>
    <row r="36" spans="1:6">
      <c r="A36" t="s">
        <v>671</v>
      </c>
      <c r="B36">
        <v>51.5</v>
      </c>
      <c r="C36">
        <v>52.2</v>
      </c>
      <c r="D36">
        <v>50.9</v>
      </c>
      <c r="E36">
        <v>51.1</v>
      </c>
      <c r="F36">
        <v>695</v>
      </c>
    </row>
    <row r="37" spans="1:6">
      <c r="A37" t="s">
        <v>670</v>
      </c>
      <c r="B37">
        <v>51.9</v>
      </c>
      <c r="C37">
        <v>53.3</v>
      </c>
      <c r="D37">
        <v>51.9</v>
      </c>
      <c r="E37">
        <v>52.6</v>
      </c>
      <c r="F37">
        <v>896</v>
      </c>
    </row>
    <row r="38" spans="1:6">
      <c r="A38" t="s">
        <v>669</v>
      </c>
      <c r="B38">
        <v>53.3</v>
      </c>
      <c r="C38">
        <v>54.5</v>
      </c>
      <c r="D38">
        <v>53.3</v>
      </c>
      <c r="E38">
        <v>54</v>
      </c>
      <c r="F38" s="106">
        <v>1522</v>
      </c>
    </row>
    <row r="39" spans="1:6">
      <c r="A39" t="s">
        <v>668</v>
      </c>
      <c r="B39">
        <v>54.1</v>
      </c>
      <c r="C39">
        <v>54.3</v>
      </c>
      <c r="D39">
        <v>52.5</v>
      </c>
      <c r="E39">
        <v>52.8</v>
      </c>
      <c r="F39" s="106">
        <v>1019</v>
      </c>
    </row>
    <row r="40" spans="1:6">
      <c r="A40" t="s">
        <v>667</v>
      </c>
      <c r="B40">
        <v>53.2</v>
      </c>
      <c r="C40">
        <v>53.6</v>
      </c>
      <c r="D40">
        <v>52.8</v>
      </c>
      <c r="E40">
        <v>53</v>
      </c>
      <c r="F40">
        <v>529</v>
      </c>
    </row>
    <row r="41" spans="1:6">
      <c r="A41" t="s">
        <v>666</v>
      </c>
      <c r="B41">
        <v>53.4</v>
      </c>
      <c r="C41">
        <v>54</v>
      </c>
      <c r="D41">
        <v>53.1</v>
      </c>
      <c r="E41">
        <v>53.3</v>
      </c>
      <c r="F41">
        <v>633</v>
      </c>
    </row>
    <row r="42" spans="1:6">
      <c r="A42" t="s">
        <v>665</v>
      </c>
      <c r="B42">
        <v>53.6</v>
      </c>
      <c r="C42">
        <v>54.2</v>
      </c>
      <c r="D42">
        <v>53</v>
      </c>
      <c r="E42">
        <v>53.6</v>
      </c>
      <c r="F42">
        <v>748</v>
      </c>
    </row>
    <row r="43" spans="1:6">
      <c r="A43" t="s">
        <v>664</v>
      </c>
      <c r="B43">
        <v>53.4</v>
      </c>
      <c r="C43">
        <v>54</v>
      </c>
      <c r="D43">
        <v>52.5</v>
      </c>
      <c r="E43">
        <v>54</v>
      </c>
      <c r="F43">
        <v>626</v>
      </c>
    </row>
    <row r="44" spans="1:6">
      <c r="A44" t="s">
        <v>663</v>
      </c>
      <c r="B44">
        <v>54.4</v>
      </c>
      <c r="C44">
        <v>54.4</v>
      </c>
      <c r="D44">
        <v>53.6</v>
      </c>
      <c r="E44">
        <v>54</v>
      </c>
      <c r="F44">
        <v>506</v>
      </c>
    </row>
    <row r="45" spans="1:6">
      <c r="A45" t="s">
        <v>662</v>
      </c>
      <c r="B45">
        <v>55</v>
      </c>
      <c r="C45">
        <v>59.1</v>
      </c>
      <c r="D45">
        <v>55</v>
      </c>
      <c r="E45">
        <v>57.6</v>
      </c>
      <c r="F45" s="106">
        <v>7362</v>
      </c>
    </row>
    <row r="46" spans="1:6">
      <c r="A46" t="s">
        <v>661</v>
      </c>
      <c r="B46">
        <v>57.9</v>
      </c>
      <c r="C46">
        <v>59.5</v>
      </c>
      <c r="D46">
        <v>56.9</v>
      </c>
      <c r="E46">
        <v>58.8</v>
      </c>
      <c r="F46" s="106">
        <v>5508</v>
      </c>
    </row>
    <row r="47" spans="1:6">
      <c r="A47" t="s">
        <v>660</v>
      </c>
      <c r="B47">
        <v>58.8</v>
      </c>
      <c r="C47">
        <v>58.9</v>
      </c>
      <c r="D47">
        <v>57.5</v>
      </c>
      <c r="E47">
        <v>58.1</v>
      </c>
      <c r="F47" s="106">
        <v>2026</v>
      </c>
    </row>
    <row r="48" spans="1:6">
      <c r="A48" t="s">
        <v>659</v>
      </c>
      <c r="B48">
        <v>63</v>
      </c>
      <c r="C48">
        <v>63.9</v>
      </c>
      <c r="D48">
        <v>61.5</v>
      </c>
      <c r="E48">
        <v>63.9</v>
      </c>
      <c r="F48" s="106">
        <v>10718</v>
      </c>
    </row>
    <row r="49" spans="1:6">
      <c r="A49" t="s">
        <v>658</v>
      </c>
      <c r="B49">
        <v>66</v>
      </c>
      <c r="C49">
        <v>69</v>
      </c>
      <c r="D49">
        <v>63.1</v>
      </c>
      <c r="E49">
        <v>65.599999999999994</v>
      </c>
      <c r="F49" s="106">
        <v>34377</v>
      </c>
    </row>
    <row r="50" spans="1:6">
      <c r="A50" t="s">
        <v>657</v>
      </c>
      <c r="B50">
        <v>64.599999999999994</v>
      </c>
      <c r="C50">
        <v>65.2</v>
      </c>
      <c r="D50">
        <v>62</v>
      </c>
      <c r="E50">
        <v>64</v>
      </c>
      <c r="F50" s="106">
        <v>7348</v>
      </c>
    </row>
    <row r="51" spans="1:6">
      <c r="A51" t="s">
        <v>656</v>
      </c>
      <c r="B51">
        <v>64.599999999999994</v>
      </c>
      <c r="C51">
        <v>64.900000000000006</v>
      </c>
      <c r="D51">
        <v>63</v>
      </c>
      <c r="E51">
        <v>63.5</v>
      </c>
      <c r="F51" s="106">
        <v>3323</v>
      </c>
    </row>
    <row r="52" spans="1:6">
      <c r="A52" t="s">
        <v>655</v>
      </c>
      <c r="B52">
        <v>64.400000000000006</v>
      </c>
      <c r="C52">
        <v>66.8</v>
      </c>
      <c r="D52">
        <v>63.2</v>
      </c>
      <c r="E52">
        <v>64.400000000000006</v>
      </c>
      <c r="F52" s="106">
        <v>8018</v>
      </c>
    </row>
    <row r="53" spans="1:6">
      <c r="A53" t="s">
        <v>654</v>
      </c>
      <c r="B53">
        <v>65.400000000000006</v>
      </c>
      <c r="C53">
        <v>66.3</v>
      </c>
      <c r="D53">
        <v>63.7</v>
      </c>
      <c r="E53">
        <v>63.7</v>
      </c>
      <c r="F53" s="106">
        <v>4999</v>
      </c>
    </row>
    <row r="54" spans="1:6">
      <c r="A54" t="s">
        <v>653</v>
      </c>
      <c r="B54">
        <v>63.6</v>
      </c>
      <c r="C54">
        <v>65</v>
      </c>
      <c r="D54">
        <v>63.3</v>
      </c>
      <c r="E54">
        <v>63.7</v>
      </c>
      <c r="F54" s="106">
        <v>2668</v>
      </c>
    </row>
    <row r="55" spans="1:6">
      <c r="A55" t="s">
        <v>652</v>
      </c>
      <c r="B55">
        <v>64.3</v>
      </c>
      <c r="C55">
        <v>65.599999999999994</v>
      </c>
      <c r="D55">
        <v>63.3</v>
      </c>
      <c r="E55">
        <v>65</v>
      </c>
      <c r="F55" s="106">
        <v>2721</v>
      </c>
    </row>
    <row r="56" spans="1:6">
      <c r="A56" t="s">
        <v>651</v>
      </c>
      <c r="B56">
        <v>66.099999999999994</v>
      </c>
      <c r="C56">
        <v>67.2</v>
      </c>
      <c r="D56">
        <v>65</v>
      </c>
      <c r="E56">
        <v>65.7</v>
      </c>
      <c r="F56" s="106">
        <v>7204</v>
      </c>
    </row>
    <row r="57" spans="1:6">
      <c r="A57" t="s">
        <v>650</v>
      </c>
      <c r="B57">
        <v>65.5</v>
      </c>
      <c r="C57">
        <v>68.7</v>
      </c>
      <c r="D57">
        <v>64.5</v>
      </c>
      <c r="E57">
        <v>66.5</v>
      </c>
      <c r="F57" s="106">
        <v>8036</v>
      </c>
    </row>
    <row r="58" spans="1:6">
      <c r="A58" t="s">
        <v>649</v>
      </c>
      <c r="B58">
        <v>65.400000000000006</v>
      </c>
      <c r="C58">
        <v>69.099999999999994</v>
      </c>
      <c r="D58">
        <v>64.5</v>
      </c>
      <c r="E58">
        <v>64.599999999999994</v>
      </c>
      <c r="F58" s="106">
        <v>8582</v>
      </c>
    </row>
    <row r="59" spans="1:6">
      <c r="A59" t="s">
        <v>648</v>
      </c>
      <c r="B59">
        <v>64</v>
      </c>
      <c r="C59">
        <v>66.2</v>
      </c>
      <c r="D59">
        <v>63.1</v>
      </c>
      <c r="E59">
        <v>64.099999999999994</v>
      </c>
      <c r="F59" s="106">
        <v>3510</v>
      </c>
    </row>
    <row r="60" spans="1:6">
      <c r="A60" t="s">
        <v>647</v>
      </c>
      <c r="B60">
        <v>64.8</v>
      </c>
      <c r="C60">
        <v>65.3</v>
      </c>
      <c r="D60">
        <v>64</v>
      </c>
      <c r="E60">
        <v>64.3</v>
      </c>
      <c r="F60" s="106">
        <v>1924</v>
      </c>
    </row>
    <row r="61" spans="1:6">
      <c r="A61" t="s">
        <v>646</v>
      </c>
      <c r="B61">
        <v>65.2</v>
      </c>
      <c r="C61">
        <v>68.3</v>
      </c>
      <c r="D61">
        <v>64.8</v>
      </c>
      <c r="E61">
        <v>67.5</v>
      </c>
      <c r="F61" s="106">
        <v>6016</v>
      </c>
    </row>
    <row r="62" spans="1:6">
      <c r="A62" t="s">
        <v>645</v>
      </c>
      <c r="B62">
        <v>68</v>
      </c>
      <c r="C62">
        <v>73.7</v>
      </c>
      <c r="D62">
        <v>67.099999999999994</v>
      </c>
      <c r="E62">
        <v>69.599999999999994</v>
      </c>
      <c r="F62" s="106">
        <v>12154</v>
      </c>
    </row>
    <row r="63" spans="1:6">
      <c r="A63" t="s">
        <v>644</v>
      </c>
      <c r="B63">
        <v>68.599999999999994</v>
      </c>
      <c r="C63">
        <v>70.7</v>
      </c>
      <c r="D63">
        <v>67.5</v>
      </c>
      <c r="E63">
        <v>67.7</v>
      </c>
      <c r="F63" s="106">
        <v>5285</v>
      </c>
    </row>
    <row r="64" spans="1:6">
      <c r="A64" t="s">
        <v>643</v>
      </c>
      <c r="B64">
        <v>68.5</v>
      </c>
      <c r="C64">
        <v>69.400000000000006</v>
      </c>
      <c r="D64">
        <v>66.8</v>
      </c>
      <c r="E64">
        <v>67.5</v>
      </c>
      <c r="F64" s="106">
        <v>3539</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8716D-E6B1-42A3-9147-A1DABC0EE772}">
  <sheetPr codeName="工作表201"/>
  <dimension ref="A1:F64"/>
  <sheetViews>
    <sheetView workbookViewId="0"/>
  </sheetViews>
  <sheetFormatPr defaultRowHeight="17"/>
  <sheetData>
    <row r="1" spans="1:6">
      <c r="A1" t="s">
        <v>731</v>
      </c>
      <c r="B1" t="s">
        <v>732</v>
      </c>
      <c r="C1" t="s">
        <v>733</v>
      </c>
      <c r="D1" t="s">
        <v>734</v>
      </c>
      <c r="E1" t="s">
        <v>735</v>
      </c>
      <c r="F1" t="s">
        <v>736</v>
      </c>
    </row>
    <row r="2" spans="1:6">
      <c r="A2" t="s">
        <v>705</v>
      </c>
      <c r="B2">
        <v>31.5</v>
      </c>
      <c r="C2">
        <v>32</v>
      </c>
      <c r="D2">
        <v>31.1</v>
      </c>
      <c r="E2">
        <v>31.75</v>
      </c>
      <c r="F2" s="106">
        <v>2002</v>
      </c>
    </row>
    <row r="3" spans="1:6">
      <c r="A3" t="s">
        <v>704</v>
      </c>
      <c r="B3">
        <v>29.1</v>
      </c>
      <c r="C3">
        <v>32</v>
      </c>
      <c r="D3">
        <v>29.1</v>
      </c>
      <c r="E3">
        <v>31.95</v>
      </c>
      <c r="F3" s="106">
        <v>3529</v>
      </c>
    </row>
    <row r="4" spans="1:6">
      <c r="A4" t="s">
        <v>703</v>
      </c>
      <c r="B4">
        <v>32.5</v>
      </c>
      <c r="C4">
        <v>34.6</v>
      </c>
      <c r="D4">
        <v>32</v>
      </c>
      <c r="E4">
        <v>34.25</v>
      </c>
      <c r="F4" s="106">
        <v>2875</v>
      </c>
    </row>
    <row r="5" spans="1:6">
      <c r="A5" t="s">
        <v>702</v>
      </c>
      <c r="B5">
        <v>35.299999999999997</v>
      </c>
      <c r="C5">
        <v>36.200000000000003</v>
      </c>
      <c r="D5">
        <v>35</v>
      </c>
      <c r="E5">
        <v>35.700000000000003</v>
      </c>
      <c r="F5" s="106">
        <v>2121</v>
      </c>
    </row>
    <row r="6" spans="1:6">
      <c r="A6" t="s">
        <v>701</v>
      </c>
      <c r="B6">
        <v>35.700000000000003</v>
      </c>
      <c r="C6">
        <v>35.950000000000003</v>
      </c>
      <c r="D6">
        <v>34</v>
      </c>
      <c r="E6">
        <v>34</v>
      </c>
      <c r="F6" s="106">
        <v>1719</v>
      </c>
    </row>
    <row r="7" spans="1:6">
      <c r="A7" t="s">
        <v>700</v>
      </c>
      <c r="B7">
        <v>34.200000000000003</v>
      </c>
      <c r="C7">
        <v>34.200000000000003</v>
      </c>
      <c r="D7">
        <v>30.6</v>
      </c>
      <c r="E7">
        <v>32.450000000000003</v>
      </c>
      <c r="F7" s="106">
        <v>4600</v>
      </c>
    </row>
    <row r="8" spans="1:6">
      <c r="A8" t="s">
        <v>699</v>
      </c>
      <c r="B8">
        <v>32.700000000000003</v>
      </c>
      <c r="C8">
        <v>33.4</v>
      </c>
      <c r="D8">
        <v>32</v>
      </c>
      <c r="E8">
        <v>32.450000000000003</v>
      </c>
      <c r="F8" s="106">
        <v>1353</v>
      </c>
    </row>
    <row r="9" spans="1:6">
      <c r="A9" t="s">
        <v>698</v>
      </c>
      <c r="B9">
        <v>31.6</v>
      </c>
      <c r="C9">
        <v>33.1</v>
      </c>
      <c r="D9">
        <v>31.6</v>
      </c>
      <c r="E9">
        <v>33.1</v>
      </c>
      <c r="F9">
        <v>996</v>
      </c>
    </row>
    <row r="10" spans="1:6">
      <c r="A10" t="s">
        <v>697</v>
      </c>
      <c r="B10">
        <v>32.299999999999997</v>
      </c>
      <c r="C10">
        <v>32.5</v>
      </c>
      <c r="D10">
        <v>30.75</v>
      </c>
      <c r="E10">
        <v>31.25</v>
      </c>
      <c r="F10" s="106">
        <v>1110</v>
      </c>
    </row>
    <row r="11" spans="1:6">
      <c r="A11" t="s">
        <v>696</v>
      </c>
      <c r="B11">
        <v>30.7</v>
      </c>
      <c r="C11">
        <v>30.7</v>
      </c>
      <c r="D11">
        <v>28.6</v>
      </c>
      <c r="E11">
        <v>30</v>
      </c>
      <c r="F11" s="106">
        <v>2279</v>
      </c>
    </row>
    <row r="12" spans="1:6">
      <c r="A12" t="s">
        <v>695</v>
      </c>
      <c r="B12">
        <v>28.8</v>
      </c>
      <c r="C12">
        <v>31.65</v>
      </c>
      <c r="D12">
        <v>27</v>
      </c>
      <c r="E12">
        <v>27.4</v>
      </c>
      <c r="F12" s="106">
        <v>19717</v>
      </c>
    </row>
    <row r="13" spans="1:6">
      <c r="A13" t="s">
        <v>694</v>
      </c>
      <c r="B13">
        <v>27.2</v>
      </c>
      <c r="C13">
        <v>28.9</v>
      </c>
      <c r="D13">
        <v>26.15</v>
      </c>
      <c r="E13">
        <v>26.75</v>
      </c>
      <c r="F13" s="106">
        <v>14189</v>
      </c>
    </row>
    <row r="14" spans="1:6">
      <c r="A14" t="s">
        <v>693</v>
      </c>
      <c r="B14">
        <v>27.1</v>
      </c>
      <c r="C14">
        <v>28.2</v>
      </c>
      <c r="D14">
        <v>26.35</v>
      </c>
      <c r="E14">
        <v>26.45</v>
      </c>
      <c r="F14" s="106">
        <v>7220</v>
      </c>
    </row>
    <row r="15" spans="1:6">
      <c r="A15" t="s">
        <v>692</v>
      </c>
      <c r="B15">
        <v>27</v>
      </c>
      <c r="C15">
        <v>27.35</v>
      </c>
      <c r="D15">
        <v>25.9</v>
      </c>
      <c r="E15">
        <v>25.9</v>
      </c>
      <c r="F15" s="106">
        <v>5150</v>
      </c>
    </row>
    <row r="16" spans="1:6">
      <c r="A16" t="s">
        <v>691</v>
      </c>
      <c r="B16">
        <v>26</v>
      </c>
      <c r="C16">
        <v>26.5</v>
      </c>
      <c r="D16">
        <v>25</v>
      </c>
      <c r="E16">
        <v>26.15</v>
      </c>
      <c r="F16" s="106">
        <v>6621</v>
      </c>
    </row>
    <row r="17" spans="1:6">
      <c r="A17" t="s">
        <v>690</v>
      </c>
      <c r="B17">
        <v>26.85</v>
      </c>
      <c r="C17">
        <v>28.1</v>
      </c>
      <c r="D17">
        <v>26</v>
      </c>
      <c r="E17">
        <v>26.55</v>
      </c>
      <c r="F17" s="106">
        <v>8453</v>
      </c>
    </row>
    <row r="18" spans="1:6">
      <c r="A18" t="s">
        <v>689</v>
      </c>
      <c r="B18">
        <v>26.55</v>
      </c>
      <c r="C18">
        <v>27.1</v>
      </c>
      <c r="D18">
        <v>26.25</v>
      </c>
      <c r="E18">
        <v>26.7</v>
      </c>
      <c r="F18" s="106">
        <v>2582</v>
      </c>
    </row>
    <row r="19" spans="1:6">
      <c r="A19" t="s">
        <v>688</v>
      </c>
      <c r="B19">
        <v>26.7</v>
      </c>
      <c r="C19">
        <v>29.25</v>
      </c>
      <c r="D19">
        <v>26.15</v>
      </c>
      <c r="E19">
        <v>26.95</v>
      </c>
      <c r="F19" s="106">
        <v>9705</v>
      </c>
    </row>
    <row r="20" spans="1:6">
      <c r="A20" t="s">
        <v>687</v>
      </c>
      <c r="B20">
        <v>26.95</v>
      </c>
      <c r="C20">
        <v>27.8</v>
      </c>
      <c r="D20">
        <v>26.9</v>
      </c>
      <c r="E20">
        <v>27.1</v>
      </c>
      <c r="F20" s="106">
        <v>3777</v>
      </c>
    </row>
    <row r="21" spans="1:6">
      <c r="A21" t="s">
        <v>686</v>
      </c>
      <c r="B21">
        <v>27.2</v>
      </c>
      <c r="C21">
        <v>28.1</v>
      </c>
      <c r="D21">
        <v>27.2</v>
      </c>
      <c r="E21">
        <v>27.45</v>
      </c>
      <c r="F21" s="106">
        <v>3166</v>
      </c>
    </row>
    <row r="22" spans="1:6">
      <c r="A22" t="s">
        <v>685</v>
      </c>
      <c r="B22">
        <v>27.5</v>
      </c>
      <c r="C22">
        <v>27.65</v>
      </c>
      <c r="D22">
        <v>26.55</v>
      </c>
      <c r="E22">
        <v>26.9</v>
      </c>
      <c r="F22" s="106">
        <v>3001</v>
      </c>
    </row>
    <row r="23" spans="1:6">
      <c r="A23" t="s">
        <v>684</v>
      </c>
      <c r="B23">
        <v>27</v>
      </c>
      <c r="C23">
        <v>27.9</v>
      </c>
      <c r="D23">
        <v>26.65</v>
      </c>
      <c r="E23">
        <v>27.5</v>
      </c>
      <c r="F23" s="106">
        <v>3699</v>
      </c>
    </row>
    <row r="24" spans="1:6">
      <c r="A24" t="s">
        <v>683</v>
      </c>
      <c r="B24">
        <v>27.5</v>
      </c>
      <c r="C24">
        <v>27.5</v>
      </c>
      <c r="D24">
        <v>26.7</v>
      </c>
      <c r="E24">
        <v>26.95</v>
      </c>
      <c r="F24" s="106">
        <v>2711</v>
      </c>
    </row>
    <row r="25" spans="1:6">
      <c r="A25" t="s">
        <v>682</v>
      </c>
      <c r="B25">
        <v>27</v>
      </c>
      <c r="C25">
        <v>27.5</v>
      </c>
      <c r="D25">
        <v>26.1</v>
      </c>
      <c r="E25">
        <v>26.3</v>
      </c>
      <c r="F25" s="106">
        <v>4447</v>
      </c>
    </row>
    <row r="26" spans="1:6">
      <c r="A26" t="s">
        <v>681</v>
      </c>
      <c r="B26">
        <v>26.3</v>
      </c>
      <c r="C26">
        <v>27.3</v>
      </c>
      <c r="D26">
        <v>26.3</v>
      </c>
      <c r="E26">
        <v>26.85</v>
      </c>
      <c r="F26" s="106">
        <v>2352</v>
      </c>
    </row>
    <row r="27" spans="1:6">
      <c r="A27" t="s">
        <v>680</v>
      </c>
      <c r="B27">
        <v>26.85</v>
      </c>
      <c r="C27">
        <v>27.25</v>
      </c>
      <c r="D27">
        <v>26.65</v>
      </c>
      <c r="E27">
        <v>26.9</v>
      </c>
      <c r="F27" s="106">
        <v>1966</v>
      </c>
    </row>
    <row r="28" spans="1:6">
      <c r="A28" t="s">
        <v>679</v>
      </c>
      <c r="B28">
        <v>26.9</v>
      </c>
      <c r="C28">
        <v>27</v>
      </c>
      <c r="D28">
        <v>26.2</v>
      </c>
      <c r="E28">
        <v>26.3</v>
      </c>
      <c r="F28" s="106">
        <v>2860</v>
      </c>
    </row>
    <row r="29" spans="1:6">
      <c r="A29" t="s">
        <v>678</v>
      </c>
      <c r="B29">
        <v>26.6</v>
      </c>
      <c r="C29">
        <v>26.6</v>
      </c>
      <c r="D29">
        <v>25.5</v>
      </c>
      <c r="E29">
        <v>25.7</v>
      </c>
      <c r="F29" s="106">
        <v>2320</v>
      </c>
    </row>
    <row r="30" spans="1:6">
      <c r="A30" t="s">
        <v>677</v>
      </c>
      <c r="B30">
        <v>25.95</v>
      </c>
      <c r="C30">
        <v>26</v>
      </c>
      <c r="D30">
        <v>24.95</v>
      </c>
      <c r="E30">
        <v>25.1</v>
      </c>
      <c r="F30" s="106">
        <v>3621</v>
      </c>
    </row>
    <row r="31" spans="1:6">
      <c r="A31" t="s">
        <v>676</v>
      </c>
      <c r="B31">
        <v>25</v>
      </c>
      <c r="C31">
        <v>25.05</v>
      </c>
      <c r="D31">
        <v>24.05</v>
      </c>
      <c r="E31">
        <v>24.2</v>
      </c>
      <c r="F31" s="106">
        <v>2890</v>
      </c>
    </row>
    <row r="32" spans="1:6">
      <c r="A32" t="s">
        <v>675</v>
      </c>
      <c r="B32">
        <v>24.4</v>
      </c>
      <c r="C32">
        <v>24.4</v>
      </c>
      <c r="D32">
        <v>23.05</v>
      </c>
      <c r="E32">
        <v>23.3</v>
      </c>
      <c r="F32" s="106">
        <v>2926</v>
      </c>
    </row>
    <row r="33" spans="1:6">
      <c r="A33" t="s">
        <v>674</v>
      </c>
      <c r="B33">
        <v>24.15</v>
      </c>
      <c r="C33">
        <v>24.15</v>
      </c>
      <c r="D33">
        <v>23.5</v>
      </c>
      <c r="E33">
        <v>23.6</v>
      </c>
      <c r="F33" s="106">
        <v>1687</v>
      </c>
    </row>
    <row r="34" spans="1:6">
      <c r="A34" t="s">
        <v>673</v>
      </c>
      <c r="B34">
        <v>23.6</v>
      </c>
      <c r="C34">
        <v>23.75</v>
      </c>
      <c r="D34">
        <v>22.9</v>
      </c>
      <c r="E34">
        <v>23.75</v>
      </c>
      <c r="F34" s="106">
        <v>2506</v>
      </c>
    </row>
    <row r="35" spans="1:6">
      <c r="A35" t="s">
        <v>672</v>
      </c>
      <c r="B35">
        <v>23.5</v>
      </c>
      <c r="C35">
        <v>23.55</v>
      </c>
      <c r="D35">
        <v>21.9</v>
      </c>
      <c r="E35">
        <v>22.85</v>
      </c>
      <c r="F35" s="106">
        <v>2689</v>
      </c>
    </row>
    <row r="36" spans="1:6">
      <c r="A36" t="s">
        <v>671</v>
      </c>
      <c r="B36">
        <v>22.85</v>
      </c>
      <c r="C36">
        <v>23.2</v>
      </c>
      <c r="D36">
        <v>22.55</v>
      </c>
      <c r="E36">
        <v>22.65</v>
      </c>
      <c r="F36" s="106">
        <v>1455</v>
      </c>
    </row>
    <row r="37" spans="1:6">
      <c r="A37" t="s">
        <v>670</v>
      </c>
      <c r="B37">
        <v>22.8</v>
      </c>
      <c r="C37">
        <v>23.2</v>
      </c>
      <c r="D37">
        <v>22.4</v>
      </c>
      <c r="E37">
        <v>22.55</v>
      </c>
      <c r="F37">
        <v>804</v>
      </c>
    </row>
    <row r="38" spans="1:6">
      <c r="A38" t="s">
        <v>669</v>
      </c>
      <c r="B38">
        <v>22.7</v>
      </c>
      <c r="C38">
        <v>24.6</v>
      </c>
      <c r="D38">
        <v>22.7</v>
      </c>
      <c r="E38">
        <v>24.05</v>
      </c>
      <c r="F38" s="106">
        <v>5472</v>
      </c>
    </row>
    <row r="39" spans="1:6">
      <c r="A39" t="s">
        <v>668</v>
      </c>
      <c r="B39">
        <v>23.6</v>
      </c>
      <c r="C39">
        <v>25.9</v>
      </c>
      <c r="D39">
        <v>23.35</v>
      </c>
      <c r="E39">
        <v>24.6</v>
      </c>
      <c r="F39" s="106">
        <v>5400</v>
      </c>
    </row>
    <row r="40" spans="1:6">
      <c r="A40" t="s">
        <v>667</v>
      </c>
      <c r="B40">
        <v>24.6</v>
      </c>
      <c r="C40">
        <v>25.85</v>
      </c>
      <c r="D40">
        <v>24.35</v>
      </c>
      <c r="E40">
        <v>25.2</v>
      </c>
      <c r="F40" s="106">
        <v>3600</v>
      </c>
    </row>
    <row r="41" spans="1:6">
      <c r="A41" t="s">
        <v>666</v>
      </c>
      <c r="B41">
        <v>25.4</v>
      </c>
      <c r="C41">
        <v>25.9</v>
      </c>
      <c r="D41">
        <v>24.8</v>
      </c>
      <c r="E41">
        <v>25.4</v>
      </c>
      <c r="F41" s="106">
        <v>2413</v>
      </c>
    </row>
    <row r="42" spans="1:6">
      <c r="A42" t="s">
        <v>665</v>
      </c>
      <c r="B42">
        <v>25.6</v>
      </c>
      <c r="C42">
        <v>25.85</v>
      </c>
      <c r="D42">
        <v>25.1</v>
      </c>
      <c r="E42">
        <v>25.6</v>
      </c>
      <c r="F42" s="106">
        <v>1374</v>
      </c>
    </row>
    <row r="43" spans="1:6">
      <c r="A43" t="s">
        <v>664</v>
      </c>
      <c r="B43">
        <v>26</v>
      </c>
      <c r="C43">
        <v>26.75</v>
      </c>
      <c r="D43">
        <v>25.65</v>
      </c>
      <c r="E43">
        <v>25.9</v>
      </c>
      <c r="F43" s="106">
        <v>3455</v>
      </c>
    </row>
    <row r="44" spans="1:6">
      <c r="A44" t="s">
        <v>663</v>
      </c>
      <c r="B44">
        <v>25.95</v>
      </c>
      <c r="C44">
        <v>26.05</v>
      </c>
      <c r="D44">
        <v>25.1</v>
      </c>
      <c r="E44">
        <v>25.4</v>
      </c>
      <c r="F44" s="106">
        <v>1607</v>
      </c>
    </row>
    <row r="45" spans="1:6">
      <c r="A45" t="s">
        <v>662</v>
      </c>
      <c r="B45">
        <v>25.1</v>
      </c>
      <c r="C45">
        <v>25.25</v>
      </c>
      <c r="D45">
        <v>24.15</v>
      </c>
      <c r="E45">
        <v>24.3</v>
      </c>
      <c r="F45" s="106">
        <v>2261</v>
      </c>
    </row>
    <row r="46" spans="1:6">
      <c r="A46" t="s">
        <v>661</v>
      </c>
      <c r="B46">
        <v>24.3</v>
      </c>
      <c r="C46">
        <v>24.55</v>
      </c>
      <c r="D46">
        <v>23.35</v>
      </c>
      <c r="E46">
        <v>24.35</v>
      </c>
      <c r="F46" s="106">
        <v>1418</v>
      </c>
    </row>
    <row r="47" spans="1:6">
      <c r="A47" t="s">
        <v>660</v>
      </c>
      <c r="B47">
        <v>24.05</v>
      </c>
      <c r="C47">
        <v>24.45</v>
      </c>
      <c r="D47">
        <v>23.75</v>
      </c>
      <c r="E47">
        <v>23.8</v>
      </c>
      <c r="F47">
        <v>685</v>
      </c>
    </row>
    <row r="48" spans="1:6">
      <c r="A48" t="s">
        <v>659</v>
      </c>
      <c r="B48">
        <v>24.15</v>
      </c>
      <c r="C48">
        <v>26.15</v>
      </c>
      <c r="D48">
        <v>23.95</v>
      </c>
      <c r="E48">
        <v>24.35</v>
      </c>
      <c r="F48" s="106">
        <v>11856</v>
      </c>
    </row>
    <row r="49" spans="1:6">
      <c r="A49" t="s">
        <v>658</v>
      </c>
      <c r="B49">
        <v>24.35</v>
      </c>
      <c r="C49">
        <v>24.8</v>
      </c>
      <c r="D49">
        <v>23.5</v>
      </c>
      <c r="E49">
        <v>24</v>
      </c>
      <c r="F49" s="106">
        <v>3542</v>
      </c>
    </row>
    <row r="50" spans="1:6">
      <c r="A50" t="s">
        <v>657</v>
      </c>
      <c r="B50">
        <v>23.75</v>
      </c>
      <c r="C50">
        <v>23.75</v>
      </c>
      <c r="D50">
        <v>22.95</v>
      </c>
      <c r="E50">
        <v>23.45</v>
      </c>
      <c r="F50" s="106">
        <v>2205</v>
      </c>
    </row>
    <row r="51" spans="1:6">
      <c r="A51" t="s">
        <v>656</v>
      </c>
      <c r="B51">
        <v>23.7</v>
      </c>
      <c r="C51">
        <v>24</v>
      </c>
      <c r="D51">
        <v>23.1</v>
      </c>
      <c r="E51">
        <v>23.1</v>
      </c>
      <c r="F51" s="106">
        <v>1765</v>
      </c>
    </row>
    <row r="52" spans="1:6">
      <c r="A52" t="s">
        <v>655</v>
      </c>
      <c r="B52">
        <v>23.3</v>
      </c>
      <c r="C52">
        <v>23.5</v>
      </c>
      <c r="D52">
        <v>23.05</v>
      </c>
      <c r="E52">
        <v>23.15</v>
      </c>
      <c r="F52" s="106">
        <v>1279</v>
      </c>
    </row>
    <row r="53" spans="1:6">
      <c r="A53" t="s">
        <v>654</v>
      </c>
      <c r="B53">
        <v>23.4</v>
      </c>
      <c r="C53">
        <v>23.55</v>
      </c>
      <c r="D53">
        <v>22.95</v>
      </c>
      <c r="E53">
        <v>23.2</v>
      </c>
      <c r="F53" s="106">
        <v>1167</v>
      </c>
    </row>
    <row r="54" spans="1:6">
      <c r="A54" t="s">
        <v>653</v>
      </c>
      <c r="B54">
        <v>23.35</v>
      </c>
      <c r="C54">
        <v>23.65</v>
      </c>
      <c r="D54">
        <v>23</v>
      </c>
      <c r="E54">
        <v>23.05</v>
      </c>
      <c r="F54" s="106">
        <v>1685</v>
      </c>
    </row>
    <row r="55" spans="1:6">
      <c r="A55" t="s">
        <v>652</v>
      </c>
      <c r="B55">
        <v>23.3</v>
      </c>
      <c r="C55">
        <v>23.45</v>
      </c>
      <c r="D55">
        <v>23</v>
      </c>
      <c r="E55">
        <v>23.15</v>
      </c>
      <c r="F55">
        <v>876</v>
      </c>
    </row>
    <row r="56" spans="1:6">
      <c r="A56" t="s">
        <v>651</v>
      </c>
      <c r="B56">
        <v>23.45</v>
      </c>
      <c r="C56">
        <v>25.45</v>
      </c>
      <c r="D56">
        <v>23.3</v>
      </c>
      <c r="E56">
        <v>25.45</v>
      </c>
      <c r="F56" s="106">
        <v>8393</v>
      </c>
    </row>
    <row r="57" spans="1:6">
      <c r="A57" t="s">
        <v>650</v>
      </c>
      <c r="B57">
        <v>25.55</v>
      </c>
      <c r="C57">
        <v>27.9</v>
      </c>
      <c r="D57">
        <v>24.85</v>
      </c>
      <c r="E57">
        <v>26.7</v>
      </c>
      <c r="F57" s="106">
        <v>21454</v>
      </c>
    </row>
    <row r="58" spans="1:6">
      <c r="A58" t="s">
        <v>649</v>
      </c>
      <c r="B58">
        <v>27.1</v>
      </c>
      <c r="C58">
        <v>29.35</v>
      </c>
      <c r="D58">
        <v>26</v>
      </c>
      <c r="E58">
        <v>29.35</v>
      </c>
      <c r="F58" s="106">
        <v>22222</v>
      </c>
    </row>
    <row r="59" spans="1:6">
      <c r="A59" t="s">
        <v>648</v>
      </c>
      <c r="B59">
        <v>29</v>
      </c>
      <c r="C59">
        <v>29.8</v>
      </c>
      <c r="D59">
        <v>27.8</v>
      </c>
      <c r="E59">
        <v>28.5</v>
      </c>
      <c r="F59" s="106">
        <v>20790</v>
      </c>
    </row>
    <row r="60" spans="1:6">
      <c r="A60" t="s">
        <v>647</v>
      </c>
      <c r="B60">
        <v>28.75</v>
      </c>
      <c r="C60">
        <v>28.8</v>
      </c>
      <c r="D60">
        <v>26</v>
      </c>
      <c r="E60">
        <v>27.1</v>
      </c>
      <c r="F60" s="106">
        <v>13341</v>
      </c>
    </row>
    <row r="61" spans="1:6">
      <c r="A61" t="s">
        <v>646</v>
      </c>
      <c r="B61">
        <v>27.2</v>
      </c>
      <c r="C61">
        <v>28.2</v>
      </c>
      <c r="D61">
        <v>26.8</v>
      </c>
      <c r="E61">
        <v>26.95</v>
      </c>
      <c r="F61" s="106">
        <v>5937</v>
      </c>
    </row>
    <row r="62" spans="1:6">
      <c r="A62" t="s">
        <v>645</v>
      </c>
      <c r="B62">
        <v>27.25</v>
      </c>
      <c r="C62">
        <v>27.45</v>
      </c>
      <c r="D62">
        <v>26.2</v>
      </c>
      <c r="E62">
        <v>26.35</v>
      </c>
      <c r="F62" s="106">
        <v>4952</v>
      </c>
    </row>
    <row r="63" spans="1:6">
      <c r="A63" t="s">
        <v>644</v>
      </c>
      <c r="B63">
        <v>26.2</v>
      </c>
      <c r="C63">
        <v>27.05</v>
      </c>
      <c r="D63">
        <v>25.75</v>
      </c>
      <c r="E63">
        <v>26</v>
      </c>
      <c r="F63" s="106">
        <v>4351</v>
      </c>
    </row>
    <row r="64" spans="1:6">
      <c r="A64" t="s">
        <v>643</v>
      </c>
      <c r="B64">
        <v>26.35</v>
      </c>
      <c r="C64">
        <v>26.45</v>
      </c>
      <c r="D64">
        <v>25.4</v>
      </c>
      <c r="E64">
        <v>25.7</v>
      </c>
      <c r="F64" s="106">
        <v>2916</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4149A-C17D-4EC7-91BB-784E7B79A79C}">
  <sheetPr codeName="工作表202"/>
  <dimension ref="A1:F64"/>
  <sheetViews>
    <sheetView workbookViewId="0"/>
  </sheetViews>
  <sheetFormatPr defaultRowHeight="17"/>
  <sheetData>
    <row r="1" spans="1:6">
      <c r="A1" t="s">
        <v>731</v>
      </c>
      <c r="B1" t="s">
        <v>732</v>
      </c>
      <c r="C1" t="s">
        <v>733</v>
      </c>
      <c r="D1" t="s">
        <v>734</v>
      </c>
      <c r="E1" t="s">
        <v>735</v>
      </c>
      <c r="F1" t="s">
        <v>736</v>
      </c>
    </row>
    <row r="2" spans="1:6">
      <c r="A2" t="s">
        <v>705</v>
      </c>
      <c r="B2">
        <v>69.599999999999994</v>
      </c>
      <c r="C2">
        <v>70.099999999999994</v>
      </c>
      <c r="D2">
        <v>69.3</v>
      </c>
      <c r="E2">
        <v>69.3</v>
      </c>
      <c r="F2">
        <v>578</v>
      </c>
    </row>
    <row r="3" spans="1:6">
      <c r="A3" t="s">
        <v>704</v>
      </c>
      <c r="B3">
        <v>69.7</v>
      </c>
      <c r="C3">
        <v>70.099999999999994</v>
      </c>
      <c r="D3">
        <v>69.3</v>
      </c>
      <c r="E3">
        <v>69.900000000000006</v>
      </c>
      <c r="F3" s="106">
        <v>1331</v>
      </c>
    </row>
    <row r="4" spans="1:6">
      <c r="A4" t="s">
        <v>703</v>
      </c>
      <c r="B4">
        <v>70</v>
      </c>
      <c r="C4">
        <v>70.3</v>
      </c>
      <c r="D4">
        <v>69.099999999999994</v>
      </c>
      <c r="E4">
        <v>69.099999999999994</v>
      </c>
      <c r="F4" s="106">
        <v>1043</v>
      </c>
    </row>
    <row r="5" spans="1:6">
      <c r="A5" t="s">
        <v>702</v>
      </c>
      <c r="B5">
        <v>68.8</v>
      </c>
      <c r="C5">
        <v>70.900000000000006</v>
      </c>
      <c r="D5">
        <v>68.7</v>
      </c>
      <c r="E5">
        <v>70.3</v>
      </c>
      <c r="F5" s="106">
        <v>1209</v>
      </c>
    </row>
    <row r="6" spans="1:6">
      <c r="A6" t="s">
        <v>701</v>
      </c>
      <c r="B6">
        <v>70.599999999999994</v>
      </c>
      <c r="C6">
        <v>71.8</v>
      </c>
      <c r="D6">
        <v>68.8</v>
      </c>
      <c r="E6">
        <v>68.8</v>
      </c>
      <c r="F6" s="106">
        <v>2258</v>
      </c>
    </row>
    <row r="7" spans="1:6">
      <c r="A7" t="s">
        <v>700</v>
      </c>
      <c r="B7">
        <v>68.8</v>
      </c>
      <c r="C7">
        <v>70.400000000000006</v>
      </c>
      <c r="D7">
        <v>67.7</v>
      </c>
      <c r="E7">
        <v>67.7</v>
      </c>
      <c r="F7" s="106">
        <v>1794</v>
      </c>
    </row>
    <row r="8" spans="1:6">
      <c r="A8" t="s">
        <v>699</v>
      </c>
      <c r="B8">
        <v>67.2</v>
      </c>
      <c r="C8">
        <v>68.2</v>
      </c>
      <c r="D8">
        <v>67.2</v>
      </c>
      <c r="E8">
        <v>67.5</v>
      </c>
      <c r="F8">
        <v>986</v>
      </c>
    </row>
    <row r="9" spans="1:6">
      <c r="A9" t="s">
        <v>698</v>
      </c>
      <c r="B9">
        <v>67.8</v>
      </c>
      <c r="C9">
        <v>71.2</v>
      </c>
      <c r="D9">
        <v>67.599999999999994</v>
      </c>
      <c r="E9">
        <v>70</v>
      </c>
      <c r="F9" s="106">
        <v>3066</v>
      </c>
    </row>
    <row r="10" spans="1:6">
      <c r="A10" t="s">
        <v>697</v>
      </c>
      <c r="B10">
        <v>70</v>
      </c>
      <c r="C10">
        <v>71.2</v>
      </c>
      <c r="D10">
        <v>68.3</v>
      </c>
      <c r="E10">
        <v>68.5</v>
      </c>
      <c r="F10" s="106">
        <v>2078</v>
      </c>
    </row>
    <row r="11" spans="1:6">
      <c r="A11" t="s">
        <v>696</v>
      </c>
      <c r="B11">
        <v>69.400000000000006</v>
      </c>
      <c r="C11">
        <v>70</v>
      </c>
      <c r="D11">
        <v>67.8</v>
      </c>
      <c r="E11">
        <v>67.900000000000006</v>
      </c>
      <c r="F11" s="106">
        <v>1324</v>
      </c>
    </row>
    <row r="12" spans="1:6">
      <c r="A12" t="s">
        <v>695</v>
      </c>
      <c r="B12">
        <v>68</v>
      </c>
      <c r="C12">
        <v>68.2</v>
      </c>
      <c r="D12">
        <v>67.400000000000006</v>
      </c>
      <c r="E12">
        <v>67.400000000000006</v>
      </c>
      <c r="F12" s="106">
        <v>1040</v>
      </c>
    </row>
    <row r="13" spans="1:6">
      <c r="A13" t="s">
        <v>694</v>
      </c>
      <c r="B13">
        <v>67.7</v>
      </c>
      <c r="C13">
        <v>68.2</v>
      </c>
      <c r="D13">
        <v>67.599999999999994</v>
      </c>
      <c r="E13">
        <v>67.8</v>
      </c>
      <c r="F13">
        <v>355</v>
      </c>
    </row>
    <row r="14" spans="1:6">
      <c r="A14" t="s">
        <v>693</v>
      </c>
      <c r="B14">
        <v>67.900000000000006</v>
      </c>
      <c r="C14">
        <v>68.5</v>
      </c>
      <c r="D14">
        <v>67.599999999999994</v>
      </c>
      <c r="E14">
        <v>67.900000000000006</v>
      </c>
      <c r="F14">
        <v>739</v>
      </c>
    </row>
    <row r="15" spans="1:6">
      <c r="A15" t="s">
        <v>692</v>
      </c>
      <c r="B15">
        <v>68.099999999999994</v>
      </c>
      <c r="C15">
        <v>68.400000000000006</v>
      </c>
      <c r="D15">
        <v>67.5</v>
      </c>
      <c r="E15">
        <v>67.5</v>
      </c>
      <c r="F15">
        <v>909</v>
      </c>
    </row>
    <row r="16" spans="1:6">
      <c r="A16" t="s">
        <v>691</v>
      </c>
      <c r="B16">
        <v>68.099999999999994</v>
      </c>
      <c r="C16">
        <v>68.5</v>
      </c>
      <c r="D16">
        <v>67.5</v>
      </c>
      <c r="E16">
        <v>68.3</v>
      </c>
      <c r="F16">
        <v>750</v>
      </c>
    </row>
    <row r="17" spans="1:6">
      <c r="A17" t="s">
        <v>690</v>
      </c>
      <c r="B17">
        <v>68.400000000000006</v>
      </c>
      <c r="C17">
        <v>68.599999999999994</v>
      </c>
      <c r="D17">
        <v>68.099999999999994</v>
      </c>
      <c r="E17">
        <v>68.400000000000006</v>
      </c>
      <c r="F17">
        <v>664</v>
      </c>
    </row>
    <row r="18" spans="1:6">
      <c r="A18" t="s">
        <v>689</v>
      </c>
      <c r="B18">
        <v>68.8</v>
      </c>
      <c r="C18">
        <v>69</v>
      </c>
      <c r="D18">
        <v>67.900000000000006</v>
      </c>
      <c r="E18">
        <v>68</v>
      </c>
      <c r="F18">
        <v>665</v>
      </c>
    </row>
    <row r="19" spans="1:6">
      <c r="A19" t="s">
        <v>688</v>
      </c>
      <c r="B19">
        <v>68.3</v>
      </c>
      <c r="C19">
        <v>68.3</v>
      </c>
      <c r="D19">
        <v>66.7</v>
      </c>
      <c r="E19">
        <v>67</v>
      </c>
      <c r="F19" s="106">
        <v>1190</v>
      </c>
    </row>
    <row r="20" spans="1:6">
      <c r="A20" t="s">
        <v>687</v>
      </c>
      <c r="B20">
        <v>67.099999999999994</v>
      </c>
      <c r="C20">
        <v>67.5</v>
      </c>
      <c r="D20">
        <v>66.8</v>
      </c>
      <c r="E20">
        <v>67.2</v>
      </c>
      <c r="F20">
        <v>431</v>
      </c>
    </row>
    <row r="21" spans="1:6">
      <c r="A21" t="s">
        <v>686</v>
      </c>
      <c r="B21">
        <v>67.8</v>
      </c>
      <c r="C21">
        <v>68.7</v>
      </c>
      <c r="D21">
        <v>67.2</v>
      </c>
      <c r="E21">
        <v>68</v>
      </c>
      <c r="F21" s="106">
        <v>1080</v>
      </c>
    </row>
    <row r="22" spans="1:6">
      <c r="A22" t="s">
        <v>685</v>
      </c>
      <c r="B22">
        <v>68.400000000000006</v>
      </c>
      <c r="C22">
        <v>68.5</v>
      </c>
      <c r="D22">
        <v>67.7</v>
      </c>
      <c r="E22">
        <v>68</v>
      </c>
      <c r="F22">
        <v>598</v>
      </c>
    </row>
    <row r="23" spans="1:6">
      <c r="A23" t="s">
        <v>684</v>
      </c>
      <c r="B23">
        <v>68.400000000000006</v>
      </c>
      <c r="C23">
        <v>69.400000000000006</v>
      </c>
      <c r="D23">
        <v>68.099999999999994</v>
      </c>
      <c r="E23">
        <v>68.8</v>
      </c>
      <c r="F23" s="106">
        <v>1119</v>
      </c>
    </row>
    <row r="24" spans="1:6">
      <c r="A24" t="s">
        <v>683</v>
      </c>
      <c r="B24">
        <v>68.900000000000006</v>
      </c>
      <c r="C24">
        <v>69</v>
      </c>
      <c r="D24">
        <v>68.2</v>
      </c>
      <c r="E24">
        <v>69</v>
      </c>
      <c r="F24">
        <v>671</v>
      </c>
    </row>
    <row r="25" spans="1:6">
      <c r="A25" t="s">
        <v>682</v>
      </c>
      <c r="B25">
        <v>69</v>
      </c>
      <c r="C25">
        <v>69.3</v>
      </c>
      <c r="D25">
        <v>68.7</v>
      </c>
      <c r="E25">
        <v>69.3</v>
      </c>
      <c r="F25">
        <v>906</v>
      </c>
    </row>
    <row r="26" spans="1:6">
      <c r="A26" t="s">
        <v>681</v>
      </c>
      <c r="B26">
        <v>69.3</v>
      </c>
      <c r="C26">
        <v>69.3</v>
      </c>
      <c r="D26">
        <v>68.099999999999994</v>
      </c>
      <c r="E26">
        <v>68.400000000000006</v>
      </c>
      <c r="F26">
        <v>717</v>
      </c>
    </row>
    <row r="27" spans="1:6">
      <c r="A27" t="s">
        <v>680</v>
      </c>
      <c r="B27">
        <v>68.7</v>
      </c>
      <c r="C27">
        <v>72</v>
      </c>
      <c r="D27">
        <v>68.7</v>
      </c>
      <c r="E27">
        <v>71.2</v>
      </c>
      <c r="F27" s="106">
        <v>4955</v>
      </c>
    </row>
    <row r="28" spans="1:6">
      <c r="A28" t="s">
        <v>679</v>
      </c>
      <c r="B28">
        <v>71.2</v>
      </c>
      <c r="C28">
        <v>72.7</v>
      </c>
      <c r="D28">
        <v>70.900000000000006</v>
      </c>
      <c r="E28">
        <v>71.599999999999994</v>
      </c>
      <c r="F28" s="106">
        <v>3057</v>
      </c>
    </row>
    <row r="29" spans="1:6">
      <c r="A29" t="s">
        <v>678</v>
      </c>
      <c r="B29">
        <v>71.599999999999994</v>
      </c>
      <c r="C29">
        <v>71.599999999999994</v>
      </c>
      <c r="D29">
        <v>70.400000000000006</v>
      </c>
      <c r="E29">
        <v>71.5</v>
      </c>
      <c r="F29" s="106">
        <v>1334</v>
      </c>
    </row>
    <row r="30" spans="1:6">
      <c r="A30" t="s">
        <v>677</v>
      </c>
      <c r="B30">
        <v>72.5</v>
      </c>
      <c r="C30">
        <v>72.599999999999994</v>
      </c>
      <c r="D30">
        <v>70.400000000000006</v>
      </c>
      <c r="E30">
        <v>70.8</v>
      </c>
      <c r="F30" s="106">
        <v>1639</v>
      </c>
    </row>
    <row r="31" spans="1:6">
      <c r="A31" t="s">
        <v>676</v>
      </c>
      <c r="B31">
        <v>70.099999999999994</v>
      </c>
      <c r="C31">
        <v>70.2</v>
      </c>
      <c r="D31">
        <v>69.2</v>
      </c>
      <c r="E31">
        <v>69.3</v>
      </c>
      <c r="F31">
        <v>957</v>
      </c>
    </row>
    <row r="32" spans="1:6">
      <c r="A32" t="s">
        <v>675</v>
      </c>
      <c r="B32">
        <v>68.8</v>
      </c>
      <c r="C32">
        <v>69</v>
      </c>
      <c r="D32">
        <v>67.400000000000006</v>
      </c>
      <c r="E32">
        <v>67.599999999999994</v>
      </c>
      <c r="F32" s="106">
        <v>1615</v>
      </c>
    </row>
    <row r="33" spans="1:6">
      <c r="A33" t="s">
        <v>674</v>
      </c>
      <c r="B33">
        <v>67.599999999999994</v>
      </c>
      <c r="C33">
        <v>68.8</v>
      </c>
      <c r="D33">
        <v>67.599999999999994</v>
      </c>
      <c r="E33">
        <v>68.400000000000006</v>
      </c>
      <c r="F33">
        <v>784</v>
      </c>
    </row>
    <row r="34" spans="1:6">
      <c r="A34" t="s">
        <v>673</v>
      </c>
      <c r="B34">
        <v>67.8</v>
      </c>
      <c r="C34">
        <v>68.900000000000006</v>
      </c>
      <c r="D34">
        <v>67.8</v>
      </c>
      <c r="E34">
        <v>68.099999999999994</v>
      </c>
      <c r="F34">
        <v>542</v>
      </c>
    </row>
    <row r="35" spans="1:6">
      <c r="A35" t="s">
        <v>672</v>
      </c>
      <c r="B35">
        <v>67.7</v>
      </c>
      <c r="C35">
        <v>67.7</v>
      </c>
      <c r="D35">
        <v>64.5</v>
      </c>
      <c r="E35">
        <v>65.5</v>
      </c>
      <c r="F35" s="106">
        <v>2749</v>
      </c>
    </row>
    <row r="36" spans="1:6">
      <c r="A36" t="s">
        <v>671</v>
      </c>
      <c r="B36">
        <v>65.5</v>
      </c>
      <c r="C36">
        <v>65.599999999999994</v>
      </c>
      <c r="D36">
        <v>63.1</v>
      </c>
      <c r="E36">
        <v>63.6</v>
      </c>
      <c r="F36" s="106">
        <v>1950</v>
      </c>
    </row>
    <row r="37" spans="1:6">
      <c r="A37" t="s">
        <v>670</v>
      </c>
      <c r="B37">
        <v>64.5</v>
      </c>
      <c r="C37">
        <v>65</v>
      </c>
      <c r="D37">
        <v>63.7</v>
      </c>
      <c r="E37">
        <v>64.599999999999994</v>
      </c>
      <c r="F37">
        <v>592</v>
      </c>
    </row>
    <row r="38" spans="1:6">
      <c r="A38" t="s">
        <v>669</v>
      </c>
      <c r="B38">
        <v>65.400000000000006</v>
      </c>
      <c r="C38">
        <v>66.900000000000006</v>
      </c>
      <c r="D38">
        <v>65.400000000000006</v>
      </c>
      <c r="E38">
        <v>66.900000000000006</v>
      </c>
      <c r="F38" s="106">
        <v>1085</v>
      </c>
    </row>
    <row r="39" spans="1:6">
      <c r="A39" t="s">
        <v>668</v>
      </c>
      <c r="B39">
        <v>66.5</v>
      </c>
      <c r="C39">
        <v>67.099999999999994</v>
      </c>
      <c r="D39">
        <v>65.8</v>
      </c>
      <c r="E39">
        <v>66.599999999999994</v>
      </c>
      <c r="F39">
        <v>468</v>
      </c>
    </row>
    <row r="40" spans="1:6">
      <c r="A40" t="s">
        <v>667</v>
      </c>
      <c r="B40">
        <v>67.3</v>
      </c>
      <c r="C40">
        <v>67.400000000000006</v>
      </c>
      <c r="D40">
        <v>66.3</v>
      </c>
      <c r="E40">
        <v>66.3</v>
      </c>
      <c r="F40">
        <v>709</v>
      </c>
    </row>
    <row r="41" spans="1:6">
      <c r="A41" t="s">
        <v>666</v>
      </c>
      <c r="B41">
        <v>67.099999999999994</v>
      </c>
      <c r="C41">
        <v>67.8</v>
      </c>
      <c r="D41">
        <v>66.900000000000006</v>
      </c>
      <c r="E41">
        <v>67.5</v>
      </c>
      <c r="F41">
        <v>832</v>
      </c>
    </row>
    <row r="42" spans="1:6">
      <c r="A42" t="s">
        <v>665</v>
      </c>
      <c r="B42">
        <v>67.5</v>
      </c>
      <c r="C42">
        <v>67.900000000000006</v>
      </c>
      <c r="D42">
        <v>67.2</v>
      </c>
      <c r="E42">
        <v>67.5</v>
      </c>
      <c r="F42">
        <v>374</v>
      </c>
    </row>
    <row r="43" spans="1:6">
      <c r="A43" t="s">
        <v>664</v>
      </c>
      <c r="B43">
        <v>67.5</v>
      </c>
      <c r="C43">
        <v>68.2</v>
      </c>
      <c r="D43">
        <v>67.099999999999994</v>
      </c>
      <c r="E43">
        <v>67.8</v>
      </c>
      <c r="F43">
        <v>592</v>
      </c>
    </row>
    <row r="44" spans="1:6">
      <c r="A44" t="s">
        <v>663</v>
      </c>
      <c r="B44">
        <v>68.400000000000006</v>
      </c>
      <c r="C44">
        <v>68.8</v>
      </c>
      <c r="D44">
        <v>68</v>
      </c>
      <c r="E44">
        <v>68.2</v>
      </c>
      <c r="F44">
        <v>784</v>
      </c>
    </row>
    <row r="45" spans="1:6">
      <c r="A45" t="s">
        <v>662</v>
      </c>
      <c r="B45">
        <v>68.7</v>
      </c>
      <c r="C45">
        <v>69</v>
      </c>
      <c r="D45">
        <v>68.2</v>
      </c>
      <c r="E45">
        <v>68.900000000000006</v>
      </c>
      <c r="F45">
        <v>672</v>
      </c>
    </row>
    <row r="46" spans="1:6">
      <c r="A46" t="s">
        <v>661</v>
      </c>
      <c r="B46">
        <v>70</v>
      </c>
      <c r="C46">
        <v>75.7</v>
      </c>
      <c r="D46">
        <v>70</v>
      </c>
      <c r="E46">
        <v>75.7</v>
      </c>
      <c r="F46" s="106">
        <v>11450</v>
      </c>
    </row>
    <row r="47" spans="1:6">
      <c r="A47" t="s">
        <v>660</v>
      </c>
      <c r="B47">
        <v>73.7</v>
      </c>
      <c r="C47">
        <v>74.599999999999994</v>
      </c>
      <c r="D47">
        <v>70</v>
      </c>
      <c r="E47">
        <v>70.3</v>
      </c>
      <c r="F47" s="106">
        <v>14555</v>
      </c>
    </row>
    <row r="48" spans="1:6">
      <c r="A48" t="s">
        <v>659</v>
      </c>
      <c r="B48">
        <v>70.3</v>
      </c>
      <c r="C48">
        <v>72.400000000000006</v>
      </c>
      <c r="D48">
        <v>69.5</v>
      </c>
      <c r="E48">
        <v>69.7</v>
      </c>
      <c r="F48" s="106">
        <v>4679</v>
      </c>
    </row>
    <row r="49" spans="1:6">
      <c r="A49" t="s">
        <v>658</v>
      </c>
      <c r="B49">
        <v>70.099999999999994</v>
      </c>
      <c r="C49">
        <v>70.099999999999994</v>
      </c>
      <c r="D49">
        <v>68.3</v>
      </c>
      <c r="E49">
        <v>68.5</v>
      </c>
      <c r="F49" s="106">
        <v>2735</v>
      </c>
    </row>
    <row r="50" spans="1:6">
      <c r="A50" t="s">
        <v>657</v>
      </c>
      <c r="B50">
        <v>69</v>
      </c>
      <c r="C50">
        <v>69</v>
      </c>
      <c r="D50">
        <v>67.8</v>
      </c>
      <c r="E50">
        <v>68.5</v>
      </c>
      <c r="F50" s="106">
        <v>1408</v>
      </c>
    </row>
    <row r="51" spans="1:6">
      <c r="A51" t="s">
        <v>656</v>
      </c>
      <c r="B51">
        <v>68.5</v>
      </c>
      <c r="C51">
        <v>69</v>
      </c>
      <c r="D51">
        <v>68.2</v>
      </c>
      <c r="E51">
        <v>68.2</v>
      </c>
      <c r="F51">
        <v>874</v>
      </c>
    </row>
    <row r="52" spans="1:6">
      <c r="A52" t="s">
        <v>655</v>
      </c>
      <c r="B52">
        <v>69.3</v>
      </c>
      <c r="C52">
        <v>69.5</v>
      </c>
      <c r="D52">
        <v>68.3</v>
      </c>
      <c r="E52">
        <v>68.5</v>
      </c>
      <c r="F52" s="106">
        <v>1547</v>
      </c>
    </row>
    <row r="53" spans="1:6">
      <c r="A53" t="s">
        <v>654</v>
      </c>
      <c r="B53">
        <v>69</v>
      </c>
      <c r="C53">
        <v>69.8</v>
      </c>
      <c r="D53">
        <v>68.8</v>
      </c>
      <c r="E53">
        <v>69.3</v>
      </c>
      <c r="F53" s="106">
        <v>1139</v>
      </c>
    </row>
    <row r="54" spans="1:6">
      <c r="A54" t="s">
        <v>653</v>
      </c>
      <c r="B54">
        <v>70.7</v>
      </c>
      <c r="C54">
        <v>71.2</v>
      </c>
      <c r="D54">
        <v>69.400000000000006</v>
      </c>
      <c r="E54">
        <v>70</v>
      </c>
      <c r="F54" s="106">
        <v>3177</v>
      </c>
    </row>
    <row r="55" spans="1:6">
      <c r="A55" t="s">
        <v>652</v>
      </c>
      <c r="B55">
        <v>70.400000000000006</v>
      </c>
      <c r="C55">
        <v>72</v>
      </c>
      <c r="D55">
        <v>69.5</v>
      </c>
      <c r="E55">
        <v>71.3</v>
      </c>
      <c r="F55" s="106">
        <v>4028</v>
      </c>
    </row>
    <row r="56" spans="1:6">
      <c r="A56" t="s">
        <v>651</v>
      </c>
      <c r="B56">
        <v>72.400000000000006</v>
      </c>
      <c r="C56">
        <v>72.599999999999994</v>
      </c>
      <c r="D56">
        <v>71.2</v>
      </c>
      <c r="E56">
        <v>71.8</v>
      </c>
      <c r="F56" s="106">
        <v>2497</v>
      </c>
    </row>
    <row r="57" spans="1:6">
      <c r="A57" t="s">
        <v>650</v>
      </c>
      <c r="B57">
        <v>72</v>
      </c>
      <c r="C57">
        <v>72.400000000000006</v>
      </c>
      <c r="D57">
        <v>71.3</v>
      </c>
      <c r="E57">
        <v>71.5</v>
      </c>
      <c r="F57" s="106">
        <v>1507</v>
      </c>
    </row>
    <row r="58" spans="1:6">
      <c r="A58" t="s">
        <v>649</v>
      </c>
      <c r="B58">
        <v>71.5</v>
      </c>
      <c r="C58">
        <v>71.8</v>
      </c>
      <c r="D58">
        <v>70.3</v>
      </c>
      <c r="E58">
        <v>70.400000000000006</v>
      </c>
      <c r="F58" s="106">
        <v>1565</v>
      </c>
    </row>
    <row r="59" spans="1:6">
      <c r="A59" t="s">
        <v>648</v>
      </c>
      <c r="B59">
        <v>70.099999999999994</v>
      </c>
      <c r="C59">
        <v>71</v>
      </c>
      <c r="D59">
        <v>69.3</v>
      </c>
      <c r="E59">
        <v>71</v>
      </c>
      <c r="F59">
        <v>983</v>
      </c>
    </row>
    <row r="60" spans="1:6">
      <c r="A60" t="s">
        <v>647</v>
      </c>
      <c r="B60">
        <v>72</v>
      </c>
      <c r="C60">
        <v>74.2</v>
      </c>
      <c r="D60">
        <v>71.099999999999994</v>
      </c>
      <c r="E60">
        <v>73.599999999999994</v>
      </c>
      <c r="F60" s="106">
        <v>5321</v>
      </c>
    </row>
    <row r="61" spans="1:6">
      <c r="A61" t="s">
        <v>646</v>
      </c>
      <c r="B61">
        <v>74.5</v>
      </c>
      <c r="C61">
        <v>75.5</v>
      </c>
      <c r="D61">
        <v>73.599999999999994</v>
      </c>
      <c r="E61">
        <v>73.7</v>
      </c>
      <c r="F61" s="106">
        <v>7560</v>
      </c>
    </row>
    <row r="62" spans="1:6">
      <c r="A62" t="s">
        <v>645</v>
      </c>
      <c r="B62">
        <v>73.2</v>
      </c>
      <c r="C62">
        <v>73.5</v>
      </c>
      <c r="D62">
        <v>72</v>
      </c>
      <c r="E62">
        <v>72.3</v>
      </c>
      <c r="F62" s="106">
        <v>2408</v>
      </c>
    </row>
    <row r="63" spans="1:6">
      <c r="A63" t="s">
        <v>644</v>
      </c>
      <c r="B63">
        <v>71.900000000000006</v>
      </c>
      <c r="C63">
        <v>72.3</v>
      </c>
      <c r="D63">
        <v>71.099999999999994</v>
      </c>
      <c r="E63">
        <v>71.2</v>
      </c>
      <c r="F63" s="106">
        <v>1540</v>
      </c>
    </row>
    <row r="64" spans="1:6">
      <c r="A64" t="s">
        <v>643</v>
      </c>
      <c r="B64">
        <v>71.3</v>
      </c>
      <c r="C64">
        <v>72.2</v>
      </c>
      <c r="D64">
        <v>70.900000000000006</v>
      </c>
      <c r="E64">
        <v>71.5</v>
      </c>
      <c r="F64" s="106">
        <v>1224</v>
      </c>
    </row>
  </sheetData>
  <sortState xmlns:xlrd2="http://schemas.microsoft.com/office/spreadsheetml/2017/richdata2" ref="A2:F72">
    <sortCondition ref="A1"/>
  </sortState>
  <phoneticPr fontId="6"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8C33E-E7B7-4922-931E-A3C9345CFCCE}">
  <sheetPr codeName="工作表203"/>
  <dimension ref="A1:F64"/>
  <sheetViews>
    <sheetView workbookViewId="0"/>
  </sheetViews>
  <sheetFormatPr defaultRowHeight="17"/>
  <sheetData>
    <row r="1" spans="1:6">
      <c r="A1" t="s">
        <v>731</v>
      </c>
      <c r="B1" t="s">
        <v>732</v>
      </c>
      <c r="C1" t="s">
        <v>733</v>
      </c>
      <c r="D1" t="s">
        <v>734</v>
      </c>
      <c r="E1" t="s">
        <v>735</v>
      </c>
      <c r="F1" t="s">
        <v>736</v>
      </c>
    </row>
    <row r="2" spans="1:6">
      <c r="A2" t="s">
        <v>705</v>
      </c>
      <c r="B2">
        <v>66.599999999999994</v>
      </c>
      <c r="C2">
        <v>66.599999999999994</v>
      </c>
      <c r="D2">
        <v>65.5</v>
      </c>
      <c r="E2">
        <v>65.7</v>
      </c>
      <c r="F2">
        <v>492</v>
      </c>
    </row>
    <row r="3" spans="1:6">
      <c r="A3" t="s">
        <v>704</v>
      </c>
      <c r="B3">
        <v>66.3</v>
      </c>
      <c r="C3">
        <v>66.3</v>
      </c>
      <c r="D3">
        <v>65.599999999999994</v>
      </c>
      <c r="E3">
        <v>65.599999999999994</v>
      </c>
      <c r="F3">
        <v>547</v>
      </c>
    </row>
    <row r="4" spans="1:6">
      <c r="A4" t="s">
        <v>703</v>
      </c>
      <c r="B4">
        <v>66</v>
      </c>
      <c r="C4">
        <v>66.3</v>
      </c>
      <c r="D4">
        <v>65.099999999999994</v>
      </c>
      <c r="E4">
        <v>65.2</v>
      </c>
      <c r="F4">
        <v>530</v>
      </c>
    </row>
    <row r="5" spans="1:6">
      <c r="A5" t="s">
        <v>702</v>
      </c>
      <c r="B5">
        <v>65.099999999999994</v>
      </c>
      <c r="C5">
        <v>65.8</v>
      </c>
      <c r="D5">
        <v>64.400000000000006</v>
      </c>
      <c r="E5">
        <v>64.5</v>
      </c>
      <c r="F5">
        <v>474</v>
      </c>
    </row>
    <row r="6" spans="1:6">
      <c r="A6" t="s">
        <v>701</v>
      </c>
      <c r="B6">
        <v>65</v>
      </c>
      <c r="C6">
        <v>66.5</v>
      </c>
      <c r="D6">
        <v>63</v>
      </c>
      <c r="E6">
        <v>63</v>
      </c>
      <c r="F6">
        <v>867</v>
      </c>
    </row>
    <row r="7" spans="1:6">
      <c r="A7" t="s">
        <v>700</v>
      </c>
      <c r="B7">
        <v>63.1</v>
      </c>
      <c r="C7">
        <v>63.3</v>
      </c>
      <c r="D7">
        <v>60.6</v>
      </c>
      <c r="E7">
        <v>60.8</v>
      </c>
      <c r="F7" s="106">
        <v>1008</v>
      </c>
    </row>
    <row r="8" spans="1:6">
      <c r="A8" t="s">
        <v>699</v>
      </c>
      <c r="B8">
        <v>59.5</v>
      </c>
      <c r="C8">
        <v>61.4</v>
      </c>
      <c r="D8">
        <v>59.5</v>
      </c>
      <c r="E8">
        <v>61.1</v>
      </c>
      <c r="F8">
        <v>416</v>
      </c>
    </row>
    <row r="9" spans="1:6">
      <c r="A9" t="s">
        <v>698</v>
      </c>
      <c r="B9">
        <v>61.8</v>
      </c>
      <c r="C9">
        <v>62.2</v>
      </c>
      <c r="D9">
        <v>60.9</v>
      </c>
      <c r="E9">
        <v>61</v>
      </c>
      <c r="F9">
        <v>371</v>
      </c>
    </row>
    <row r="10" spans="1:6">
      <c r="A10" t="s">
        <v>697</v>
      </c>
      <c r="B10">
        <v>61.2</v>
      </c>
      <c r="C10">
        <v>61.2</v>
      </c>
      <c r="D10">
        <v>59.3</v>
      </c>
      <c r="E10">
        <v>59.5</v>
      </c>
      <c r="F10">
        <v>810</v>
      </c>
    </row>
    <row r="11" spans="1:6">
      <c r="A11" t="s">
        <v>696</v>
      </c>
      <c r="B11">
        <v>59.7</v>
      </c>
      <c r="C11">
        <v>60.8</v>
      </c>
      <c r="D11">
        <v>59.5</v>
      </c>
      <c r="E11">
        <v>59.5</v>
      </c>
      <c r="F11">
        <v>373</v>
      </c>
    </row>
    <row r="12" spans="1:6">
      <c r="A12" t="s">
        <v>695</v>
      </c>
      <c r="B12">
        <v>59.5</v>
      </c>
      <c r="C12">
        <v>59.7</v>
      </c>
      <c r="D12">
        <v>58.2</v>
      </c>
      <c r="E12">
        <v>58.8</v>
      </c>
      <c r="F12">
        <v>437</v>
      </c>
    </row>
    <row r="13" spans="1:6">
      <c r="A13" t="s">
        <v>694</v>
      </c>
      <c r="B13">
        <v>59.1</v>
      </c>
      <c r="C13">
        <v>59.7</v>
      </c>
      <c r="D13">
        <v>58.9</v>
      </c>
      <c r="E13">
        <v>59.1</v>
      </c>
      <c r="F13">
        <v>247</v>
      </c>
    </row>
    <row r="14" spans="1:6">
      <c r="A14" t="s">
        <v>693</v>
      </c>
      <c r="B14">
        <v>59.3</v>
      </c>
      <c r="C14">
        <v>59.8</v>
      </c>
      <c r="D14">
        <v>58.8</v>
      </c>
      <c r="E14">
        <v>58.9</v>
      </c>
      <c r="F14">
        <v>249</v>
      </c>
    </row>
    <row r="15" spans="1:6">
      <c r="A15" t="s">
        <v>692</v>
      </c>
      <c r="B15">
        <v>59.3</v>
      </c>
      <c r="C15">
        <v>63</v>
      </c>
      <c r="D15">
        <v>58.3</v>
      </c>
      <c r="E15">
        <v>61</v>
      </c>
      <c r="F15" s="106">
        <v>1116</v>
      </c>
    </row>
    <row r="16" spans="1:6">
      <c r="A16" t="s">
        <v>691</v>
      </c>
      <c r="B16">
        <v>61.5</v>
      </c>
      <c r="C16">
        <v>62.1</v>
      </c>
      <c r="D16">
        <v>60.2</v>
      </c>
      <c r="E16">
        <v>60.3</v>
      </c>
      <c r="F16">
        <v>486</v>
      </c>
    </row>
    <row r="17" spans="1:6">
      <c r="A17" t="s">
        <v>690</v>
      </c>
      <c r="B17">
        <v>60.3</v>
      </c>
      <c r="C17">
        <v>61</v>
      </c>
      <c r="D17">
        <v>60.1</v>
      </c>
      <c r="E17">
        <v>60.8</v>
      </c>
      <c r="F17">
        <v>332</v>
      </c>
    </row>
    <row r="18" spans="1:6">
      <c r="A18" t="s">
        <v>689</v>
      </c>
      <c r="B18">
        <v>61.2</v>
      </c>
      <c r="C18">
        <v>61.8</v>
      </c>
      <c r="D18">
        <v>61</v>
      </c>
      <c r="E18">
        <v>61.3</v>
      </c>
      <c r="F18">
        <v>407</v>
      </c>
    </row>
    <row r="19" spans="1:6">
      <c r="A19" t="s">
        <v>688</v>
      </c>
      <c r="B19">
        <v>61</v>
      </c>
      <c r="C19">
        <v>62.8</v>
      </c>
      <c r="D19">
        <v>59.6</v>
      </c>
      <c r="E19">
        <v>59.6</v>
      </c>
      <c r="F19">
        <v>832</v>
      </c>
    </row>
    <row r="20" spans="1:6">
      <c r="A20" t="s">
        <v>687</v>
      </c>
      <c r="B20">
        <v>60.2</v>
      </c>
      <c r="C20">
        <v>61</v>
      </c>
      <c r="D20">
        <v>59.7</v>
      </c>
      <c r="E20">
        <v>59.8</v>
      </c>
      <c r="F20">
        <v>443</v>
      </c>
    </row>
    <row r="21" spans="1:6">
      <c r="A21" t="s">
        <v>686</v>
      </c>
      <c r="B21">
        <v>60.1</v>
      </c>
      <c r="C21">
        <v>60.5</v>
      </c>
      <c r="D21">
        <v>59.3</v>
      </c>
      <c r="E21">
        <v>59.3</v>
      </c>
      <c r="F21">
        <v>228</v>
      </c>
    </row>
    <row r="22" spans="1:6">
      <c r="A22" t="s">
        <v>685</v>
      </c>
      <c r="B22">
        <v>59.4</v>
      </c>
      <c r="C22">
        <v>60</v>
      </c>
      <c r="D22">
        <v>59</v>
      </c>
      <c r="E22">
        <v>59.3</v>
      </c>
      <c r="F22">
        <v>300</v>
      </c>
    </row>
    <row r="23" spans="1:6">
      <c r="A23" t="s">
        <v>684</v>
      </c>
      <c r="B23">
        <v>59.4</v>
      </c>
      <c r="C23">
        <v>60</v>
      </c>
      <c r="D23">
        <v>59.3</v>
      </c>
      <c r="E23">
        <v>59.7</v>
      </c>
      <c r="F23">
        <v>394</v>
      </c>
    </row>
    <row r="24" spans="1:6">
      <c r="A24" t="s">
        <v>683</v>
      </c>
      <c r="B24">
        <v>60.1</v>
      </c>
      <c r="C24">
        <v>60.1</v>
      </c>
      <c r="D24">
        <v>58.4</v>
      </c>
      <c r="E24">
        <v>58.4</v>
      </c>
      <c r="F24">
        <v>764</v>
      </c>
    </row>
    <row r="25" spans="1:6">
      <c r="A25" t="s">
        <v>682</v>
      </c>
      <c r="B25">
        <v>58.4</v>
      </c>
      <c r="C25">
        <v>59</v>
      </c>
      <c r="D25">
        <v>58.3</v>
      </c>
      <c r="E25">
        <v>58.6</v>
      </c>
      <c r="F25">
        <v>470</v>
      </c>
    </row>
    <row r="26" spans="1:6">
      <c r="A26" t="s">
        <v>681</v>
      </c>
      <c r="B26">
        <v>59.1</v>
      </c>
      <c r="C26">
        <v>59.1</v>
      </c>
      <c r="D26">
        <v>58.2</v>
      </c>
      <c r="E26">
        <v>58.6</v>
      </c>
      <c r="F26">
        <v>349</v>
      </c>
    </row>
    <row r="27" spans="1:6">
      <c r="A27" t="s">
        <v>680</v>
      </c>
      <c r="B27">
        <v>58.6</v>
      </c>
      <c r="C27">
        <v>59.3</v>
      </c>
      <c r="D27">
        <v>58</v>
      </c>
      <c r="E27">
        <v>58</v>
      </c>
      <c r="F27">
        <v>456</v>
      </c>
    </row>
    <row r="28" spans="1:6">
      <c r="A28" t="s">
        <v>679</v>
      </c>
      <c r="B28">
        <v>58.1</v>
      </c>
      <c r="C28">
        <v>59.6</v>
      </c>
      <c r="D28">
        <v>58.1</v>
      </c>
      <c r="E28">
        <v>58.3</v>
      </c>
      <c r="F28">
        <v>740</v>
      </c>
    </row>
    <row r="29" spans="1:6">
      <c r="A29" t="s">
        <v>678</v>
      </c>
      <c r="B29">
        <v>58.5</v>
      </c>
      <c r="C29">
        <v>58.5</v>
      </c>
      <c r="D29">
        <v>57.3</v>
      </c>
      <c r="E29">
        <v>57.3</v>
      </c>
      <c r="F29">
        <v>550</v>
      </c>
    </row>
    <row r="30" spans="1:6">
      <c r="A30" t="s">
        <v>677</v>
      </c>
      <c r="B30">
        <v>57.7</v>
      </c>
      <c r="C30">
        <v>59</v>
      </c>
      <c r="D30">
        <v>57.1</v>
      </c>
      <c r="E30">
        <v>57.2</v>
      </c>
      <c r="F30">
        <v>568</v>
      </c>
    </row>
    <row r="31" spans="1:6">
      <c r="A31" t="s">
        <v>676</v>
      </c>
      <c r="B31">
        <v>57.2</v>
      </c>
      <c r="C31">
        <v>57.2</v>
      </c>
      <c r="D31">
        <v>56.1</v>
      </c>
      <c r="E31">
        <v>56.2</v>
      </c>
      <c r="F31">
        <v>369</v>
      </c>
    </row>
    <row r="32" spans="1:6">
      <c r="A32" t="s">
        <v>675</v>
      </c>
      <c r="B32">
        <v>55.9</v>
      </c>
      <c r="C32">
        <v>55.9</v>
      </c>
      <c r="D32">
        <v>54</v>
      </c>
      <c r="E32">
        <v>54.8</v>
      </c>
      <c r="F32">
        <v>601</v>
      </c>
    </row>
    <row r="33" spans="1:6">
      <c r="A33" t="s">
        <v>674</v>
      </c>
      <c r="B33">
        <v>55.2</v>
      </c>
      <c r="C33">
        <v>56.4</v>
      </c>
      <c r="D33">
        <v>55.2</v>
      </c>
      <c r="E33">
        <v>56.3</v>
      </c>
      <c r="F33">
        <v>274</v>
      </c>
    </row>
    <row r="34" spans="1:6">
      <c r="A34" t="s">
        <v>673</v>
      </c>
      <c r="B34">
        <v>56.3</v>
      </c>
      <c r="C34">
        <v>56.5</v>
      </c>
      <c r="D34">
        <v>55.4</v>
      </c>
      <c r="E34">
        <v>55.9</v>
      </c>
      <c r="F34">
        <v>218</v>
      </c>
    </row>
    <row r="35" spans="1:6">
      <c r="A35" t="s">
        <v>672</v>
      </c>
      <c r="B35">
        <v>55.4</v>
      </c>
      <c r="C35">
        <v>55.4</v>
      </c>
      <c r="D35">
        <v>53.2</v>
      </c>
      <c r="E35">
        <v>53.9</v>
      </c>
      <c r="F35">
        <v>551</v>
      </c>
    </row>
    <row r="36" spans="1:6">
      <c r="A36" t="s">
        <v>671</v>
      </c>
      <c r="B36">
        <v>54.2</v>
      </c>
      <c r="C36">
        <v>54.5</v>
      </c>
      <c r="D36">
        <v>53</v>
      </c>
      <c r="E36">
        <v>53.3</v>
      </c>
      <c r="F36">
        <v>289</v>
      </c>
    </row>
    <row r="37" spans="1:6">
      <c r="A37" t="s">
        <v>670</v>
      </c>
      <c r="B37">
        <v>53.8</v>
      </c>
      <c r="C37">
        <v>54.2</v>
      </c>
      <c r="D37">
        <v>53.3</v>
      </c>
      <c r="E37">
        <v>53.4</v>
      </c>
      <c r="F37">
        <v>182</v>
      </c>
    </row>
    <row r="38" spans="1:6">
      <c r="A38" t="s">
        <v>669</v>
      </c>
      <c r="B38">
        <v>54.1</v>
      </c>
      <c r="C38">
        <v>55.1</v>
      </c>
      <c r="D38">
        <v>54</v>
      </c>
      <c r="E38">
        <v>54.8</v>
      </c>
      <c r="F38">
        <v>270</v>
      </c>
    </row>
    <row r="39" spans="1:6">
      <c r="A39" t="s">
        <v>668</v>
      </c>
      <c r="B39">
        <v>54.5</v>
      </c>
      <c r="C39">
        <v>55</v>
      </c>
      <c r="D39">
        <v>54.1</v>
      </c>
      <c r="E39">
        <v>54.1</v>
      </c>
      <c r="F39">
        <v>169</v>
      </c>
    </row>
    <row r="40" spans="1:6">
      <c r="A40" t="s">
        <v>667</v>
      </c>
      <c r="B40">
        <v>53.9</v>
      </c>
      <c r="C40">
        <v>54.5</v>
      </c>
      <c r="D40">
        <v>53.5</v>
      </c>
      <c r="E40">
        <v>53.5</v>
      </c>
      <c r="F40">
        <v>313</v>
      </c>
    </row>
    <row r="41" spans="1:6">
      <c r="A41" t="s">
        <v>666</v>
      </c>
      <c r="B41">
        <v>54.6</v>
      </c>
      <c r="C41">
        <v>55.1</v>
      </c>
      <c r="D41">
        <v>54</v>
      </c>
      <c r="E41">
        <v>54.9</v>
      </c>
      <c r="F41">
        <v>305</v>
      </c>
    </row>
    <row r="42" spans="1:6">
      <c r="A42" t="s">
        <v>665</v>
      </c>
      <c r="B42">
        <v>54.6</v>
      </c>
      <c r="C42">
        <v>55.8</v>
      </c>
      <c r="D42">
        <v>54.6</v>
      </c>
      <c r="E42">
        <v>55.2</v>
      </c>
      <c r="F42">
        <v>392</v>
      </c>
    </row>
    <row r="43" spans="1:6">
      <c r="A43" t="s">
        <v>664</v>
      </c>
      <c r="B43">
        <v>55.2</v>
      </c>
      <c r="C43">
        <v>55.3</v>
      </c>
      <c r="D43">
        <v>54.6</v>
      </c>
      <c r="E43">
        <v>55</v>
      </c>
      <c r="F43">
        <v>149</v>
      </c>
    </row>
    <row r="44" spans="1:6">
      <c r="A44" t="s">
        <v>663</v>
      </c>
      <c r="B44">
        <v>55.6</v>
      </c>
      <c r="C44">
        <v>55.7</v>
      </c>
      <c r="D44">
        <v>55</v>
      </c>
      <c r="E44">
        <v>55.3</v>
      </c>
      <c r="F44">
        <v>170</v>
      </c>
    </row>
    <row r="45" spans="1:6">
      <c r="A45" t="s">
        <v>662</v>
      </c>
      <c r="B45">
        <v>55.8</v>
      </c>
      <c r="C45">
        <v>56.1</v>
      </c>
      <c r="D45">
        <v>55.1</v>
      </c>
      <c r="E45">
        <v>55.2</v>
      </c>
      <c r="F45">
        <v>192</v>
      </c>
    </row>
    <row r="46" spans="1:6">
      <c r="A46" t="s">
        <v>661</v>
      </c>
      <c r="B46">
        <v>55.5</v>
      </c>
      <c r="C46">
        <v>56.1</v>
      </c>
      <c r="D46">
        <v>54.7</v>
      </c>
      <c r="E46">
        <v>56</v>
      </c>
      <c r="F46">
        <v>247</v>
      </c>
    </row>
    <row r="47" spans="1:6">
      <c r="A47" t="s">
        <v>660</v>
      </c>
      <c r="B47">
        <v>56.1</v>
      </c>
      <c r="C47">
        <v>56.8</v>
      </c>
      <c r="D47">
        <v>55.7</v>
      </c>
      <c r="E47">
        <v>56.7</v>
      </c>
      <c r="F47">
        <v>218</v>
      </c>
    </row>
    <row r="48" spans="1:6">
      <c r="A48" t="s">
        <v>659</v>
      </c>
      <c r="B48">
        <v>56.6</v>
      </c>
      <c r="C48">
        <v>56.6</v>
      </c>
      <c r="D48">
        <v>55.2</v>
      </c>
      <c r="E48">
        <v>55.3</v>
      </c>
      <c r="F48">
        <v>193</v>
      </c>
    </row>
    <row r="49" spans="1:6">
      <c r="A49" t="s">
        <v>658</v>
      </c>
      <c r="B49">
        <v>55.3</v>
      </c>
      <c r="C49">
        <v>55.6</v>
      </c>
      <c r="D49">
        <v>54.9</v>
      </c>
      <c r="E49">
        <v>55.5</v>
      </c>
      <c r="F49">
        <v>189</v>
      </c>
    </row>
    <row r="50" spans="1:6">
      <c r="A50" t="s">
        <v>657</v>
      </c>
      <c r="B50">
        <v>55.5</v>
      </c>
      <c r="C50">
        <v>56</v>
      </c>
      <c r="D50">
        <v>55.2</v>
      </c>
      <c r="E50">
        <v>55.3</v>
      </c>
      <c r="F50">
        <v>267</v>
      </c>
    </row>
    <row r="51" spans="1:6">
      <c r="A51" t="s">
        <v>656</v>
      </c>
      <c r="B51">
        <v>55</v>
      </c>
      <c r="C51">
        <v>55.6</v>
      </c>
      <c r="D51">
        <v>54.8</v>
      </c>
      <c r="E51">
        <v>54.9</v>
      </c>
      <c r="F51">
        <v>280</v>
      </c>
    </row>
    <row r="52" spans="1:6">
      <c r="A52" t="s">
        <v>655</v>
      </c>
      <c r="B52">
        <v>55.2</v>
      </c>
      <c r="C52">
        <v>56.2</v>
      </c>
      <c r="D52">
        <v>54.8</v>
      </c>
      <c r="E52">
        <v>55.5</v>
      </c>
      <c r="F52">
        <v>359</v>
      </c>
    </row>
    <row r="53" spans="1:6">
      <c r="A53" t="s">
        <v>654</v>
      </c>
      <c r="B53">
        <v>55.9</v>
      </c>
      <c r="C53">
        <v>56.8</v>
      </c>
      <c r="D53">
        <v>55.6</v>
      </c>
      <c r="E53">
        <v>55.9</v>
      </c>
      <c r="F53">
        <v>506</v>
      </c>
    </row>
    <row r="54" spans="1:6">
      <c r="A54" t="s">
        <v>653</v>
      </c>
      <c r="B54">
        <v>56.4</v>
      </c>
      <c r="C54">
        <v>56.5</v>
      </c>
      <c r="D54">
        <v>55.6</v>
      </c>
      <c r="E54">
        <v>55.9</v>
      </c>
      <c r="F54">
        <v>266</v>
      </c>
    </row>
    <row r="55" spans="1:6">
      <c r="A55" t="s">
        <v>652</v>
      </c>
      <c r="B55">
        <v>56.5</v>
      </c>
      <c r="C55">
        <v>57.3</v>
      </c>
      <c r="D55">
        <v>56.3</v>
      </c>
      <c r="E55">
        <v>56.4</v>
      </c>
      <c r="F55">
        <v>392</v>
      </c>
    </row>
    <row r="56" spans="1:6">
      <c r="A56" t="s">
        <v>651</v>
      </c>
      <c r="B56">
        <v>56.5</v>
      </c>
      <c r="C56">
        <v>59</v>
      </c>
      <c r="D56">
        <v>56.2</v>
      </c>
      <c r="E56">
        <v>56.6</v>
      </c>
      <c r="F56" s="106">
        <v>1059</v>
      </c>
    </row>
    <row r="57" spans="1:6">
      <c r="A57" t="s">
        <v>650</v>
      </c>
      <c r="B57">
        <v>56.8</v>
      </c>
      <c r="C57">
        <v>58</v>
      </c>
      <c r="D57">
        <v>56.7</v>
      </c>
      <c r="E57">
        <v>57.2</v>
      </c>
      <c r="F57">
        <v>411</v>
      </c>
    </row>
    <row r="58" spans="1:6">
      <c r="A58" t="s">
        <v>649</v>
      </c>
      <c r="B58">
        <v>57.4</v>
      </c>
      <c r="C58">
        <v>57.6</v>
      </c>
      <c r="D58">
        <v>56.7</v>
      </c>
      <c r="E58">
        <v>57</v>
      </c>
      <c r="F58">
        <v>277</v>
      </c>
    </row>
    <row r="59" spans="1:6">
      <c r="A59" t="s">
        <v>648</v>
      </c>
      <c r="B59">
        <v>56.4</v>
      </c>
      <c r="C59">
        <v>57.2</v>
      </c>
      <c r="D59">
        <v>55.7</v>
      </c>
      <c r="E59">
        <v>57</v>
      </c>
      <c r="F59">
        <v>279</v>
      </c>
    </row>
    <row r="60" spans="1:6">
      <c r="A60" t="s">
        <v>647</v>
      </c>
      <c r="B60">
        <v>57.4</v>
      </c>
      <c r="C60">
        <v>57.6</v>
      </c>
      <c r="D60">
        <v>56.7</v>
      </c>
      <c r="E60">
        <v>57.2</v>
      </c>
      <c r="F60">
        <v>299</v>
      </c>
    </row>
    <row r="61" spans="1:6">
      <c r="A61" t="s">
        <v>646</v>
      </c>
      <c r="B61">
        <v>57.5</v>
      </c>
      <c r="C61">
        <v>58.3</v>
      </c>
      <c r="D61">
        <v>57.3</v>
      </c>
      <c r="E61">
        <v>58.2</v>
      </c>
      <c r="F61">
        <v>389</v>
      </c>
    </row>
    <row r="62" spans="1:6">
      <c r="A62" t="s">
        <v>645</v>
      </c>
      <c r="B62">
        <v>58.5</v>
      </c>
      <c r="C62">
        <v>60.8</v>
      </c>
      <c r="D62">
        <v>57.9</v>
      </c>
      <c r="E62">
        <v>59.7</v>
      </c>
      <c r="F62" s="106">
        <v>1139</v>
      </c>
    </row>
    <row r="63" spans="1:6">
      <c r="A63" t="s">
        <v>644</v>
      </c>
      <c r="B63">
        <v>59.2</v>
      </c>
      <c r="C63">
        <v>61.2</v>
      </c>
      <c r="D63">
        <v>58.8</v>
      </c>
      <c r="E63">
        <v>59.7</v>
      </c>
      <c r="F63" s="106">
        <v>1106</v>
      </c>
    </row>
    <row r="64" spans="1:6">
      <c r="A64" t="s">
        <v>643</v>
      </c>
      <c r="B64">
        <v>60.4</v>
      </c>
      <c r="C64">
        <v>60.4</v>
      </c>
      <c r="D64">
        <v>58.9</v>
      </c>
      <c r="E64">
        <v>58.9</v>
      </c>
      <c r="F64">
        <v>531</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43</vt:i4>
      </vt:variant>
    </vt:vector>
  </HeadingPairs>
  <TitlesOfParts>
    <vt:vector size="43"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風險中立偏愛好結果單</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6669</vt:lpstr>
      <vt:lpstr>3036</vt:lpstr>
      <vt:lpstr>2357</vt:lpstr>
      <vt:lpstr>4938</vt:lpstr>
      <vt:lpstr>1905</vt:lpstr>
      <vt:lpstr>6414</vt:lpstr>
      <vt:lpstr>3356</vt:lpstr>
      <vt:lpstr>1809</vt:lpstr>
      <vt:lpstr>2338</vt:lpstr>
      <vt:lpstr>3504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伊婷 蔣</cp:lastModifiedBy>
  <cp:lastPrinted>2024-06-12T12:34:07Z</cp:lastPrinted>
  <dcterms:created xsi:type="dcterms:W3CDTF">2024-05-18T23:54:40Z</dcterms:created>
  <dcterms:modified xsi:type="dcterms:W3CDTF">2024-06-12T12:38:16Z</dcterms:modified>
</cp:coreProperties>
</file>